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8" windowWidth="10212" windowHeight="5016"/>
  </bookViews>
  <sheets>
    <sheet name="entity_json" sheetId="7" r:id="rId1"/>
    <sheet name="ent_line" sheetId="1" r:id="rId2"/>
    <sheet name="ent_line_mp" sheetId="9" r:id="rId3"/>
    <sheet name="ent_diag" sheetId="3" r:id="rId4"/>
    <sheet name="ent_accel" sheetId="4" r:id="rId5"/>
    <sheet name="ent_circle" sheetId="5" r:id="rId6"/>
    <sheet name="ent_poly" sheetId="6" r:id="rId7"/>
    <sheet name="dart_out" sheetId="2" r:id="rId8"/>
    <sheet name="tracking_entity" sheetId="8" r:id="rId9"/>
  </sheets>
  <calcPr calcId="145621"/>
</workbook>
</file>

<file path=xl/calcChain.xml><?xml version="1.0" encoding="utf-8"?>
<calcChain xmlns="http://schemas.openxmlformats.org/spreadsheetml/2006/main">
  <c r="N24" i="7" l="1"/>
  <c r="N25" i="7"/>
  <c r="N26" i="7"/>
  <c r="N27" i="7"/>
  <c r="N28" i="7"/>
  <c r="N23" i="7"/>
  <c r="A28" i="7"/>
  <c r="A25" i="7"/>
  <c r="A26" i="7"/>
  <c r="A27" i="7" s="1"/>
  <c r="A24" i="7"/>
  <c r="A23" i="7"/>
  <c r="M21" i="7"/>
  <c r="K21" i="7"/>
  <c r="G21" i="7"/>
  <c r="I21" i="7"/>
  <c r="E21" i="7"/>
  <c r="C21" i="7"/>
  <c r="D3" i="7"/>
  <c r="L21" i="7"/>
  <c r="J21" i="7"/>
  <c r="H21" i="7"/>
  <c r="F21" i="7"/>
  <c r="D21" i="7"/>
  <c r="B21" i="7"/>
  <c r="L20" i="7"/>
  <c r="J20" i="7"/>
  <c r="H20" i="7"/>
  <c r="F20" i="7"/>
  <c r="D20" i="7"/>
  <c r="B20" i="7"/>
  <c r="BJ99" i="9" l="1"/>
  <c r="BJ98" i="9"/>
  <c r="BJ88" i="9"/>
  <c r="BJ78" i="9"/>
  <c r="AU29" i="6" l="1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8" i="6"/>
  <c r="D16" i="7"/>
  <c r="D15" i="7"/>
  <c r="D14" i="7"/>
  <c r="D11" i="7"/>
  <c r="D10" i="7"/>
  <c r="D9" i="7"/>
  <c r="F9" i="7"/>
  <c r="H9" i="7"/>
  <c r="J9" i="7"/>
  <c r="L9" i="7"/>
  <c r="F10" i="7"/>
  <c r="H10" i="7"/>
  <c r="J10" i="7"/>
  <c r="L10" i="7"/>
  <c r="F11" i="7"/>
  <c r="H11" i="7"/>
  <c r="J11" i="7"/>
  <c r="L11" i="7"/>
  <c r="F14" i="7"/>
  <c r="H14" i="7"/>
  <c r="J14" i="7"/>
  <c r="L14" i="7"/>
  <c r="F15" i="7"/>
  <c r="H15" i="7"/>
  <c r="J15" i="7"/>
  <c r="L15" i="7"/>
  <c r="F16" i="7"/>
  <c r="H16" i="7"/>
  <c r="J16" i="7"/>
  <c r="L16" i="7"/>
  <c r="BD228" i="9"/>
  <c r="BC228" i="9"/>
  <c r="BB228" i="9"/>
  <c r="BA228" i="9"/>
  <c r="AY228" i="9"/>
  <c r="AX228" i="9"/>
  <c r="AU228" i="9"/>
  <c r="AD228" i="9"/>
  <c r="AC228" i="9"/>
  <c r="AB228" i="9"/>
  <c r="AA228" i="9"/>
  <c r="Y228" i="9"/>
  <c r="X228" i="9"/>
  <c r="U228" i="9"/>
  <c r="BD227" i="9"/>
  <c r="BC227" i="9"/>
  <c r="BB227" i="9"/>
  <c r="BA227" i="9"/>
  <c r="AY227" i="9"/>
  <c r="AX227" i="9"/>
  <c r="AU227" i="9"/>
  <c r="AD227" i="9"/>
  <c r="AC227" i="9"/>
  <c r="AB227" i="9"/>
  <c r="AA227" i="9"/>
  <c r="Y227" i="9"/>
  <c r="X227" i="9"/>
  <c r="U227" i="9"/>
  <c r="BD226" i="9"/>
  <c r="BC226" i="9"/>
  <c r="BB226" i="9"/>
  <c r="BA226" i="9"/>
  <c r="AY226" i="9"/>
  <c r="AX226" i="9"/>
  <c r="AU226" i="9"/>
  <c r="AD226" i="9"/>
  <c r="AC226" i="9"/>
  <c r="AB226" i="9"/>
  <c r="AA226" i="9"/>
  <c r="Y226" i="9"/>
  <c r="X226" i="9"/>
  <c r="U226" i="9"/>
  <c r="BD225" i="9"/>
  <c r="BC225" i="9"/>
  <c r="BB225" i="9"/>
  <c r="BA225" i="9"/>
  <c r="AY225" i="9"/>
  <c r="AX225" i="9"/>
  <c r="AU225" i="9"/>
  <c r="AD225" i="9"/>
  <c r="AC225" i="9"/>
  <c r="AB225" i="9"/>
  <c r="AA225" i="9"/>
  <c r="Y225" i="9"/>
  <c r="X225" i="9"/>
  <c r="U225" i="9"/>
  <c r="BD224" i="9"/>
  <c r="BC224" i="9"/>
  <c r="BB224" i="9"/>
  <c r="BA224" i="9"/>
  <c r="AY224" i="9"/>
  <c r="AX224" i="9"/>
  <c r="AU224" i="9"/>
  <c r="AD224" i="9"/>
  <c r="AC224" i="9"/>
  <c r="AB224" i="9"/>
  <c r="AA224" i="9"/>
  <c r="Y224" i="9"/>
  <c r="X224" i="9"/>
  <c r="U224" i="9"/>
  <c r="BD223" i="9"/>
  <c r="BC223" i="9"/>
  <c r="BB223" i="9"/>
  <c r="BA223" i="9"/>
  <c r="AY223" i="9"/>
  <c r="AX223" i="9"/>
  <c r="AU223" i="9"/>
  <c r="AD223" i="9"/>
  <c r="AC223" i="9"/>
  <c r="AB223" i="9"/>
  <c r="AA223" i="9"/>
  <c r="Y223" i="9"/>
  <c r="X223" i="9"/>
  <c r="U223" i="9"/>
  <c r="BD222" i="9"/>
  <c r="BC222" i="9"/>
  <c r="BB222" i="9"/>
  <c r="BA222" i="9"/>
  <c r="AY222" i="9"/>
  <c r="AX222" i="9"/>
  <c r="AU222" i="9"/>
  <c r="AD222" i="9"/>
  <c r="AC222" i="9"/>
  <c r="AB222" i="9"/>
  <c r="AA222" i="9"/>
  <c r="Y222" i="9"/>
  <c r="X222" i="9"/>
  <c r="U222" i="9"/>
  <c r="BD221" i="9"/>
  <c r="BC221" i="9"/>
  <c r="BB221" i="9"/>
  <c r="BA221" i="9"/>
  <c r="AY221" i="9"/>
  <c r="AX221" i="9"/>
  <c r="AU221" i="9"/>
  <c r="AD221" i="9"/>
  <c r="AC221" i="9"/>
  <c r="AB221" i="9"/>
  <c r="AA221" i="9"/>
  <c r="Y221" i="9"/>
  <c r="X221" i="9"/>
  <c r="U221" i="9"/>
  <c r="BD220" i="9"/>
  <c r="BC220" i="9"/>
  <c r="BB220" i="9"/>
  <c r="BA220" i="9"/>
  <c r="AY220" i="9"/>
  <c r="AX220" i="9"/>
  <c r="AU220" i="9"/>
  <c r="AD220" i="9"/>
  <c r="AC220" i="9"/>
  <c r="AB220" i="9"/>
  <c r="AA220" i="9"/>
  <c r="Y220" i="9"/>
  <c r="X220" i="9"/>
  <c r="U220" i="9"/>
  <c r="BD219" i="9"/>
  <c r="BC219" i="9"/>
  <c r="BB219" i="9"/>
  <c r="BA219" i="9"/>
  <c r="AY219" i="9"/>
  <c r="AX219" i="9"/>
  <c r="AU219" i="9"/>
  <c r="AD219" i="9"/>
  <c r="AC219" i="9"/>
  <c r="AB219" i="9"/>
  <c r="AA219" i="9"/>
  <c r="Y219" i="9"/>
  <c r="X219" i="9"/>
  <c r="U219" i="9"/>
  <c r="BD218" i="9"/>
  <c r="BC218" i="9"/>
  <c r="BB218" i="9"/>
  <c r="BA218" i="9"/>
  <c r="AY218" i="9"/>
  <c r="AX218" i="9"/>
  <c r="AU218" i="9"/>
  <c r="AD218" i="9"/>
  <c r="AC218" i="9"/>
  <c r="AB218" i="9"/>
  <c r="AA218" i="9"/>
  <c r="Y218" i="9"/>
  <c r="X218" i="9"/>
  <c r="U218" i="9"/>
  <c r="BD217" i="9"/>
  <c r="BC217" i="9"/>
  <c r="BB217" i="9"/>
  <c r="BA217" i="9"/>
  <c r="AY217" i="9"/>
  <c r="AX217" i="9"/>
  <c r="AU217" i="9"/>
  <c r="AD217" i="9"/>
  <c r="AC217" i="9"/>
  <c r="AB217" i="9"/>
  <c r="AA217" i="9"/>
  <c r="Y217" i="9"/>
  <c r="X217" i="9"/>
  <c r="U217" i="9"/>
  <c r="BD216" i="9"/>
  <c r="BC216" i="9"/>
  <c r="BB216" i="9"/>
  <c r="BA216" i="9"/>
  <c r="AY216" i="9"/>
  <c r="AX216" i="9"/>
  <c r="AU216" i="9"/>
  <c r="AD216" i="9"/>
  <c r="AC216" i="9"/>
  <c r="AB216" i="9"/>
  <c r="AA216" i="9"/>
  <c r="Y216" i="9"/>
  <c r="X216" i="9"/>
  <c r="U216" i="9"/>
  <c r="BD215" i="9"/>
  <c r="BC215" i="9"/>
  <c r="BB215" i="9"/>
  <c r="BA215" i="9"/>
  <c r="AY215" i="9"/>
  <c r="AX215" i="9"/>
  <c r="AU215" i="9"/>
  <c r="AD215" i="9"/>
  <c r="AC215" i="9"/>
  <c r="AB215" i="9"/>
  <c r="AA215" i="9"/>
  <c r="Y215" i="9"/>
  <c r="X215" i="9"/>
  <c r="U215" i="9"/>
  <c r="BD214" i="9"/>
  <c r="BC214" i="9"/>
  <c r="BB214" i="9"/>
  <c r="BA214" i="9"/>
  <c r="AY214" i="9"/>
  <c r="AX214" i="9"/>
  <c r="AU214" i="9"/>
  <c r="AD214" i="9"/>
  <c r="AC214" i="9"/>
  <c r="AB214" i="9"/>
  <c r="AA214" i="9"/>
  <c r="Y214" i="9"/>
  <c r="X214" i="9"/>
  <c r="U214" i="9"/>
  <c r="BD213" i="9"/>
  <c r="BC213" i="9"/>
  <c r="BB213" i="9"/>
  <c r="BA213" i="9"/>
  <c r="AY213" i="9"/>
  <c r="AX213" i="9"/>
  <c r="AU213" i="9"/>
  <c r="AD213" i="9"/>
  <c r="AC213" i="9"/>
  <c r="AB213" i="9"/>
  <c r="AA213" i="9"/>
  <c r="Y213" i="9"/>
  <c r="X213" i="9"/>
  <c r="U213" i="9"/>
  <c r="BD212" i="9"/>
  <c r="BC212" i="9"/>
  <c r="BB212" i="9"/>
  <c r="BA212" i="9"/>
  <c r="AY212" i="9"/>
  <c r="AX212" i="9"/>
  <c r="AU212" i="9"/>
  <c r="AD212" i="9"/>
  <c r="AC212" i="9"/>
  <c r="AB212" i="9"/>
  <c r="AA212" i="9"/>
  <c r="Y212" i="9"/>
  <c r="X212" i="9"/>
  <c r="U212" i="9"/>
  <c r="BD211" i="9"/>
  <c r="BC211" i="9"/>
  <c r="BB211" i="9"/>
  <c r="BA211" i="9"/>
  <c r="AY211" i="9"/>
  <c r="AX211" i="9"/>
  <c r="AU211" i="9"/>
  <c r="AD211" i="9"/>
  <c r="AC211" i="9"/>
  <c r="AB211" i="9"/>
  <c r="AA211" i="9"/>
  <c r="Y211" i="9"/>
  <c r="X211" i="9"/>
  <c r="U211" i="9"/>
  <c r="BD210" i="9"/>
  <c r="BC210" i="9"/>
  <c r="BB210" i="9"/>
  <c r="BA210" i="9"/>
  <c r="AY210" i="9"/>
  <c r="AX210" i="9"/>
  <c r="AU210" i="9"/>
  <c r="AD210" i="9"/>
  <c r="AC210" i="9"/>
  <c r="AB210" i="9"/>
  <c r="AA210" i="9"/>
  <c r="Y210" i="9"/>
  <c r="X210" i="9"/>
  <c r="U210" i="9"/>
  <c r="BD209" i="9"/>
  <c r="BC209" i="9"/>
  <c r="BB209" i="9"/>
  <c r="BA209" i="9"/>
  <c r="AY209" i="9"/>
  <c r="AX209" i="9"/>
  <c r="AU209" i="9"/>
  <c r="AD209" i="9"/>
  <c r="AC209" i="9"/>
  <c r="AB209" i="9"/>
  <c r="AA209" i="9"/>
  <c r="Y209" i="9"/>
  <c r="X209" i="9"/>
  <c r="U209" i="9"/>
  <c r="BD208" i="9"/>
  <c r="BC208" i="9"/>
  <c r="BB208" i="9"/>
  <c r="BA208" i="9"/>
  <c r="AY208" i="9"/>
  <c r="AX208" i="9"/>
  <c r="AU208" i="9"/>
  <c r="AD208" i="9"/>
  <c r="AC208" i="9"/>
  <c r="AB208" i="9"/>
  <c r="AA208" i="9"/>
  <c r="Y208" i="9"/>
  <c r="X208" i="9"/>
  <c r="U208" i="9"/>
  <c r="BD207" i="9"/>
  <c r="BC207" i="9"/>
  <c r="BB207" i="9"/>
  <c r="BA207" i="9"/>
  <c r="AY207" i="9"/>
  <c r="AX207" i="9"/>
  <c r="AU207" i="9"/>
  <c r="AD207" i="9"/>
  <c r="AC207" i="9"/>
  <c r="AB207" i="9"/>
  <c r="AA207" i="9"/>
  <c r="Y207" i="9"/>
  <c r="X207" i="9"/>
  <c r="U207" i="9"/>
  <c r="BD206" i="9"/>
  <c r="BC206" i="9"/>
  <c r="BB206" i="9"/>
  <c r="BA206" i="9"/>
  <c r="AY206" i="9"/>
  <c r="AX206" i="9"/>
  <c r="AU206" i="9"/>
  <c r="AD206" i="9"/>
  <c r="AC206" i="9"/>
  <c r="AB206" i="9"/>
  <c r="AA206" i="9"/>
  <c r="Y206" i="9"/>
  <c r="X206" i="9"/>
  <c r="U206" i="9"/>
  <c r="BD205" i="9"/>
  <c r="BC205" i="9"/>
  <c r="BB205" i="9"/>
  <c r="BA205" i="9"/>
  <c r="AY205" i="9"/>
  <c r="AX205" i="9"/>
  <c r="AU205" i="9"/>
  <c r="AD205" i="9"/>
  <c r="AC205" i="9"/>
  <c r="AB205" i="9"/>
  <c r="AA205" i="9"/>
  <c r="Y205" i="9"/>
  <c r="X205" i="9"/>
  <c r="U205" i="9"/>
  <c r="BD204" i="9"/>
  <c r="BC204" i="9"/>
  <c r="BB204" i="9"/>
  <c r="BA204" i="9"/>
  <c r="AY204" i="9"/>
  <c r="AX204" i="9"/>
  <c r="AU204" i="9"/>
  <c r="AD204" i="9"/>
  <c r="AC204" i="9"/>
  <c r="AB204" i="9"/>
  <c r="AA204" i="9"/>
  <c r="Y204" i="9"/>
  <c r="X204" i="9"/>
  <c r="U204" i="9"/>
  <c r="BD203" i="9"/>
  <c r="BC203" i="9"/>
  <c r="BB203" i="9"/>
  <c r="BA203" i="9"/>
  <c r="AY203" i="9"/>
  <c r="AX203" i="9"/>
  <c r="AU203" i="9"/>
  <c r="AD203" i="9"/>
  <c r="AC203" i="9"/>
  <c r="AB203" i="9"/>
  <c r="AA203" i="9"/>
  <c r="Y203" i="9"/>
  <c r="X203" i="9"/>
  <c r="U203" i="9"/>
  <c r="BD202" i="9"/>
  <c r="BC202" i="9"/>
  <c r="BB202" i="9"/>
  <c r="BA202" i="9"/>
  <c r="AY202" i="9"/>
  <c r="AX202" i="9"/>
  <c r="AU202" i="9"/>
  <c r="AD202" i="9"/>
  <c r="AC202" i="9"/>
  <c r="AB202" i="9"/>
  <c r="AA202" i="9"/>
  <c r="Y202" i="9"/>
  <c r="X202" i="9"/>
  <c r="U202" i="9"/>
  <c r="BD201" i="9"/>
  <c r="BC201" i="9"/>
  <c r="BB201" i="9"/>
  <c r="BA201" i="9"/>
  <c r="AY201" i="9"/>
  <c r="AX201" i="9"/>
  <c r="AU201" i="9"/>
  <c r="AD201" i="9"/>
  <c r="AC201" i="9"/>
  <c r="AB201" i="9"/>
  <c r="AA201" i="9"/>
  <c r="Y201" i="9"/>
  <c r="X201" i="9"/>
  <c r="U201" i="9"/>
  <c r="BD200" i="9"/>
  <c r="BC200" i="9"/>
  <c r="BB200" i="9"/>
  <c r="BA200" i="9"/>
  <c r="AY200" i="9"/>
  <c r="AX200" i="9"/>
  <c r="AU200" i="9"/>
  <c r="AD200" i="9"/>
  <c r="AC200" i="9"/>
  <c r="AB200" i="9"/>
  <c r="AA200" i="9"/>
  <c r="Y200" i="9"/>
  <c r="X200" i="9"/>
  <c r="U200" i="9"/>
  <c r="BD199" i="9"/>
  <c r="BC199" i="9"/>
  <c r="BB199" i="9"/>
  <c r="BA199" i="9"/>
  <c r="AY199" i="9"/>
  <c r="AX199" i="9"/>
  <c r="AU199" i="9"/>
  <c r="AD199" i="9"/>
  <c r="AC199" i="9"/>
  <c r="AB199" i="9"/>
  <c r="AA199" i="9"/>
  <c r="Y199" i="9"/>
  <c r="X199" i="9"/>
  <c r="U199" i="9"/>
  <c r="BD198" i="9"/>
  <c r="BC198" i="9"/>
  <c r="BB198" i="9"/>
  <c r="BA198" i="9"/>
  <c r="AY198" i="9"/>
  <c r="AX198" i="9"/>
  <c r="AU198" i="9"/>
  <c r="AD198" i="9"/>
  <c r="AC198" i="9"/>
  <c r="AB198" i="9"/>
  <c r="AA198" i="9"/>
  <c r="Y198" i="9"/>
  <c r="X198" i="9"/>
  <c r="U198" i="9"/>
  <c r="BD197" i="9"/>
  <c r="BC197" i="9"/>
  <c r="BB197" i="9"/>
  <c r="BA197" i="9"/>
  <c r="AY197" i="9"/>
  <c r="AX197" i="9"/>
  <c r="AU197" i="9"/>
  <c r="AD197" i="9"/>
  <c r="AC197" i="9"/>
  <c r="AB197" i="9"/>
  <c r="AA197" i="9"/>
  <c r="Y197" i="9"/>
  <c r="X197" i="9"/>
  <c r="U197" i="9"/>
  <c r="BD196" i="9"/>
  <c r="BC196" i="9"/>
  <c r="BB196" i="9"/>
  <c r="BA196" i="9"/>
  <c r="AY196" i="9"/>
  <c r="AX196" i="9"/>
  <c r="AU196" i="9"/>
  <c r="AD196" i="9"/>
  <c r="AC196" i="9"/>
  <c r="AB196" i="9"/>
  <c r="AA196" i="9"/>
  <c r="Y196" i="9"/>
  <c r="X196" i="9"/>
  <c r="U196" i="9"/>
  <c r="BD195" i="9"/>
  <c r="BC195" i="9"/>
  <c r="BB195" i="9"/>
  <c r="BA195" i="9"/>
  <c r="AY195" i="9"/>
  <c r="AX195" i="9"/>
  <c r="AU195" i="9"/>
  <c r="AD195" i="9"/>
  <c r="AC195" i="9"/>
  <c r="AB195" i="9"/>
  <c r="AA195" i="9"/>
  <c r="Y195" i="9"/>
  <c r="X195" i="9"/>
  <c r="U195" i="9"/>
  <c r="BD194" i="9"/>
  <c r="BC194" i="9"/>
  <c r="BB194" i="9"/>
  <c r="BA194" i="9"/>
  <c r="AY194" i="9"/>
  <c r="AX194" i="9"/>
  <c r="AU194" i="9"/>
  <c r="AD194" i="9"/>
  <c r="AC194" i="9"/>
  <c r="AB194" i="9"/>
  <c r="AA194" i="9"/>
  <c r="Y194" i="9"/>
  <c r="X194" i="9"/>
  <c r="U194" i="9"/>
  <c r="BD193" i="9"/>
  <c r="BC193" i="9"/>
  <c r="BB193" i="9"/>
  <c r="BA193" i="9"/>
  <c r="AY193" i="9"/>
  <c r="AX193" i="9"/>
  <c r="AU193" i="9"/>
  <c r="AD193" i="9"/>
  <c r="AC193" i="9"/>
  <c r="AB193" i="9"/>
  <c r="AA193" i="9"/>
  <c r="Y193" i="9"/>
  <c r="X193" i="9"/>
  <c r="U193" i="9"/>
  <c r="BD192" i="9"/>
  <c r="BC192" i="9"/>
  <c r="BB192" i="9"/>
  <c r="BA192" i="9"/>
  <c r="AY192" i="9"/>
  <c r="AX192" i="9"/>
  <c r="AU192" i="9"/>
  <c r="AD192" i="9"/>
  <c r="AC192" i="9"/>
  <c r="AB192" i="9"/>
  <c r="AA192" i="9"/>
  <c r="Y192" i="9"/>
  <c r="X192" i="9"/>
  <c r="U192" i="9"/>
  <c r="BD191" i="9"/>
  <c r="BC191" i="9"/>
  <c r="BB191" i="9"/>
  <c r="BA191" i="9"/>
  <c r="AY191" i="9"/>
  <c r="AX191" i="9"/>
  <c r="AU191" i="9"/>
  <c r="AD191" i="9"/>
  <c r="AC191" i="9"/>
  <c r="AB191" i="9"/>
  <c r="AA191" i="9"/>
  <c r="Y191" i="9"/>
  <c r="X191" i="9"/>
  <c r="U191" i="9"/>
  <c r="BD190" i="9"/>
  <c r="BC190" i="9"/>
  <c r="BB190" i="9"/>
  <c r="BA190" i="9"/>
  <c r="AY190" i="9"/>
  <c r="AX190" i="9"/>
  <c r="AU190" i="9"/>
  <c r="AD190" i="9"/>
  <c r="AC190" i="9"/>
  <c r="AB190" i="9"/>
  <c r="AA190" i="9"/>
  <c r="Y190" i="9"/>
  <c r="X190" i="9"/>
  <c r="U190" i="9"/>
  <c r="BD189" i="9"/>
  <c r="BC189" i="9"/>
  <c r="BB189" i="9"/>
  <c r="BA189" i="9"/>
  <c r="AY189" i="9"/>
  <c r="AX189" i="9"/>
  <c r="AU189" i="9"/>
  <c r="AD189" i="9"/>
  <c r="AC189" i="9"/>
  <c r="AB189" i="9"/>
  <c r="AA189" i="9"/>
  <c r="Y189" i="9"/>
  <c r="X189" i="9"/>
  <c r="U189" i="9"/>
  <c r="BD188" i="9"/>
  <c r="BC188" i="9"/>
  <c r="BB188" i="9"/>
  <c r="BA188" i="9"/>
  <c r="AY188" i="9"/>
  <c r="AX188" i="9"/>
  <c r="AU188" i="9"/>
  <c r="AD188" i="9"/>
  <c r="AC188" i="9"/>
  <c r="AB188" i="9"/>
  <c r="AA188" i="9"/>
  <c r="Y188" i="9"/>
  <c r="X188" i="9"/>
  <c r="U188" i="9"/>
  <c r="BD187" i="9"/>
  <c r="BC187" i="9"/>
  <c r="BB187" i="9"/>
  <c r="BA187" i="9"/>
  <c r="AY187" i="9"/>
  <c r="AX187" i="9"/>
  <c r="AU187" i="9"/>
  <c r="AD187" i="9"/>
  <c r="AC187" i="9"/>
  <c r="AB187" i="9"/>
  <c r="AA187" i="9"/>
  <c r="Y187" i="9"/>
  <c r="X187" i="9"/>
  <c r="U187" i="9"/>
  <c r="BD186" i="9"/>
  <c r="BC186" i="9"/>
  <c r="BB186" i="9"/>
  <c r="BA186" i="9"/>
  <c r="AY186" i="9"/>
  <c r="AX186" i="9"/>
  <c r="AU186" i="9"/>
  <c r="AD186" i="9"/>
  <c r="AC186" i="9"/>
  <c r="AB186" i="9"/>
  <c r="AA186" i="9"/>
  <c r="Y186" i="9"/>
  <c r="X186" i="9"/>
  <c r="U186" i="9"/>
  <c r="BD185" i="9"/>
  <c r="BC185" i="9"/>
  <c r="BB185" i="9"/>
  <c r="BA185" i="9"/>
  <c r="AY185" i="9"/>
  <c r="AX185" i="9"/>
  <c r="AU185" i="9"/>
  <c r="AD185" i="9"/>
  <c r="AC185" i="9"/>
  <c r="AB185" i="9"/>
  <c r="AA185" i="9"/>
  <c r="Y185" i="9"/>
  <c r="X185" i="9"/>
  <c r="U185" i="9"/>
  <c r="BD184" i="9"/>
  <c r="BC184" i="9"/>
  <c r="BB184" i="9"/>
  <c r="BA184" i="9"/>
  <c r="AY184" i="9"/>
  <c r="AX184" i="9"/>
  <c r="AU184" i="9"/>
  <c r="AD184" i="9"/>
  <c r="AC184" i="9"/>
  <c r="AB184" i="9"/>
  <c r="AA184" i="9"/>
  <c r="Y184" i="9"/>
  <c r="X184" i="9"/>
  <c r="U184" i="9"/>
  <c r="BD183" i="9"/>
  <c r="BC183" i="9"/>
  <c r="BB183" i="9"/>
  <c r="BA183" i="9"/>
  <c r="AY183" i="9"/>
  <c r="AX183" i="9"/>
  <c r="AU183" i="9"/>
  <c r="AD183" i="9"/>
  <c r="AC183" i="9"/>
  <c r="AB183" i="9"/>
  <c r="AA183" i="9"/>
  <c r="Y183" i="9"/>
  <c r="X183" i="9"/>
  <c r="U183" i="9"/>
  <c r="BD182" i="9"/>
  <c r="BC182" i="9"/>
  <c r="BB182" i="9"/>
  <c r="BA182" i="9"/>
  <c r="AY182" i="9"/>
  <c r="AX182" i="9"/>
  <c r="AU182" i="9"/>
  <c r="AD182" i="9"/>
  <c r="AC182" i="9"/>
  <c r="AB182" i="9"/>
  <c r="AA182" i="9"/>
  <c r="Y182" i="9"/>
  <c r="X182" i="9"/>
  <c r="U182" i="9"/>
  <c r="BD181" i="9"/>
  <c r="BC181" i="9"/>
  <c r="BB181" i="9"/>
  <c r="BA181" i="9"/>
  <c r="AY181" i="9"/>
  <c r="AX181" i="9"/>
  <c r="AU181" i="9"/>
  <c r="AD181" i="9"/>
  <c r="AC181" i="9"/>
  <c r="AB181" i="9"/>
  <c r="AA181" i="9"/>
  <c r="Y181" i="9"/>
  <c r="X181" i="9"/>
  <c r="U181" i="9"/>
  <c r="BD180" i="9"/>
  <c r="BC180" i="9"/>
  <c r="BB180" i="9"/>
  <c r="BA180" i="9"/>
  <c r="AY180" i="9"/>
  <c r="AX180" i="9"/>
  <c r="AU180" i="9"/>
  <c r="AD180" i="9"/>
  <c r="AC180" i="9"/>
  <c r="AB180" i="9"/>
  <c r="AA180" i="9"/>
  <c r="Y180" i="9"/>
  <c r="X180" i="9"/>
  <c r="U180" i="9"/>
  <c r="BD179" i="9"/>
  <c r="BC179" i="9"/>
  <c r="BB179" i="9"/>
  <c r="BA179" i="9"/>
  <c r="AY179" i="9"/>
  <c r="AX179" i="9"/>
  <c r="AU179" i="9"/>
  <c r="AD179" i="9"/>
  <c r="AC179" i="9"/>
  <c r="AB179" i="9"/>
  <c r="AA179" i="9"/>
  <c r="Y179" i="9"/>
  <c r="X179" i="9"/>
  <c r="U179" i="9"/>
  <c r="BD178" i="9"/>
  <c r="BC178" i="9"/>
  <c r="BB178" i="9"/>
  <c r="BA178" i="9"/>
  <c r="AY178" i="9"/>
  <c r="AX178" i="9"/>
  <c r="AU178" i="9"/>
  <c r="AD178" i="9"/>
  <c r="AC178" i="9"/>
  <c r="AB178" i="9"/>
  <c r="AA178" i="9"/>
  <c r="Y178" i="9"/>
  <c r="X178" i="9"/>
  <c r="U178" i="9"/>
  <c r="BD177" i="9"/>
  <c r="BC177" i="9"/>
  <c r="BB177" i="9"/>
  <c r="BA177" i="9"/>
  <c r="AY177" i="9"/>
  <c r="AX177" i="9"/>
  <c r="AU177" i="9"/>
  <c r="AD177" i="9"/>
  <c r="AC177" i="9"/>
  <c r="AB177" i="9"/>
  <c r="AA177" i="9"/>
  <c r="Y177" i="9"/>
  <c r="X177" i="9"/>
  <c r="U177" i="9"/>
  <c r="BD176" i="9"/>
  <c r="BC176" i="9"/>
  <c r="BB176" i="9"/>
  <c r="BA176" i="9"/>
  <c r="AY176" i="9"/>
  <c r="AX176" i="9"/>
  <c r="AU176" i="9"/>
  <c r="AD176" i="9"/>
  <c r="AC176" i="9"/>
  <c r="AB176" i="9"/>
  <c r="AA176" i="9"/>
  <c r="Y176" i="9"/>
  <c r="X176" i="9"/>
  <c r="U176" i="9"/>
  <c r="BD175" i="9"/>
  <c r="BC175" i="9"/>
  <c r="BB175" i="9"/>
  <c r="BA175" i="9"/>
  <c r="AY175" i="9"/>
  <c r="AX175" i="9"/>
  <c r="AU175" i="9"/>
  <c r="AD175" i="9"/>
  <c r="AC175" i="9"/>
  <c r="AB175" i="9"/>
  <c r="AA175" i="9"/>
  <c r="Y175" i="9"/>
  <c r="X175" i="9"/>
  <c r="U175" i="9"/>
  <c r="BD174" i="9"/>
  <c r="BC174" i="9"/>
  <c r="BB174" i="9"/>
  <c r="BA174" i="9"/>
  <c r="AY174" i="9"/>
  <c r="AX174" i="9"/>
  <c r="AU174" i="9"/>
  <c r="AD174" i="9"/>
  <c r="AC174" i="9"/>
  <c r="AB174" i="9"/>
  <c r="AA174" i="9"/>
  <c r="Y174" i="9"/>
  <c r="X174" i="9"/>
  <c r="U174" i="9"/>
  <c r="BD173" i="9"/>
  <c r="BC173" i="9"/>
  <c r="BB173" i="9"/>
  <c r="BA173" i="9"/>
  <c r="AY173" i="9"/>
  <c r="AX173" i="9"/>
  <c r="AU173" i="9"/>
  <c r="AD173" i="9"/>
  <c r="AC173" i="9"/>
  <c r="AB173" i="9"/>
  <c r="AA173" i="9"/>
  <c r="Y173" i="9"/>
  <c r="X173" i="9"/>
  <c r="U173" i="9"/>
  <c r="BD172" i="9"/>
  <c r="BC172" i="9"/>
  <c r="BB172" i="9"/>
  <c r="BA172" i="9"/>
  <c r="AY172" i="9"/>
  <c r="AX172" i="9"/>
  <c r="AU172" i="9"/>
  <c r="AD172" i="9"/>
  <c r="AC172" i="9"/>
  <c r="AB172" i="9"/>
  <c r="AA172" i="9"/>
  <c r="Y172" i="9"/>
  <c r="X172" i="9"/>
  <c r="U172" i="9"/>
  <c r="BD171" i="9"/>
  <c r="BC171" i="9"/>
  <c r="BB171" i="9"/>
  <c r="BA171" i="9"/>
  <c r="AY171" i="9"/>
  <c r="AX171" i="9"/>
  <c r="AU171" i="9"/>
  <c r="AD171" i="9"/>
  <c r="AC171" i="9"/>
  <c r="AB171" i="9"/>
  <c r="AA171" i="9"/>
  <c r="Y171" i="9"/>
  <c r="X171" i="9"/>
  <c r="U171" i="9"/>
  <c r="BD170" i="9"/>
  <c r="BC170" i="9"/>
  <c r="BB170" i="9"/>
  <c r="BA170" i="9"/>
  <c r="AY170" i="9"/>
  <c r="AX170" i="9"/>
  <c r="AU170" i="9"/>
  <c r="AD170" i="9"/>
  <c r="AC170" i="9"/>
  <c r="AB170" i="9"/>
  <c r="AA170" i="9"/>
  <c r="Y170" i="9"/>
  <c r="X170" i="9"/>
  <c r="U170" i="9"/>
  <c r="BD169" i="9"/>
  <c r="BC169" i="9"/>
  <c r="BB169" i="9"/>
  <c r="BA169" i="9"/>
  <c r="AY169" i="9"/>
  <c r="AX169" i="9"/>
  <c r="AU169" i="9"/>
  <c r="AD169" i="9"/>
  <c r="AC169" i="9"/>
  <c r="AB169" i="9"/>
  <c r="AA169" i="9"/>
  <c r="Y169" i="9"/>
  <c r="X169" i="9"/>
  <c r="U169" i="9"/>
  <c r="BD168" i="9"/>
  <c r="BC168" i="9"/>
  <c r="BB168" i="9"/>
  <c r="BA168" i="9"/>
  <c r="AY168" i="9"/>
  <c r="AX168" i="9"/>
  <c r="AU168" i="9"/>
  <c r="AD168" i="9"/>
  <c r="AC168" i="9"/>
  <c r="AB168" i="9"/>
  <c r="AA168" i="9"/>
  <c r="Y168" i="9"/>
  <c r="X168" i="9"/>
  <c r="U168" i="9"/>
  <c r="BD167" i="9"/>
  <c r="BC167" i="9"/>
  <c r="BB167" i="9"/>
  <c r="BA167" i="9"/>
  <c r="AY167" i="9"/>
  <c r="AX167" i="9"/>
  <c r="AU167" i="9"/>
  <c r="AD167" i="9"/>
  <c r="AC167" i="9"/>
  <c r="AB167" i="9"/>
  <c r="AA167" i="9"/>
  <c r="Y167" i="9"/>
  <c r="X167" i="9"/>
  <c r="U167" i="9"/>
  <c r="BD166" i="9"/>
  <c r="BC166" i="9"/>
  <c r="BB166" i="9"/>
  <c r="BA166" i="9"/>
  <c r="AY166" i="9"/>
  <c r="AX166" i="9"/>
  <c r="AU166" i="9"/>
  <c r="AD166" i="9"/>
  <c r="AC166" i="9"/>
  <c r="AB166" i="9"/>
  <c r="AA166" i="9"/>
  <c r="Y166" i="9"/>
  <c r="X166" i="9"/>
  <c r="U166" i="9"/>
  <c r="BD165" i="9"/>
  <c r="BC165" i="9"/>
  <c r="BB165" i="9"/>
  <c r="BA165" i="9"/>
  <c r="AY165" i="9"/>
  <c r="AX165" i="9"/>
  <c r="AU165" i="9"/>
  <c r="AD165" i="9"/>
  <c r="AC165" i="9"/>
  <c r="AB165" i="9"/>
  <c r="AA165" i="9"/>
  <c r="Y165" i="9"/>
  <c r="X165" i="9"/>
  <c r="U165" i="9"/>
  <c r="BD164" i="9"/>
  <c r="BC164" i="9"/>
  <c r="BB164" i="9"/>
  <c r="BA164" i="9"/>
  <c r="AY164" i="9"/>
  <c r="AX164" i="9"/>
  <c r="AU164" i="9"/>
  <c r="AD164" i="9"/>
  <c r="AC164" i="9"/>
  <c r="AB164" i="9"/>
  <c r="AA164" i="9"/>
  <c r="Y164" i="9"/>
  <c r="X164" i="9"/>
  <c r="U164" i="9"/>
  <c r="BD163" i="9"/>
  <c r="BC163" i="9"/>
  <c r="BB163" i="9"/>
  <c r="BA163" i="9"/>
  <c r="AY163" i="9"/>
  <c r="AX163" i="9"/>
  <c r="AU163" i="9"/>
  <c r="AD163" i="9"/>
  <c r="AC163" i="9"/>
  <c r="AB163" i="9"/>
  <c r="AA163" i="9"/>
  <c r="Y163" i="9"/>
  <c r="X163" i="9"/>
  <c r="U163" i="9"/>
  <c r="BD162" i="9"/>
  <c r="BC162" i="9"/>
  <c r="BB162" i="9"/>
  <c r="BA162" i="9"/>
  <c r="AY162" i="9"/>
  <c r="AX162" i="9"/>
  <c r="AU162" i="9"/>
  <c r="AD162" i="9"/>
  <c r="AC162" i="9"/>
  <c r="AB162" i="9"/>
  <c r="AA162" i="9"/>
  <c r="Y162" i="9"/>
  <c r="X162" i="9"/>
  <c r="U162" i="9"/>
  <c r="BD161" i="9"/>
  <c r="BC161" i="9"/>
  <c r="BB161" i="9"/>
  <c r="BA161" i="9"/>
  <c r="AY161" i="9"/>
  <c r="AX161" i="9"/>
  <c r="AU161" i="9"/>
  <c r="AD161" i="9"/>
  <c r="AC161" i="9"/>
  <c r="AB161" i="9"/>
  <c r="AA161" i="9"/>
  <c r="Y161" i="9"/>
  <c r="X161" i="9"/>
  <c r="U161" i="9"/>
  <c r="BD160" i="9"/>
  <c r="BC160" i="9"/>
  <c r="BB160" i="9"/>
  <c r="BA160" i="9"/>
  <c r="AY160" i="9"/>
  <c r="AX160" i="9"/>
  <c r="AU160" i="9"/>
  <c r="AD160" i="9"/>
  <c r="AC160" i="9"/>
  <c r="AB160" i="9"/>
  <c r="AA160" i="9"/>
  <c r="Y160" i="9"/>
  <c r="X160" i="9"/>
  <c r="U160" i="9"/>
  <c r="BD159" i="9"/>
  <c r="BC159" i="9"/>
  <c r="BB159" i="9"/>
  <c r="BA159" i="9"/>
  <c r="AY159" i="9"/>
  <c r="AX159" i="9"/>
  <c r="AU159" i="9"/>
  <c r="AD159" i="9"/>
  <c r="AC159" i="9"/>
  <c r="AB159" i="9"/>
  <c r="AA159" i="9"/>
  <c r="Y159" i="9"/>
  <c r="X159" i="9"/>
  <c r="U159" i="9"/>
  <c r="BD158" i="9"/>
  <c r="BC158" i="9"/>
  <c r="BB158" i="9"/>
  <c r="BA158" i="9"/>
  <c r="AY158" i="9"/>
  <c r="AX158" i="9"/>
  <c r="AU158" i="9"/>
  <c r="AD158" i="9"/>
  <c r="AC158" i="9"/>
  <c r="AB158" i="9"/>
  <c r="AA158" i="9"/>
  <c r="Y158" i="9"/>
  <c r="X158" i="9"/>
  <c r="U158" i="9"/>
  <c r="BD157" i="9"/>
  <c r="BC157" i="9"/>
  <c r="BB157" i="9"/>
  <c r="BA157" i="9"/>
  <c r="AY157" i="9"/>
  <c r="AX157" i="9"/>
  <c r="AU157" i="9"/>
  <c r="AD157" i="9"/>
  <c r="AC157" i="9"/>
  <c r="AB157" i="9"/>
  <c r="AA157" i="9"/>
  <c r="Y157" i="9"/>
  <c r="X157" i="9"/>
  <c r="U157" i="9"/>
  <c r="BD156" i="9"/>
  <c r="BC156" i="9"/>
  <c r="BB156" i="9"/>
  <c r="BA156" i="9"/>
  <c r="AY156" i="9"/>
  <c r="AX156" i="9"/>
  <c r="AU156" i="9"/>
  <c r="AD156" i="9"/>
  <c r="AC156" i="9"/>
  <c r="AB156" i="9"/>
  <c r="AA156" i="9"/>
  <c r="Y156" i="9"/>
  <c r="X156" i="9"/>
  <c r="U156" i="9"/>
  <c r="BD155" i="9"/>
  <c r="BC155" i="9"/>
  <c r="BB155" i="9"/>
  <c r="BA155" i="9"/>
  <c r="AY155" i="9"/>
  <c r="AX155" i="9"/>
  <c r="AU155" i="9"/>
  <c r="AD155" i="9"/>
  <c r="AC155" i="9"/>
  <c r="AB155" i="9"/>
  <c r="AA155" i="9"/>
  <c r="Y155" i="9"/>
  <c r="X155" i="9"/>
  <c r="U155" i="9"/>
  <c r="BD154" i="9"/>
  <c r="BC154" i="9"/>
  <c r="BB154" i="9"/>
  <c r="BA154" i="9"/>
  <c r="AY154" i="9"/>
  <c r="AX154" i="9"/>
  <c r="AU154" i="9"/>
  <c r="AD154" i="9"/>
  <c r="AC154" i="9"/>
  <c r="AB154" i="9"/>
  <c r="AA154" i="9"/>
  <c r="Y154" i="9"/>
  <c r="X154" i="9"/>
  <c r="U154" i="9"/>
  <c r="BD153" i="9"/>
  <c r="BC153" i="9"/>
  <c r="BB153" i="9"/>
  <c r="BA153" i="9"/>
  <c r="AY153" i="9"/>
  <c r="AX153" i="9"/>
  <c r="AU153" i="9"/>
  <c r="AD153" i="9"/>
  <c r="AC153" i="9"/>
  <c r="AB153" i="9"/>
  <c r="AA153" i="9"/>
  <c r="Y153" i="9"/>
  <c r="X153" i="9"/>
  <c r="U153" i="9"/>
  <c r="BD152" i="9"/>
  <c r="BC152" i="9"/>
  <c r="BB152" i="9"/>
  <c r="BA152" i="9"/>
  <c r="AY152" i="9"/>
  <c r="AX152" i="9"/>
  <c r="AU152" i="9"/>
  <c r="AD152" i="9"/>
  <c r="AC152" i="9"/>
  <c r="AB152" i="9"/>
  <c r="AA152" i="9"/>
  <c r="Y152" i="9"/>
  <c r="X152" i="9"/>
  <c r="U152" i="9"/>
  <c r="BD151" i="9"/>
  <c r="BC151" i="9"/>
  <c r="BB151" i="9"/>
  <c r="BA151" i="9"/>
  <c r="AY151" i="9"/>
  <c r="AX151" i="9"/>
  <c r="AU151" i="9"/>
  <c r="AD151" i="9"/>
  <c r="AC151" i="9"/>
  <c r="AB151" i="9"/>
  <c r="AA151" i="9"/>
  <c r="Y151" i="9"/>
  <c r="X151" i="9"/>
  <c r="U151" i="9"/>
  <c r="BD150" i="9"/>
  <c r="BC150" i="9"/>
  <c r="BB150" i="9"/>
  <c r="BA150" i="9"/>
  <c r="AY150" i="9"/>
  <c r="AX150" i="9"/>
  <c r="AU150" i="9"/>
  <c r="AD150" i="9"/>
  <c r="AC150" i="9"/>
  <c r="AB150" i="9"/>
  <c r="AA150" i="9"/>
  <c r="Y150" i="9"/>
  <c r="X150" i="9"/>
  <c r="U150" i="9"/>
  <c r="BD149" i="9"/>
  <c r="BC149" i="9"/>
  <c r="BB149" i="9"/>
  <c r="BA149" i="9"/>
  <c r="AY149" i="9"/>
  <c r="AX149" i="9"/>
  <c r="AU149" i="9"/>
  <c r="AD149" i="9"/>
  <c r="AC149" i="9"/>
  <c r="AB149" i="9"/>
  <c r="AA149" i="9"/>
  <c r="Y149" i="9"/>
  <c r="X149" i="9"/>
  <c r="U149" i="9"/>
  <c r="BD148" i="9"/>
  <c r="BC148" i="9"/>
  <c r="BB148" i="9"/>
  <c r="BA148" i="9"/>
  <c r="AY148" i="9"/>
  <c r="AX148" i="9"/>
  <c r="AU148" i="9"/>
  <c r="AD148" i="9"/>
  <c r="AC148" i="9"/>
  <c r="AB148" i="9"/>
  <c r="AA148" i="9"/>
  <c r="Y148" i="9"/>
  <c r="X148" i="9"/>
  <c r="U148" i="9"/>
  <c r="BD147" i="9"/>
  <c r="BC147" i="9"/>
  <c r="BB147" i="9"/>
  <c r="BA147" i="9"/>
  <c r="AY147" i="9"/>
  <c r="AX147" i="9"/>
  <c r="AU147" i="9"/>
  <c r="AD147" i="9"/>
  <c r="AC147" i="9"/>
  <c r="AB147" i="9"/>
  <c r="AA147" i="9"/>
  <c r="Y147" i="9"/>
  <c r="X147" i="9"/>
  <c r="U147" i="9"/>
  <c r="BD146" i="9"/>
  <c r="BC146" i="9"/>
  <c r="BB146" i="9"/>
  <c r="BA146" i="9"/>
  <c r="AY146" i="9"/>
  <c r="AX146" i="9"/>
  <c r="AU146" i="9"/>
  <c r="AD146" i="9"/>
  <c r="AC146" i="9"/>
  <c r="AB146" i="9"/>
  <c r="AA146" i="9"/>
  <c r="Y146" i="9"/>
  <c r="X146" i="9"/>
  <c r="U146" i="9"/>
  <c r="BD145" i="9"/>
  <c r="BC145" i="9"/>
  <c r="BB145" i="9"/>
  <c r="BA145" i="9"/>
  <c r="AY145" i="9"/>
  <c r="AX145" i="9"/>
  <c r="AU145" i="9"/>
  <c r="AD145" i="9"/>
  <c r="AC145" i="9"/>
  <c r="AB145" i="9"/>
  <c r="AA145" i="9"/>
  <c r="Y145" i="9"/>
  <c r="X145" i="9"/>
  <c r="U145" i="9"/>
  <c r="BD144" i="9"/>
  <c r="BC144" i="9"/>
  <c r="BB144" i="9"/>
  <c r="BA144" i="9"/>
  <c r="AY144" i="9"/>
  <c r="AX144" i="9"/>
  <c r="AU144" i="9"/>
  <c r="AD144" i="9"/>
  <c r="AC144" i="9"/>
  <c r="AB144" i="9"/>
  <c r="AA144" i="9"/>
  <c r="Y144" i="9"/>
  <c r="X144" i="9"/>
  <c r="U144" i="9"/>
  <c r="BD143" i="9"/>
  <c r="BC143" i="9"/>
  <c r="BB143" i="9"/>
  <c r="BA143" i="9"/>
  <c r="AY143" i="9"/>
  <c r="AX143" i="9"/>
  <c r="AU143" i="9"/>
  <c r="AD143" i="9"/>
  <c r="AC143" i="9"/>
  <c r="AB143" i="9"/>
  <c r="AA143" i="9"/>
  <c r="Y143" i="9"/>
  <c r="X143" i="9"/>
  <c r="U143" i="9"/>
  <c r="BD142" i="9"/>
  <c r="BC142" i="9"/>
  <c r="BB142" i="9"/>
  <c r="BA142" i="9"/>
  <c r="AY142" i="9"/>
  <c r="AX142" i="9"/>
  <c r="AU142" i="9"/>
  <c r="AD142" i="9"/>
  <c r="AC142" i="9"/>
  <c r="AB142" i="9"/>
  <c r="AA142" i="9"/>
  <c r="Y142" i="9"/>
  <c r="X142" i="9"/>
  <c r="U142" i="9"/>
  <c r="BD141" i="9"/>
  <c r="BC141" i="9"/>
  <c r="BB141" i="9"/>
  <c r="BA141" i="9"/>
  <c r="AY141" i="9"/>
  <c r="AX141" i="9"/>
  <c r="AU141" i="9"/>
  <c r="AD141" i="9"/>
  <c r="AC141" i="9"/>
  <c r="AB141" i="9"/>
  <c r="AA141" i="9"/>
  <c r="Y141" i="9"/>
  <c r="X141" i="9"/>
  <c r="U141" i="9"/>
  <c r="BD140" i="9"/>
  <c r="BC140" i="9"/>
  <c r="BB140" i="9"/>
  <c r="BA140" i="9"/>
  <c r="AY140" i="9"/>
  <c r="AX140" i="9"/>
  <c r="AU140" i="9"/>
  <c r="AD140" i="9"/>
  <c r="AC140" i="9"/>
  <c r="AB140" i="9"/>
  <c r="AA140" i="9"/>
  <c r="Y140" i="9"/>
  <c r="X140" i="9"/>
  <c r="U140" i="9"/>
  <c r="BD139" i="9"/>
  <c r="BC139" i="9"/>
  <c r="BB139" i="9"/>
  <c r="BA139" i="9"/>
  <c r="AY139" i="9"/>
  <c r="AX139" i="9"/>
  <c r="AU139" i="9"/>
  <c r="AD139" i="9"/>
  <c r="AC139" i="9"/>
  <c r="AB139" i="9"/>
  <c r="AA139" i="9"/>
  <c r="Y139" i="9"/>
  <c r="X139" i="9"/>
  <c r="U139" i="9"/>
  <c r="BD138" i="9"/>
  <c r="BC138" i="9"/>
  <c r="BB138" i="9"/>
  <c r="BA138" i="9"/>
  <c r="AY138" i="9"/>
  <c r="AX138" i="9"/>
  <c r="AU138" i="9"/>
  <c r="AD138" i="9"/>
  <c r="AC138" i="9"/>
  <c r="AB138" i="9"/>
  <c r="AA138" i="9"/>
  <c r="Y138" i="9"/>
  <c r="X138" i="9"/>
  <c r="U138" i="9"/>
  <c r="BD137" i="9"/>
  <c r="BC137" i="9"/>
  <c r="BB137" i="9"/>
  <c r="BA137" i="9"/>
  <c r="AY137" i="9"/>
  <c r="AX137" i="9"/>
  <c r="AU137" i="9"/>
  <c r="AD137" i="9"/>
  <c r="AC137" i="9"/>
  <c r="AB137" i="9"/>
  <c r="AA137" i="9"/>
  <c r="Y137" i="9"/>
  <c r="X137" i="9"/>
  <c r="U137" i="9"/>
  <c r="BD136" i="9"/>
  <c r="BC136" i="9"/>
  <c r="BB136" i="9"/>
  <c r="BA136" i="9"/>
  <c r="AY136" i="9"/>
  <c r="AX136" i="9"/>
  <c r="AU136" i="9"/>
  <c r="AD136" i="9"/>
  <c r="AC136" i="9"/>
  <c r="AB136" i="9"/>
  <c r="AA136" i="9"/>
  <c r="Y136" i="9"/>
  <c r="X136" i="9"/>
  <c r="U136" i="9"/>
  <c r="BD135" i="9"/>
  <c r="BC135" i="9"/>
  <c r="BB135" i="9"/>
  <c r="BA135" i="9"/>
  <c r="AY135" i="9"/>
  <c r="AX135" i="9"/>
  <c r="AU135" i="9"/>
  <c r="AD135" i="9"/>
  <c r="AC135" i="9"/>
  <c r="AB135" i="9"/>
  <c r="AA135" i="9"/>
  <c r="Y135" i="9"/>
  <c r="X135" i="9"/>
  <c r="U135" i="9"/>
  <c r="BD134" i="9"/>
  <c r="BC134" i="9"/>
  <c r="BB134" i="9"/>
  <c r="BA134" i="9"/>
  <c r="AY134" i="9"/>
  <c r="AX134" i="9"/>
  <c r="AU134" i="9"/>
  <c r="AD134" i="9"/>
  <c r="AC134" i="9"/>
  <c r="AB134" i="9"/>
  <c r="AA134" i="9"/>
  <c r="Y134" i="9"/>
  <c r="X134" i="9"/>
  <c r="U134" i="9"/>
  <c r="BD133" i="9"/>
  <c r="BC133" i="9"/>
  <c r="BB133" i="9"/>
  <c r="BA133" i="9"/>
  <c r="AY133" i="9"/>
  <c r="AX133" i="9"/>
  <c r="AU133" i="9"/>
  <c r="AD133" i="9"/>
  <c r="AC133" i="9"/>
  <c r="AB133" i="9"/>
  <c r="AA133" i="9"/>
  <c r="Y133" i="9"/>
  <c r="X133" i="9"/>
  <c r="U133" i="9"/>
  <c r="BD132" i="9"/>
  <c r="BC132" i="9"/>
  <c r="BB132" i="9"/>
  <c r="BA132" i="9"/>
  <c r="AY132" i="9"/>
  <c r="AX132" i="9"/>
  <c r="AU132" i="9"/>
  <c r="AD132" i="9"/>
  <c r="AC132" i="9"/>
  <c r="AB132" i="9"/>
  <c r="AA132" i="9"/>
  <c r="Y132" i="9"/>
  <c r="X132" i="9"/>
  <c r="U132" i="9"/>
  <c r="BD131" i="9"/>
  <c r="BC131" i="9"/>
  <c r="BB131" i="9"/>
  <c r="BA131" i="9"/>
  <c r="AY131" i="9"/>
  <c r="AX131" i="9"/>
  <c r="AU131" i="9"/>
  <c r="AD131" i="9"/>
  <c r="AC131" i="9"/>
  <c r="AB131" i="9"/>
  <c r="AA131" i="9"/>
  <c r="Y131" i="9"/>
  <c r="X131" i="9"/>
  <c r="U131" i="9"/>
  <c r="BD130" i="9"/>
  <c r="BC130" i="9"/>
  <c r="BB130" i="9"/>
  <c r="BA130" i="9"/>
  <c r="AY130" i="9"/>
  <c r="AX130" i="9"/>
  <c r="AU130" i="9"/>
  <c r="AD130" i="9"/>
  <c r="AC130" i="9"/>
  <c r="AB130" i="9"/>
  <c r="AA130" i="9"/>
  <c r="Y130" i="9"/>
  <c r="X130" i="9"/>
  <c r="U130" i="9"/>
  <c r="BD129" i="9"/>
  <c r="BC129" i="9"/>
  <c r="BB129" i="9"/>
  <c r="BA129" i="9"/>
  <c r="AY129" i="9"/>
  <c r="AX129" i="9"/>
  <c r="AU129" i="9"/>
  <c r="AD129" i="9"/>
  <c r="AC129" i="9"/>
  <c r="AB129" i="9"/>
  <c r="AA129" i="9"/>
  <c r="Y129" i="9"/>
  <c r="X129" i="9"/>
  <c r="U129" i="9"/>
  <c r="BD128" i="9"/>
  <c r="BC128" i="9"/>
  <c r="BB128" i="9"/>
  <c r="BA128" i="9"/>
  <c r="AY128" i="9"/>
  <c r="AX128" i="9"/>
  <c r="AU128" i="9"/>
  <c r="AD128" i="9"/>
  <c r="AC128" i="9"/>
  <c r="AB128" i="9"/>
  <c r="AA128" i="9"/>
  <c r="Y128" i="9"/>
  <c r="X128" i="9"/>
  <c r="U128" i="9"/>
  <c r="BD127" i="9"/>
  <c r="BC127" i="9"/>
  <c r="BB127" i="9"/>
  <c r="BA127" i="9"/>
  <c r="AY127" i="9"/>
  <c r="AX127" i="9"/>
  <c r="AU127" i="9"/>
  <c r="AD127" i="9"/>
  <c r="AC127" i="9"/>
  <c r="AB127" i="9"/>
  <c r="AA127" i="9"/>
  <c r="Y127" i="9"/>
  <c r="X127" i="9"/>
  <c r="U127" i="9"/>
  <c r="BD126" i="9"/>
  <c r="BC126" i="9"/>
  <c r="BB126" i="9"/>
  <c r="BA126" i="9"/>
  <c r="AY126" i="9"/>
  <c r="AX126" i="9"/>
  <c r="AU126" i="9"/>
  <c r="AD126" i="9"/>
  <c r="AC126" i="9"/>
  <c r="AB126" i="9"/>
  <c r="AA126" i="9"/>
  <c r="Y126" i="9"/>
  <c r="X126" i="9"/>
  <c r="U126" i="9"/>
  <c r="BD125" i="9"/>
  <c r="BC125" i="9"/>
  <c r="BB125" i="9"/>
  <c r="BA125" i="9"/>
  <c r="AY125" i="9"/>
  <c r="AX125" i="9"/>
  <c r="AU125" i="9"/>
  <c r="AD125" i="9"/>
  <c r="AC125" i="9"/>
  <c r="AB125" i="9"/>
  <c r="AA125" i="9"/>
  <c r="Y125" i="9"/>
  <c r="X125" i="9"/>
  <c r="U125" i="9"/>
  <c r="BD124" i="9"/>
  <c r="BC124" i="9"/>
  <c r="BB124" i="9"/>
  <c r="BA124" i="9"/>
  <c r="AY124" i="9"/>
  <c r="AX124" i="9"/>
  <c r="AU124" i="9"/>
  <c r="AD124" i="9"/>
  <c r="AC124" i="9"/>
  <c r="AB124" i="9"/>
  <c r="AA124" i="9"/>
  <c r="Y124" i="9"/>
  <c r="X124" i="9"/>
  <c r="U124" i="9"/>
  <c r="BD123" i="9"/>
  <c r="BC123" i="9"/>
  <c r="BB123" i="9"/>
  <c r="BA123" i="9"/>
  <c r="AY123" i="9"/>
  <c r="AX123" i="9"/>
  <c r="AU123" i="9"/>
  <c r="AD123" i="9"/>
  <c r="AC123" i="9"/>
  <c r="AB123" i="9"/>
  <c r="AA123" i="9"/>
  <c r="Y123" i="9"/>
  <c r="X123" i="9"/>
  <c r="U123" i="9"/>
  <c r="BD122" i="9"/>
  <c r="BC122" i="9"/>
  <c r="BB122" i="9"/>
  <c r="BA122" i="9"/>
  <c r="AY122" i="9"/>
  <c r="AX122" i="9"/>
  <c r="AU122" i="9"/>
  <c r="AD122" i="9"/>
  <c r="AC122" i="9"/>
  <c r="AB122" i="9"/>
  <c r="AA122" i="9"/>
  <c r="Y122" i="9"/>
  <c r="X122" i="9"/>
  <c r="U122" i="9"/>
  <c r="BD121" i="9"/>
  <c r="BC121" i="9"/>
  <c r="BB121" i="9"/>
  <c r="BA121" i="9"/>
  <c r="AY121" i="9"/>
  <c r="AX121" i="9"/>
  <c r="AU121" i="9"/>
  <c r="AD121" i="9"/>
  <c r="AC121" i="9"/>
  <c r="AB121" i="9"/>
  <c r="AA121" i="9"/>
  <c r="Y121" i="9"/>
  <c r="X121" i="9"/>
  <c r="U121" i="9"/>
  <c r="BD120" i="9"/>
  <c r="BC120" i="9"/>
  <c r="BB120" i="9"/>
  <c r="BA120" i="9"/>
  <c r="AY120" i="9"/>
  <c r="AX120" i="9"/>
  <c r="AU120" i="9"/>
  <c r="AD120" i="9"/>
  <c r="AC120" i="9"/>
  <c r="AB120" i="9"/>
  <c r="AA120" i="9"/>
  <c r="Y120" i="9"/>
  <c r="X120" i="9"/>
  <c r="U120" i="9"/>
  <c r="BD119" i="9"/>
  <c r="BC119" i="9"/>
  <c r="BB119" i="9"/>
  <c r="BA119" i="9"/>
  <c r="AY119" i="9"/>
  <c r="AX119" i="9"/>
  <c r="AU119" i="9"/>
  <c r="AD119" i="9"/>
  <c r="AC119" i="9"/>
  <c r="AB119" i="9"/>
  <c r="AA119" i="9"/>
  <c r="Y119" i="9"/>
  <c r="X119" i="9"/>
  <c r="U119" i="9"/>
  <c r="BD118" i="9"/>
  <c r="BC118" i="9"/>
  <c r="BB118" i="9"/>
  <c r="BA118" i="9"/>
  <c r="AY118" i="9"/>
  <c r="AX118" i="9"/>
  <c r="AU118" i="9"/>
  <c r="AD118" i="9"/>
  <c r="AC118" i="9"/>
  <c r="AB118" i="9"/>
  <c r="AA118" i="9"/>
  <c r="Y118" i="9"/>
  <c r="X118" i="9"/>
  <c r="U118" i="9"/>
  <c r="BD117" i="9"/>
  <c r="BC117" i="9"/>
  <c r="BB117" i="9"/>
  <c r="BA117" i="9"/>
  <c r="AY117" i="9"/>
  <c r="AX117" i="9"/>
  <c r="AU117" i="9"/>
  <c r="AD117" i="9"/>
  <c r="AC117" i="9"/>
  <c r="AB117" i="9"/>
  <c r="AA117" i="9"/>
  <c r="Y117" i="9"/>
  <c r="X117" i="9"/>
  <c r="U117" i="9"/>
  <c r="BD116" i="9"/>
  <c r="BC116" i="9"/>
  <c r="BB116" i="9"/>
  <c r="BA116" i="9"/>
  <c r="AY116" i="9"/>
  <c r="AX116" i="9"/>
  <c r="AU116" i="9"/>
  <c r="AD116" i="9"/>
  <c r="AC116" i="9"/>
  <c r="AB116" i="9"/>
  <c r="AA116" i="9"/>
  <c r="Y116" i="9"/>
  <c r="X116" i="9"/>
  <c r="U116" i="9"/>
  <c r="BD115" i="9"/>
  <c r="BC115" i="9"/>
  <c r="BB115" i="9"/>
  <c r="BA115" i="9"/>
  <c r="AY115" i="9"/>
  <c r="AX115" i="9"/>
  <c r="AU115" i="9"/>
  <c r="AD115" i="9"/>
  <c r="AC115" i="9"/>
  <c r="AB115" i="9"/>
  <c r="AA115" i="9"/>
  <c r="Y115" i="9"/>
  <c r="X115" i="9"/>
  <c r="U115" i="9"/>
  <c r="BD114" i="9"/>
  <c r="BC114" i="9"/>
  <c r="BB114" i="9"/>
  <c r="BA114" i="9"/>
  <c r="AY114" i="9"/>
  <c r="AX114" i="9"/>
  <c r="AU114" i="9"/>
  <c r="AD114" i="9"/>
  <c r="AC114" i="9"/>
  <c r="AB114" i="9"/>
  <c r="AA114" i="9"/>
  <c r="Y114" i="9"/>
  <c r="X114" i="9"/>
  <c r="U114" i="9"/>
  <c r="BD113" i="9"/>
  <c r="BC113" i="9"/>
  <c r="BB113" i="9"/>
  <c r="BA113" i="9"/>
  <c r="AY113" i="9"/>
  <c r="AX113" i="9"/>
  <c r="AU113" i="9"/>
  <c r="AD113" i="9"/>
  <c r="AC113" i="9"/>
  <c r="AB113" i="9"/>
  <c r="AA113" i="9"/>
  <c r="Y113" i="9"/>
  <c r="X113" i="9"/>
  <c r="U113" i="9"/>
  <c r="BD112" i="9"/>
  <c r="BC112" i="9"/>
  <c r="BB112" i="9"/>
  <c r="BA112" i="9"/>
  <c r="AY112" i="9"/>
  <c r="AX112" i="9"/>
  <c r="AU112" i="9"/>
  <c r="AD112" i="9"/>
  <c r="AC112" i="9"/>
  <c r="AB112" i="9"/>
  <c r="AA112" i="9"/>
  <c r="Y112" i="9"/>
  <c r="X112" i="9"/>
  <c r="U112" i="9"/>
  <c r="BD111" i="9"/>
  <c r="BC111" i="9"/>
  <c r="BB111" i="9"/>
  <c r="BA111" i="9"/>
  <c r="AY111" i="9"/>
  <c r="AX111" i="9"/>
  <c r="AU111" i="9"/>
  <c r="AD111" i="9"/>
  <c r="AC111" i="9"/>
  <c r="AB111" i="9"/>
  <c r="AA111" i="9"/>
  <c r="Y111" i="9"/>
  <c r="X111" i="9"/>
  <c r="U111" i="9"/>
  <c r="BD110" i="9"/>
  <c r="BC110" i="9"/>
  <c r="BB110" i="9"/>
  <c r="BA110" i="9"/>
  <c r="AY110" i="9"/>
  <c r="AX110" i="9"/>
  <c r="AU110" i="9"/>
  <c r="AD110" i="9"/>
  <c r="AC110" i="9"/>
  <c r="AB110" i="9"/>
  <c r="AA110" i="9"/>
  <c r="Y110" i="9"/>
  <c r="X110" i="9"/>
  <c r="U110" i="9"/>
  <c r="BD109" i="9"/>
  <c r="BC109" i="9"/>
  <c r="BB109" i="9"/>
  <c r="BA109" i="9"/>
  <c r="AY109" i="9"/>
  <c r="AX109" i="9"/>
  <c r="AU109" i="9"/>
  <c r="AD109" i="9"/>
  <c r="AC109" i="9"/>
  <c r="AB109" i="9"/>
  <c r="AA109" i="9"/>
  <c r="Y109" i="9"/>
  <c r="X109" i="9"/>
  <c r="U109" i="9"/>
  <c r="BD108" i="9"/>
  <c r="BC108" i="9"/>
  <c r="BB108" i="9"/>
  <c r="BA108" i="9"/>
  <c r="AY108" i="9"/>
  <c r="AX108" i="9"/>
  <c r="AU108" i="9"/>
  <c r="AD108" i="9"/>
  <c r="AC108" i="9"/>
  <c r="AB108" i="9"/>
  <c r="AA108" i="9"/>
  <c r="Y108" i="9"/>
  <c r="X108" i="9"/>
  <c r="U108" i="9"/>
  <c r="BD107" i="9"/>
  <c r="BC107" i="9"/>
  <c r="BB107" i="9"/>
  <c r="BA107" i="9"/>
  <c r="AY107" i="9"/>
  <c r="AX107" i="9"/>
  <c r="AU107" i="9"/>
  <c r="AD107" i="9"/>
  <c r="AC107" i="9"/>
  <c r="AB107" i="9"/>
  <c r="AA107" i="9"/>
  <c r="Y107" i="9"/>
  <c r="X107" i="9"/>
  <c r="U107" i="9"/>
  <c r="BD106" i="9"/>
  <c r="BC106" i="9"/>
  <c r="BB106" i="9"/>
  <c r="BA106" i="9"/>
  <c r="AY106" i="9"/>
  <c r="AX106" i="9"/>
  <c r="AU106" i="9"/>
  <c r="AD106" i="9"/>
  <c r="AC106" i="9"/>
  <c r="AB106" i="9"/>
  <c r="AA106" i="9"/>
  <c r="Y106" i="9"/>
  <c r="X106" i="9"/>
  <c r="U106" i="9"/>
  <c r="BD105" i="9"/>
  <c r="BC105" i="9"/>
  <c r="BB105" i="9"/>
  <c r="BA105" i="9"/>
  <c r="AY105" i="9"/>
  <c r="AX105" i="9"/>
  <c r="AU105" i="9"/>
  <c r="AD105" i="9"/>
  <c r="AC105" i="9"/>
  <c r="AB105" i="9"/>
  <c r="AA105" i="9"/>
  <c r="Y105" i="9"/>
  <c r="X105" i="9"/>
  <c r="U105" i="9"/>
  <c r="BD104" i="9"/>
  <c r="BC104" i="9"/>
  <c r="BB104" i="9"/>
  <c r="BA104" i="9"/>
  <c r="AY104" i="9"/>
  <c r="AX104" i="9"/>
  <c r="AU104" i="9"/>
  <c r="AD104" i="9"/>
  <c r="AC104" i="9"/>
  <c r="AB104" i="9"/>
  <c r="AA104" i="9"/>
  <c r="Y104" i="9"/>
  <c r="X104" i="9"/>
  <c r="U104" i="9"/>
  <c r="BD103" i="9"/>
  <c r="BC103" i="9"/>
  <c r="BB103" i="9"/>
  <c r="BA103" i="9"/>
  <c r="AY103" i="9"/>
  <c r="AX103" i="9"/>
  <c r="AU103" i="9"/>
  <c r="AD103" i="9"/>
  <c r="AC103" i="9"/>
  <c r="AB103" i="9"/>
  <c r="AA103" i="9"/>
  <c r="Y103" i="9"/>
  <c r="X103" i="9"/>
  <c r="U103" i="9"/>
  <c r="BD102" i="9"/>
  <c r="BC102" i="9"/>
  <c r="BB102" i="9"/>
  <c r="BA102" i="9"/>
  <c r="AY102" i="9"/>
  <c r="AX102" i="9"/>
  <c r="AU102" i="9"/>
  <c r="AD102" i="9"/>
  <c r="AC102" i="9"/>
  <c r="AB102" i="9"/>
  <c r="AA102" i="9"/>
  <c r="Y102" i="9"/>
  <c r="X102" i="9"/>
  <c r="U102" i="9"/>
  <c r="BD101" i="9"/>
  <c r="BC101" i="9"/>
  <c r="BB101" i="9"/>
  <c r="BA101" i="9"/>
  <c r="AY101" i="9"/>
  <c r="AX101" i="9"/>
  <c r="AU101" i="9"/>
  <c r="AD101" i="9"/>
  <c r="AC101" i="9"/>
  <c r="AB101" i="9"/>
  <c r="AA101" i="9"/>
  <c r="Y101" i="9"/>
  <c r="X101" i="9"/>
  <c r="U101" i="9"/>
  <c r="BD100" i="9"/>
  <c r="BC100" i="9"/>
  <c r="BB100" i="9"/>
  <c r="BA100" i="9"/>
  <c r="AY100" i="9"/>
  <c r="AX100" i="9"/>
  <c r="AU100" i="9"/>
  <c r="AD100" i="9"/>
  <c r="AC100" i="9"/>
  <c r="AB100" i="9"/>
  <c r="AA100" i="9"/>
  <c r="Y100" i="9"/>
  <c r="X100" i="9"/>
  <c r="U100" i="9"/>
  <c r="BD99" i="9"/>
  <c r="BC99" i="9"/>
  <c r="BB99" i="9"/>
  <c r="BA99" i="9"/>
  <c r="AY99" i="9"/>
  <c r="AX99" i="9"/>
  <c r="AU99" i="9"/>
  <c r="AD99" i="9"/>
  <c r="AC99" i="9"/>
  <c r="AB99" i="9"/>
  <c r="AA99" i="9"/>
  <c r="Y99" i="9"/>
  <c r="X99" i="9"/>
  <c r="U99" i="9"/>
  <c r="BD98" i="9"/>
  <c r="BC98" i="9"/>
  <c r="BB98" i="9"/>
  <c r="BA98" i="9"/>
  <c r="AY98" i="9"/>
  <c r="AX98" i="9"/>
  <c r="AU98" i="9"/>
  <c r="AD98" i="9"/>
  <c r="AC98" i="9"/>
  <c r="AB98" i="9"/>
  <c r="AA98" i="9"/>
  <c r="Y98" i="9"/>
  <c r="X98" i="9"/>
  <c r="U98" i="9"/>
  <c r="BD97" i="9"/>
  <c r="BC97" i="9"/>
  <c r="BB97" i="9"/>
  <c r="BA97" i="9"/>
  <c r="AY97" i="9"/>
  <c r="AX97" i="9"/>
  <c r="AU97" i="9"/>
  <c r="AD97" i="9"/>
  <c r="AC97" i="9"/>
  <c r="AB97" i="9"/>
  <c r="AA97" i="9"/>
  <c r="Y97" i="9"/>
  <c r="X97" i="9"/>
  <c r="U97" i="9"/>
  <c r="BD96" i="9"/>
  <c r="BC96" i="9"/>
  <c r="BB96" i="9"/>
  <c r="BA96" i="9"/>
  <c r="AY96" i="9"/>
  <c r="AX96" i="9"/>
  <c r="AU96" i="9"/>
  <c r="AD96" i="9"/>
  <c r="AC96" i="9"/>
  <c r="AB96" i="9"/>
  <c r="AA96" i="9"/>
  <c r="Y96" i="9"/>
  <c r="X96" i="9"/>
  <c r="U96" i="9"/>
  <c r="BD95" i="9"/>
  <c r="BC95" i="9"/>
  <c r="BB95" i="9"/>
  <c r="BA95" i="9"/>
  <c r="AY95" i="9"/>
  <c r="AX95" i="9"/>
  <c r="AU95" i="9"/>
  <c r="AD95" i="9"/>
  <c r="AC95" i="9"/>
  <c r="AB95" i="9"/>
  <c r="AA95" i="9"/>
  <c r="Y95" i="9"/>
  <c r="X95" i="9"/>
  <c r="U95" i="9"/>
  <c r="BD94" i="9"/>
  <c r="BC94" i="9"/>
  <c r="BB94" i="9"/>
  <c r="BA94" i="9"/>
  <c r="AY94" i="9"/>
  <c r="AX94" i="9"/>
  <c r="AU94" i="9"/>
  <c r="AD94" i="9"/>
  <c r="AC94" i="9"/>
  <c r="AB94" i="9"/>
  <c r="AA94" i="9"/>
  <c r="Y94" i="9"/>
  <c r="X94" i="9"/>
  <c r="U94" i="9"/>
  <c r="BD93" i="9"/>
  <c r="BC93" i="9"/>
  <c r="BB93" i="9"/>
  <c r="BA93" i="9"/>
  <c r="AY93" i="9"/>
  <c r="AX93" i="9"/>
  <c r="AU93" i="9"/>
  <c r="AD93" i="9"/>
  <c r="AC93" i="9"/>
  <c r="AB93" i="9"/>
  <c r="AA93" i="9"/>
  <c r="Y93" i="9"/>
  <c r="X93" i="9"/>
  <c r="U93" i="9"/>
  <c r="BD92" i="9"/>
  <c r="BC92" i="9"/>
  <c r="BB92" i="9"/>
  <c r="BA92" i="9"/>
  <c r="AY92" i="9"/>
  <c r="AX92" i="9"/>
  <c r="AU92" i="9"/>
  <c r="AD92" i="9"/>
  <c r="AC92" i="9"/>
  <c r="AB92" i="9"/>
  <c r="AA92" i="9"/>
  <c r="Y92" i="9"/>
  <c r="X92" i="9"/>
  <c r="U92" i="9"/>
  <c r="BD91" i="9"/>
  <c r="BC91" i="9"/>
  <c r="BB91" i="9"/>
  <c r="BA91" i="9"/>
  <c r="AY91" i="9"/>
  <c r="AX91" i="9"/>
  <c r="AU91" i="9"/>
  <c r="AD91" i="9"/>
  <c r="AC91" i="9"/>
  <c r="AB91" i="9"/>
  <c r="AA91" i="9"/>
  <c r="Y91" i="9"/>
  <c r="X91" i="9"/>
  <c r="U91" i="9"/>
  <c r="BD90" i="9"/>
  <c r="BC90" i="9"/>
  <c r="BB90" i="9"/>
  <c r="BA90" i="9"/>
  <c r="AY90" i="9"/>
  <c r="AX90" i="9"/>
  <c r="AU90" i="9"/>
  <c r="AD90" i="9"/>
  <c r="AC90" i="9"/>
  <c r="AB90" i="9"/>
  <c r="AA90" i="9"/>
  <c r="Y90" i="9"/>
  <c r="X90" i="9"/>
  <c r="U90" i="9"/>
  <c r="BD89" i="9"/>
  <c r="BC89" i="9"/>
  <c r="BB89" i="9"/>
  <c r="BA89" i="9"/>
  <c r="AY89" i="9"/>
  <c r="AX89" i="9"/>
  <c r="AU89" i="9"/>
  <c r="AD89" i="9"/>
  <c r="AC89" i="9"/>
  <c r="AB89" i="9"/>
  <c r="AA89" i="9"/>
  <c r="Y89" i="9"/>
  <c r="X89" i="9"/>
  <c r="U89" i="9"/>
  <c r="BD88" i="9"/>
  <c r="BC88" i="9"/>
  <c r="BB88" i="9"/>
  <c r="BA88" i="9"/>
  <c r="AY88" i="9"/>
  <c r="AX88" i="9"/>
  <c r="AU88" i="9"/>
  <c r="AD88" i="9"/>
  <c r="AC88" i="9"/>
  <c r="AB88" i="9"/>
  <c r="AA88" i="9"/>
  <c r="Y88" i="9"/>
  <c r="X88" i="9"/>
  <c r="U88" i="9"/>
  <c r="BD87" i="9"/>
  <c r="BC87" i="9"/>
  <c r="BB87" i="9"/>
  <c r="BA87" i="9"/>
  <c r="AY87" i="9"/>
  <c r="AX87" i="9"/>
  <c r="AU87" i="9"/>
  <c r="AD87" i="9"/>
  <c r="AC87" i="9"/>
  <c r="AB87" i="9"/>
  <c r="AA87" i="9"/>
  <c r="Y87" i="9"/>
  <c r="X87" i="9"/>
  <c r="U87" i="9"/>
  <c r="BD86" i="9"/>
  <c r="BC86" i="9"/>
  <c r="BB86" i="9"/>
  <c r="BA86" i="9"/>
  <c r="AY86" i="9"/>
  <c r="AX86" i="9"/>
  <c r="AU86" i="9"/>
  <c r="AD86" i="9"/>
  <c r="AC86" i="9"/>
  <c r="AB86" i="9"/>
  <c r="AA86" i="9"/>
  <c r="Y86" i="9"/>
  <c r="X86" i="9"/>
  <c r="U86" i="9"/>
  <c r="BD85" i="9"/>
  <c r="BC85" i="9"/>
  <c r="BB85" i="9"/>
  <c r="BA85" i="9"/>
  <c r="AY85" i="9"/>
  <c r="AX85" i="9"/>
  <c r="AU85" i="9"/>
  <c r="AD85" i="9"/>
  <c r="AC85" i="9"/>
  <c r="AB85" i="9"/>
  <c r="AA85" i="9"/>
  <c r="Y85" i="9"/>
  <c r="X85" i="9"/>
  <c r="U85" i="9"/>
  <c r="BD84" i="9"/>
  <c r="BC84" i="9"/>
  <c r="BB84" i="9"/>
  <c r="BA84" i="9"/>
  <c r="AY84" i="9"/>
  <c r="AX84" i="9"/>
  <c r="AU84" i="9"/>
  <c r="AD84" i="9"/>
  <c r="AC84" i="9"/>
  <c r="AB84" i="9"/>
  <c r="AA84" i="9"/>
  <c r="Y84" i="9"/>
  <c r="X84" i="9"/>
  <c r="U84" i="9"/>
  <c r="BD83" i="9"/>
  <c r="BC83" i="9"/>
  <c r="BB83" i="9"/>
  <c r="BA83" i="9"/>
  <c r="AY83" i="9"/>
  <c r="AX83" i="9"/>
  <c r="AU83" i="9"/>
  <c r="AD83" i="9"/>
  <c r="AC83" i="9"/>
  <c r="AB83" i="9"/>
  <c r="AA83" i="9"/>
  <c r="Y83" i="9"/>
  <c r="X83" i="9"/>
  <c r="U83" i="9"/>
  <c r="BD82" i="9"/>
  <c r="BC82" i="9"/>
  <c r="BB82" i="9"/>
  <c r="BA82" i="9"/>
  <c r="AY82" i="9"/>
  <c r="AX82" i="9"/>
  <c r="AU82" i="9"/>
  <c r="AD82" i="9"/>
  <c r="AC82" i="9"/>
  <c r="AB82" i="9"/>
  <c r="AA82" i="9"/>
  <c r="Y82" i="9"/>
  <c r="X82" i="9"/>
  <c r="U82" i="9"/>
  <c r="BD81" i="9"/>
  <c r="BC81" i="9"/>
  <c r="BB81" i="9"/>
  <c r="BA81" i="9"/>
  <c r="AY81" i="9"/>
  <c r="AX81" i="9"/>
  <c r="AU81" i="9"/>
  <c r="AD81" i="9"/>
  <c r="AC81" i="9"/>
  <c r="AB81" i="9"/>
  <c r="AA81" i="9"/>
  <c r="Y81" i="9"/>
  <c r="X81" i="9"/>
  <c r="U81" i="9"/>
  <c r="BD80" i="9"/>
  <c r="BC80" i="9"/>
  <c r="BB80" i="9"/>
  <c r="BA80" i="9"/>
  <c r="AY80" i="9"/>
  <c r="AX80" i="9"/>
  <c r="AU80" i="9"/>
  <c r="AD80" i="9"/>
  <c r="AC80" i="9"/>
  <c r="AB80" i="9"/>
  <c r="AA80" i="9"/>
  <c r="Y80" i="9"/>
  <c r="X80" i="9"/>
  <c r="U80" i="9"/>
  <c r="BD79" i="9"/>
  <c r="BC79" i="9"/>
  <c r="BB79" i="9"/>
  <c r="BA79" i="9"/>
  <c r="AY79" i="9"/>
  <c r="AX79" i="9"/>
  <c r="AU79" i="9"/>
  <c r="AD79" i="9"/>
  <c r="AC79" i="9"/>
  <c r="AB79" i="9"/>
  <c r="AA79" i="9"/>
  <c r="Y79" i="9"/>
  <c r="X79" i="9"/>
  <c r="U79" i="9"/>
  <c r="BD78" i="9"/>
  <c r="BC78" i="9"/>
  <c r="BB78" i="9"/>
  <c r="BA78" i="9"/>
  <c r="AY78" i="9"/>
  <c r="AX78" i="9"/>
  <c r="AU78" i="9"/>
  <c r="AD78" i="9"/>
  <c r="AC78" i="9"/>
  <c r="AB78" i="9"/>
  <c r="AA78" i="9"/>
  <c r="Y78" i="9"/>
  <c r="X78" i="9"/>
  <c r="U78" i="9"/>
  <c r="BD77" i="9"/>
  <c r="BC77" i="9"/>
  <c r="BB77" i="9"/>
  <c r="BA77" i="9"/>
  <c r="AY77" i="9"/>
  <c r="AX77" i="9"/>
  <c r="AU77" i="9"/>
  <c r="AD77" i="9"/>
  <c r="AC77" i="9"/>
  <c r="AB77" i="9"/>
  <c r="AA77" i="9"/>
  <c r="Y77" i="9"/>
  <c r="X77" i="9"/>
  <c r="U77" i="9"/>
  <c r="BD76" i="9"/>
  <c r="BC76" i="9"/>
  <c r="BB76" i="9"/>
  <c r="BA76" i="9"/>
  <c r="AY76" i="9"/>
  <c r="AX76" i="9"/>
  <c r="AU76" i="9"/>
  <c r="AD76" i="9"/>
  <c r="AC76" i="9"/>
  <c r="AB76" i="9"/>
  <c r="AA76" i="9"/>
  <c r="Y76" i="9"/>
  <c r="X76" i="9"/>
  <c r="U76" i="9"/>
  <c r="BD75" i="9"/>
  <c r="BC75" i="9"/>
  <c r="BB75" i="9"/>
  <c r="BA75" i="9"/>
  <c r="AY75" i="9"/>
  <c r="AX75" i="9"/>
  <c r="AU75" i="9"/>
  <c r="AD75" i="9"/>
  <c r="AC75" i="9"/>
  <c r="AB75" i="9"/>
  <c r="AA75" i="9"/>
  <c r="Y75" i="9"/>
  <c r="X75" i="9"/>
  <c r="U75" i="9"/>
  <c r="BD74" i="9"/>
  <c r="BC74" i="9"/>
  <c r="BB74" i="9"/>
  <c r="BA74" i="9"/>
  <c r="AY74" i="9"/>
  <c r="AX74" i="9"/>
  <c r="AU74" i="9"/>
  <c r="AD74" i="9"/>
  <c r="AC74" i="9"/>
  <c r="AB74" i="9"/>
  <c r="AA74" i="9"/>
  <c r="Y74" i="9"/>
  <c r="X74" i="9"/>
  <c r="U74" i="9"/>
  <c r="BD73" i="9"/>
  <c r="BC73" i="9"/>
  <c r="BB73" i="9"/>
  <c r="BA73" i="9"/>
  <c r="AY73" i="9"/>
  <c r="AX73" i="9"/>
  <c r="AU73" i="9"/>
  <c r="AD73" i="9"/>
  <c r="AC73" i="9"/>
  <c r="AB73" i="9"/>
  <c r="AA73" i="9"/>
  <c r="Y73" i="9"/>
  <c r="X73" i="9"/>
  <c r="U73" i="9"/>
  <c r="BD72" i="9"/>
  <c r="BC72" i="9"/>
  <c r="BB72" i="9"/>
  <c r="BA72" i="9"/>
  <c r="AY72" i="9"/>
  <c r="AX72" i="9"/>
  <c r="AU72" i="9"/>
  <c r="AD72" i="9"/>
  <c r="AC72" i="9"/>
  <c r="AB72" i="9"/>
  <c r="AA72" i="9"/>
  <c r="Y72" i="9"/>
  <c r="X72" i="9"/>
  <c r="U72" i="9"/>
  <c r="BD71" i="9"/>
  <c r="BC71" i="9"/>
  <c r="BB71" i="9"/>
  <c r="BA71" i="9"/>
  <c r="AY71" i="9"/>
  <c r="AX71" i="9"/>
  <c r="AU71" i="9"/>
  <c r="AD71" i="9"/>
  <c r="AC71" i="9"/>
  <c r="AB71" i="9"/>
  <c r="AA71" i="9"/>
  <c r="Y71" i="9"/>
  <c r="X71" i="9"/>
  <c r="U71" i="9"/>
  <c r="BD70" i="9"/>
  <c r="BC70" i="9"/>
  <c r="BB70" i="9"/>
  <c r="BA70" i="9"/>
  <c r="AY70" i="9"/>
  <c r="AX70" i="9"/>
  <c r="AU70" i="9"/>
  <c r="AD70" i="9"/>
  <c r="AC70" i="9"/>
  <c r="AB70" i="9"/>
  <c r="AA70" i="9"/>
  <c r="Y70" i="9"/>
  <c r="X70" i="9"/>
  <c r="U70" i="9"/>
  <c r="BD69" i="9"/>
  <c r="BC69" i="9"/>
  <c r="BB69" i="9"/>
  <c r="BA69" i="9"/>
  <c r="AY69" i="9"/>
  <c r="AX69" i="9"/>
  <c r="AU69" i="9"/>
  <c r="AD69" i="9"/>
  <c r="AC69" i="9"/>
  <c r="AB69" i="9"/>
  <c r="AA69" i="9"/>
  <c r="Y69" i="9"/>
  <c r="X69" i="9"/>
  <c r="U69" i="9"/>
  <c r="BD68" i="9"/>
  <c r="BC68" i="9"/>
  <c r="BB68" i="9"/>
  <c r="BA68" i="9"/>
  <c r="AY68" i="9"/>
  <c r="AX68" i="9"/>
  <c r="AU68" i="9"/>
  <c r="AD68" i="9"/>
  <c r="AC68" i="9"/>
  <c r="AB68" i="9"/>
  <c r="AA68" i="9"/>
  <c r="Y68" i="9"/>
  <c r="X68" i="9"/>
  <c r="U68" i="9"/>
  <c r="BD67" i="9"/>
  <c r="BC67" i="9"/>
  <c r="BB67" i="9"/>
  <c r="BA67" i="9"/>
  <c r="AY67" i="9"/>
  <c r="AX67" i="9"/>
  <c r="AU67" i="9"/>
  <c r="AD67" i="9"/>
  <c r="AC67" i="9"/>
  <c r="AB67" i="9"/>
  <c r="AA67" i="9"/>
  <c r="Y67" i="9"/>
  <c r="X67" i="9"/>
  <c r="U67" i="9"/>
  <c r="BD66" i="9"/>
  <c r="BC66" i="9"/>
  <c r="BB66" i="9"/>
  <c r="BA66" i="9"/>
  <c r="AY66" i="9"/>
  <c r="AX66" i="9"/>
  <c r="AU66" i="9"/>
  <c r="AD66" i="9"/>
  <c r="AC66" i="9"/>
  <c r="AB66" i="9"/>
  <c r="AA66" i="9"/>
  <c r="Y66" i="9"/>
  <c r="X66" i="9"/>
  <c r="U66" i="9"/>
  <c r="BD65" i="9"/>
  <c r="BC65" i="9"/>
  <c r="BB65" i="9"/>
  <c r="BA65" i="9"/>
  <c r="AY65" i="9"/>
  <c r="AX65" i="9"/>
  <c r="AU65" i="9"/>
  <c r="AD65" i="9"/>
  <c r="AC65" i="9"/>
  <c r="AB65" i="9"/>
  <c r="AA65" i="9"/>
  <c r="Y65" i="9"/>
  <c r="X65" i="9"/>
  <c r="U65" i="9"/>
  <c r="BD64" i="9"/>
  <c r="BC64" i="9"/>
  <c r="BB64" i="9"/>
  <c r="BA64" i="9"/>
  <c r="AY64" i="9"/>
  <c r="AX64" i="9"/>
  <c r="AU64" i="9"/>
  <c r="AD64" i="9"/>
  <c r="AC64" i="9"/>
  <c r="AB64" i="9"/>
  <c r="AA64" i="9"/>
  <c r="Y64" i="9"/>
  <c r="X64" i="9"/>
  <c r="U64" i="9"/>
  <c r="BD63" i="9"/>
  <c r="BC63" i="9"/>
  <c r="BB63" i="9"/>
  <c r="BA63" i="9"/>
  <c r="AY63" i="9"/>
  <c r="AX63" i="9"/>
  <c r="AU63" i="9"/>
  <c r="AD63" i="9"/>
  <c r="AC63" i="9"/>
  <c r="AB63" i="9"/>
  <c r="AA63" i="9"/>
  <c r="Y63" i="9"/>
  <c r="X63" i="9"/>
  <c r="U63" i="9"/>
  <c r="BD62" i="9"/>
  <c r="BC62" i="9"/>
  <c r="BB62" i="9"/>
  <c r="BA62" i="9"/>
  <c r="AY62" i="9"/>
  <c r="AX62" i="9"/>
  <c r="AU62" i="9"/>
  <c r="AD62" i="9"/>
  <c r="AC62" i="9"/>
  <c r="AB62" i="9"/>
  <c r="AA62" i="9"/>
  <c r="Y62" i="9"/>
  <c r="X62" i="9"/>
  <c r="U62" i="9"/>
  <c r="BD61" i="9"/>
  <c r="BC61" i="9"/>
  <c r="BB61" i="9"/>
  <c r="BA61" i="9"/>
  <c r="AY61" i="9"/>
  <c r="AX61" i="9"/>
  <c r="AU61" i="9"/>
  <c r="AD61" i="9"/>
  <c r="AC61" i="9"/>
  <c r="AB61" i="9"/>
  <c r="AA61" i="9"/>
  <c r="Y61" i="9"/>
  <c r="X61" i="9"/>
  <c r="U61" i="9"/>
  <c r="BD60" i="9"/>
  <c r="BC60" i="9"/>
  <c r="BB60" i="9"/>
  <c r="BA60" i="9"/>
  <c r="AY60" i="9"/>
  <c r="AX60" i="9"/>
  <c r="AU60" i="9"/>
  <c r="AD60" i="9"/>
  <c r="AC60" i="9"/>
  <c r="AB60" i="9"/>
  <c r="AA60" i="9"/>
  <c r="Y60" i="9"/>
  <c r="X60" i="9"/>
  <c r="U60" i="9"/>
  <c r="BD59" i="9"/>
  <c r="BC59" i="9"/>
  <c r="BB59" i="9"/>
  <c r="BA59" i="9"/>
  <c r="AY59" i="9"/>
  <c r="AX59" i="9"/>
  <c r="AU59" i="9"/>
  <c r="AD59" i="9"/>
  <c r="AC59" i="9"/>
  <c r="AB59" i="9"/>
  <c r="AA59" i="9"/>
  <c r="Y59" i="9"/>
  <c r="X59" i="9"/>
  <c r="U59" i="9"/>
  <c r="BD58" i="9"/>
  <c r="BC58" i="9"/>
  <c r="BB58" i="9"/>
  <c r="BA58" i="9"/>
  <c r="AY58" i="9"/>
  <c r="AX58" i="9"/>
  <c r="AU58" i="9"/>
  <c r="AD58" i="9"/>
  <c r="AC58" i="9"/>
  <c r="AB58" i="9"/>
  <c r="AA58" i="9"/>
  <c r="Y58" i="9"/>
  <c r="X58" i="9"/>
  <c r="U58" i="9"/>
  <c r="BD57" i="9"/>
  <c r="BC57" i="9"/>
  <c r="BB57" i="9"/>
  <c r="BA57" i="9"/>
  <c r="AY57" i="9"/>
  <c r="AX57" i="9"/>
  <c r="AU57" i="9"/>
  <c r="AD57" i="9"/>
  <c r="AC57" i="9"/>
  <c r="AB57" i="9"/>
  <c r="AA57" i="9"/>
  <c r="Y57" i="9"/>
  <c r="X57" i="9"/>
  <c r="U57" i="9"/>
  <c r="BD56" i="9"/>
  <c r="BC56" i="9"/>
  <c r="BB56" i="9"/>
  <c r="BA56" i="9"/>
  <c r="AY56" i="9"/>
  <c r="AX56" i="9"/>
  <c r="AU56" i="9"/>
  <c r="AD56" i="9"/>
  <c r="AC56" i="9"/>
  <c r="AB56" i="9"/>
  <c r="AA56" i="9"/>
  <c r="Y56" i="9"/>
  <c r="X56" i="9"/>
  <c r="U56" i="9"/>
  <c r="BD55" i="9"/>
  <c r="BC55" i="9"/>
  <c r="BB55" i="9"/>
  <c r="BA55" i="9"/>
  <c r="AY55" i="9"/>
  <c r="AX55" i="9"/>
  <c r="AU55" i="9"/>
  <c r="AD55" i="9"/>
  <c r="AC55" i="9"/>
  <c r="AB55" i="9"/>
  <c r="AA55" i="9"/>
  <c r="Y55" i="9"/>
  <c r="X55" i="9"/>
  <c r="U55" i="9"/>
  <c r="BD54" i="9"/>
  <c r="BC54" i="9"/>
  <c r="BB54" i="9"/>
  <c r="BA54" i="9"/>
  <c r="AY54" i="9"/>
  <c r="AX54" i="9"/>
  <c r="AU54" i="9"/>
  <c r="AD54" i="9"/>
  <c r="AC54" i="9"/>
  <c r="AB54" i="9"/>
  <c r="AA54" i="9"/>
  <c r="Y54" i="9"/>
  <c r="X54" i="9"/>
  <c r="U54" i="9"/>
  <c r="BD53" i="9"/>
  <c r="BC53" i="9"/>
  <c r="BB53" i="9"/>
  <c r="BA53" i="9"/>
  <c r="AY53" i="9"/>
  <c r="AX53" i="9"/>
  <c r="AU53" i="9"/>
  <c r="AD53" i="9"/>
  <c r="AC53" i="9"/>
  <c r="AB53" i="9"/>
  <c r="AA53" i="9"/>
  <c r="Y53" i="9"/>
  <c r="X53" i="9"/>
  <c r="U53" i="9"/>
  <c r="BD52" i="9"/>
  <c r="BC52" i="9"/>
  <c r="BB52" i="9"/>
  <c r="BA52" i="9"/>
  <c r="AY52" i="9"/>
  <c r="AX52" i="9"/>
  <c r="AU52" i="9"/>
  <c r="AD52" i="9"/>
  <c r="AC52" i="9"/>
  <c r="AB52" i="9"/>
  <c r="AA52" i="9"/>
  <c r="Y52" i="9"/>
  <c r="X52" i="9"/>
  <c r="U52" i="9"/>
  <c r="BD51" i="9"/>
  <c r="BC51" i="9"/>
  <c r="BB51" i="9"/>
  <c r="BA51" i="9"/>
  <c r="AY51" i="9"/>
  <c r="AX51" i="9"/>
  <c r="AU51" i="9"/>
  <c r="AD51" i="9"/>
  <c r="AC51" i="9"/>
  <c r="AB51" i="9"/>
  <c r="AA51" i="9"/>
  <c r="Y51" i="9"/>
  <c r="X51" i="9"/>
  <c r="U51" i="9"/>
  <c r="BD50" i="9"/>
  <c r="BC50" i="9"/>
  <c r="BB50" i="9"/>
  <c r="BA50" i="9"/>
  <c r="AY50" i="9"/>
  <c r="AX50" i="9"/>
  <c r="AU50" i="9"/>
  <c r="AD50" i="9"/>
  <c r="AC50" i="9"/>
  <c r="AB50" i="9"/>
  <c r="AA50" i="9"/>
  <c r="Y50" i="9"/>
  <c r="X50" i="9"/>
  <c r="U50" i="9"/>
  <c r="BD49" i="9"/>
  <c r="BC49" i="9"/>
  <c r="BB49" i="9"/>
  <c r="BA49" i="9"/>
  <c r="AY49" i="9"/>
  <c r="AX49" i="9"/>
  <c r="AU49" i="9"/>
  <c r="AD49" i="9"/>
  <c r="AC49" i="9"/>
  <c r="AB49" i="9"/>
  <c r="AA49" i="9"/>
  <c r="Y49" i="9"/>
  <c r="X49" i="9"/>
  <c r="U49" i="9"/>
  <c r="BD48" i="9"/>
  <c r="BC48" i="9"/>
  <c r="BB48" i="9"/>
  <c r="BA48" i="9"/>
  <c r="AY48" i="9"/>
  <c r="AX48" i="9"/>
  <c r="AU48" i="9"/>
  <c r="AD48" i="9"/>
  <c r="AC48" i="9"/>
  <c r="AB48" i="9"/>
  <c r="AA48" i="9"/>
  <c r="Y48" i="9"/>
  <c r="X48" i="9"/>
  <c r="U48" i="9"/>
  <c r="BD47" i="9"/>
  <c r="BC47" i="9"/>
  <c r="BB47" i="9"/>
  <c r="BA47" i="9"/>
  <c r="AY47" i="9"/>
  <c r="AX47" i="9"/>
  <c r="AU47" i="9"/>
  <c r="AD47" i="9"/>
  <c r="AC47" i="9"/>
  <c r="AB47" i="9"/>
  <c r="AA47" i="9"/>
  <c r="Y47" i="9"/>
  <c r="X47" i="9"/>
  <c r="U47" i="9"/>
  <c r="BD46" i="9"/>
  <c r="BC46" i="9"/>
  <c r="BB46" i="9"/>
  <c r="BA46" i="9"/>
  <c r="AY46" i="9"/>
  <c r="AX46" i="9"/>
  <c r="AU46" i="9"/>
  <c r="AD46" i="9"/>
  <c r="AC46" i="9"/>
  <c r="AB46" i="9"/>
  <c r="AA46" i="9"/>
  <c r="Y46" i="9"/>
  <c r="X46" i="9"/>
  <c r="U46" i="9"/>
  <c r="BD45" i="9"/>
  <c r="BC45" i="9"/>
  <c r="BB45" i="9"/>
  <c r="BA45" i="9"/>
  <c r="AY45" i="9"/>
  <c r="AX45" i="9"/>
  <c r="AU45" i="9"/>
  <c r="AD45" i="9"/>
  <c r="AC45" i="9"/>
  <c r="AB45" i="9"/>
  <c r="AA45" i="9"/>
  <c r="Y45" i="9"/>
  <c r="X45" i="9"/>
  <c r="U45" i="9"/>
  <c r="BD44" i="9"/>
  <c r="BC44" i="9"/>
  <c r="BB44" i="9"/>
  <c r="BA44" i="9"/>
  <c r="AY44" i="9"/>
  <c r="AX44" i="9"/>
  <c r="AU44" i="9"/>
  <c r="AD44" i="9"/>
  <c r="AC44" i="9"/>
  <c r="AB44" i="9"/>
  <c r="AA44" i="9"/>
  <c r="Y44" i="9"/>
  <c r="X44" i="9"/>
  <c r="U44" i="9"/>
  <c r="BD43" i="9"/>
  <c r="BC43" i="9"/>
  <c r="BB43" i="9"/>
  <c r="BA43" i="9"/>
  <c r="AY43" i="9"/>
  <c r="AX43" i="9"/>
  <c r="AU43" i="9"/>
  <c r="AD43" i="9"/>
  <c r="AC43" i="9"/>
  <c r="AB43" i="9"/>
  <c r="AA43" i="9"/>
  <c r="Y43" i="9"/>
  <c r="X43" i="9"/>
  <c r="U43" i="9"/>
  <c r="BD42" i="9"/>
  <c r="BC42" i="9"/>
  <c r="BB42" i="9"/>
  <c r="BA42" i="9"/>
  <c r="AY42" i="9"/>
  <c r="AX42" i="9"/>
  <c r="AU42" i="9"/>
  <c r="AD42" i="9"/>
  <c r="AC42" i="9"/>
  <c r="AB42" i="9"/>
  <c r="AA42" i="9"/>
  <c r="Y42" i="9"/>
  <c r="X42" i="9"/>
  <c r="U42" i="9"/>
  <c r="BD41" i="9"/>
  <c r="BC41" i="9"/>
  <c r="BB41" i="9"/>
  <c r="BA41" i="9"/>
  <c r="AY41" i="9"/>
  <c r="AX41" i="9"/>
  <c r="AU41" i="9"/>
  <c r="AD41" i="9"/>
  <c r="AC41" i="9"/>
  <c r="AB41" i="9"/>
  <c r="AA41" i="9"/>
  <c r="Y41" i="9"/>
  <c r="X41" i="9"/>
  <c r="U41" i="9"/>
  <c r="BD40" i="9"/>
  <c r="BC40" i="9"/>
  <c r="BB40" i="9"/>
  <c r="BA40" i="9"/>
  <c r="AY40" i="9"/>
  <c r="AX40" i="9"/>
  <c r="AU40" i="9"/>
  <c r="AD40" i="9"/>
  <c r="AC40" i="9"/>
  <c r="AB40" i="9"/>
  <c r="AA40" i="9"/>
  <c r="Y40" i="9"/>
  <c r="X40" i="9"/>
  <c r="U40" i="9"/>
  <c r="BD39" i="9"/>
  <c r="BC39" i="9"/>
  <c r="BB39" i="9"/>
  <c r="BA39" i="9"/>
  <c r="AY39" i="9"/>
  <c r="AX39" i="9"/>
  <c r="AU39" i="9"/>
  <c r="AD39" i="9"/>
  <c r="AC39" i="9"/>
  <c r="AB39" i="9"/>
  <c r="AA39" i="9"/>
  <c r="Y39" i="9"/>
  <c r="X39" i="9"/>
  <c r="U39" i="9"/>
  <c r="BD38" i="9"/>
  <c r="BC38" i="9"/>
  <c r="BB38" i="9"/>
  <c r="BA38" i="9"/>
  <c r="AY38" i="9"/>
  <c r="AX38" i="9"/>
  <c r="AU38" i="9"/>
  <c r="AD38" i="9"/>
  <c r="AC38" i="9"/>
  <c r="AB38" i="9"/>
  <c r="AA38" i="9"/>
  <c r="Y38" i="9"/>
  <c r="X38" i="9"/>
  <c r="U38" i="9"/>
  <c r="BD37" i="9"/>
  <c r="BC37" i="9"/>
  <c r="BB37" i="9"/>
  <c r="BA37" i="9"/>
  <c r="AY37" i="9"/>
  <c r="AX37" i="9"/>
  <c r="AU37" i="9"/>
  <c r="AD37" i="9"/>
  <c r="AC37" i="9"/>
  <c r="AB37" i="9"/>
  <c r="AA37" i="9"/>
  <c r="Y37" i="9"/>
  <c r="X37" i="9"/>
  <c r="U37" i="9"/>
  <c r="BD36" i="9"/>
  <c r="BC36" i="9"/>
  <c r="BB36" i="9"/>
  <c r="BA36" i="9"/>
  <c r="AY36" i="9"/>
  <c r="AX36" i="9"/>
  <c r="AU36" i="9"/>
  <c r="AD36" i="9"/>
  <c r="AC36" i="9"/>
  <c r="AB36" i="9"/>
  <c r="AA36" i="9"/>
  <c r="Y36" i="9"/>
  <c r="X36" i="9"/>
  <c r="U36" i="9"/>
  <c r="BD35" i="9"/>
  <c r="BC35" i="9"/>
  <c r="BB35" i="9"/>
  <c r="BA35" i="9"/>
  <c r="AY35" i="9"/>
  <c r="AX35" i="9"/>
  <c r="AU35" i="9"/>
  <c r="AD35" i="9"/>
  <c r="AC35" i="9"/>
  <c r="AB35" i="9"/>
  <c r="AA35" i="9"/>
  <c r="Y35" i="9"/>
  <c r="X35" i="9"/>
  <c r="U35" i="9"/>
  <c r="BD34" i="9"/>
  <c r="BC34" i="9"/>
  <c r="BB34" i="9"/>
  <c r="BA34" i="9"/>
  <c r="AY34" i="9"/>
  <c r="AX34" i="9"/>
  <c r="AU34" i="9"/>
  <c r="AD34" i="9"/>
  <c r="AC34" i="9"/>
  <c r="AB34" i="9"/>
  <c r="AA34" i="9"/>
  <c r="Y34" i="9"/>
  <c r="X34" i="9"/>
  <c r="U34" i="9"/>
  <c r="BD33" i="9"/>
  <c r="BC33" i="9"/>
  <c r="BB33" i="9"/>
  <c r="BA33" i="9"/>
  <c r="AY33" i="9"/>
  <c r="AX33" i="9"/>
  <c r="AU33" i="9"/>
  <c r="AD33" i="9"/>
  <c r="AC33" i="9"/>
  <c r="AB33" i="9"/>
  <c r="AA33" i="9"/>
  <c r="Y33" i="9"/>
  <c r="X33" i="9"/>
  <c r="U33" i="9"/>
  <c r="BD32" i="9"/>
  <c r="BC32" i="9"/>
  <c r="BB32" i="9"/>
  <c r="BA32" i="9"/>
  <c r="AY32" i="9"/>
  <c r="AX32" i="9"/>
  <c r="AU32" i="9"/>
  <c r="AD32" i="9"/>
  <c r="AC32" i="9"/>
  <c r="AB32" i="9"/>
  <c r="AA32" i="9"/>
  <c r="Y32" i="9"/>
  <c r="X32" i="9"/>
  <c r="U32" i="9"/>
  <c r="BD31" i="9"/>
  <c r="BC31" i="9"/>
  <c r="BB31" i="9"/>
  <c r="BA31" i="9"/>
  <c r="AY31" i="9"/>
  <c r="AX31" i="9"/>
  <c r="AU31" i="9"/>
  <c r="AD31" i="9"/>
  <c r="AC31" i="9"/>
  <c r="AB31" i="9"/>
  <c r="AA31" i="9"/>
  <c r="Y31" i="9"/>
  <c r="X31" i="9"/>
  <c r="U31" i="9"/>
  <c r="BD30" i="9"/>
  <c r="BC30" i="9"/>
  <c r="BB30" i="9"/>
  <c r="BA30" i="9"/>
  <c r="AY30" i="9"/>
  <c r="AX30" i="9"/>
  <c r="AU30" i="9"/>
  <c r="AD30" i="9"/>
  <c r="AC30" i="9"/>
  <c r="AB30" i="9"/>
  <c r="AA30" i="9"/>
  <c r="Y30" i="9"/>
  <c r="X30" i="9"/>
  <c r="U30" i="9"/>
  <c r="BD29" i="9"/>
  <c r="BC29" i="9"/>
  <c r="BB29" i="9"/>
  <c r="BA29" i="9"/>
  <c r="AY29" i="9"/>
  <c r="AX29" i="9"/>
  <c r="AU29" i="9"/>
  <c r="AD29" i="9"/>
  <c r="AC29" i="9"/>
  <c r="AB29" i="9"/>
  <c r="AA29" i="9"/>
  <c r="Y29" i="9"/>
  <c r="X29" i="9"/>
  <c r="U29" i="9"/>
  <c r="BD28" i="9"/>
  <c r="BC28" i="9"/>
  <c r="BB28" i="9"/>
  <c r="BA28" i="9"/>
  <c r="AY28" i="9"/>
  <c r="AX28" i="9"/>
  <c r="AU28" i="9"/>
  <c r="AD28" i="9"/>
  <c r="AC28" i="9"/>
  <c r="AB28" i="9"/>
  <c r="AA28" i="9"/>
  <c r="Y28" i="9"/>
  <c r="X28" i="9"/>
  <c r="U28" i="9"/>
  <c r="A28" i="9"/>
  <c r="A29" i="9" s="1"/>
  <c r="D17" i="9"/>
  <c r="H12" i="9"/>
  <c r="D8" i="9" s="1"/>
  <c r="J11" i="9"/>
  <c r="M7" i="9" s="1"/>
  <c r="D11" i="9"/>
  <c r="D9" i="9"/>
  <c r="E17" i="8"/>
  <c r="E19" i="8"/>
  <c r="E20" i="8"/>
  <c r="E18" i="8"/>
  <c r="D12" i="9" l="1"/>
  <c r="E28" i="9"/>
  <c r="F28" i="9" s="1"/>
  <c r="AE28" i="9"/>
  <c r="B12" i="9"/>
  <c r="B28" i="9"/>
  <c r="C28" i="9" s="1"/>
  <c r="D10" i="9"/>
  <c r="B10" i="9"/>
  <c r="A30" i="9"/>
  <c r="B29" i="9"/>
  <c r="C29" i="9" s="1"/>
  <c r="AE29" i="9"/>
  <c r="E29" i="9"/>
  <c r="B16" i="7"/>
  <c r="B15" i="7"/>
  <c r="B11" i="7"/>
  <c r="B10" i="7"/>
  <c r="B14" i="7"/>
  <c r="B9" i="7"/>
  <c r="BD228" i="6"/>
  <c r="BD227" i="6"/>
  <c r="BD226" i="6"/>
  <c r="BD225" i="6"/>
  <c r="BD224" i="6"/>
  <c r="BD223" i="6"/>
  <c r="BD222" i="6"/>
  <c r="BD221" i="6"/>
  <c r="BD220" i="6"/>
  <c r="BD219" i="6"/>
  <c r="BD218" i="6"/>
  <c r="BD217" i="6"/>
  <c r="BD216" i="6"/>
  <c r="BD215" i="6"/>
  <c r="BD214" i="6"/>
  <c r="BD213" i="6"/>
  <c r="BD212" i="6"/>
  <c r="BD211" i="6"/>
  <c r="BD210" i="6"/>
  <c r="BD209" i="6"/>
  <c r="BD208" i="6"/>
  <c r="BD207" i="6"/>
  <c r="BD206" i="6"/>
  <c r="BD205" i="6"/>
  <c r="BD204" i="6"/>
  <c r="BD203" i="6"/>
  <c r="BD202" i="6"/>
  <c r="BD201" i="6"/>
  <c r="BD200" i="6"/>
  <c r="BD199" i="6"/>
  <c r="BD198" i="6"/>
  <c r="BD197" i="6"/>
  <c r="BD196" i="6"/>
  <c r="BD195" i="6"/>
  <c r="BD194" i="6"/>
  <c r="BD193" i="6"/>
  <c r="BD192" i="6"/>
  <c r="BD191" i="6"/>
  <c r="BD190" i="6"/>
  <c r="BD189" i="6"/>
  <c r="BD188" i="6"/>
  <c r="BD187" i="6"/>
  <c r="BD186" i="6"/>
  <c r="BD185" i="6"/>
  <c r="BD184" i="6"/>
  <c r="BD183" i="6"/>
  <c r="BD182" i="6"/>
  <c r="BD181" i="6"/>
  <c r="BD180" i="6"/>
  <c r="BD179" i="6"/>
  <c r="BD178" i="6"/>
  <c r="BD177" i="6"/>
  <c r="BD176" i="6"/>
  <c r="BD175" i="6"/>
  <c r="BD174" i="6"/>
  <c r="BD173" i="6"/>
  <c r="BD172" i="6"/>
  <c r="BD171" i="6"/>
  <c r="BD170" i="6"/>
  <c r="BD169" i="6"/>
  <c r="BD168" i="6"/>
  <c r="BD167" i="6"/>
  <c r="BD166" i="6"/>
  <c r="BD165" i="6"/>
  <c r="BD164" i="6"/>
  <c r="BD163" i="6"/>
  <c r="BD162" i="6"/>
  <c r="BD161" i="6"/>
  <c r="BD160" i="6"/>
  <c r="BD159" i="6"/>
  <c r="BD158" i="6"/>
  <c r="BD157" i="6"/>
  <c r="BD156" i="6"/>
  <c r="BD155" i="6"/>
  <c r="BD154" i="6"/>
  <c r="BD153" i="6"/>
  <c r="BD152" i="6"/>
  <c r="BD151" i="6"/>
  <c r="BD150" i="6"/>
  <c r="BD149" i="6"/>
  <c r="BD148" i="6"/>
  <c r="BD147" i="6"/>
  <c r="BD146" i="6"/>
  <c r="BD145" i="6"/>
  <c r="BD144" i="6"/>
  <c r="BD143" i="6"/>
  <c r="BD142" i="6"/>
  <c r="BD141" i="6"/>
  <c r="BD140" i="6"/>
  <c r="BD139" i="6"/>
  <c r="BD138" i="6"/>
  <c r="BD137" i="6"/>
  <c r="BD136" i="6"/>
  <c r="BD135" i="6"/>
  <c r="BD134" i="6"/>
  <c r="BD133" i="6"/>
  <c r="BD132" i="6"/>
  <c r="BD131" i="6"/>
  <c r="BD130" i="6"/>
  <c r="BD129" i="6"/>
  <c r="BD128" i="6"/>
  <c r="BD127" i="6"/>
  <c r="BD126" i="6"/>
  <c r="BD125" i="6"/>
  <c r="BD124" i="6"/>
  <c r="BD123" i="6"/>
  <c r="BD122" i="6"/>
  <c r="BD121" i="6"/>
  <c r="BD120" i="6"/>
  <c r="BD119" i="6"/>
  <c r="BD118" i="6"/>
  <c r="BD117" i="6"/>
  <c r="BD116" i="6"/>
  <c r="BD115" i="6"/>
  <c r="BD114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AD228" i="6"/>
  <c r="AD227" i="6"/>
  <c r="AD226" i="6"/>
  <c r="AD225" i="6"/>
  <c r="AD224" i="6"/>
  <c r="AD223" i="6"/>
  <c r="AD222" i="6"/>
  <c r="AD221" i="6"/>
  <c r="AD220" i="6"/>
  <c r="AD219" i="6"/>
  <c r="AD218" i="6"/>
  <c r="AD217" i="6"/>
  <c r="AD216" i="6"/>
  <c r="AD215" i="6"/>
  <c r="AD214" i="6"/>
  <c r="AD213" i="6"/>
  <c r="AD212" i="6"/>
  <c r="AD211" i="6"/>
  <c r="AD210" i="6"/>
  <c r="AD209" i="6"/>
  <c r="AD208" i="6"/>
  <c r="AD207" i="6"/>
  <c r="AD206" i="6"/>
  <c r="AD205" i="6"/>
  <c r="AD204" i="6"/>
  <c r="AD203" i="6"/>
  <c r="AD202" i="6"/>
  <c r="AD201" i="6"/>
  <c r="AD200" i="6"/>
  <c r="AD199" i="6"/>
  <c r="AD198" i="6"/>
  <c r="AD197" i="6"/>
  <c r="AD196" i="6"/>
  <c r="AD195" i="6"/>
  <c r="AD194" i="6"/>
  <c r="AD193" i="6"/>
  <c r="AD192" i="6"/>
  <c r="AD191" i="6"/>
  <c r="AD190" i="6"/>
  <c r="AD189" i="6"/>
  <c r="AD188" i="6"/>
  <c r="AD187" i="6"/>
  <c r="AD186" i="6"/>
  <c r="AD185" i="6"/>
  <c r="AD184" i="6"/>
  <c r="AD183" i="6"/>
  <c r="AD182" i="6"/>
  <c r="AD181" i="6"/>
  <c r="AD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D99" i="6"/>
  <c r="AD98" i="6"/>
  <c r="AD97" i="6"/>
  <c r="AD96" i="6"/>
  <c r="AD95" i="6"/>
  <c r="AD94" i="6"/>
  <c r="AD93" i="6"/>
  <c r="AD92" i="6"/>
  <c r="AD91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BC228" i="6"/>
  <c r="BB228" i="6"/>
  <c r="BA228" i="6"/>
  <c r="AY228" i="6"/>
  <c r="AX228" i="6"/>
  <c r="AL228" i="6"/>
  <c r="AK228" i="6"/>
  <c r="BC227" i="6"/>
  <c r="BB227" i="6"/>
  <c r="BA227" i="6"/>
  <c r="AY227" i="6"/>
  <c r="AX227" i="6"/>
  <c r="AL227" i="6"/>
  <c r="AK227" i="6" s="1"/>
  <c r="BC226" i="6"/>
  <c r="BB226" i="6"/>
  <c r="BA226" i="6"/>
  <c r="AY226" i="6"/>
  <c r="AX226" i="6"/>
  <c r="AL226" i="6"/>
  <c r="AK226" i="6" s="1"/>
  <c r="BC225" i="6"/>
  <c r="BB225" i="6"/>
  <c r="BA225" i="6"/>
  <c r="AY225" i="6"/>
  <c r="AX225" i="6"/>
  <c r="AL225" i="6"/>
  <c r="BC224" i="6"/>
  <c r="BB224" i="6"/>
  <c r="BA224" i="6"/>
  <c r="AY224" i="6"/>
  <c r="AX224" i="6"/>
  <c r="AL224" i="6"/>
  <c r="AK224" i="6" s="1"/>
  <c r="BC223" i="6"/>
  <c r="BB223" i="6"/>
  <c r="BA223" i="6"/>
  <c r="AY223" i="6"/>
  <c r="AX223" i="6"/>
  <c r="AL223" i="6"/>
  <c r="AK223" i="6" s="1"/>
  <c r="BC222" i="6"/>
  <c r="BB222" i="6"/>
  <c r="BA222" i="6"/>
  <c r="AY222" i="6"/>
  <c r="AX222" i="6"/>
  <c r="AL222" i="6"/>
  <c r="AK222" i="6" s="1"/>
  <c r="BC221" i="6"/>
  <c r="BB221" i="6"/>
  <c r="BA221" i="6"/>
  <c r="AY221" i="6"/>
  <c r="AX221" i="6"/>
  <c r="AL221" i="6"/>
  <c r="BC220" i="6"/>
  <c r="BB220" i="6"/>
  <c r="BA220" i="6"/>
  <c r="AY220" i="6"/>
  <c r="AX220" i="6"/>
  <c r="AL220" i="6"/>
  <c r="BC219" i="6"/>
  <c r="BB219" i="6"/>
  <c r="BA219" i="6"/>
  <c r="AY219" i="6"/>
  <c r="AX219" i="6"/>
  <c r="AL219" i="6"/>
  <c r="AK219" i="6"/>
  <c r="BC218" i="6"/>
  <c r="BB218" i="6"/>
  <c r="BA218" i="6"/>
  <c r="AY218" i="6"/>
  <c r="AX218" i="6"/>
  <c r="AL218" i="6"/>
  <c r="AK218" i="6" s="1"/>
  <c r="BC217" i="6"/>
  <c r="BB217" i="6"/>
  <c r="BA217" i="6"/>
  <c r="AY217" i="6"/>
  <c r="AX217" i="6"/>
  <c r="AL217" i="6"/>
  <c r="BC216" i="6"/>
  <c r="BB216" i="6"/>
  <c r="BA216" i="6"/>
  <c r="AY216" i="6"/>
  <c r="AX216" i="6"/>
  <c r="AL216" i="6"/>
  <c r="AK216" i="6" s="1"/>
  <c r="BC215" i="6"/>
  <c r="BB215" i="6"/>
  <c r="BA215" i="6"/>
  <c r="AY215" i="6"/>
  <c r="AX215" i="6"/>
  <c r="AL215" i="6"/>
  <c r="AK215" i="6" s="1"/>
  <c r="BC214" i="6"/>
  <c r="BB214" i="6"/>
  <c r="BA214" i="6"/>
  <c r="AY214" i="6"/>
  <c r="AX214" i="6"/>
  <c r="AL214" i="6"/>
  <c r="AK214" i="6" s="1"/>
  <c r="BC213" i="6"/>
  <c r="BB213" i="6"/>
  <c r="BA213" i="6"/>
  <c r="AY213" i="6"/>
  <c r="AX213" i="6"/>
  <c r="AL213" i="6"/>
  <c r="BC212" i="6"/>
  <c r="BB212" i="6"/>
  <c r="BA212" i="6"/>
  <c r="AY212" i="6"/>
  <c r="AX212" i="6"/>
  <c r="AL212" i="6"/>
  <c r="BC211" i="6"/>
  <c r="BB211" i="6"/>
  <c r="BA211" i="6"/>
  <c r="AY211" i="6"/>
  <c r="AX211" i="6"/>
  <c r="AL211" i="6"/>
  <c r="AK211" i="6" s="1"/>
  <c r="BC210" i="6"/>
  <c r="BB210" i="6"/>
  <c r="BA210" i="6"/>
  <c r="AY210" i="6"/>
  <c r="AX210" i="6"/>
  <c r="AL210" i="6"/>
  <c r="AK210" i="6" s="1"/>
  <c r="BC209" i="6"/>
  <c r="BB209" i="6"/>
  <c r="BA209" i="6"/>
  <c r="AY209" i="6"/>
  <c r="AX209" i="6"/>
  <c r="AL209" i="6"/>
  <c r="BC208" i="6"/>
  <c r="BB208" i="6"/>
  <c r="BA208" i="6"/>
  <c r="AY208" i="6"/>
  <c r="AX208" i="6"/>
  <c r="AL208" i="6"/>
  <c r="AK208" i="6" s="1"/>
  <c r="BC207" i="6"/>
  <c r="BB207" i="6"/>
  <c r="BA207" i="6"/>
  <c r="AY207" i="6"/>
  <c r="AX207" i="6"/>
  <c r="AL207" i="6"/>
  <c r="BC206" i="6"/>
  <c r="BB206" i="6"/>
  <c r="BA206" i="6"/>
  <c r="AY206" i="6"/>
  <c r="AX206" i="6"/>
  <c r="AL206" i="6"/>
  <c r="AK206" i="6" s="1"/>
  <c r="BC205" i="6"/>
  <c r="BB205" i="6"/>
  <c r="BA205" i="6"/>
  <c r="AY205" i="6"/>
  <c r="AX205" i="6"/>
  <c r="AL205" i="6"/>
  <c r="BC204" i="6"/>
  <c r="BB204" i="6"/>
  <c r="BA204" i="6"/>
  <c r="AY204" i="6"/>
  <c r="AX204" i="6"/>
  <c r="AL204" i="6"/>
  <c r="BC203" i="6"/>
  <c r="BB203" i="6"/>
  <c r="BA203" i="6"/>
  <c r="AY203" i="6"/>
  <c r="AX203" i="6"/>
  <c r="AL203" i="6"/>
  <c r="AK203" i="6" s="1"/>
  <c r="BC202" i="6"/>
  <c r="BB202" i="6"/>
  <c r="BA202" i="6"/>
  <c r="AY202" i="6"/>
  <c r="AX202" i="6"/>
  <c r="AL202" i="6"/>
  <c r="AK202" i="6" s="1"/>
  <c r="BC201" i="6"/>
  <c r="BB201" i="6"/>
  <c r="BA201" i="6"/>
  <c r="AY201" i="6"/>
  <c r="AX201" i="6"/>
  <c r="AL201" i="6"/>
  <c r="BC200" i="6"/>
  <c r="BB200" i="6"/>
  <c r="BA200" i="6"/>
  <c r="AY200" i="6"/>
  <c r="AX200" i="6"/>
  <c r="AL200" i="6"/>
  <c r="AK200" i="6" s="1"/>
  <c r="BC199" i="6"/>
  <c r="BB199" i="6"/>
  <c r="BA199" i="6"/>
  <c r="AY199" i="6"/>
  <c r="AX199" i="6"/>
  <c r="AL199" i="6"/>
  <c r="BC198" i="6"/>
  <c r="BB198" i="6"/>
  <c r="BA198" i="6"/>
  <c r="AY198" i="6"/>
  <c r="AX198" i="6"/>
  <c r="AL198" i="6"/>
  <c r="AK198" i="6" s="1"/>
  <c r="BC197" i="6"/>
  <c r="BB197" i="6"/>
  <c r="BA197" i="6"/>
  <c r="AY197" i="6"/>
  <c r="AX197" i="6"/>
  <c r="AL197" i="6"/>
  <c r="BC196" i="6"/>
  <c r="BB196" i="6"/>
  <c r="BA196" i="6"/>
  <c r="AY196" i="6"/>
  <c r="AX196" i="6"/>
  <c r="AL196" i="6"/>
  <c r="AK196" i="6" s="1"/>
  <c r="BC195" i="6"/>
  <c r="BB195" i="6"/>
  <c r="BA195" i="6"/>
  <c r="AY195" i="6"/>
  <c r="AX195" i="6"/>
  <c r="AL195" i="6"/>
  <c r="AK195" i="6" s="1"/>
  <c r="BC194" i="6"/>
  <c r="BB194" i="6"/>
  <c r="BA194" i="6"/>
  <c r="AY194" i="6"/>
  <c r="AX194" i="6"/>
  <c r="AL194" i="6"/>
  <c r="AK194" i="6" s="1"/>
  <c r="BC193" i="6"/>
  <c r="BB193" i="6"/>
  <c r="BA193" i="6"/>
  <c r="AY193" i="6"/>
  <c r="AX193" i="6"/>
  <c r="AL193" i="6"/>
  <c r="BC192" i="6"/>
  <c r="BB192" i="6"/>
  <c r="BA192" i="6"/>
  <c r="AY192" i="6"/>
  <c r="AX192" i="6"/>
  <c r="AL192" i="6"/>
  <c r="AK192" i="6" s="1"/>
  <c r="BC191" i="6"/>
  <c r="BB191" i="6"/>
  <c r="BA191" i="6"/>
  <c r="AY191" i="6"/>
  <c r="AX191" i="6"/>
  <c r="AL191" i="6"/>
  <c r="AK191" i="6" s="1"/>
  <c r="BC190" i="6"/>
  <c r="BB190" i="6"/>
  <c r="BA190" i="6"/>
  <c r="AY190" i="6"/>
  <c r="AX190" i="6"/>
  <c r="AL190" i="6"/>
  <c r="AK190" i="6" s="1"/>
  <c r="BC189" i="6"/>
  <c r="BB189" i="6"/>
  <c r="BA189" i="6"/>
  <c r="AY189" i="6"/>
  <c r="AX189" i="6"/>
  <c r="AL189" i="6"/>
  <c r="BC188" i="6"/>
  <c r="BB188" i="6"/>
  <c r="BA188" i="6"/>
  <c r="AY188" i="6"/>
  <c r="AX188" i="6"/>
  <c r="AL188" i="6"/>
  <c r="AK188" i="6" s="1"/>
  <c r="BC187" i="6"/>
  <c r="BB187" i="6"/>
  <c r="BA187" i="6"/>
  <c r="AY187" i="6"/>
  <c r="AX187" i="6"/>
  <c r="AL187" i="6"/>
  <c r="AK187" i="6" s="1"/>
  <c r="BC186" i="6"/>
  <c r="BB186" i="6"/>
  <c r="BA186" i="6"/>
  <c r="AY186" i="6"/>
  <c r="AX186" i="6"/>
  <c r="AL186" i="6"/>
  <c r="AK186" i="6" s="1"/>
  <c r="BC185" i="6"/>
  <c r="BB185" i="6"/>
  <c r="BA185" i="6"/>
  <c r="AY185" i="6"/>
  <c r="AX185" i="6"/>
  <c r="AL185" i="6"/>
  <c r="BC184" i="6"/>
  <c r="BB184" i="6"/>
  <c r="BA184" i="6"/>
  <c r="AY184" i="6"/>
  <c r="AX184" i="6"/>
  <c r="AL184" i="6"/>
  <c r="AK184" i="6" s="1"/>
  <c r="BC183" i="6"/>
  <c r="BB183" i="6"/>
  <c r="BA183" i="6"/>
  <c r="AY183" i="6"/>
  <c r="AX183" i="6"/>
  <c r="AL183" i="6"/>
  <c r="BC182" i="6"/>
  <c r="BB182" i="6"/>
  <c r="BA182" i="6"/>
  <c r="AY182" i="6"/>
  <c r="AX182" i="6"/>
  <c r="AL182" i="6"/>
  <c r="AK182" i="6" s="1"/>
  <c r="BC181" i="6"/>
  <c r="BB181" i="6"/>
  <c r="BA181" i="6"/>
  <c r="AY181" i="6"/>
  <c r="AX181" i="6"/>
  <c r="AL181" i="6"/>
  <c r="BC180" i="6"/>
  <c r="BB180" i="6"/>
  <c r="BA180" i="6"/>
  <c r="AY180" i="6"/>
  <c r="AX180" i="6"/>
  <c r="AL180" i="6"/>
  <c r="AK180" i="6" s="1"/>
  <c r="BC179" i="6"/>
  <c r="BB179" i="6"/>
  <c r="BA179" i="6"/>
  <c r="AY179" i="6"/>
  <c r="AX179" i="6"/>
  <c r="AL179" i="6"/>
  <c r="AK179" i="6" s="1"/>
  <c r="BC178" i="6"/>
  <c r="BB178" i="6"/>
  <c r="BA178" i="6"/>
  <c r="AY178" i="6"/>
  <c r="AX178" i="6"/>
  <c r="AL178" i="6"/>
  <c r="AK178" i="6" s="1"/>
  <c r="BC177" i="6"/>
  <c r="BB177" i="6"/>
  <c r="BA177" i="6"/>
  <c r="AY177" i="6"/>
  <c r="AX177" i="6"/>
  <c r="AL177" i="6"/>
  <c r="BC176" i="6"/>
  <c r="BB176" i="6"/>
  <c r="BA176" i="6"/>
  <c r="AY176" i="6"/>
  <c r="AX176" i="6"/>
  <c r="AL176" i="6"/>
  <c r="AK176" i="6" s="1"/>
  <c r="BC175" i="6"/>
  <c r="BB175" i="6"/>
  <c r="BA175" i="6"/>
  <c r="AY175" i="6"/>
  <c r="AX175" i="6"/>
  <c r="AL175" i="6"/>
  <c r="AK175" i="6" s="1"/>
  <c r="BC174" i="6"/>
  <c r="BB174" i="6"/>
  <c r="BA174" i="6"/>
  <c r="AY174" i="6"/>
  <c r="AX174" i="6"/>
  <c r="AL174" i="6"/>
  <c r="AK174" i="6" s="1"/>
  <c r="BC173" i="6"/>
  <c r="BB173" i="6"/>
  <c r="BA173" i="6"/>
  <c r="AY173" i="6"/>
  <c r="AX173" i="6"/>
  <c r="AL173" i="6"/>
  <c r="BC172" i="6"/>
  <c r="BB172" i="6"/>
  <c r="BA172" i="6"/>
  <c r="AY172" i="6"/>
  <c r="AX172" i="6"/>
  <c r="AL172" i="6"/>
  <c r="BC171" i="6"/>
  <c r="BB171" i="6"/>
  <c r="BA171" i="6"/>
  <c r="AY171" i="6"/>
  <c r="AX171" i="6"/>
  <c r="AL171" i="6"/>
  <c r="AK171" i="6" s="1"/>
  <c r="BC170" i="6"/>
  <c r="BB170" i="6"/>
  <c r="BA170" i="6"/>
  <c r="AY170" i="6"/>
  <c r="AX170" i="6"/>
  <c r="AL170" i="6"/>
  <c r="AK170" i="6" s="1"/>
  <c r="BC169" i="6"/>
  <c r="BB169" i="6"/>
  <c r="BA169" i="6"/>
  <c r="AY169" i="6"/>
  <c r="AX169" i="6"/>
  <c r="AL169" i="6"/>
  <c r="BC168" i="6"/>
  <c r="BB168" i="6"/>
  <c r="BA168" i="6"/>
  <c r="AY168" i="6"/>
  <c r="AX168" i="6"/>
  <c r="AL168" i="6"/>
  <c r="AK168" i="6" s="1"/>
  <c r="BC167" i="6"/>
  <c r="BB167" i="6"/>
  <c r="BA167" i="6"/>
  <c r="AY167" i="6"/>
  <c r="AX167" i="6"/>
  <c r="AL167" i="6"/>
  <c r="AK167" i="6" s="1"/>
  <c r="BC166" i="6"/>
  <c r="BB166" i="6"/>
  <c r="BA166" i="6"/>
  <c r="AY166" i="6"/>
  <c r="AX166" i="6"/>
  <c r="AL166" i="6"/>
  <c r="AK166" i="6" s="1"/>
  <c r="BC165" i="6"/>
  <c r="BB165" i="6"/>
  <c r="BA165" i="6"/>
  <c r="AY165" i="6"/>
  <c r="AX165" i="6"/>
  <c r="AL165" i="6"/>
  <c r="BC164" i="6"/>
  <c r="BB164" i="6"/>
  <c r="BA164" i="6"/>
  <c r="AY164" i="6"/>
  <c r="AX164" i="6"/>
  <c r="AL164" i="6"/>
  <c r="AK164" i="6" s="1"/>
  <c r="BC163" i="6"/>
  <c r="BB163" i="6"/>
  <c r="BA163" i="6"/>
  <c r="AY163" i="6"/>
  <c r="AX163" i="6"/>
  <c r="AL163" i="6"/>
  <c r="AK163" i="6" s="1"/>
  <c r="BC162" i="6"/>
  <c r="BB162" i="6"/>
  <c r="BA162" i="6"/>
  <c r="AY162" i="6"/>
  <c r="AX162" i="6"/>
  <c r="AL162" i="6"/>
  <c r="AK162" i="6" s="1"/>
  <c r="BC161" i="6"/>
  <c r="BB161" i="6"/>
  <c r="BA161" i="6"/>
  <c r="AY161" i="6"/>
  <c r="AX161" i="6"/>
  <c r="AL161" i="6"/>
  <c r="BC160" i="6"/>
  <c r="BB160" i="6"/>
  <c r="BA160" i="6"/>
  <c r="AY160" i="6"/>
  <c r="AX160" i="6"/>
  <c r="AL160" i="6"/>
  <c r="AK160" i="6" s="1"/>
  <c r="BC159" i="6"/>
  <c r="BB159" i="6"/>
  <c r="BA159" i="6"/>
  <c r="AY159" i="6"/>
  <c r="AX159" i="6"/>
  <c r="AL159" i="6"/>
  <c r="AK159" i="6" s="1"/>
  <c r="BC158" i="6"/>
  <c r="BB158" i="6"/>
  <c r="BA158" i="6"/>
  <c r="AY158" i="6"/>
  <c r="AX158" i="6"/>
  <c r="AL158" i="6"/>
  <c r="AK158" i="6" s="1"/>
  <c r="BC157" i="6"/>
  <c r="BB157" i="6"/>
  <c r="BA157" i="6"/>
  <c r="AY157" i="6"/>
  <c r="AX157" i="6"/>
  <c r="AL157" i="6"/>
  <c r="BC156" i="6"/>
  <c r="BB156" i="6"/>
  <c r="BA156" i="6"/>
  <c r="AY156" i="6"/>
  <c r="AX156" i="6"/>
  <c r="AL156" i="6"/>
  <c r="BC155" i="6"/>
  <c r="BB155" i="6"/>
  <c r="BA155" i="6"/>
  <c r="AY155" i="6"/>
  <c r="AX155" i="6"/>
  <c r="AL155" i="6"/>
  <c r="AK155" i="6" s="1"/>
  <c r="BC154" i="6"/>
  <c r="BB154" i="6"/>
  <c r="BA154" i="6"/>
  <c r="AY154" i="6"/>
  <c r="AX154" i="6"/>
  <c r="AL154" i="6"/>
  <c r="AK154" i="6" s="1"/>
  <c r="BC153" i="6"/>
  <c r="BB153" i="6"/>
  <c r="BA153" i="6"/>
  <c r="AY153" i="6"/>
  <c r="AX153" i="6"/>
  <c r="AL153" i="6"/>
  <c r="BC152" i="6"/>
  <c r="BB152" i="6"/>
  <c r="BA152" i="6"/>
  <c r="AY152" i="6"/>
  <c r="AX152" i="6"/>
  <c r="AL152" i="6"/>
  <c r="AK152" i="6" s="1"/>
  <c r="BC151" i="6"/>
  <c r="BB151" i="6"/>
  <c r="BA151" i="6"/>
  <c r="AY151" i="6"/>
  <c r="AX151" i="6"/>
  <c r="AL151" i="6"/>
  <c r="AK151" i="6" s="1"/>
  <c r="BC150" i="6"/>
  <c r="BB150" i="6"/>
  <c r="BA150" i="6"/>
  <c r="AY150" i="6"/>
  <c r="AX150" i="6"/>
  <c r="AL150" i="6"/>
  <c r="AK150" i="6" s="1"/>
  <c r="BC149" i="6"/>
  <c r="BB149" i="6"/>
  <c r="BA149" i="6"/>
  <c r="AY149" i="6"/>
  <c r="AX149" i="6"/>
  <c r="AL149" i="6"/>
  <c r="BC148" i="6"/>
  <c r="BB148" i="6"/>
  <c r="BA148" i="6"/>
  <c r="AY148" i="6"/>
  <c r="AX148" i="6"/>
  <c r="AL148" i="6"/>
  <c r="AK148" i="6" s="1"/>
  <c r="BC147" i="6"/>
  <c r="BB147" i="6"/>
  <c r="BA147" i="6"/>
  <c r="AY147" i="6"/>
  <c r="AX147" i="6"/>
  <c r="AL147" i="6"/>
  <c r="AK147" i="6" s="1"/>
  <c r="BC146" i="6"/>
  <c r="BB146" i="6"/>
  <c r="BA146" i="6"/>
  <c r="AY146" i="6"/>
  <c r="AX146" i="6"/>
  <c r="AL146" i="6"/>
  <c r="AK146" i="6" s="1"/>
  <c r="BC145" i="6"/>
  <c r="BB145" i="6"/>
  <c r="BA145" i="6"/>
  <c r="AY145" i="6"/>
  <c r="AX145" i="6"/>
  <c r="AL145" i="6"/>
  <c r="BC144" i="6"/>
  <c r="BB144" i="6"/>
  <c r="BA144" i="6"/>
  <c r="AY144" i="6"/>
  <c r="AX144" i="6"/>
  <c r="AL144" i="6"/>
  <c r="AK144" i="6" s="1"/>
  <c r="BC143" i="6"/>
  <c r="BB143" i="6"/>
  <c r="BA143" i="6"/>
  <c r="AY143" i="6"/>
  <c r="AX143" i="6"/>
  <c r="AL143" i="6"/>
  <c r="BC142" i="6"/>
  <c r="BB142" i="6"/>
  <c r="BA142" i="6"/>
  <c r="AY142" i="6"/>
  <c r="AX142" i="6"/>
  <c r="AL142" i="6"/>
  <c r="AK142" i="6" s="1"/>
  <c r="BC141" i="6"/>
  <c r="BB141" i="6"/>
  <c r="BA141" i="6"/>
  <c r="AY141" i="6"/>
  <c r="AX141" i="6"/>
  <c r="AL141" i="6"/>
  <c r="BC140" i="6"/>
  <c r="BB140" i="6"/>
  <c r="BA140" i="6"/>
  <c r="AY140" i="6"/>
  <c r="AX140" i="6"/>
  <c r="AL140" i="6"/>
  <c r="AK140" i="6" s="1"/>
  <c r="BC139" i="6"/>
  <c r="BB139" i="6"/>
  <c r="BA139" i="6"/>
  <c r="AY139" i="6"/>
  <c r="AX139" i="6"/>
  <c r="AL139" i="6"/>
  <c r="AK139" i="6" s="1"/>
  <c r="BC138" i="6"/>
  <c r="BB138" i="6"/>
  <c r="BA138" i="6"/>
  <c r="AY138" i="6"/>
  <c r="AX138" i="6"/>
  <c r="AL138" i="6"/>
  <c r="AK138" i="6" s="1"/>
  <c r="BC137" i="6"/>
  <c r="BB137" i="6"/>
  <c r="BA137" i="6"/>
  <c r="AY137" i="6"/>
  <c r="AX137" i="6"/>
  <c r="AL137" i="6"/>
  <c r="AK137" i="6" s="1"/>
  <c r="BC136" i="6"/>
  <c r="BB136" i="6"/>
  <c r="BA136" i="6"/>
  <c r="AY136" i="6"/>
  <c r="AX136" i="6"/>
  <c r="AL136" i="6"/>
  <c r="AK136" i="6" s="1"/>
  <c r="BC135" i="6"/>
  <c r="BB135" i="6"/>
  <c r="BA135" i="6"/>
  <c r="AY135" i="6"/>
  <c r="AX135" i="6"/>
  <c r="AL135" i="6"/>
  <c r="AK135" i="6" s="1"/>
  <c r="BC134" i="6"/>
  <c r="BB134" i="6"/>
  <c r="BA134" i="6"/>
  <c r="AY134" i="6"/>
  <c r="AX134" i="6"/>
  <c r="AL134" i="6"/>
  <c r="AK134" i="6" s="1"/>
  <c r="BC133" i="6"/>
  <c r="BB133" i="6"/>
  <c r="BA133" i="6"/>
  <c r="AY133" i="6"/>
  <c r="AX133" i="6"/>
  <c r="AL133" i="6"/>
  <c r="BC132" i="6"/>
  <c r="BB132" i="6"/>
  <c r="BA132" i="6"/>
  <c r="AY132" i="6"/>
  <c r="AX132" i="6"/>
  <c r="AL132" i="6"/>
  <c r="AK132" i="6" s="1"/>
  <c r="BC131" i="6"/>
  <c r="BB131" i="6"/>
  <c r="BA131" i="6"/>
  <c r="AY131" i="6"/>
  <c r="AX131" i="6"/>
  <c r="AL131" i="6"/>
  <c r="AK131" i="6" s="1"/>
  <c r="BC130" i="6"/>
  <c r="BB130" i="6"/>
  <c r="BA130" i="6"/>
  <c r="AY130" i="6"/>
  <c r="AX130" i="6"/>
  <c r="AL130" i="6"/>
  <c r="BC129" i="6"/>
  <c r="BB129" i="6"/>
  <c r="BA129" i="6"/>
  <c r="AY129" i="6"/>
  <c r="AX129" i="6"/>
  <c r="AL129" i="6"/>
  <c r="AK129" i="6" s="1"/>
  <c r="BC128" i="6"/>
  <c r="BB128" i="6"/>
  <c r="BA128" i="6"/>
  <c r="AY128" i="6"/>
  <c r="AX128" i="6"/>
  <c r="AL128" i="6"/>
  <c r="AK128" i="6" s="1"/>
  <c r="BC127" i="6"/>
  <c r="BB127" i="6"/>
  <c r="BA127" i="6"/>
  <c r="AY127" i="6"/>
  <c r="AX127" i="6"/>
  <c r="AL127" i="6"/>
  <c r="AK127" i="6" s="1"/>
  <c r="BC126" i="6"/>
  <c r="BB126" i="6"/>
  <c r="BA126" i="6"/>
  <c r="AY126" i="6"/>
  <c r="AX126" i="6"/>
  <c r="AL126" i="6"/>
  <c r="BC125" i="6"/>
  <c r="BB125" i="6"/>
  <c r="BA125" i="6"/>
  <c r="AY125" i="6"/>
  <c r="AX125" i="6"/>
  <c r="AL125" i="6"/>
  <c r="AK125" i="6" s="1"/>
  <c r="BC124" i="6"/>
  <c r="BB124" i="6"/>
  <c r="BA124" i="6"/>
  <c r="AY124" i="6"/>
  <c r="AX124" i="6"/>
  <c r="AL124" i="6"/>
  <c r="AK124" i="6" s="1"/>
  <c r="BC123" i="6"/>
  <c r="BB123" i="6"/>
  <c r="BA123" i="6"/>
  <c r="AY123" i="6"/>
  <c r="AX123" i="6"/>
  <c r="AL123" i="6"/>
  <c r="BC122" i="6"/>
  <c r="BB122" i="6"/>
  <c r="BA122" i="6"/>
  <c r="AY122" i="6"/>
  <c r="AX122" i="6"/>
  <c r="AL122" i="6"/>
  <c r="AK122" i="6" s="1"/>
  <c r="BC121" i="6"/>
  <c r="BB121" i="6"/>
  <c r="BA121" i="6"/>
  <c r="AY121" i="6"/>
  <c r="AX121" i="6"/>
  <c r="AL121" i="6"/>
  <c r="BC120" i="6"/>
  <c r="BB120" i="6"/>
  <c r="BA120" i="6"/>
  <c r="AY120" i="6"/>
  <c r="AX120" i="6"/>
  <c r="AL120" i="6"/>
  <c r="AK120" i="6" s="1"/>
  <c r="BC119" i="6"/>
  <c r="BB119" i="6"/>
  <c r="BA119" i="6"/>
  <c r="AY119" i="6"/>
  <c r="AX119" i="6"/>
  <c r="AL119" i="6"/>
  <c r="AK119" i="6" s="1"/>
  <c r="BC118" i="6"/>
  <c r="BB118" i="6"/>
  <c r="BA118" i="6"/>
  <c r="AY118" i="6"/>
  <c r="AX118" i="6"/>
  <c r="AL118" i="6"/>
  <c r="AK118" i="6" s="1"/>
  <c r="BC117" i="6"/>
  <c r="BB117" i="6"/>
  <c r="BA117" i="6"/>
  <c r="AY117" i="6"/>
  <c r="AX117" i="6"/>
  <c r="AL117" i="6"/>
  <c r="BC116" i="6"/>
  <c r="BB116" i="6"/>
  <c r="BA116" i="6"/>
  <c r="AY116" i="6"/>
  <c r="AX116" i="6"/>
  <c r="AL116" i="6"/>
  <c r="BC115" i="6"/>
  <c r="BB115" i="6"/>
  <c r="BA115" i="6"/>
  <c r="AY115" i="6"/>
  <c r="AX115" i="6"/>
  <c r="AL115" i="6"/>
  <c r="AK115" i="6" s="1"/>
  <c r="BC114" i="6"/>
  <c r="BB114" i="6"/>
  <c r="BA114" i="6"/>
  <c r="AY114" i="6"/>
  <c r="AX114" i="6"/>
  <c r="AL114" i="6"/>
  <c r="BC113" i="6"/>
  <c r="BB113" i="6"/>
  <c r="BA113" i="6"/>
  <c r="AY113" i="6"/>
  <c r="AX113" i="6"/>
  <c r="AL113" i="6"/>
  <c r="BC112" i="6"/>
  <c r="BB112" i="6"/>
  <c r="BA112" i="6"/>
  <c r="AY112" i="6"/>
  <c r="AX112" i="6"/>
  <c r="AL112" i="6"/>
  <c r="AK112" i="6" s="1"/>
  <c r="BC111" i="6"/>
  <c r="BB111" i="6"/>
  <c r="BA111" i="6"/>
  <c r="AY111" i="6"/>
  <c r="AX111" i="6"/>
  <c r="AL111" i="6"/>
  <c r="AK111" i="6" s="1"/>
  <c r="BC110" i="6"/>
  <c r="BB110" i="6"/>
  <c r="BA110" i="6"/>
  <c r="AY110" i="6"/>
  <c r="AX110" i="6"/>
  <c r="AL110" i="6"/>
  <c r="BC109" i="6"/>
  <c r="BB109" i="6"/>
  <c r="BA109" i="6"/>
  <c r="AY109" i="6"/>
  <c r="AX109" i="6"/>
  <c r="AL109" i="6"/>
  <c r="AK109" i="6" s="1"/>
  <c r="BC108" i="6"/>
  <c r="BB108" i="6"/>
  <c r="BA108" i="6"/>
  <c r="AY108" i="6"/>
  <c r="AX108" i="6"/>
  <c r="AL108" i="6"/>
  <c r="AK108" i="6"/>
  <c r="BC107" i="6"/>
  <c r="BB107" i="6"/>
  <c r="BA107" i="6"/>
  <c r="AY107" i="6"/>
  <c r="AX107" i="6"/>
  <c r="AL107" i="6"/>
  <c r="AK107" i="6" s="1"/>
  <c r="BC106" i="6"/>
  <c r="BB106" i="6"/>
  <c r="BA106" i="6"/>
  <c r="AY106" i="6"/>
  <c r="AX106" i="6"/>
  <c r="AL106" i="6"/>
  <c r="AK106" i="6" s="1"/>
  <c r="BC105" i="6"/>
  <c r="BB105" i="6"/>
  <c r="BA105" i="6"/>
  <c r="AY105" i="6"/>
  <c r="AX105" i="6"/>
  <c r="AL105" i="6"/>
  <c r="BC104" i="6"/>
  <c r="BB104" i="6"/>
  <c r="BA104" i="6"/>
  <c r="AY104" i="6"/>
  <c r="AX104" i="6"/>
  <c r="AL104" i="6"/>
  <c r="AK104" i="6" s="1"/>
  <c r="BC103" i="6"/>
  <c r="BB103" i="6"/>
  <c r="BA103" i="6"/>
  <c r="AY103" i="6"/>
  <c r="AX103" i="6"/>
  <c r="AL103" i="6"/>
  <c r="BC102" i="6"/>
  <c r="BB102" i="6"/>
  <c r="BA102" i="6"/>
  <c r="AY102" i="6"/>
  <c r="AX102" i="6"/>
  <c r="AL102" i="6"/>
  <c r="AK102" i="6" s="1"/>
  <c r="BC101" i="6"/>
  <c r="BB101" i="6"/>
  <c r="BA101" i="6"/>
  <c r="AY101" i="6"/>
  <c r="AX101" i="6"/>
  <c r="AL101" i="6"/>
  <c r="AK101" i="6" s="1"/>
  <c r="BC100" i="6"/>
  <c r="BB100" i="6"/>
  <c r="BA100" i="6"/>
  <c r="AY100" i="6"/>
  <c r="AX100" i="6"/>
  <c r="AL100" i="6"/>
  <c r="AK100" i="6" s="1"/>
  <c r="BC99" i="6"/>
  <c r="BB99" i="6"/>
  <c r="BA99" i="6"/>
  <c r="AY99" i="6"/>
  <c r="AX99" i="6"/>
  <c r="AL99" i="6"/>
  <c r="BC98" i="6"/>
  <c r="BB98" i="6"/>
  <c r="BA98" i="6"/>
  <c r="AY98" i="6"/>
  <c r="AX98" i="6"/>
  <c r="AL98" i="6"/>
  <c r="BC97" i="6"/>
  <c r="BB97" i="6"/>
  <c r="BA97" i="6"/>
  <c r="AY97" i="6"/>
  <c r="AX97" i="6"/>
  <c r="AL97" i="6"/>
  <c r="AK97" i="6" s="1"/>
  <c r="BC96" i="6"/>
  <c r="BB96" i="6"/>
  <c r="BA96" i="6"/>
  <c r="AY96" i="6"/>
  <c r="AX96" i="6"/>
  <c r="AL96" i="6"/>
  <c r="AK96" i="6" s="1"/>
  <c r="BC95" i="6"/>
  <c r="BB95" i="6"/>
  <c r="BA95" i="6"/>
  <c r="AY95" i="6"/>
  <c r="AX95" i="6"/>
  <c r="AL95" i="6"/>
  <c r="AK95" i="6" s="1"/>
  <c r="BC94" i="6"/>
  <c r="BB94" i="6"/>
  <c r="BA94" i="6"/>
  <c r="AY94" i="6"/>
  <c r="AX94" i="6"/>
  <c r="AL94" i="6"/>
  <c r="AK94" i="6" s="1"/>
  <c r="BC93" i="6"/>
  <c r="BB93" i="6"/>
  <c r="BA93" i="6"/>
  <c r="AY93" i="6"/>
  <c r="AX93" i="6"/>
  <c r="AL93" i="6"/>
  <c r="AK93" i="6" s="1"/>
  <c r="BC92" i="6"/>
  <c r="BB92" i="6"/>
  <c r="BA92" i="6"/>
  <c r="AY92" i="6"/>
  <c r="AX92" i="6"/>
  <c r="AL92" i="6"/>
  <c r="BC91" i="6"/>
  <c r="BB91" i="6"/>
  <c r="BA91" i="6"/>
  <c r="AY91" i="6"/>
  <c r="AX91" i="6"/>
  <c r="AL91" i="6"/>
  <c r="AK91" i="6" s="1"/>
  <c r="BC90" i="6"/>
  <c r="BB90" i="6"/>
  <c r="BA90" i="6"/>
  <c r="AY90" i="6"/>
  <c r="AX90" i="6"/>
  <c r="AL90" i="6"/>
  <c r="AK90" i="6" s="1"/>
  <c r="BC89" i="6"/>
  <c r="BB89" i="6"/>
  <c r="BA89" i="6"/>
  <c r="AY89" i="6"/>
  <c r="AX89" i="6"/>
  <c r="AL89" i="6"/>
  <c r="AK89" i="6" s="1"/>
  <c r="BC88" i="6"/>
  <c r="BB88" i="6"/>
  <c r="BA88" i="6"/>
  <c r="AY88" i="6"/>
  <c r="AX88" i="6"/>
  <c r="AL88" i="6"/>
  <c r="BC87" i="6"/>
  <c r="BB87" i="6"/>
  <c r="BA87" i="6"/>
  <c r="AY87" i="6"/>
  <c r="AX87" i="6"/>
  <c r="AL87" i="6"/>
  <c r="AK87" i="6" s="1"/>
  <c r="BC86" i="6"/>
  <c r="BB86" i="6"/>
  <c r="BA86" i="6"/>
  <c r="AY86" i="6"/>
  <c r="AX86" i="6"/>
  <c r="AL86" i="6"/>
  <c r="AK86" i="6"/>
  <c r="BC85" i="6"/>
  <c r="BB85" i="6"/>
  <c r="BA85" i="6"/>
  <c r="AY85" i="6"/>
  <c r="AX85" i="6"/>
  <c r="AL85" i="6"/>
  <c r="AK85" i="6" s="1"/>
  <c r="BC84" i="6"/>
  <c r="BB84" i="6"/>
  <c r="BA84" i="6"/>
  <c r="AY84" i="6"/>
  <c r="AX84" i="6"/>
  <c r="AL84" i="6"/>
  <c r="BC83" i="6"/>
  <c r="BB83" i="6"/>
  <c r="BA83" i="6"/>
  <c r="AY83" i="6"/>
  <c r="AX83" i="6"/>
  <c r="AL83" i="6"/>
  <c r="AK83" i="6" s="1"/>
  <c r="BC82" i="6"/>
  <c r="BB82" i="6"/>
  <c r="BA82" i="6"/>
  <c r="AY82" i="6"/>
  <c r="AX82" i="6"/>
  <c r="AL82" i="6"/>
  <c r="AK82" i="6" s="1"/>
  <c r="BC81" i="6"/>
  <c r="BB81" i="6"/>
  <c r="BA81" i="6"/>
  <c r="AY81" i="6"/>
  <c r="AX81" i="6"/>
  <c r="AL81" i="6"/>
  <c r="AK81" i="6" s="1"/>
  <c r="BC80" i="6"/>
  <c r="BB80" i="6"/>
  <c r="BA80" i="6"/>
  <c r="AY80" i="6"/>
  <c r="AX80" i="6"/>
  <c r="AL80" i="6"/>
  <c r="BC79" i="6"/>
  <c r="BB79" i="6"/>
  <c r="BA79" i="6"/>
  <c r="AY79" i="6"/>
  <c r="AX79" i="6"/>
  <c r="AL79" i="6"/>
  <c r="BC78" i="6"/>
  <c r="BB78" i="6"/>
  <c r="BA78" i="6"/>
  <c r="AY78" i="6"/>
  <c r="AX78" i="6"/>
  <c r="AL78" i="6"/>
  <c r="AK78" i="6" s="1"/>
  <c r="BC77" i="6"/>
  <c r="BB77" i="6"/>
  <c r="BA77" i="6"/>
  <c r="AY77" i="6"/>
  <c r="AX77" i="6"/>
  <c r="AL77" i="6"/>
  <c r="AK77" i="6"/>
  <c r="BC76" i="6"/>
  <c r="BB76" i="6"/>
  <c r="BA76" i="6"/>
  <c r="AY76" i="6"/>
  <c r="AX76" i="6"/>
  <c r="AL76" i="6"/>
  <c r="BC75" i="6"/>
  <c r="BB75" i="6"/>
  <c r="BA75" i="6"/>
  <c r="AY75" i="6"/>
  <c r="AX75" i="6"/>
  <c r="AL75" i="6"/>
  <c r="AK75" i="6" s="1"/>
  <c r="BC74" i="6"/>
  <c r="BB74" i="6"/>
  <c r="BA74" i="6"/>
  <c r="AY74" i="6"/>
  <c r="AX74" i="6"/>
  <c r="AL74" i="6"/>
  <c r="AK74" i="6" s="1"/>
  <c r="BC73" i="6"/>
  <c r="BB73" i="6"/>
  <c r="BA73" i="6"/>
  <c r="AY73" i="6"/>
  <c r="AX73" i="6"/>
  <c r="AL73" i="6"/>
  <c r="AK73" i="6" s="1"/>
  <c r="BC72" i="6"/>
  <c r="BB72" i="6"/>
  <c r="BA72" i="6"/>
  <c r="AY72" i="6"/>
  <c r="AX72" i="6"/>
  <c r="AL72" i="6"/>
  <c r="BC71" i="6"/>
  <c r="BB71" i="6"/>
  <c r="BA71" i="6"/>
  <c r="AY71" i="6"/>
  <c r="AX71" i="6"/>
  <c r="AL71" i="6"/>
  <c r="BC70" i="6"/>
  <c r="BB70" i="6"/>
  <c r="BA70" i="6"/>
  <c r="AY70" i="6"/>
  <c r="AX70" i="6"/>
  <c r="AL70" i="6"/>
  <c r="AK70" i="6" s="1"/>
  <c r="BC69" i="6"/>
  <c r="BB69" i="6"/>
  <c r="BA69" i="6"/>
  <c r="AY69" i="6"/>
  <c r="AX69" i="6"/>
  <c r="AL69" i="6"/>
  <c r="AK69" i="6" s="1"/>
  <c r="BC68" i="6"/>
  <c r="BB68" i="6"/>
  <c r="BA68" i="6"/>
  <c r="AY68" i="6"/>
  <c r="AX68" i="6"/>
  <c r="AL68" i="6"/>
  <c r="AK68" i="6" s="1"/>
  <c r="BC67" i="6"/>
  <c r="BB67" i="6"/>
  <c r="BA67" i="6"/>
  <c r="AY67" i="6"/>
  <c r="AX67" i="6"/>
  <c r="AL67" i="6"/>
  <c r="BC66" i="6"/>
  <c r="BB66" i="6"/>
  <c r="BA66" i="6"/>
  <c r="AY66" i="6"/>
  <c r="AX66" i="6"/>
  <c r="AL66" i="6"/>
  <c r="AK66" i="6" s="1"/>
  <c r="BC65" i="6"/>
  <c r="BB65" i="6"/>
  <c r="BA65" i="6"/>
  <c r="AY65" i="6"/>
  <c r="AX65" i="6"/>
  <c r="AL65" i="6"/>
  <c r="BC64" i="6"/>
  <c r="BB64" i="6"/>
  <c r="BA64" i="6"/>
  <c r="AY64" i="6"/>
  <c r="AX64" i="6"/>
  <c r="AL64" i="6"/>
  <c r="BC63" i="6"/>
  <c r="BB63" i="6"/>
  <c r="BA63" i="6"/>
  <c r="AY63" i="6"/>
  <c r="AX63" i="6"/>
  <c r="AL63" i="6"/>
  <c r="AK63" i="6" s="1"/>
  <c r="BC62" i="6"/>
  <c r="BB62" i="6"/>
  <c r="BA62" i="6"/>
  <c r="AY62" i="6"/>
  <c r="AX62" i="6"/>
  <c r="AL62" i="6"/>
  <c r="AK62" i="6" s="1"/>
  <c r="BC61" i="6"/>
  <c r="BB61" i="6"/>
  <c r="BA61" i="6"/>
  <c r="AY61" i="6"/>
  <c r="AX61" i="6"/>
  <c r="AL61" i="6"/>
  <c r="AK61" i="6" s="1"/>
  <c r="BC60" i="6"/>
  <c r="BB60" i="6"/>
  <c r="BA60" i="6"/>
  <c r="AY60" i="6"/>
  <c r="AX60" i="6"/>
  <c r="AL60" i="6"/>
  <c r="AK60" i="6" s="1"/>
  <c r="BC59" i="6"/>
  <c r="BB59" i="6"/>
  <c r="BA59" i="6"/>
  <c r="AY59" i="6"/>
  <c r="AX59" i="6"/>
  <c r="AL59" i="6"/>
  <c r="BC58" i="6"/>
  <c r="BB58" i="6"/>
  <c r="BA58" i="6"/>
  <c r="AY58" i="6"/>
  <c r="AX58" i="6"/>
  <c r="AL58" i="6"/>
  <c r="AK58" i="6" s="1"/>
  <c r="BC57" i="6"/>
  <c r="BB57" i="6"/>
  <c r="BA57" i="6"/>
  <c r="AY57" i="6"/>
  <c r="AX57" i="6"/>
  <c r="AL57" i="6"/>
  <c r="BC56" i="6"/>
  <c r="BB56" i="6"/>
  <c r="BA56" i="6"/>
  <c r="AY56" i="6"/>
  <c r="AX56" i="6"/>
  <c r="AL56" i="6"/>
  <c r="AK56" i="6" s="1"/>
  <c r="BC55" i="6"/>
  <c r="BB55" i="6"/>
  <c r="BA55" i="6"/>
  <c r="AY55" i="6"/>
  <c r="AX55" i="6"/>
  <c r="AL55" i="6"/>
  <c r="BC54" i="6"/>
  <c r="BB54" i="6"/>
  <c r="BA54" i="6"/>
  <c r="AY54" i="6"/>
  <c r="AX54" i="6"/>
  <c r="AL54" i="6"/>
  <c r="BC53" i="6"/>
  <c r="BB53" i="6"/>
  <c r="BA53" i="6"/>
  <c r="AY53" i="6"/>
  <c r="AX53" i="6"/>
  <c r="AL53" i="6"/>
  <c r="AK53" i="6" s="1"/>
  <c r="BC52" i="6"/>
  <c r="BB52" i="6"/>
  <c r="BA52" i="6"/>
  <c r="AY52" i="6"/>
  <c r="AX52" i="6"/>
  <c r="AL52" i="6"/>
  <c r="AK52" i="6" s="1"/>
  <c r="BC51" i="6"/>
  <c r="BB51" i="6"/>
  <c r="BA51" i="6"/>
  <c r="AY51" i="6"/>
  <c r="AX51" i="6"/>
  <c r="AL51" i="6"/>
  <c r="BC50" i="6"/>
  <c r="BB50" i="6"/>
  <c r="BA50" i="6"/>
  <c r="AY50" i="6"/>
  <c r="AX50" i="6"/>
  <c r="AL50" i="6"/>
  <c r="AK50" i="6" s="1"/>
  <c r="BC49" i="6"/>
  <c r="BB49" i="6"/>
  <c r="BA49" i="6"/>
  <c r="AY49" i="6"/>
  <c r="AX49" i="6"/>
  <c r="AL49" i="6"/>
  <c r="AK49" i="6"/>
  <c r="BC48" i="6"/>
  <c r="BB48" i="6"/>
  <c r="BA48" i="6"/>
  <c r="AY48" i="6"/>
  <c r="AX48" i="6"/>
  <c r="AL48" i="6"/>
  <c r="BC47" i="6"/>
  <c r="BB47" i="6"/>
  <c r="BA47" i="6"/>
  <c r="AY47" i="6"/>
  <c r="AX47" i="6"/>
  <c r="AL47" i="6"/>
  <c r="AK47" i="6" s="1"/>
  <c r="BC46" i="6"/>
  <c r="BB46" i="6"/>
  <c r="BA46" i="6"/>
  <c r="AY46" i="6"/>
  <c r="AX46" i="6"/>
  <c r="AL46" i="6"/>
  <c r="BC45" i="6"/>
  <c r="BB45" i="6"/>
  <c r="BA45" i="6"/>
  <c r="AY45" i="6"/>
  <c r="AX45" i="6"/>
  <c r="AL45" i="6"/>
  <c r="AK45" i="6" s="1"/>
  <c r="BC44" i="6"/>
  <c r="BB44" i="6"/>
  <c r="BA44" i="6"/>
  <c r="AY44" i="6"/>
  <c r="AX44" i="6"/>
  <c r="AL44" i="6"/>
  <c r="AK44" i="6" s="1"/>
  <c r="BC43" i="6"/>
  <c r="BB43" i="6"/>
  <c r="BA43" i="6"/>
  <c r="AY43" i="6"/>
  <c r="AX43" i="6"/>
  <c r="AL43" i="6"/>
  <c r="AK43" i="6" s="1"/>
  <c r="BC42" i="6"/>
  <c r="BB42" i="6"/>
  <c r="BA42" i="6"/>
  <c r="AY42" i="6"/>
  <c r="AX42" i="6"/>
  <c r="AL42" i="6"/>
  <c r="BC41" i="6"/>
  <c r="BB41" i="6"/>
  <c r="BA41" i="6"/>
  <c r="AY41" i="6"/>
  <c r="AX41" i="6"/>
  <c r="AL41" i="6"/>
  <c r="AK41" i="6" s="1"/>
  <c r="BC40" i="6"/>
  <c r="BB40" i="6"/>
  <c r="BA40" i="6"/>
  <c r="AY40" i="6"/>
  <c r="AX40" i="6"/>
  <c r="AL40" i="6"/>
  <c r="BC39" i="6"/>
  <c r="BB39" i="6"/>
  <c r="BA39" i="6"/>
  <c r="AY39" i="6"/>
  <c r="AX39" i="6"/>
  <c r="AL39" i="6"/>
  <c r="BC38" i="6"/>
  <c r="BB38" i="6"/>
  <c r="BA38" i="6"/>
  <c r="AY38" i="6"/>
  <c r="AX38" i="6"/>
  <c r="AL38" i="6"/>
  <c r="AK38" i="6" s="1"/>
  <c r="BC37" i="6"/>
  <c r="BB37" i="6"/>
  <c r="BA37" i="6"/>
  <c r="AY37" i="6"/>
  <c r="AX37" i="6"/>
  <c r="AL37" i="6"/>
  <c r="AK37" i="6" s="1"/>
  <c r="BC36" i="6"/>
  <c r="BB36" i="6"/>
  <c r="BA36" i="6"/>
  <c r="AY36" i="6"/>
  <c r="AX36" i="6"/>
  <c r="AL36" i="6"/>
  <c r="AK36" i="6" s="1"/>
  <c r="BC35" i="6"/>
  <c r="BB35" i="6"/>
  <c r="BA35" i="6"/>
  <c r="AY35" i="6"/>
  <c r="AX35" i="6"/>
  <c r="AL35" i="6"/>
  <c r="AK35" i="6" s="1"/>
  <c r="BC34" i="6"/>
  <c r="BB34" i="6"/>
  <c r="BA34" i="6"/>
  <c r="AY34" i="6"/>
  <c r="AX34" i="6"/>
  <c r="AL34" i="6"/>
  <c r="BC33" i="6"/>
  <c r="BB33" i="6"/>
  <c r="BA33" i="6"/>
  <c r="AY33" i="6"/>
  <c r="AX33" i="6"/>
  <c r="AL33" i="6"/>
  <c r="AK33" i="6" s="1"/>
  <c r="BC32" i="6"/>
  <c r="BB32" i="6"/>
  <c r="BA32" i="6"/>
  <c r="AY32" i="6"/>
  <c r="AX32" i="6"/>
  <c r="AL32" i="6"/>
  <c r="AK32" i="6" s="1"/>
  <c r="BC31" i="6"/>
  <c r="BB31" i="6"/>
  <c r="BA31" i="6"/>
  <c r="AY31" i="6"/>
  <c r="AX31" i="6"/>
  <c r="AL31" i="6"/>
  <c r="AK31" i="6" s="1"/>
  <c r="BC30" i="6"/>
  <c r="BB30" i="6"/>
  <c r="BA30" i="6"/>
  <c r="AY30" i="6"/>
  <c r="AX30" i="6"/>
  <c r="AL30" i="6"/>
  <c r="BC29" i="6"/>
  <c r="BB29" i="6"/>
  <c r="BA29" i="6"/>
  <c r="AY29" i="6"/>
  <c r="AX29" i="6"/>
  <c r="AL29" i="6"/>
  <c r="BC28" i="6"/>
  <c r="BB28" i="6"/>
  <c r="BA28" i="6"/>
  <c r="AY28" i="6"/>
  <c r="AX28" i="6"/>
  <c r="AL28" i="6"/>
  <c r="AE28" i="6"/>
  <c r="AF28" i="6" s="1"/>
  <c r="AG28" i="6" s="1"/>
  <c r="AH28" i="6" s="1"/>
  <c r="AJ28" i="6" s="1"/>
  <c r="H12" i="6"/>
  <c r="J11" i="6"/>
  <c r="L29" i="6"/>
  <c r="K29" i="6" s="1"/>
  <c r="L30" i="6"/>
  <c r="K30" i="6" s="1"/>
  <c r="L31" i="6"/>
  <c r="K31" i="6" s="1"/>
  <c r="L32" i="6"/>
  <c r="K32" i="6" s="1"/>
  <c r="L33" i="6"/>
  <c r="K33" i="6" s="1"/>
  <c r="L34" i="6"/>
  <c r="K34" i="6" s="1"/>
  <c r="L35" i="6"/>
  <c r="K35" i="6" s="1"/>
  <c r="L36" i="6"/>
  <c r="K36" i="6" s="1"/>
  <c r="L37" i="6"/>
  <c r="K37" i="6" s="1"/>
  <c r="L38" i="6"/>
  <c r="K38" i="6" s="1"/>
  <c r="L39" i="6"/>
  <c r="K39" i="6" s="1"/>
  <c r="L40" i="6"/>
  <c r="K40" i="6" s="1"/>
  <c r="L41" i="6"/>
  <c r="K41" i="6" s="1"/>
  <c r="L42" i="6"/>
  <c r="K42" i="6" s="1"/>
  <c r="L43" i="6"/>
  <c r="K43" i="6" s="1"/>
  <c r="L44" i="6"/>
  <c r="K44" i="6" s="1"/>
  <c r="L45" i="6"/>
  <c r="K45" i="6" s="1"/>
  <c r="L46" i="6"/>
  <c r="K46" i="6" s="1"/>
  <c r="L47" i="6"/>
  <c r="K47" i="6" s="1"/>
  <c r="L48" i="6"/>
  <c r="K48" i="6" s="1"/>
  <c r="L49" i="6"/>
  <c r="K49" i="6" s="1"/>
  <c r="L50" i="6"/>
  <c r="K50" i="6" s="1"/>
  <c r="L51" i="6"/>
  <c r="K51" i="6" s="1"/>
  <c r="L52" i="6"/>
  <c r="K52" i="6" s="1"/>
  <c r="L53" i="6"/>
  <c r="K53" i="6" s="1"/>
  <c r="L54" i="6"/>
  <c r="K54" i="6" s="1"/>
  <c r="L55" i="6"/>
  <c r="K55" i="6" s="1"/>
  <c r="L56" i="6"/>
  <c r="K56" i="6" s="1"/>
  <c r="L57" i="6"/>
  <c r="K57" i="6" s="1"/>
  <c r="L58" i="6"/>
  <c r="K58" i="6" s="1"/>
  <c r="L59" i="6"/>
  <c r="K59" i="6" s="1"/>
  <c r="L60" i="6"/>
  <c r="K60" i="6" s="1"/>
  <c r="L61" i="6"/>
  <c r="K61" i="6" s="1"/>
  <c r="L62" i="6"/>
  <c r="K62" i="6" s="1"/>
  <c r="L63" i="6"/>
  <c r="K63" i="6" s="1"/>
  <c r="L64" i="6"/>
  <c r="K64" i="6" s="1"/>
  <c r="L65" i="6"/>
  <c r="K65" i="6" s="1"/>
  <c r="L66" i="6"/>
  <c r="K66" i="6" s="1"/>
  <c r="L67" i="6"/>
  <c r="K67" i="6" s="1"/>
  <c r="L68" i="6"/>
  <c r="K68" i="6" s="1"/>
  <c r="L69" i="6"/>
  <c r="K69" i="6" s="1"/>
  <c r="L70" i="6"/>
  <c r="K70" i="6" s="1"/>
  <c r="L71" i="6"/>
  <c r="K71" i="6" s="1"/>
  <c r="L72" i="6"/>
  <c r="K72" i="6" s="1"/>
  <c r="L73" i="6"/>
  <c r="K73" i="6" s="1"/>
  <c r="L74" i="6"/>
  <c r="K74" i="6" s="1"/>
  <c r="L75" i="6"/>
  <c r="K75" i="6" s="1"/>
  <c r="L76" i="6"/>
  <c r="K76" i="6" s="1"/>
  <c r="L77" i="6"/>
  <c r="K77" i="6" s="1"/>
  <c r="L78" i="6"/>
  <c r="K78" i="6" s="1"/>
  <c r="L79" i="6"/>
  <c r="K79" i="6" s="1"/>
  <c r="L80" i="6"/>
  <c r="K80" i="6" s="1"/>
  <c r="L81" i="6"/>
  <c r="K81" i="6" s="1"/>
  <c r="L82" i="6"/>
  <c r="K82" i="6" s="1"/>
  <c r="L83" i="6"/>
  <c r="K83" i="6" s="1"/>
  <c r="L84" i="6"/>
  <c r="K84" i="6" s="1"/>
  <c r="L85" i="6"/>
  <c r="K85" i="6" s="1"/>
  <c r="L86" i="6"/>
  <c r="K86" i="6" s="1"/>
  <c r="L87" i="6"/>
  <c r="K87" i="6" s="1"/>
  <c r="L88" i="6"/>
  <c r="K88" i="6" s="1"/>
  <c r="L89" i="6"/>
  <c r="K89" i="6" s="1"/>
  <c r="L90" i="6"/>
  <c r="K90" i="6" s="1"/>
  <c r="L91" i="6"/>
  <c r="K91" i="6" s="1"/>
  <c r="L92" i="6"/>
  <c r="K92" i="6" s="1"/>
  <c r="L93" i="6"/>
  <c r="K93" i="6" s="1"/>
  <c r="L94" i="6"/>
  <c r="K94" i="6" s="1"/>
  <c r="L95" i="6"/>
  <c r="K95" i="6" s="1"/>
  <c r="L96" i="6"/>
  <c r="K96" i="6" s="1"/>
  <c r="L97" i="6"/>
  <c r="K97" i="6" s="1"/>
  <c r="L98" i="6"/>
  <c r="K98" i="6" s="1"/>
  <c r="L99" i="6"/>
  <c r="K99" i="6" s="1"/>
  <c r="L100" i="6"/>
  <c r="K100" i="6" s="1"/>
  <c r="L101" i="6"/>
  <c r="K101" i="6" s="1"/>
  <c r="L102" i="6"/>
  <c r="K102" i="6" s="1"/>
  <c r="L103" i="6"/>
  <c r="K103" i="6" s="1"/>
  <c r="L104" i="6"/>
  <c r="K104" i="6" s="1"/>
  <c r="L105" i="6"/>
  <c r="K105" i="6" s="1"/>
  <c r="L106" i="6"/>
  <c r="K106" i="6" s="1"/>
  <c r="L107" i="6"/>
  <c r="K107" i="6" s="1"/>
  <c r="L108" i="6"/>
  <c r="K108" i="6" s="1"/>
  <c r="L109" i="6"/>
  <c r="K109" i="6" s="1"/>
  <c r="L110" i="6"/>
  <c r="K110" i="6" s="1"/>
  <c r="L111" i="6"/>
  <c r="K111" i="6" s="1"/>
  <c r="L112" i="6"/>
  <c r="K112" i="6" s="1"/>
  <c r="L113" i="6"/>
  <c r="K113" i="6" s="1"/>
  <c r="L114" i="6"/>
  <c r="K114" i="6" s="1"/>
  <c r="L115" i="6"/>
  <c r="K115" i="6" s="1"/>
  <c r="L116" i="6"/>
  <c r="K116" i="6" s="1"/>
  <c r="L117" i="6"/>
  <c r="K117" i="6" s="1"/>
  <c r="L118" i="6"/>
  <c r="K118" i="6" s="1"/>
  <c r="L119" i="6"/>
  <c r="K119" i="6" s="1"/>
  <c r="L120" i="6"/>
  <c r="K120" i="6" s="1"/>
  <c r="L121" i="6"/>
  <c r="K121" i="6" s="1"/>
  <c r="L122" i="6"/>
  <c r="K122" i="6" s="1"/>
  <c r="L123" i="6"/>
  <c r="K123" i="6" s="1"/>
  <c r="L124" i="6"/>
  <c r="K124" i="6" s="1"/>
  <c r="L125" i="6"/>
  <c r="K125" i="6" s="1"/>
  <c r="L126" i="6"/>
  <c r="K126" i="6" s="1"/>
  <c r="L127" i="6"/>
  <c r="K127" i="6" s="1"/>
  <c r="L128" i="6"/>
  <c r="K128" i="6" s="1"/>
  <c r="L129" i="6"/>
  <c r="K129" i="6" s="1"/>
  <c r="L130" i="6"/>
  <c r="K130" i="6" s="1"/>
  <c r="L131" i="6"/>
  <c r="K131" i="6" s="1"/>
  <c r="L132" i="6"/>
  <c r="K132" i="6" s="1"/>
  <c r="L133" i="6"/>
  <c r="K133" i="6" s="1"/>
  <c r="L134" i="6"/>
  <c r="K134" i="6" s="1"/>
  <c r="L135" i="6"/>
  <c r="K135" i="6" s="1"/>
  <c r="L136" i="6"/>
  <c r="K136" i="6" s="1"/>
  <c r="L137" i="6"/>
  <c r="K137" i="6" s="1"/>
  <c r="L138" i="6"/>
  <c r="K138" i="6" s="1"/>
  <c r="L139" i="6"/>
  <c r="K139" i="6" s="1"/>
  <c r="L140" i="6"/>
  <c r="K140" i="6" s="1"/>
  <c r="L141" i="6"/>
  <c r="K141" i="6" s="1"/>
  <c r="L142" i="6"/>
  <c r="K142" i="6" s="1"/>
  <c r="L143" i="6"/>
  <c r="K143" i="6" s="1"/>
  <c r="L144" i="6"/>
  <c r="K144" i="6" s="1"/>
  <c r="L145" i="6"/>
  <c r="K145" i="6" s="1"/>
  <c r="L146" i="6"/>
  <c r="K146" i="6" s="1"/>
  <c r="L147" i="6"/>
  <c r="K147" i="6" s="1"/>
  <c r="L148" i="6"/>
  <c r="K148" i="6" s="1"/>
  <c r="L149" i="6"/>
  <c r="K149" i="6" s="1"/>
  <c r="L150" i="6"/>
  <c r="K150" i="6" s="1"/>
  <c r="L151" i="6"/>
  <c r="K151" i="6" s="1"/>
  <c r="L152" i="6"/>
  <c r="K152" i="6" s="1"/>
  <c r="L153" i="6"/>
  <c r="K153" i="6" s="1"/>
  <c r="L154" i="6"/>
  <c r="K154" i="6" s="1"/>
  <c r="L155" i="6"/>
  <c r="K155" i="6" s="1"/>
  <c r="L156" i="6"/>
  <c r="K156" i="6" s="1"/>
  <c r="L157" i="6"/>
  <c r="K157" i="6" s="1"/>
  <c r="L158" i="6"/>
  <c r="K158" i="6" s="1"/>
  <c r="L159" i="6"/>
  <c r="K159" i="6" s="1"/>
  <c r="L160" i="6"/>
  <c r="K160" i="6" s="1"/>
  <c r="L161" i="6"/>
  <c r="K161" i="6" s="1"/>
  <c r="L162" i="6"/>
  <c r="K162" i="6" s="1"/>
  <c r="L163" i="6"/>
  <c r="K163" i="6" s="1"/>
  <c r="L164" i="6"/>
  <c r="K164" i="6" s="1"/>
  <c r="L165" i="6"/>
  <c r="K165" i="6" s="1"/>
  <c r="L166" i="6"/>
  <c r="K166" i="6" s="1"/>
  <c r="L167" i="6"/>
  <c r="K167" i="6" s="1"/>
  <c r="L168" i="6"/>
  <c r="K168" i="6" s="1"/>
  <c r="L169" i="6"/>
  <c r="K169" i="6" s="1"/>
  <c r="L170" i="6"/>
  <c r="K170" i="6" s="1"/>
  <c r="L171" i="6"/>
  <c r="K171" i="6" s="1"/>
  <c r="L172" i="6"/>
  <c r="K172" i="6" s="1"/>
  <c r="L173" i="6"/>
  <c r="K173" i="6" s="1"/>
  <c r="L174" i="6"/>
  <c r="K174" i="6" s="1"/>
  <c r="L175" i="6"/>
  <c r="K175" i="6" s="1"/>
  <c r="L176" i="6"/>
  <c r="K176" i="6" s="1"/>
  <c r="L177" i="6"/>
  <c r="K177" i="6" s="1"/>
  <c r="L178" i="6"/>
  <c r="K178" i="6" s="1"/>
  <c r="L179" i="6"/>
  <c r="K179" i="6" s="1"/>
  <c r="L180" i="6"/>
  <c r="K180" i="6" s="1"/>
  <c r="L181" i="6"/>
  <c r="K181" i="6" s="1"/>
  <c r="L182" i="6"/>
  <c r="K182" i="6" s="1"/>
  <c r="L183" i="6"/>
  <c r="K183" i="6" s="1"/>
  <c r="L184" i="6"/>
  <c r="K184" i="6" s="1"/>
  <c r="L185" i="6"/>
  <c r="K185" i="6" s="1"/>
  <c r="L186" i="6"/>
  <c r="K186" i="6" s="1"/>
  <c r="L187" i="6"/>
  <c r="K187" i="6" s="1"/>
  <c r="L188" i="6"/>
  <c r="K188" i="6" s="1"/>
  <c r="L189" i="6"/>
  <c r="K189" i="6" s="1"/>
  <c r="L190" i="6"/>
  <c r="K190" i="6" s="1"/>
  <c r="L191" i="6"/>
  <c r="K191" i="6" s="1"/>
  <c r="L192" i="6"/>
  <c r="K192" i="6" s="1"/>
  <c r="L193" i="6"/>
  <c r="K193" i="6" s="1"/>
  <c r="L194" i="6"/>
  <c r="K194" i="6" s="1"/>
  <c r="L195" i="6"/>
  <c r="K195" i="6" s="1"/>
  <c r="L196" i="6"/>
  <c r="K196" i="6" s="1"/>
  <c r="L197" i="6"/>
  <c r="K197" i="6" s="1"/>
  <c r="L198" i="6"/>
  <c r="K198" i="6" s="1"/>
  <c r="L199" i="6"/>
  <c r="K199" i="6" s="1"/>
  <c r="L200" i="6"/>
  <c r="K200" i="6" s="1"/>
  <c r="L201" i="6"/>
  <c r="K201" i="6" s="1"/>
  <c r="L202" i="6"/>
  <c r="K202" i="6" s="1"/>
  <c r="L203" i="6"/>
  <c r="K203" i="6" s="1"/>
  <c r="L204" i="6"/>
  <c r="K204" i="6" s="1"/>
  <c r="L205" i="6"/>
  <c r="K205" i="6" s="1"/>
  <c r="L206" i="6"/>
  <c r="K206" i="6" s="1"/>
  <c r="L207" i="6"/>
  <c r="K207" i="6" s="1"/>
  <c r="L208" i="6"/>
  <c r="K208" i="6" s="1"/>
  <c r="L209" i="6"/>
  <c r="K209" i="6" s="1"/>
  <c r="L210" i="6"/>
  <c r="K210" i="6" s="1"/>
  <c r="L211" i="6"/>
  <c r="K211" i="6" s="1"/>
  <c r="L212" i="6"/>
  <c r="K212" i="6" s="1"/>
  <c r="L213" i="6"/>
  <c r="K213" i="6" s="1"/>
  <c r="L214" i="6"/>
  <c r="K214" i="6" s="1"/>
  <c r="L215" i="6"/>
  <c r="K215" i="6" s="1"/>
  <c r="L216" i="6"/>
  <c r="K216" i="6" s="1"/>
  <c r="L217" i="6"/>
  <c r="K217" i="6" s="1"/>
  <c r="L218" i="6"/>
  <c r="K218" i="6" s="1"/>
  <c r="L219" i="6"/>
  <c r="K219" i="6" s="1"/>
  <c r="L220" i="6"/>
  <c r="K220" i="6" s="1"/>
  <c r="L221" i="6"/>
  <c r="K221" i="6" s="1"/>
  <c r="L222" i="6"/>
  <c r="K222" i="6" s="1"/>
  <c r="L223" i="6"/>
  <c r="K223" i="6" s="1"/>
  <c r="L224" i="6"/>
  <c r="K224" i="6" s="1"/>
  <c r="L225" i="6"/>
  <c r="K225" i="6" s="1"/>
  <c r="L226" i="6"/>
  <c r="K226" i="6" s="1"/>
  <c r="L227" i="6"/>
  <c r="K227" i="6" s="1"/>
  <c r="L228" i="6"/>
  <c r="K228" i="6" s="1"/>
  <c r="L28" i="6"/>
  <c r="K28" i="6" s="1"/>
  <c r="D17" i="6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C228" i="6"/>
  <c r="AB228" i="6"/>
  <c r="AA228" i="6"/>
  <c r="Y228" i="6"/>
  <c r="X228" i="6"/>
  <c r="U228" i="6"/>
  <c r="AC227" i="6"/>
  <c r="AB227" i="6"/>
  <c r="AA227" i="6"/>
  <c r="Y227" i="6"/>
  <c r="X227" i="6"/>
  <c r="U227" i="6"/>
  <c r="AC226" i="6"/>
  <c r="AB226" i="6"/>
  <c r="AA226" i="6"/>
  <c r="Y226" i="6"/>
  <c r="X226" i="6"/>
  <c r="U226" i="6"/>
  <c r="AC225" i="6"/>
  <c r="AB225" i="6"/>
  <c r="AA225" i="6"/>
  <c r="Y225" i="6"/>
  <c r="X225" i="6"/>
  <c r="U225" i="6"/>
  <c r="AC224" i="6"/>
  <c r="AB224" i="6"/>
  <c r="AA224" i="6"/>
  <c r="Y224" i="6"/>
  <c r="X224" i="6"/>
  <c r="U224" i="6"/>
  <c r="AC223" i="6"/>
  <c r="AB223" i="6"/>
  <c r="AA223" i="6"/>
  <c r="Y223" i="6"/>
  <c r="X223" i="6"/>
  <c r="U223" i="6"/>
  <c r="AC222" i="6"/>
  <c r="AB222" i="6"/>
  <c r="AA222" i="6"/>
  <c r="Y222" i="6"/>
  <c r="X222" i="6"/>
  <c r="U222" i="6"/>
  <c r="AC221" i="6"/>
  <c r="AB221" i="6"/>
  <c r="AA221" i="6"/>
  <c r="Y221" i="6"/>
  <c r="X221" i="6"/>
  <c r="U221" i="6"/>
  <c r="AC220" i="6"/>
  <c r="AB220" i="6"/>
  <c r="AA220" i="6"/>
  <c r="Y220" i="6"/>
  <c r="X220" i="6"/>
  <c r="U220" i="6"/>
  <c r="AC219" i="6"/>
  <c r="AB219" i="6"/>
  <c r="AA219" i="6"/>
  <c r="Y219" i="6"/>
  <c r="X219" i="6"/>
  <c r="U219" i="6"/>
  <c r="AC218" i="6"/>
  <c r="AB218" i="6"/>
  <c r="AA218" i="6"/>
  <c r="Y218" i="6"/>
  <c r="X218" i="6"/>
  <c r="U218" i="6"/>
  <c r="AC217" i="6"/>
  <c r="AB217" i="6"/>
  <c r="AA217" i="6"/>
  <c r="Y217" i="6"/>
  <c r="X217" i="6"/>
  <c r="U217" i="6"/>
  <c r="AC216" i="6"/>
  <c r="AB216" i="6"/>
  <c r="AA216" i="6"/>
  <c r="Y216" i="6"/>
  <c r="X216" i="6"/>
  <c r="U216" i="6"/>
  <c r="AC215" i="6"/>
  <c r="AB215" i="6"/>
  <c r="AA215" i="6"/>
  <c r="Y215" i="6"/>
  <c r="X215" i="6"/>
  <c r="U215" i="6"/>
  <c r="AC214" i="6"/>
  <c r="AB214" i="6"/>
  <c r="AA214" i="6"/>
  <c r="Y214" i="6"/>
  <c r="X214" i="6"/>
  <c r="U214" i="6"/>
  <c r="AC213" i="6"/>
  <c r="AB213" i="6"/>
  <c r="AA213" i="6"/>
  <c r="Y213" i="6"/>
  <c r="X213" i="6"/>
  <c r="U213" i="6"/>
  <c r="AC212" i="6"/>
  <c r="AB212" i="6"/>
  <c r="AA212" i="6"/>
  <c r="Y212" i="6"/>
  <c r="X212" i="6"/>
  <c r="U212" i="6"/>
  <c r="AC211" i="6"/>
  <c r="AB211" i="6"/>
  <c r="AA211" i="6"/>
  <c r="Y211" i="6"/>
  <c r="X211" i="6"/>
  <c r="U211" i="6"/>
  <c r="AC210" i="6"/>
  <c r="AB210" i="6"/>
  <c r="AA210" i="6"/>
  <c r="Y210" i="6"/>
  <c r="X210" i="6"/>
  <c r="U210" i="6"/>
  <c r="AC209" i="6"/>
  <c r="AB209" i="6"/>
  <c r="AA209" i="6"/>
  <c r="Y209" i="6"/>
  <c r="X209" i="6"/>
  <c r="U209" i="6"/>
  <c r="AC208" i="6"/>
  <c r="AB208" i="6"/>
  <c r="AA208" i="6"/>
  <c r="Y208" i="6"/>
  <c r="X208" i="6"/>
  <c r="U208" i="6"/>
  <c r="AC207" i="6"/>
  <c r="AB207" i="6"/>
  <c r="AA207" i="6"/>
  <c r="Y207" i="6"/>
  <c r="X207" i="6"/>
  <c r="U207" i="6"/>
  <c r="AC206" i="6"/>
  <c r="AB206" i="6"/>
  <c r="AA206" i="6"/>
  <c r="Y206" i="6"/>
  <c r="X206" i="6"/>
  <c r="U206" i="6"/>
  <c r="AC205" i="6"/>
  <c r="AB205" i="6"/>
  <c r="AA205" i="6"/>
  <c r="Y205" i="6"/>
  <c r="X205" i="6"/>
  <c r="U205" i="6"/>
  <c r="AC204" i="6"/>
  <c r="AB204" i="6"/>
  <c r="AA204" i="6"/>
  <c r="Y204" i="6"/>
  <c r="X204" i="6"/>
  <c r="U204" i="6"/>
  <c r="AC203" i="6"/>
  <c r="AB203" i="6"/>
  <c r="AA203" i="6"/>
  <c r="Y203" i="6"/>
  <c r="X203" i="6"/>
  <c r="U203" i="6"/>
  <c r="AC202" i="6"/>
  <c r="AB202" i="6"/>
  <c r="AA202" i="6"/>
  <c r="Y202" i="6"/>
  <c r="X202" i="6"/>
  <c r="U202" i="6"/>
  <c r="AC201" i="6"/>
  <c r="AB201" i="6"/>
  <c r="AA201" i="6"/>
  <c r="Y201" i="6"/>
  <c r="X201" i="6"/>
  <c r="U201" i="6"/>
  <c r="AC200" i="6"/>
  <c r="AB200" i="6"/>
  <c r="AA200" i="6"/>
  <c r="Y200" i="6"/>
  <c r="X200" i="6"/>
  <c r="U200" i="6"/>
  <c r="AC199" i="6"/>
  <c r="AB199" i="6"/>
  <c r="AA199" i="6"/>
  <c r="Y199" i="6"/>
  <c r="X199" i="6"/>
  <c r="U199" i="6"/>
  <c r="AC198" i="6"/>
  <c r="AB198" i="6"/>
  <c r="AA198" i="6"/>
  <c r="Y198" i="6"/>
  <c r="X198" i="6"/>
  <c r="U198" i="6"/>
  <c r="AC197" i="6"/>
  <c r="AB197" i="6"/>
  <c r="AA197" i="6"/>
  <c r="Y197" i="6"/>
  <c r="X197" i="6"/>
  <c r="U197" i="6"/>
  <c r="AC196" i="6"/>
  <c r="AB196" i="6"/>
  <c r="AA196" i="6"/>
  <c r="Y196" i="6"/>
  <c r="X196" i="6"/>
  <c r="U196" i="6"/>
  <c r="AC195" i="6"/>
  <c r="AB195" i="6"/>
  <c r="AA195" i="6"/>
  <c r="Y195" i="6"/>
  <c r="X195" i="6"/>
  <c r="U195" i="6"/>
  <c r="AC194" i="6"/>
  <c r="AB194" i="6"/>
  <c r="AA194" i="6"/>
  <c r="Y194" i="6"/>
  <c r="X194" i="6"/>
  <c r="U194" i="6"/>
  <c r="AC193" i="6"/>
  <c r="AB193" i="6"/>
  <c r="AA193" i="6"/>
  <c r="Y193" i="6"/>
  <c r="X193" i="6"/>
  <c r="U193" i="6"/>
  <c r="AC192" i="6"/>
  <c r="AB192" i="6"/>
  <c r="AA192" i="6"/>
  <c r="Y192" i="6"/>
  <c r="X192" i="6"/>
  <c r="U192" i="6"/>
  <c r="AC191" i="6"/>
  <c r="AB191" i="6"/>
  <c r="AA191" i="6"/>
  <c r="Y191" i="6"/>
  <c r="X191" i="6"/>
  <c r="U191" i="6"/>
  <c r="AC190" i="6"/>
  <c r="AB190" i="6"/>
  <c r="AA190" i="6"/>
  <c r="Y190" i="6"/>
  <c r="X190" i="6"/>
  <c r="U190" i="6"/>
  <c r="AC189" i="6"/>
  <c r="AB189" i="6"/>
  <c r="AA189" i="6"/>
  <c r="Y189" i="6"/>
  <c r="X189" i="6"/>
  <c r="U189" i="6"/>
  <c r="AC188" i="6"/>
  <c r="AB188" i="6"/>
  <c r="AA188" i="6"/>
  <c r="Y188" i="6"/>
  <c r="X188" i="6"/>
  <c r="U188" i="6"/>
  <c r="AC187" i="6"/>
  <c r="AB187" i="6"/>
  <c r="AA187" i="6"/>
  <c r="Y187" i="6"/>
  <c r="X187" i="6"/>
  <c r="U187" i="6"/>
  <c r="AC186" i="6"/>
  <c r="AB186" i="6"/>
  <c r="AA186" i="6"/>
  <c r="Y186" i="6"/>
  <c r="X186" i="6"/>
  <c r="U186" i="6"/>
  <c r="AC185" i="6"/>
  <c r="AB185" i="6"/>
  <c r="AA185" i="6"/>
  <c r="Y185" i="6"/>
  <c r="X185" i="6"/>
  <c r="U185" i="6"/>
  <c r="AC184" i="6"/>
  <c r="AB184" i="6"/>
  <c r="AA184" i="6"/>
  <c r="Y184" i="6"/>
  <c r="X184" i="6"/>
  <c r="U184" i="6"/>
  <c r="AC183" i="6"/>
  <c r="AB183" i="6"/>
  <c r="AA183" i="6"/>
  <c r="Y183" i="6"/>
  <c r="X183" i="6"/>
  <c r="U183" i="6"/>
  <c r="AC182" i="6"/>
  <c r="AB182" i="6"/>
  <c r="AA182" i="6"/>
  <c r="Y182" i="6"/>
  <c r="X182" i="6"/>
  <c r="U182" i="6"/>
  <c r="AC181" i="6"/>
  <c r="AB181" i="6"/>
  <c r="AA181" i="6"/>
  <c r="Y181" i="6"/>
  <c r="X181" i="6"/>
  <c r="U181" i="6"/>
  <c r="AC180" i="6"/>
  <c r="AB180" i="6"/>
  <c r="AA180" i="6"/>
  <c r="Y180" i="6"/>
  <c r="X180" i="6"/>
  <c r="U180" i="6"/>
  <c r="AC179" i="6"/>
  <c r="AB179" i="6"/>
  <c r="AA179" i="6"/>
  <c r="Y179" i="6"/>
  <c r="X179" i="6"/>
  <c r="U179" i="6"/>
  <c r="AC178" i="6"/>
  <c r="AB178" i="6"/>
  <c r="AA178" i="6"/>
  <c r="Y178" i="6"/>
  <c r="X178" i="6"/>
  <c r="U178" i="6"/>
  <c r="AC177" i="6"/>
  <c r="AB177" i="6"/>
  <c r="AA177" i="6"/>
  <c r="Y177" i="6"/>
  <c r="X177" i="6"/>
  <c r="U177" i="6"/>
  <c r="AC176" i="6"/>
  <c r="AB176" i="6"/>
  <c r="AA176" i="6"/>
  <c r="Y176" i="6"/>
  <c r="X176" i="6"/>
  <c r="U176" i="6"/>
  <c r="AC175" i="6"/>
  <c r="AB175" i="6"/>
  <c r="AA175" i="6"/>
  <c r="Y175" i="6"/>
  <c r="X175" i="6"/>
  <c r="U175" i="6"/>
  <c r="AC174" i="6"/>
  <c r="AB174" i="6"/>
  <c r="AA174" i="6"/>
  <c r="Y174" i="6"/>
  <c r="X174" i="6"/>
  <c r="U174" i="6"/>
  <c r="AC173" i="6"/>
  <c r="AB173" i="6"/>
  <c r="AA173" i="6"/>
  <c r="Y173" i="6"/>
  <c r="X173" i="6"/>
  <c r="U173" i="6"/>
  <c r="AC172" i="6"/>
  <c r="AB172" i="6"/>
  <c r="AA172" i="6"/>
  <c r="Y172" i="6"/>
  <c r="X172" i="6"/>
  <c r="U172" i="6"/>
  <c r="AC171" i="6"/>
  <c r="AB171" i="6"/>
  <c r="AA171" i="6"/>
  <c r="Y171" i="6"/>
  <c r="X171" i="6"/>
  <c r="U171" i="6"/>
  <c r="AC170" i="6"/>
  <c r="AB170" i="6"/>
  <c r="AA170" i="6"/>
  <c r="Y170" i="6"/>
  <c r="X170" i="6"/>
  <c r="U170" i="6"/>
  <c r="AC169" i="6"/>
  <c r="AB169" i="6"/>
  <c r="AA169" i="6"/>
  <c r="Y169" i="6"/>
  <c r="X169" i="6"/>
  <c r="U169" i="6"/>
  <c r="AC168" i="6"/>
  <c r="AB168" i="6"/>
  <c r="AA168" i="6"/>
  <c r="Y168" i="6"/>
  <c r="X168" i="6"/>
  <c r="U168" i="6"/>
  <c r="AC167" i="6"/>
  <c r="AB167" i="6"/>
  <c r="AA167" i="6"/>
  <c r="Y167" i="6"/>
  <c r="X167" i="6"/>
  <c r="U167" i="6"/>
  <c r="AC166" i="6"/>
  <c r="AB166" i="6"/>
  <c r="AA166" i="6"/>
  <c r="Y166" i="6"/>
  <c r="X166" i="6"/>
  <c r="U166" i="6"/>
  <c r="AC165" i="6"/>
  <c r="AB165" i="6"/>
  <c r="AA165" i="6"/>
  <c r="Y165" i="6"/>
  <c r="X165" i="6"/>
  <c r="U165" i="6"/>
  <c r="AC164" i="6"/>
  <c r="AB164" i="6"/>
  <c r="AA164" i="6"/>
  <c r="Y164" i="6"/>
  <c r="X164" i="6"/>
  <c r="U164" i="6"/>
  <c r="AC163" i="6"/>
  <c r="AB163" i="6"/>
  <c r="AA163" i="6"/>
  <c r="Y163" i="6"/>
  <c r="X163" i="6"/>
  <c r="U163" i="6"/>
  <c r="AC162" i="6"/>
  <c r="AB162" i="6"/>
  <c r="AA162" i="6"/>
  <c r="Y162" i="6"/>
  <c r="X162" i="6"/>
  <c r="U162" i="6"/>
  <c r="AC161" i="6"/>
  <c r="AB161" i="6"/>
  <c r="AA161" i="6"/>
  <c r="Y161" i="6"/>
  <c r="X161" i="6"/>
  <c r="U161" i="6"/>
  <c r="AC160" i="6"/>
  <c r="AB160" i="6"/>
  <c r="AA160" i="6"/>
  <c r="Y160" i="6"/>
  <c r="X160" i="6"/>
  <c r="U160" i="6"/>
  <c r="AC159" i="6"/>
  <c r="AB159" i="6"/>
  <c r="AA159" i="6"/>
  <c r="Y159" i="6"/>
  <c r="X159" i="6"/>
  <c r="U159" i="6"/>
  <c r="AC158" i="6"/>
  <c r="AB158" i="6"/>
  <c r="AA158" i="6"/>
  <c r="Y158" i="6"/>
  <c r="X158" i="6"/>
  <c r="U158" i="6"/>
  <c r="AC157" i="6"/>
  <c r="AB157" i="6"/>
  <c r="AA157" i="6"/>
  <c r="Y157" i="6"/>
  <c r="X157" i="6"/>
  <c r="U157" i="6"/>
  <c r="AC156" i="6"/>
  <c r="AB156" i="6"/>
  <c r="AA156" i="6"/>
  <c r="Y156" i="6"/>
  <c r="X156" i="6"/>
  <c r="U156" i="6"/>
  <c r="AC155" i="6"/>
  <c r="AB155" i="6"/>
  <c r="AA155" i="6"/>
  <c r="Y155" i="6"/>
  <c r="X155" i="6"/>
  <c r="U155" i="6"/>
  <c r="AC154" i="6"/>
  <c r="AB154" i="6"/>
  <c r="AA154" i="6"/>
  <c r="Y154" i="6"/>
  <c r="X154" i="6"/>
  <c r="U154" i="6"/>
  <c r="AC153" i="6"/>
  <c r="AB153" i="6"/>
  <c r="AA153" i="6"/>
  <c r="Y153" i="6"/>
  <c r="X153" i="6"/>
  <c r="U153" i="6"/>
  <c r="AC152" i="6"/>
  <c r="AB152" i="6"/>
  <c r="AA152" i="6"/>
  <c r="Y152" i="6"/>
  <c r="X152" i="6"/>
  <c r="U152" i="6"/>
  <c r="AC151" i="6"/>
  <c r="AB151" i="6"/>
  <c r="AA151" i="6"/>
  <c r="Y151" i="6"/>
  <c r="X151" i="6"/>
  <c r="U151" i="6"/>
  <c r="AC150" i="6"/>
  <c r="AB150" i="6"/>
  <c r="AA150" i="6"/>
  <c r="Y150" i="6"/>
  <c r="X150" i="6"/>
  <c r="U150" i="6"/>
  <c r="AC149" i="6"/>
  <c r="AB149" i="6"/>
  <c r="AA149" i="6"/>
  <c r="Y149" i="6"/>
  <c r="X149" i="6"/>
  <c r="U149" i="6"/>
  <c r="AC148" i="6"/>
  <c r="AB148" i="6"/>
  <c r="AA148" i="6"/>
  <c r="Y148" i="6"/>
  <c r="X148" i="6"/>
  <c r="U148" i="6"/>
  <c r="AC147" i="6"/>
  <c r="AB147" i="6"/>
  <c r="AA147" i="6"/>
  <c r="Y147" i="6"/>
  <c r="X147" i="6"/>
  <c r="U147" i="6"/>
  <c r="AC146" i="6"/>
  <c r="AB146" i="6"/>
  <c r="AA146" i="6"/>
  <c r="Y146" i="6"/>
  <c r="X146" i="6"/>
  <c r="U146" i="6"/>
  <c r="AC145" i="6"/>
  <c r="AB145" i="6"/>
  <c r="AA145" i="6"/>
  <c r="Y145" i="6"/>
  <c r="X145" i="6"/>
  <c r="U145" i="6"/>
  <c r="AC144" i="6"/>
  <c r="AB144" i="6"/>
  <c r="AA144" i="6"/>
  <c r="Y144" i="6"/>
  <c r="X144" i="6"/>
  <c r="U144" i="6"/>
  <c r="AC143" i="6"/>
  <c r="AB143" i="6"/>
  <c r="AA143" i="6"/>
  <c r="Y143" i="6"/>
  <c r="X143" i="6"/>
  <c r="U143" i="6"/>
  <c r="AC142" i="6"/>
  <c r="AB142" i="6"/>
  <c r="AA142" i="6"/>
  <c r="Y142" i="6"/>
  <c r="X142" i="6"/>
  <c r="U142" i="6"/>
  <c r="AC141" i="6"/>
  <c r="AB141" i="6"/>
  <c r="AA141" i="6"/>
  <c r="Y141" i="6"/>
  <c r="X141" i="6"/>
  <c r="U141" i="6"/>
  <c r="AC140" i="6"/>
  <c r="AB140" i="6"/>
  <c r="AA140" i="6"/>
  <c r="Y140" i="6"/>
  <c r="X140" i="6"/>
  <c r="U140" i="6"/>
  <c r="AC139" i="6"/>
  <c r="AB139" i="6"/>
  <c r="AA139" i="6"/>
  <c r="Y139" i="6"/>
  <c r="X139" i="6"/>
  <c r="U139" i="6"/>
  <c r="AC138" i="6"/>
  <c r="AB138" i="6"/>
  <c r="AA138" i="6"/>
  <c r="Y138" i="6"/>
  <c r="X138" i="6"/>
  <c r="U138" i="6"/>
  <c r="AC137" i="6"/>
  <c r="AB137" i="6"/>
  <c r="AA137" i="6"/>
  <c r="Y137" i="6"/>
  <c r="X137" i="6"/>
  <c r="U137" i="6"/>
  <c r="AC136" i="6"/>
  <c r="AB136" i="6"/>
  <c r="AA136" i="6"/>
  <c r="Y136" i="6"/>
  <c r="X136" i="6"/>
  <c r="U136" i="6"/>
  <c r="AC135" i="6"/>
  <c r="AB135" i="6"/>
  <c r="AA135" i="6"/>
  <c r="Y135" i="6"/>
  <c r="X135" i="6"/>
  <c r="U135" i="6"/>
  <c r="AC134" i="6"/>
  <c r="AB134" i="6"/>
  <c r="AA134" i="6"/>
  <c r="Y134" i="6"/>
  <c r="X134" i="6"/>
  <c r="U134" i="6"/>
  <c r="AC133" i="6"/>
  <c r="AB133" i="6"/>
  <c r="AA133" i="6"/>
  <c r="Y133" i="6"/>
  <c r="X133" i="6"/>
  <c r="U133" i="6"/>
  <c r="AC132" i="6"/>
  <c r="AB132" i="6"/>
  <c r="AA132" i="6"/>
  <c r="Y132" i="6"/>
  <c r="X132" i="6"/>
  <c r="U132" i="6"/>
  <c r="AC131" i="6"/>
  <c r="AB131" i="6"/>
  <c r="AA131" i="6"/>
  <c r="Y131" i="6"/>
  <c r="X131" i="6"/>
  <c r="U131" i="6"/>
  <c r="AC130" i="6"/>
  <c r="AB130" i="6"/>
  <c r="AA130" i="6"/>
  <c r="Y130" i="6"/>
  <c r="X130" i="6"/>
  <c r="U130" i="6"/>
  <c r="AC129" i="6"/>
  <c r="AB129" i="6"/>
  <c r="AA129" i="6"/>
  <c r="Y129" i="6"/>
  <c r="X129" i="6"/>
  <c r="U129" i="6"/>
  <c r="AC128" i="6"/>
  <c r="AB128" i="6"/>
  <c r="AA128" i="6"/>
  <c r="Y128" i="6"/>
  <c r="X128" i="6"/>
  <c r="U128" i="6"/>
  <c r="AC127" i="6"/>
  <c r="AB127" i="6"/>
  <c r="AA127" i="6"/>
  <c r="Y127" i="6"/>
  <c r="X127" i="6"/>
  <c r="U127" i="6"/>
  <c r="AC126" i="6"/>
  <c r="AB126" i="6"/>
  <c r="AA126" i="6"/>
  <c r="Y126" i="6"/>
  <c r="X126" i="6"/>
  <c r="U126" i="6"/>
  <c r="AC125" i="6"/>
  <c r="AB125" i="6"/>
  <c r="AA125" i="6"/>
  <c r="Y125" i="6"/>
  <c r="X125" i="6"/>
  <c r="U125" i="6"/>
  <c r="AC124" i="6"/>
  <c r="AB124" i="6"/>
  <c r="AA124" i="6"/>
  <c r="Y124" i="6"/>
  <c r="X124" i="6"/>
  <c r="U124" i="6"/>
  <c r="AC123" i="6"/>
  <c r="AB123" i="6"/>
  <c r="AA123" i="6"/>
  <c r="Y123" i="6"/>
  <c r="X123" i="6"/>
  <c r="U123" i="6"/>
  <c r="AC122" i="6"/>
  <c r="AB122" i="6"/>
  <c r="AA122" i="6"/>
  <c r="Y122" i="6"/>
  <c r="X122" i="6"/>
  <c r="U122" i="6"/>
  <c r="AC121" i="6"/>
  <c r="AB121" i="6"/>
  <c r="AA121" i="6"/>
  <c r="Y121" i="6"/>
  <c r="X121" i="6"/>
  <c r="U121" i="6"/>
  <c r="AC120" i="6"/>
  <c r="AB120" i="6"/>
  <c r="AA120" i="6"/>
  <c r="Y120" i="6"/>
  <c r="X120" i="6"/>
  <c r="U120" i="6"/>
  <c r="AC119" i="6"/>
  <c r="AB119" i="6"/>
  <c r="AA119" i="6"/>
  <c r="Y119" i="6"/>
  <c r="X119" i="6"/>
  <c r="U119" i="6"/>
  <c r="AC118" i="6"/>
  <c r="AB118" i="6"/>
  <c r="AA118" i="6"/>
  <c r="Y118" i="6"/>
  <c r="X118" i="6"/>
  <c r="U118" i="6"/>
  <c r="AC117" i="6"/>
  <c r="AB117" i="6"/>
  <c r="AA117" i="6"/>
  <c r="Y117" i="6"/>
  <c r="X117" i="6"/>
  <c r="U117" i="6"/>
  <c r="AC116" i="6"/>
  <c r="AB116" i="6"/>
  <c r="AA116" i="6"/>
  <c r="Y116" i="6"/>
  <c r="X116" i="6"/>
  <c r="U116" i="6"/>
  <c r="AC115" i="6"/>
  <c r="AB115" i="6"/>
  <c r="AA115" i="6"/>
  <c r="Y115" i="6"/>
  <c r="X115" i="6"/>
  <c r="U115" i="6"/>
  <c r="AC114" i="6"/>
  <c r="AB114" i="6"/>
  <c r="AA114" i="6"/>
  <c r="Y114" i="6"/>
  <c r="X114" i="6"/>
  <c r="U114" i="6"/>
  <c r="AC113" i="6"/>
  <c r="AB113" i="6"/>
  <c r="AA113" i="6"/>
  <c r="Y113" i="6"/>
  <c r="X113" i="6"/>
  <c r="U113" i="6"/>
  <c r="AC112" i="6"/>
  <c r="AB112" i="6"/>
  <c r="AA112" i="6"/>
  <c r="Y112" i="6"/>
  <c r="X112" i="6"/>
  <c r="U112" i="6"/>
  <c r="AC111" i="6"/>
  <c r="AB111" i="6"/>
  <c r="AA111" i="6"/>
  <c r="Y111" i="6"/>
  <c r="X111" i="6"/>
  <c r="U111" i="6"/>
  <c r="AC110" i="6"/>
  <c r="AB110" i="6"/>
  <c r="AA110" i="6"/>
  <c r="Y110" i="6"/>
  <c r="X110" i="6"/>
  <c r="U110" i="6"/>
  <c r="AC109" i="6"/>
  <c r="AB109" i="6"/>
  <c r="AA109" i="6"/>
  <c r="Y109" i="6"/>
  <c r="X109" i="6"/>
  <c r="U109" i="6"/>
  <c r="AC108" i="6"/>
  <c r="AB108" i="6"/>
  <c r="AA108" i="6"/>
  <c r="Y108" i="6"/>
  <c r="X108" i="6"/>
  <c r="U108" i="6"/>
  <c r="AC107" i="6"/>
  <c r="AB107" i="6"/>
  <c r="AA107" i="6"/>
  <c r="Y107" i="6"/>
  <c r="X107" i="6"/>
  <c r="U107" i="6"/>
  <c r="AC106" i="6"/>
  <c r="AB106" i="6"/>
  <c r="AA106" i="6"/>
  <c r="Y106" i="6"/>
  <c r="X106" i="6"/>
  <c r="U106" i="6"/>
  <c r="AC105" i="6"/>
  <c r="AB105" i="6"/>
  <c r="AA105" i="6"/>
  <c r="Y105" i="6"/>
  <c r="X105" i="6"/>
  <c r="U105" i="6"/>
  <c r="AC104" i="6"/>
  <c r="AB104" i="6"/>
  <c r="AA104" i="6"/>
  <c r="Y104" i="6"/>
  <c r="X104" i="6"/>
  <c r="U104" i="6"/>
  <c r="AC103" i="6"/>
  <c r="AB103" i="6"/>
  <c r="AA103" i="6"/>
  <c r="Y103" i="6"/>
  <c r="X103" i="6"/>
  <c r="U103" i="6"/>
  <c r="AC102" i="6"/>
  <c r="AB102" i="6"/>
  <c r="AA102" i="6"/>
  <c r="Y102" i="6"/>
  <c r="X102" i="6"/>
  <c r="U102" i="6"/>
  <c r="AC101" i="6"/>
  <c r="AB101" i="6"/>
  <c r="AA101" i="6"/>
  <c r="Y101" i="6"/>
  <c r="X101" i="6"/>
  <c r="U101" i="6"/>
  <c r="AC100" i="6"/>
  <c r="AB100" i="6"/>
  <c r="AA100" i="6"/>
  <c r="Y100" i="6"/>
  <c r="X100" i="6"/>
  <c r="U100" i="6"/>
  <c r="AC99" i="6"/>
  <c r="AB99" i="6"/>
  <c r="AA99" i="6"/>
  <c r="Y99" i="6"/>
  <c r="X99" i="6"/>
  <c r="U99" i="6"/>
  <c r="AC98" i="6"/>
  <c r="AB98" i="6"/>
  <c r="AA98" i="6"/>
  <c r="Y98" i="6"/>
  <c r="X98" i="6"/>
  <c r="U98" i="6"/>
  <c r="AC97" i="6"/>
  <c r="AB97" i="6"/>
  <c r="AA97" i="6"/>
  <c r="Y97" i="6"/>
  <c r="X97" i="6"/>
  <c r="U97" i="6"/>
  <c r="AC96" i="6"/>
  <c r="AB96" i="6"/>
  <c r="AA96" i="6"/>
  <c r="Y96" i="6"/>
  <c r="X96" i="6"/>
  <c r="U96" i="6"/>
  <c r="AC95" i="6"/>
  <c r="AB95" i="6"/>
  <c r="AA95" i="6"/>
  <c r="Y95" i="6"/>
  <c r="X95" i="6"/>
  <c r="U95" i="6"/>
  <c r="AC94" i="6"/>
  <c r="AB94" i="6"/>
  <c r="AA94" i="6"/>
  <c r="Y94" i="6"/>
  <c r="X94" i="6"/>
  <c r="U94" i="6"/>
  <c r="AC93" i="6"/>
  <c r="AB93" i="6"/>
  <c r="AA93" i="6"/>
  <c r="Y93" i="6"/>
  <c r="X93" i="6"/>
  <c r="U93" i="6"/>
  <c r="AC92" i="6"/>
  <c r="AB92" i="6"/>
  <c r="AA92" i="6"/>
  <c r="Y92" i="6"/>
  <c r="X92" i="6"/>
  <c r="U92" i="6"/>
  <c r="AC91" i="6"/>
  <c r="AB91" i="6"/>
  <c r="AA91" i="6"/>
  <c r="Y91" i="6"/>
  <c r="X91" i="6"/>
  <c r="U91" i="6"/>
  <c r="AC90" i="6"/>
  <c r="AB90" i="6"/>
  <c r="AA90" i="6"/>
  <c r="Y90" i="6"/>
  <c r="X90" i="6"/>
  <c r="U90" i="6"/>
  <c r="AC89" i="6"/>
  <c r="AB89" i="6"/>
  <c r="AA89" i="6"/>
  <c r="Y89" i="6"/>
  <c r="X89" i="6"/>
  <c r="U89" i="6"/>
  <c r="AC88" i="6"/>
  <c r="AB88" i="6"/>
  <c r="AA88" i="6"/>
  <c r="Y88" i="6"/>
  <c r="X88" i="6"/>
  <c r="U88" i="6"/>
  <c r="AC87" i="6"/>
  <c r="AB87" i="6"/>
  <c r="AA87" i="6"/>
  <c r="Y87" i="6"/>
  <c r="X87" i="6"/>
  <c r="U87" i="6"/>
  <c r="AC86" i="6"/>
  <c r="AB86" i="6"/>
  <c r="AA86" i="6"/>
  <c r="Y86" i="6"/>
  <c r="X86" i="6"/>
  <c r="U86" i="6"/>
  <c r="AC85" i="6"/>
  <c r="AB85" i="6"/>
  <c r="AA85" i="6"/>
  <c r="Y85" i="6"/>
  <c r="X85" i="6"/>
  <c r="U85" i="6"/>
  <c r="AC84" i="6"/>
  <c r="AB84" i="6"/>
  <c r="AA84" i="6"/>
  <c r="Y84" i="6"/>
  <c r="X84" i="6"/>
  <c r="U84" i="6"/>
  <c r="AC83" i="6"/>
  <c r="AB83" i="6"/>
  <c r="AA83" i="6"/>
  <c r="Y83" i="6"/>
  <c r="X83" i="6"/>
  <c r="U83" i="6"/>
  <c r="AC82" i="6"/>
  <c r="AB82" i="6"/>
  <c r="AA82" i="6"/>
  <c r="Y82" i="6"/>
  <c r="X82" i="6"/>
  <c r="U82" i="6"/>
  <c r="AC81" i="6"/>
  <c r="AB81" i="6"/>
  <c r="AA81" i="6"/>
  <c r="Y81" i="6"/>
  <c r="X81" i="6"/>
  <c r="U81" i="6"/>
  <c r="AC80" i="6"/>
  <c r="AB80" i="6"/>
  <c r="AA80" i="6"/>
  <c r="Y80" i="6"/>
  <c r="X80" i="6"/>
  <c r="U80" i="6"/>
  <c r="AC79" i="6"/>
  <c r="AB79" i="6"/>
  <c r="AA79" i="6"/>
  <c r="Y79" i="6"/>
  <c r="X79" i="6"/>
  <c r="U79" i="6"/>
  <c r="AC78" i="6"/>
  <c r="AB78" i="6"/>
  <c r="AA78" i="6"/>
  <c r="Y78" i="6"/>
  <c r="X78" i="6"/>
  <c r="U78" i="6"/>
  <c r="AC77" i="6"/>
  <c r="AB77" i="6"/>
  <c r="AA77" i="6"/>
  <c r="Y77" i="6"/>
  <c r="X77" i="6"/>
  <c r="U77" i="6"/>
  <c r="AC76" i="6"/>
  <c r="AB76" i="6"/>
  <c r="AA76" i="6"/>
  <c r="Y76" i="6"/>
  <c r="X76" i="6"/>
  <c r="U76" i="6"/>
  <c r="AC75" i="6"/>
  <c r="AB75" i="6"/>
  <c r="AA75" i="6"/>
  <c r="Y75" i="6"/>
  <c r="X75" i="6"/>
  <c r="U75" i="6"/>
  <c r="AC74" i="6"/>
  <c r="AB74" i="6"/>
  <c r="AA74" i="6"/>
  <c r="Y74" i="6"/>
  <c r="X74" i="6"/>
  <c r="U74" i="6"/>
  <c r="AC73" i="6"/>
  <c r="AB73" i="6"/>
  <c r="AA73" i="6"/>
  <c r="Y73" i="6"/>
  <c r="X73" i="6"/>
  <c r="U73" i="6"/>
  <c r="AC72" i="6"/>
  <c r="AB72" i="6"/>
  <c r="AA72" i="6"/>
  <c r="Y72" i="6"/>
  <c r="X72" i="6"/>
  <c r="U72" i="6"/>
  <c r="AC71" i="6"/>
  <c r="AB71" i="6"/>
  <c r="AA71" i="6"/>
  <c r="Y71" i="6"/>
  <c r="X71" i="6"/>
  <c r="U71" i="6"/>
  <c r="AC70" i="6"/>
  <c r="AB70" i="6"/>
  <c r="AA70" i="6"/>
  <c r="Y70" i="6"/>
  <c r="X70" i="6"/>
  <c r="U70" i="6"/>
  <c r="AC69" i="6"/>
  <c r="AB69" i="6"/>
  <c r="AA69" i="6"/>
  <c r="Y69" i="6"/>
  <c r="X69" i="6"/>
  <c r="U69" i="6"/>
  <c r="AC68" i="6"/>
  <c r="AB68" i="6"/>
  <c r="AA68" i="6"/>
  <c r="Y68" i="6"/>
  <c r="X68" i="6"/>
  <c r="U68" i="6"/>
  <c r="AC67" i="6"/>
  <c r="AB67" i="6"/>
  <c r="AA67" i="6"/>
  <c r="Y67" i="6"/>
  <c r="X67" i="6"/>
  <c r="U67" i="6"/>
  <c r="AC66" i="6"/>
  <c r="AB66" i="6"/>
  <c r="AA66" i="6"/>
  <c r="Y66" i="6"/>
  <c r="X66" i="6"/>
  <c r="U66" i="6"/>
  <c r="AC65" i="6"/>
  <c r="AB65" i="6"/>
  <c r="AA65" i="6"/>
  <c r="Y65" i="6"/>
  <c r="X65" i="6"/>
  <c r="U65" i="6"/>
  <c r="AC64" i="6"/>
  <c r="AB64" i="6"/>
  <c r="AA64" i="6"/>
  <c r="Y64" i="6"/>
  <c r="X64" i="6"/>
  <c r="U64" i="6"/>
  <c r="AC63" i="6"/>
  <c r="AB63" i="6"/>
  <c r="AA63" i="6"/>
  <c r="Y63" i="6"/>
  <c r="X63" i="6"/>
  <c r="U63" i="6"/>
  <c r="AC62" i="6"/>
  <c r="AB62" i="6"/>
  <c r="AA62" i="6"/>
  <c r="Y62" i="6"/>
  <c r="X62" i="6"/>
  <c r="U62" i="6"/>
  <c r="AC61" i="6"/>
  <c r="AB61" i="6"/>
  <c r="AA61" i="6"/>
  <c r="Y61" i="6"/>
  <c r="X61" i="6"/>
  <c r="U61" i="6"/>
  <c r="AC60" i="6"/>
  <c r="AB60" i="6"/>
  <c r="AA60" i="6"/>
  <c r="Y60" i="6"/>
  <c r="X60" i="6"/>
  <c r="U60" i="6"/>
  <c r="AC59" i="6"/>
  <c r="AB59" i="6"/>
  <c r="AA59" i="6"/>
  <c r="Y59" i="6"/>
  <c r="X59" i="6"/>
  <c r="U59" i="6"/>
  <c r="AC58" i="6"/>
  <c r="AB58" i="6"/>
  <c r="AA58" i="6"/>
  <c r="Y58" i="6"/>
  <c r="X58" i="6"/>
  <c r="U58" i="6"/>
  <c r="AC57" i="6"/>
  <c r="AB57" i="6"/>
  <c r="AA57" i="6"/>
  <c r="Y57" i="6"/>
  <c r="X57" i="6"/>
  <c r="U57" i="6"/>
  <c r="AC56" i="6"/>
  <c r="AB56" i="6"/>
  <c r="AA56" i="6"/>
  <c r="Y56" i="6"/>
  <c r="X56" i="6"/>
  <c r="U56" i="6"/>
  <c r="AC55" i="6"/>
  <c r="AB55" i="6"/>
  <c r="AA55" i="6"/>
  <c r="Y55" i="6"/>
  <c r="X55" i="6"/>
  <c r="U55" i="6"/>
  <c r="AC54" i="6"/>
  <c r="AB54" i="6"/>
  <c r="AA54" i="6"/>
  <c r="Y54" i="6"/>
  <c r="X54" i="6"/>
  <c r="U54" i="6"/>
  <c r="AC53" i="6"/>
  <c r="AB53" i="6"/>
  <c r="AA53" i="6"/>
  <c r="Y53" i="6"/>
  <c r="X53" i="6"/>
  <c r="U53" i="6"/>
  <c r="AC52" i="6"/>
  <c r="AB52" i="6"/>
  <c r="AA52" i="6"/>
  <c r="Y52" i="6"/>
  <c r="X52" i="6"/>
  <c r="U52" i="6"/>
  <c r="AC51" i="6"/>
  <c r="AB51" i="6"/>
  <c r="AA51" i="6"/>
  <c r="Y51" i="6"/>
  <c r="X51" i="6"/>
  <c r="U51" i="6"/>
  <c r="AC50" i="6"/>
  <c r="AB50" i="6"/>
  <c r="AA50" i="6"/>
  <c r="Y50" i="6"/>
  <c r="X50" i="6"/>
  <c r="U50" i="6"/>
  <c r="AC49" i="6"/>
  <c r="AB49" i="6"/>
  <c r="AA49" i="6"/>
  <c r="Y49" i="6"/>
  <c r="X49" i="6"/>
  <c r="U49" i="6"/>
  <c r="AC48" i="6"/>
  <c r="AB48" i="6"/>
  <c r="AA48" i="6"/>
  <c r="Y48" i="6"/>
  <c r="X48" i="6"/>
  <c r="U48" i="6"/>
  <c r="AC47" i="6"/>
  <c r="AB47" i="6"/>
  <c r="AA47" i="6"/>
  <c r="Y47" i="6"/>
  <c r="X47" i="6"/>
  <c r="U47" i="6"/>
  <c r="AC46" i="6"/>
  <c r="AB46" i="6"/>
  <c r="AA46" i="6"/>
  <c r="Y46" i="6"/>
  <c r="X46" i="6"/>
  <c r="U46" i="6"/>
  <c r="AC45" i="6"/>
  <c r="AB45" i="6"/>
  <c r="AA45" i="6"/>
  <c r="Y45" i="6"/>
  <c r="X45" i="6"/>
  <c r="U45" i="6"/>
  <c r="AC44" i="6"/>
  <c r="AB44" i="6"/>
  <c r="AA44" i="6"/>
  <c r="Y44" i="6"/>
  <c r="X44" i="6"/>
  <c r="U44" i="6"/>
  <c r="AC43" i="6"/>
  <c r="AB43" i="6"/>
  <c r="AA43" i="6"/>
  <c r="Y43" i="6"/>
  <c r="X43" i="6"/>
  <c r="U43" i="6"/>
  <c r="AC42" i="6"/>
  <c r="AB42" i="6"/>
  <c r="AA42" i="6"/>
  <c r="Y42" i="6"/>
  <c r="X42" i="6"/>
  <c r="U42" i="6"/>
  <c r="AC41" i="6"/>
  <c r="AB41" i="6"/>
  <c r="AA41" i="6"/>
  <c r="Y41" i="6"/>
  <c r="X41" i="6"/>
  <c r="U41" i="6"/>
  <c r="AC40" i="6"/>
  <c r="AB40" i="6"/>
  <c r="AA40" i="6"/>
  <c r="Y40" i="6"/>
  <c r="X40" i="6"/>
  <c r="U40" i="6"/>
  <c r="AC39" i="6"/>
  <c r="AB39" i="6"/>
  <c r="AA39" i="6"/>
  <c r="Y39" i="6"/>
  <c r="X39" i="6"/>
  <c r="U39" i="6"/>
  <c r="AC38" i="6"/>
  <c r="AB38" i="6"/>
  <c r="AA38" i="6"/>
  <c r="Y38" i="6"/>
  <c r="X38" i="6"/>
  <c r="U38" i="6"/>
  <c r="AC37" i="6"/>
  <c r="AB37" i="6"/>
  <c r="AA37" i="6"/>
  <c r="Y37" i="6"/>
  <c r="X37" i="6"/>
  <c r="U37" i="6"/>
  <c r="AC36" i="6"/>
  <c r="AB36" i="6"/>
  <c r="AA36" i="6"/>
  <c r="Y36" i="6"/>
  <c r="X36" i="6"/>
  <c r="U36" i="6"/>
  <c r="AC35" i="6"/>
  <c r="AB35" i="6"/>
  <c r="AA35" i="6"/>
  <c r="Y35" i="6"/>
  <c r="X35" i="6"/>
  <c r="U35" i="6"/>
  <c r="AC34" i="6"/>
  <c r="AB34" i="6"/>
  <c r="AA34" i="6"/>
  <c r="Y34" i="6"/>
  <c r="X34" i="6"/>
  <c r="U34" i="6"/>
  <c r="AC33" i="6"/>
  <c r="AB33" i="6"/>
  <c r="AA33" i="6"/>
  <c r="Y33" i="6"/>
  <c r="X33" i="6"/>
  <c r="U33" i="6"/>
  <c r="AC32" i="6"/>
  <c r="AB32" i="6"/>
  <c r="AA32" i="6"/>
  <c r="Y32" i="6"/>
  <c r="X32" i="6"/>
  <c r="U32" i="6"/>
  <c r="AC31" i="6"/>
  <c r="AB31" i="6"/>
  <c r="AA31" i="6"/>
  <c r="Y31" i="6"/>
  <c r="X31" i="6"/>
  <c r="U31" i="6"/>
  <c r="AC30" i="6"/>
  <c r="AB30" i="6"/>
  <c r="AA30" i="6"/>
  <c r="Y30" i="6"/>
  <c r="X30" i="6"/>
  <c r="U30" i="6"/>
  <c r="AC29" i="6"/>
  <c r="AB29" i="6"/>
  <c r="AA29" i="6"/>
  <c r="Y29" i="6"/>
  <c r="X29" i="6"/>
  <c r="U29" i="6"/>
  <c r="AC28" i="6"/>
  <c r="AB28" i="6"/>
  <c r="AA28" i="6"/>
  <c r="Y28" i="6"/>
  <c r="X28" i="6"/>
  <c r="U28" i="6"/>
  <c r="E28" i="6"/>
  <c r="Z28" i="6" s="1"/>
  <c r="B28" i="6"/>
  <c r="C28" i="6" s="1"/>
  <c r="Z28" i="9" l="1"/>
  <c r="G28" i="9"/>
  <c r="L28" i="9" s="1"/>
  <c r="AZ28" i="9"/>
  <c r="AG28" i="9"/>
  <c r="AF28" i="9"/>
  <c r="G29" i="9"/>
  <c r="Z29" i="9"/>
  <c r="F29" i="9"/>
  <c r="J29" i="9" s="1"/>
  <c r="AJ28" i="9"/>
  <c r="J28" i="9"/>
  <c r="AF29" i="9"/>
  <c r="AJ29" i="9" s="1"/>
  <c r="AZ29" i="9"/>
  <c r="AG29" i="9"/>
  <c r="I28" i="9"/>
  <c r="A31" i="9"/>
  <c r="B30" i="9"/>
  <c r="C30" i="9" s="1"/>
  <c r="AE30" i="9"/>
  <c r="E30" i="9"/>
  <c r="AZ28" i="6"/>
  <c r="AE29" i="6"/>
  <c r="AZ29" i="6" s="1"/>
  <c r="AE30" i="6"/>
  <c r="AE32" i="6"/>
  <c r="AE33" i="6"/>
  <c r="AZ33" i="6" s="1"/>
  <c r="AE37" i="6"/>
  <c r="AE42" i="6"/>
  <c r="AZ42" i="6" s="1"/>
  <c r="AE43" i="6"/>
  <c r="AE48" i="6"/>
  <c r="AZ48" i="6" s="1"/>
  <c r="AE49" i="6"/>
  <c r="AE60" i="6"/>
  <c r="AE31" i="6"/>
  <c r="AE34" i="6"/>
  <c r="AE39" i="6"/>
  <c r="AF39" i="6" s="1"/>
  <c r="AE45" i="6"/>
  <c r="AE51" i="6"/>
  <c r="AF51" i="6" s="1"/>
  <c r="AE52" i="6"/>
  <c r="AE53" i="6"/>
  <c r="AE54" i="6"/>
  <c r="AE36" i="6"/>
  <c r="AE41" i="6"/>
  <c r="AE50" i="6"/>
  <c r="AE56" i="6"/>
  <c r="AE57" i="6"/>
  <c r="AF57" i="6" s="1"/>
  <c r="AE58" i="6"/>
  <c r="AZ58" i="6" s="1"/>
  <c r="AE59" i="6"/>
  <c r="AE62" i="6"/>
  <c r="AE64" i="6"/>
  <c r="AZ64" i="6" s="1"/>
  <c r="AE65" i="6"/>
  <c r="A67" i="6"/>
  <c r="AE66" i="6"/>
  <c r="AE35" i="6"/>
  <c r="AE38" i="6"/>
  <c r="AE40" i="6"/>
  <c r="AE44" i="6"/>
  <c r="AE46" i="6"/>
  <c r="AE47" i="6"/>
  <c r="AE55" i="6"/>
  <c r="AE61" i="6"/>
  <c r="AE63" i="6"/>
  <c r="AK121" i="6"/>
  <c r="AF29" i="6"/>
  <c r="AK67" i="6"/>
  <c r="AK72" i="6"/>
  <c r="AK48" i="6"/>
  <c r="AK54" i="6"/>
  <c r="AK80" i="6"/>
  <c r="AK133" i="6"/>
  <c r="AK42" i="6"/>
  <c r="AK28" i="6"/>
  <c r="AM28" i="6" s="1"/>
  <c r="AO28" i="6" s="1"/>
  <c r="AK117" i="6"/>
  <c r="AK197" i="6"/>
  <c r="AK110" i="6"/>
  <c r="AK123" i="6"/>
  <c r="AK183" i="6"/>
  <c r="AK185" i="6"/>
  <c r="AK76" i="6"/>
  <c r="AK98" i="6"/>
  <c r="AK103" i="6"/>
  <c r="AK172" i="6"/>
  <c r="AK29" i="6"/>
  <c r="AK34" i="6"/>
  <c r="AK40" i="6"/>
  <c r="AK46" i="6"/>
  <c r="AK59" i="6"/>
  <c r="AK65" i="6"/>
  <c r="AI28" i="6"/>
  <c r="AK30" i="6"/>
  <c r="AF33" i="6"/>
  <c r="AZ39" i="6"/>
  <c r="AK51" i="6"/>
  <c r="AK57" i="6"/>
  <c r="AK71" i="6"/>
  <c r="AK113" i="6"/>
  <c r="AK130" i="6"/>
  <c r="AK181" i="6"/>
  <c r="AK92" i="6"/>
  <c r="AK205" i="6"/>
  <c r="AK207" i="6"/>
  <c r="AK209" i="6"/>
  <c r="AF48" i="6"/>
  <c r="AK55" i="6"/>
  <c r="AK105" i="6"/>
  <c r="AK199" i="6"/>
  <c r="AK84" i="6"/>
  <c r="AK141" i="6"/>
  <c r="AK143" i="6"/>
  <c r="AK145" i="6"/>
  <c r="AK165" i="6"/>
  <c r="AK177" i="6"/>
  <c r="AK88" i="6"/>
  <c r="AK116" i="6"/>
  <c r="AK161" i="6"/>
  <c r="AK204" i="6"/>
  <c r="AK225" i="6"/>
  <c r="AK39" i="6"/>
  <c r="AK64" i="6"/>
  <c r="AK79" i="6"/>
  <c r="AK99" i="6"/>
  <c r="AK126" i="6"/>
  <c r="AK212" i="6"/>
  <c r="AK157" i="6"/>
  <c r="AK201" i="6"/>
  <c r="AK221" i="6"/>
  <c r="AK169" i="6"/>
  <c r="AK189" i="6"/>
  <c r="AK149" i="6"/>
  <c r="AK193" i="6"/>
  <c r="AK213" i="6"/>
  <c r="AK153" i="6"/>
  <c r="AK173" i="6"/>
  <c r="AK217" i="6"/>
  <c r="AK114" i="6"/>
  <c r="AK156" i="6"/>
  <c r="AK220" i="6"/>
  <c r="F28" i="6"/>
  <c r="E29" i="6"/>
  <c r="B29" i="6"/>
  <c r="C29" i="6" s="1"/>
  <c r="H12" i="1"/>
  <c r="D8" i="1" s="1"/>
  <c r="J11" i="1"/>
  <c r="D11" i="1"/>
  <c r="D9" i="1"/>
  <c r="H12" i="3"/>
  <c r="D8" i="3" s="1"/>
  <c r="H12" i="4"/>
  <c r="D8" i="4" s="1"/>
  <c r="H12" i="5"/>
  <c r="J11" i="5"/>
  <c r="BD228" i="5"/>
  <c r="BC228" i="5"/>
  <c r="BB228" i="5"/>
  <c r="BA228" i="5"/>
  <c r="AY228" i="5"/>
  <c r="AX228" i="5"/>
  <c r="AU228" i="5"/>
  <c r="AD228" i="5"/>
  <c r="AC228" i="5"/>
  <c r="AB228" i="5"/>
  <c r="AA228" i="5"/>
  <c r="Y228" i="5"/>
  <c r="X228" i="5"/>
  <c r="U228" i="5"/>
  <c r="BD227" i="5"/>
  <c r="BC227" i="5"/>
  <c r="BB227" i="5"/>
  <c r="BA227" i="5"/>
  <c r="AY227" i="5"/>
  <c r="AX227" i="5"/>
  <c r="AU227" i="5"/>
  <c r="AD227" i="5"/>
  <c r="AC227" i="5"/>
  <c r="AB227" i="5"/>
  <c r="AA227" i="5"/>
  <c r="Y227" i="5"/>
  <c r="X227" i="5"/>
  <c r="U227" i="5"/>
  <c r="BD226" i="5"/>
  <c r="BC226" i="5"/>
  <c r="BB226" i="5"/>
  <c r="BA226" i="5"/>
  <c r="AY226" i="5"/>
  <c r="AX226" i="5"/>
  <c r="AU226" i="5"/>
  <c r="AD226" i="5"/>
  <c r="AC226" i="5"/>
  <c r="AB226" i="5"/>
  <c r="AA226" i="5"/>
  <c r="Y226" i="5"/>
  <c r="X226" i="5"/>
  <c r="U226" i="5"/>
  <c r="BD225" i="5"/>
  <c r="BC225" i="5"/>
  <c r="BB225" i="5"/>
  <c r="BA225" i="5"/>
  <c r="AY225" i="5"/>
  <c r="AX225" i="5"/>
  <c r="AU225" i="5"/>
  <c r="AD225" i="5"/>
  <c r="AC225" i="5"/>
  <c r="AB225" i="5"/>
  <c r="AA225" i="5"/>
  <c r="Y225" i="5"/>
  <c r="X225" i="5"/>
  <c r="U225" i="5"/>
  <c r="BD224" i="5"/>
  <c r="BC224" i="5"/>
  <c r="BB224" i="5"/>
  <c r="BA224" i="5"/>
  <c r="AY224" i="5"/>
  <c r="AX224" i="5"/>
  <c r="AU224" i="5"/>
  <c r="AD224" i="5"/>
  <c r="AC224" i="5"/>
  <c r="AB224" i="5"/>
  <c r="AA224" i="5"/>
  <c r="Y224" i="5"/>
  <c r="X224" i="5"/>
  <c r="U224" i="5"/>
  <c r="BD223" i="5"/>
  <c r="BC223" i="5"/>
  <c r="BB223" i="5"/>
  <c r="BA223" i="5"/>
  <c r="AY223" i="5"/>
  <c r="AX223" i="5"/>
  <c r="AU223" i="5"/>
  <c r="AD223" i="5"/>
  <c r="AC223" i="5"/>
  <c r="AB223" i="5"/>
  <c r="AA223" i="5"/>
  <c r="Y223" i="5"/>
  <c r="X223" i="5"/>
  <c r="U223" i="5"/>
  <c r="BD222" i="5"/>
  <c r="BC222" i="5"/>
  <c r="BB222" i="5"/>
  <c r="BA222" i="5"/>
  <c r="AY222" i="5"/>
  <c r="AX222" i="5"/>
  <c r="AU222" i="5"/>
  <c r="AD222" i="5"/>
  <c r="AC222" i="5"/>
  <c r="AB222" i="5"/>
  <c r="AA222" i="5"/>
  <c r="Y222" i="5"/>
  <c r="X222" i="5"/>
  <c r="U222" i="5"/>
  <c r="BD221" i="5"/>
  <c r="BC221" i="5"/>
  <c r="BB221" i="5"/>
  <c r="BA221" i="5"/>
  <c r="AY221" i="5"/>
  <c r="AX221" i="5"/>
  <c r="AU221" i="5"/>
  <c r="AD221" i="5"/>
  <c r="AC221" i="5"/>
  <c r="AB221" i="5"/>
  <c r="AA221" i="5"/>
  <c r="Y221" i="5"/>
  <c r="X221" i="5"/>
  <c r="U221" i="5"/>
  <c r="BD220" i="5"/>
  <c r="BC220" i="5"/>
  <c r="BB220" i="5"/>
  <c r="BA220" i="5"/>
  <c r="AY220" i="5"/>
  <c r="AX220" i="5"/>
  <c r="AU220" i="5"/>
  <c r="AD220" i="5"/>
  <c r="AC220" i="5"/>
  <c r="AB220" i="5"/>
  <c r="AA220" i="5"/>
  <c r="Y220" i="5"/>
  <c r="X220" i="5"/>
  <c r="U220" i="5"/>
  <c r="BD219" i="5"/>
  <c r="BC219" i="5"/>
  <c r="BB219" i="5"/>
  <c r="BA219" i="5"/>
  <c r="AY219" i="5"/>
  <c r="AX219" i="5"/>
  <c r="AU219" i="5"/>
  <c r="AD219" i="5"/>
  <c r="AC219" i="5"/>
  <c r="AB219" i="5"/>
  <c r="AA219" i="5"/>
  <c r="Y219" i="5"/>
  <c r="X219" i="5"/>
  <c r="U219" i="5"/>
  <c r="BD218" i="5"/>
  <c r="BC218" i="5"/>
  <c r="BB218" i="5"/>
  <c r="BA218" i="5"/>
  <c r="AY218" i="5"/>
  <c r="AX218" i="5"/>
  <c r="AU218" i="5"/>
  <c r="AD218" i="5"/>
  <c r="AC218" i="5"/>
  <c r="AB218" i="5"/>
  <c r="AA218" i="5"/>
  <c r="Y218" i="5"/>
  <c r="X218" i="5"/>
  <c r="U218" i="5"/>
  <c r="BD217" i="5"/>
  <c r="BC217" i="5"/>
  <c r="BB217" i="5"/>
  <c r="BA217" i="5"/>
  <c r="AY217" i="5"/>
  <c r="AX217" i="5"/>
  <c r="AU217" i="5"/>
  <c r="AD217" i="5"/>
  <c r="AC217" i="5"/>
  <c r="AB217" i="5"/>
  <c r="AA217" i="5"/>
  <c r="Y217" i="5"/>
  <c r="X217" i="5"/>
  <c r="U217" i="5"/>
  <c r="BD216" i="5"/>
  <c r="BC216" i="5"/>
  <c r="BB216" i="5"/>
  <c r="BA216" i="5"/>
  <c r="AY216" i="5"/>
  <c r="AX216" i="5"/>
  <c r="AU216" i="5"/>
  <c r="AD216" i="5"/>
  <c r="AC216" i="5"/>
  <c r="AB216" i="5"/>
  <c r="AA216" i="5"/>
  <c r="Y216" i="5"/>
  <c r="X216" i="5"/>
  <c r="U216" i="5"/>
  <c r="BD215" i="5"/>
  <c r="BC215" i="5"/>
  <c r="BB215" i="5"/>
  <c r="BA215" i="5"/>
  <c r="AY215" i="5"/>
  <c r="AX215" i="5"/>
  <c r="AU215" i="5"/>
  <c r="AD215" i="5"/>
  <c r="AC215" i="5"/>
  <c r="AB215" i="5"/>
  <c r="AA215" i="5"/>
  <c r="Y215" i="5"/>
  <c r="X215" i="5"/>
  <c r="U215" i="5"/>
  <c r="BD214" i="5"/>
  <c r="BC214" i="5"/>
  <c r="BB214" i="5"/>
  <c r="BA214" i="5"/>
  <c r="AY214" i="5"/>
  <c r="AX214" i="5"/>
  <c r="AU214" i="5"/>
  <c r="AD214" i="5"/>
  <c r="AC214" i="5"/>
  <c r="AB214" i="5"/>
  <c r="AA214" i="5"/>
  <c r="Y214" i="5"/>
  <c r="X214" i="5"/>
  <c r="U214" i="5"/>
  <c r="BD213" i="5"/>
  <c r="BC213" i="5"/>
  <c r="BB213" i="5"/>
  <c r="BA213" i="5"/>
  <c r="AY213" i="5"/>
  <c r="AX213" i="5"/>
  <c r="AU213" i="5"/>
  <c r="AD213" i="5"/>
  <c r="AC213" i="5"/>
  <c r="AB213" i="5"/>
  <c r="AA213" i="5"/>
  <c r="Y213" i="5"/>
  <c r="X213" i="5"/>
  <c r="U213" i="5"/>
  <c r="BD212" i="5"/>
  <c r="BC212" i="5"/>
  <c r="BB212" i="5"/>
  <c r="BA212" i="5"/>
  <c r="AY212" i="5"/>
  <c r="AX212" i="5"/>
  <c r="AU212" i="5"/>
  <c r="AD212" i="5"/>
  <c r="AC212" i="5"/>
  <c r="AB212" i="5"/>
  <c r="AA212" i="5"/>
  <c r="Y212" i="5"/>
  <c r="X212" i="5"/>
  <c r="U212" i="5"/>
  <c r="BD211" i="5"/>
  <c r="BC211" i="5"/>
  <c r="BB211" i="5"/>
  <c r="BA211" i="5"/>
  <c r="AY211" i="5"/>
  <c r="AX211" i="5"/>
  <c r="AU211" i="5"/>
  <c r="AD211" i="5"/>
  <c r="AC211" i="5"/>
  <c r="AB211" i="5"/>
  <c r="AA211" i="5"/>
  <c r="Y211" i="5"/>
  <c r="X211" i="5"/>
  <c r="U211" i="5"/>
  <c r="BD210" i="5"/>
  <c r="BC210" i="5"/>
  <c r="BB210" i="5"/>
  <c r="BA210" i="5"/>
  <c r="AY210" i="5"/>
  <c r="AX210" i="5"/>
  <c r="AU210" i="5"/>
  <c r="AD210" i="5"/>
  <c r="AC210" i="5"/>
  <c r="AB210" i="5"/>
  <c r="AA210" i="5"/>
  <c r="Y210" i="5"/>
  <c r="X210" i="5"/>
  <c r="U210" i="5"/>
  <c r="BD209" i="5"/>
  <c r="BC209" i="5"/>
  <c r="BB209" i="5"/>
  <c r="BA209" i="5"/>
  <c r="AY209" i="5"/>
  <c r="AX209" i="5"/>
  <c r="AU209" i="5"/>
  <c r="AD209" i="5"/>
  <c r="AC209" i="5"/>
  <c r="AB209" i="5"/>
  <c r="AA209" i="5"/>
  <c r="Y209" i="5"/>
  <c r="X209" i="5"/>
  <c r="U209" i="5"/>
  <c r="BD208" i="5"/>
  <c r="BC208" i="5"/>
  <c r="BB208" i="5"/>
  <c r="BA208" i="5"/>
  <c r="AY208" i="5"/>
  <c r="AX208" i="5"/>
  <c r="AU208" i="5"/>
  <c r="AD208" i="5"/>
  <c r="AC208" i="5"/>
  <c r="AB208" i="5"/>
  <c r="AA208" i="5"/>
  <c r="Y208" i="5"/>
  <c r="X208" i="5"/>
  <c r="U208" i="5"/>
  <c r="BD207" i="5"/>
  <c r="BC207" i="5"/>
  <c r="BB207" i="5"/>
  <c r="BA207" i="5"/>
  <c r="AY207" i="5"/>
  <c r="AX207" i="5"/>
  <c r="AU207" i="5"/>
  <c r="AD207" i="5"/>
  <c r="AC207" i="5"/>
  <c r="AB207" i="5"/>
  <c r="AA207" i="5"/>
  <c r="Y207" i="5"/>
  <c r="X207" i="5"/>
  <c r="U207" i="5"/>
  <c r="BD206" i="5"/>
  <c r="BC206" i="5"/>
  <c r="BB206" i="5"/>
  <c r="BA206" i="5"/>
  <c r="AY206" i="5"/>
  <c r="AX206" i="5"/>
  <c r="AU206" i="5"/>
  <c r="AD206" i="5"/>
  <c r="AC206" i="5"/>
  <c r="AB206" i="5"/>
  <c r="AA206" i="5"/>
  <c r="Y206" i="5"/>
  <c r="X206" i="5"/>
  <c r="U206" i="5"/>
  <c r="BD205" i="5"/>
  <c r="BC205" i="5"/>
  <c r="BB205" i="5"/>
  <c r="BA205" i="5"/>
  <c r="AY205" i="5"/>
  <c r="AX205" i="5"/>
  <c r="AU205" i="5"/>
  <c r="AD205" i="5"/>
  <c r="AC205" i="5"/>
  <c r="AB205" i="5"/>
  <c r="AA205" i="5"/>
  <c r="Y205" i="5"/>
  <c r="X205" i="5"/>
  <c r="U205" i="5"/>
  <c r="BD204" i="5"/>
  <c r="BC204" i="5"/>
  <c r="BB204" i="5"/>
  <c r="BA204" i="5"/>
  <c r="AY204" i="5"/>
  <c r="AX204" i="5"/>
  <c r="AU204" i="5"/>
  <c r="AD204" i="5"/>
  <c r="AC204" i="5"/>
  <c r="AB204" i="5"/>
  <c r="AA204" i="5"/>
  <c r="Y204" i="5"/>
  <c r="X204" i="5"/>
  <c r="U204" i="5"/>
  <c r="BD203" i="5"/>
  <c r="BC203" i="5"/>
  <c r="BB203" i="5"/>
  <c r="BA203" i="5"/>
  <c r="AY203" i="5"/>
  <c r="AX203" i="5"/>
  <c r="AU203" i="5"/>
  <c r="AD203" i="5"/>
  <c r="AC203" i="5"/>
  <c r="AB203" i="5"/>
  <c r="AA203" i="5"/>
  <c r="Y203" i="5"/>
  <c r="X203" i="5"/>
  <c r="U203" i="5"/>
  <c r="BD202" i="5"/>
  <c r="BC202" i="5"/>
  <c r="BB202" i="5"/>
  <c r="BA202" i="5"/>
  <c r="AY202" i="5"/>
  <c r="AX202" i="5"/>
  <c r="AU202" i="5"/>
  <c r="AD202" i="5"/>
  <c r="AC202" i="5"/>
  <c r="AB202" i="5"/>
  <c r="AA202" i="5"/>
  <c r="Y202" i="5"/>
  <c r="X202" i="5"/>
  <c r="U202" i="5"/>
  <c r="BD201" i="5"/>
  <c r="BC201" i="5"/>
  <c r="BB201" i="5"/>
  <c r="BA201" i="5"/>
  <c r="AY201" i="5"/>
  <c r="AX201" i="5"/>
  <c r="AU201" i="5"/>
  <c r="AD201" i="5"/>
  <c r="AC201" i="5"/>
  <c r="AB201" i="5"/>
  <c r="AA201" i="5"/>
  <c r="Y201" i="5"/>
  <c r="X201" i="5"/>
  <c r="U201" i="5"/>
  <c r="BD200" i="5"/>
  <c r="BC200" i="5"/>
  <c r="BB200" i="5"/>
  <c r="BA200" i="5"/>
  <c r="AY200" i="5"/>
  <c r="AX200" i="5"/>
  <c r="AU200" i="5"/>
  <c r="AD200" i="5"/>
  <c r="AC200" i="5"/>
  <c r="AB200" i="5"/>
  <c r="AA200" i="5"/>
  <c r="Y200" i="5"/>
  <c r="X200" i="5"/>
  <c r="U200" i="5"/>
  <c r="BD199" i="5"/>
  <c r="BC199" i="5"/>
  <c r="BB199" i="5"/>
  <c r="BA199" i="5"/>
  <c r="AY199" i="5"/>
  <c r="AX199" i="5"/>
  <c r="AU199" i="5"/>
  <c r="AD199" i="5"/>
  <c r="AC199" i="5"/>
  <c r="AB199" i="5"/>
  <c r="AA199" i="5"/>
  <c r="Y199" i="5"/>
  <c r="X199" i="5"/>
  <c r="U199" i="5"/>
  <c r="BD198" i="5"/>
  <c r="BC198" i="5"/>
  <c r="BB198" i="5"/>
  <c r="BA198" i="5"/>
  <c r="AY198" i="5"/>
  <c r="AX198" i="5"/>
  <c r="AU198" i="5"/>
  <c r="AD198" i="5"/>
  <c r="AC198" i="5"/>
  <c r="AB198" i="5"/>
  <c r="AA198" i="5"/>
  <c r="Y198" i="5"/>
  <c r="X198" i="5"/>
  <c r="U198" i="5"/>
  <c r="BD197" i="5"/>
  <c r="BC197" i="5"/>
  <c r="BB197" i="5"/>
  <c r="BA197" i="5"/>
  <c r="AY197" i="5"/>
  <c r="AX197" i="5"/>
  <c r="AU197" i="5"/>
  <c r="AD197" i="5"/>
  <c r="AC197" i="5"/>
  <c r="AB197" i="5"/>
  <c r="AA197" i="5"/>
  <c r="Y197" i="5"/>
  <c r="X197" i="5"/>
  <c r="U197" i="5"/>
  <c r="BD196" i="5"/>
  <c r="BC196" i="5"/>
  <c r="BB196" i="5"/>
  <c r="BA196" i="5"/>
  <c r="AY196" i="5"/>
  <c r="AX196" i="5"/>
  <c r="AU196" i="5"/>
  <c r="AD196" i="5"/>
  <c r="AC196" i="5"/>
  <c r="AB196" i="5"/>
  <c r="AA196" i="5"/>
  <c r="Y196" i="5"/>
  <c r="X196" i="5"/>
  <c r="U196" i="5"/>
  <c r="BD195" i="5"/>
  <c r="BC195" i="5"/>
  <c r="BB195" i="5"/>
  <c r="BA195" i="5"/>
  <c r="AY195" i="5"/>
  <c r="AX195" i="5"/>
  <c r="AU195" i="5"/>
  <c r="AD195" i="5"/>
  <c r="AC195" i="5"/>
  <c r="AB195" i="5"/>
  <c r="AA195" i="5"/>
  <c r="Y195" i="5"/>
  <c r="X195" i="5"/>
  <c r="U195" i="5"/>
  <c r="BD194" i="5"/>
  <c r="BC194" i="5"/>
  <c r="BB194" i="5"/>
  <c r="BA194" i="5"/>
  <c r="AY194" i="5"/>
  <c r="AX194" i="5"/>
  <c r="AU194" i="5"/>
  <c r="AD194" i="5"/>
  <c r="AC194" i="5"/>
  <c r="AB194" i="5"/>
  <c r="AA194" i="5"/>
  <c r="Y194" i="5"/>
  <c r="X194" i="5"/>
  <c r="U194" i="5"/>
  <c r="BD193" i="5"/>
  <c r="BC193" i="5"/>
  <c r="BB193" i="5"/>
  <c r="BA193" i="5"/>
  <c r="AY193" i="5"/>
  <c r="AX193" i="5"/>
  <c r="AU193" i="5"/>
  <c r="AD193" i="5"/>
  <c r="AC193" i="5"/>
  <c r="AB193" i="5"/>
  <c r="AA193" i="5"/>
  <c r="Y193" i="5"/>
  <c r="X193" i="5"/>
  <c r="U193" i="5"/>
  <c r="BD192" i="5"/>
  <c r="BC192" i="5"/>
  <c r="BB192" i="5"/>
  <c r="BA192" i="5"/>
  <c r="AY192" i="5"/>
  <c r="AX192" i="5"/>
  <c r="AU192" i="5"/>
  <c r="AD192" i="5"/>
  <c r="AC192" i="5"/>
  <c r="AB192" i="5"/>
  <c r="AA192" i="5"/>
  <c r="Y192" i="5"/>
  <c r="X192" i="5"/>
  <c r="U192" i="5"/>
  <c r="BD191" i="5"/>
  <c r="BC191" i="5"/>
  <c r="BB191" i="5"/>
  <c r="BA191" i="5"/>
  <c r="AY191" i="5"/>
  <c r="AX191" i="5"/>
  <c r="AU191" i="5"/>
  <c r="AD191" i="5"/>
  <c r="AC191" i="5"/>
  <c r="AB191" i="5"/>
  <c r="AA191" i="5"/>
  <c r="Y191" i="5"/>
  <c r="X191" i="5"/>
  <c r="U191" i="5"/>
  <c r="BD190" i="5"/>
  <c r="BC190" i="5"/>
  <c r="BB190" i="5"/>
  <c r="BA190" i="5"/>
  <c r="AY190" i="5"/>
  <c r="AX190" i="5"/>
  <c r="AU190" i="5"/>
  <c r="AD190" i="5"/>
  <c r="AC190" i="5"/>
  <c r="AB190" i="5"/>
  <c r="AA190" i="5"/>
  <c r="Y190" i="5"/>
  <c r="X190" i="5"/>
  <c r="U190" i="5"/>
  <c r="BD189" i="5"/>
  <c r="BC189" i="5"/>
  <c r="BB189" i="5"/>
  <c r="BA189" i="5"/>
  <c r="AY189" i="5"/>
  <c r="AX189" i="5"/>
  <c r="AU189" i="5"/>
  <c r="AD189" i="5"/>
  <c r="AC189" i="5"/>
  <c r="AB189" i="5"/>
  <c r="AA189" i="5"/>
  <c r="Y189" i="5"/>
  <c r="X189" i="5"/>
  <c r="U189" i="5"/>
  <c r="BD188" i="5"/>
  <c r="BC188" i="5"/>
  <c r="BB188" i="5"/>
  <c r="BA188" i="5"/>
  <c r="AY188" i="5"/>
  <c r="AX188" i="5"/>
  <c r="AU188" i="5"/>
  <c r="AD188" i="5"/>
  <c r="AC188" i="5"/>
  <c r="AB188" i="5"/>
  <c r="AA188" i="5"/>
  <c r="Y188" i="5"/>
  <c r="X188" i="5"/>
  <c r="U188" i="5"/>
  <c r="BD187" i="5"/>
  <c r="BC187" i="5"/>
  <c r="BB187" i="5"/>
  <c r="BA187" i="5"/>
  <c r="AY187" i="5"/>
  <c r="AX187" i="5"/>
  <c r="AU187" i="5"/>
  <c r="AD187" i="5"/>
  <c r="AC187" i="5"/>
  <c r="AB187" i="5"/>
  <c r="AA187" i="5"/>
  <c r="Y187" i="5"/>
  <c r="X187" i="5"/>
  <c r="U187" i="5"/>
  <c r="BD186" i="5"/>
  <c r="BC186" i="5"/>
  <c r="BB186" i="5"/>
  <c r="BA186" i="5"/>
  <c r="AY186" i="5"/>
  <c r="AX186" i="5"/>
  <c r="AU186" i="5"/>
  <c r="AD186" i="5"/>
  <c r="AC186" i="5"/>
  <c r="AB186" i="5"/>
  <c r="AA186" i="5"/>
  <c r="Y186" i="5"/>
  <c r="X186" i="5"/>
  <c r="U186" i="5"/>
  <c r="BD185" i="5"/>
  <c r="BC185" i="5"/>
  <c r="BB185" i="5"/>
  <c r="BA185" i="5"/>
  <c r="AY185" i="5"/>
  <c r="AX185" i="5"/>
  <c r="AU185" i="5"/>
  <c r="AD185" i="5"/>
  <c r="AC185" i="5"/>
  <c r="AB185" i="5"/>
  <c r="AA185" i="5"/>
  <c r="Y185" i="5"/>
  <c r="X185" i="5"/>
  <c r="U185" i="5"/>
  <c r="BD184" i="5"/>
  <c r="BC184" i="5"/>
  <c r="BB184" i="5"/>
  <c r="BA184" i="5"/>
  <c r="AY184" i="5"/>
  <c r="AX184" i="5"/>
  <c r="AU184" i="5"/>
  <c r="AD184" i="5"/>
  <c r="AC184" i="5"/>
  <c r="AB184" i="5"/>
  <c r="AA184" i="5"/>
  <c r="Y184" i="5"/>
  <c r="X184" i="5"/>
  <c r="U184" i="5"/>
  <c r="BD183" i="5"/>
  <c r="BC183" i="5"/>
  <c r="BB183" i="5"/>
  <c r="BA183" i="5"/>
  <c r="AY183" i="5"/>
  <c r="AX183" i="5"/>
  <c r="AU183" i="5"/>
  <c r="AD183" i="5"/>
  <c r="AC183" i="5"/>
  <c r="AB183" i="5"/>
  <c r="AA183" i="5"/>
  <c r="Y183" i="5"/>
  <c r="X183" i="5"/>
  <c r="U183" i="5"/>
  <c r="BD182" i="5"/>
  <c r="BC182" i="5"/>
  <c r="BB182" i="5"/>
  <c r="BA182" i="5"/>
  <c r="AY182" i="5"/>
  <c r="AX182" i="5"/>
  <c r="AU182" i="5"/>
  <c r="AD182" i="5"/>
  <c r="AC182" i="5"/>
  <c r="AB182" i="5"/>
  <c r="AA182" i="5"/>
  <c r="Y182" i="5"/>
  <c r="X182" i="5"/>
  <c r="U182" i="5"/>
  <c r="BD181" i="5"/>
  <c r="BC181" i="5"/>
  <c r="BB181" i="5"/>
  <c r="BA181" i="5"/>
  <c r="AY181" i="5"/>
  <c r="AX181" i="5"/>
  <c r="AU181" i="5"/>
  <c r="AD181" i="5"/>
  <c r="AC181" i="5"/>
  <c r="AB181" i="5"/>
  <c r="AA181" i="5"/>
  <c r="Y181" i="5"/>
  <c r="X181" i="5"/>
  <c r="U181" i="5"/>
  <c r="BD180" i="5"/>
  <c r="BC180" i="5"/>
  <c r="BB180" i="5"/>
  <c r="BA180" i="5"/>
  <c r="AY180" i="5"/>
  <c r="AX180" i="5"/>
  <c r="AU180" i="5"/>
  <c r="AD180" i="5"/>
  <c r="AC180" i="5"/>
  <c r="AB180" i="5"/>
  <c r="AA180" i="5"/>
  <c r="Y180" i="5"/>
  <c r="X180" i="5"/>
  <c r="U180" i="5"/>
  <c r="BD179" i="5"/>
  <c r="BC179" i="5"/>
  <c r="BB179" i="5"/>
  <c r="BA179" i="5"/>
  <c r="AY179" i="5"/>
  <c r="AX179" i="5"/>
  <c r="AU179" i="5"/>
  <c r="AD179" i="5"/>
  <c r="AC179" i="5"/>
  <c r="AB179" i="5"/>
  <c r="AA179" i="5"/>
  <c r="Y179" i="5"/>
  <c r="X179" i="5"/>
  <c r="U179" i="5"/>
  <c r="BD178" i="5"/>
  <c r="BC178" i="5"/>
  <c r="BB178" i="5"/>
  <c r="BA178" i="5"/>
  <c r="AY178" i="5"/>
  <c r="AX178" i="5"/>
  <c r="AU178" i="5"/>
  <c r="AD178" i="5"/>
  <c r="AC178" i="5"/>
  <c r="AB178" i="5"/>
  <c r="AA178" i="5"/>
  <c r="Y178" i="5"/>
  <c r="X178" i="5"/>
  <c r="U178" i="5"/>
  <c r="BD177" i="5"/>
  <c r="BC177" i="5"/>
  <c r="BB177" i="5"/>
  <c r="BA177" i="5"/>
  <c r="AY177" i="5"/>
  <c r="AX177" i="5"/>
  <c r="AU177" i="5"/>
  <c r="AD177" i="5"/>
  <c r="AC177" i="5"/>
  <c r="AB177" i="5"/>
  <c r="AA177" i="5"/>
  <c r="Y177" i="5"/>
  <c r="X177" i="5"/>
  <c r="U177" i="5"/>
  <c r="BD176" i="5"/>
  <c r="BC176" i="5"/>
  <c r="BB176" i="5"/>
  <c r="BA176" i="5"/>
  <c r="AY176" i="5"/>
  <c r="AX176" i="5"/>
  <c r="AU176" i="5"/>
  <c r="AD176" i="5"/>
  <c r="AC176" i="5"/>
  <c r="AB176" i="5"/>
  <c r="AA176" i="5"/>
  <c r="Y176" i="5"/>
  <c r="X176" i="5"/>
  <c r="U176" i="5"/>
  <c r="BD175" i="5"/>
  <c r="BC175" i="5"/>
  <c r="BB175" i="5"/>
  <c r="BA175" i="5"/>
  <c r="AY175" i="5"/>
  <c r="AX175" i="5"/>
  <c r="AU175" i="5"/>
  <c r="AD175" i="5"/>
  <c r="AC175" i="5"/>
  <c r="AB175" i="5"/>
  <c r="AA175" i="5"/>
  <c r="Y175" i="5"/>
  <c r="X175" i="5"/>
  <c r="U175" i="5"/>
  <c r="BD174" i="5"/>
  <c r="BC174" i="5"/>
  <c r="BB174" i="5"/>
  <c r="BA174" i="5"/>
  <c r="AY174" i="5"/>
  <c r="AX174" i="5"/>
  <c r="AU174" i="5"/>
  <c r="AD174" i="5"/>
  <c r="AC174" i="5"/>
  <c r="AB174" i="5"/>
  <c r="AA174" i="5"/>
  <c r="Y174" i="5"/>
  <c r="X174" i="5"/>
  <c r="U174" i="5"/>
  <c r="BD173" i="5"/>
  <c r="BC173" i="5"/>
  <c r="BB173" i="5"/>
  <c r="BA173" i="5"/>
  <c r="AY173" i="5"/>
  <c r="AX173" i="5"/>
  <c r="AU173" i="5"/>
  <c r="AD173" i="5"/>
  <c r="AC173" i="5"/>
  <c r="AB173" i="5"/>
  <c r="AA173" i="5"/>
  <c r="Y173" i="5"/>
  <c r="X173" i="5"/>
  <c r="U173" i="5"/>
  <c r="BD172" i="5"/>
  <c r="BC172" i="5"/>
  <c r="BB172" i="5"/>
  <c r="BA172" i="5"/>
  <c r="AY172" i="5"/>
  <c r="AX172" i="5"/>
  <c r="AU172" i="5"/>
  <c r="AD172" i="5"/>
  <c r="AC172" i="5"/>
  <c r="AB172" i="5"/>
  <c r="AA172" i="5"/>
  <c r="Y172" i="5"/>
  <c r="X172" i="5"/>
  <c r="U172" i="5"/>
  <c r="BD171" i="5"/>
  <c r="BC171" i="5"/>
  <c r="BB171" i="5"/>
  <c r="BA171" i="5"/>
  <c r="AY171" i="5"/>
  <c r="AX171" i="5"/>
  <c r="AU171" i="5"/>
  <c r="AD171" i="5"/>
  <c r="AC171" i="5"/>
  <c r="AB171" i="5"/>
  <c r="AA171" i="5"/>
  <c r="Y171" i="5"/>
  <c r="X171" i="5"/>
  <c r="U171" i="5"/>
  <c r="BD170" i="5"/>
  <c r="BC170" i="5"/>
  <c r="BB170" i="5"/>
  <c r="BA170" i="5"/>
  <c r="AY170" i="5"/>
  <c r="AX170" i="5"/>
  <c r="AU170" i="5"/>
  <c r="AD170" i="5"/>
  <c r="AC170" i="5"/>
  <c r="AB170" i="5"/>
  <c r="AA170" i="5"/>
  <c r="Y170" i="5"/>
  <c r="X170" i="5"/>
  <c r="U170" i="5"/>
  <c r="BD169" i="5"/>
  <c r="BC169" i="5"/>
  <c r="BB169" i="5"/>
  <c r="BA169" i="5"/>
  <c r="AY169" i="5"/>
  <c r="AX169" i="5"/>
  <c r="AU169" i="5"/>
  <c r="AD169" i="5"/>
  <c r="AC169" i="5"/>
  <c r="AB169" i="5"/>
  <c r="AA169" i="5"/>
  <c r="Y169" i="5"/>
  <c r="X169" i="5"/>
  <c r="U169" i="5"/>
  <c r="BD168" i="5"/>
  <c r="BC168" i="5"/>
  <c r="BB168" i="5"/>
  <c r="BA168" i="5"/>
  <c r="AY168" i="5"/>
  <c r="AX168" i="5"/>
  <c r="AU168" i="5"/>
  <c r="AD168" i="5"/>
  <c r="AC168" i="5"/>
  <c r="AB168" i="5"/>
  <c r="AA168" i="5"/>
  <c r="Y168" i="5"/>
  <c r="X168" i="5"/>
  <c r="U168" i="5"/>
  <c r="BD167" i="5"/>
  <c r="BC167" i="5"/>
  <c r="BB167" i="5"/>
  <c r="BA167" i="5"/>
  <c r="AY167" i="5"/>
  <c r="AX167" i="5"/>
  <c r="AU167" i="5"/>
  <c r="AD167" i="5"/>
  <c r="AC167" i="5"/>
  <c r="AB167" i="5"/>
  <c r="AA167" i="5"/>
  <c r="Y167" i="5"/>
  <c r="X167" i="5"/>
  <c r="U167" i="5"/>
  <c r="BD166" i="5"/>
  <c r="BC166" i="5"/>
  <c r="BB166" i="5"/>
  <c r="BA166" i="5"/>
  <c r="AY166" i="5"/>
  <c r="AX166" i="5"/>
  <c r="AU166" i="5"/>
  <c r="AD166" i="5"/>
  <c r="AC166" i="5"/>
  <c r="AB166" i="5"/>
  <c r="AA166" i="5"/>
  <c r="Y166" i="5"/>
  <c r="X166" i="5"/>
  <c r="U166" i="5"/>
  <c r="BD165" i="5"/>
  <c r="BC165" i="5"/>
  <c r="BB165" i="5"/>
  <c r="BA165" i="5"/>
  <c r="AY165" i="5"/>
  <c r="AX165" i="5"/>
  <c r="AU165" i="5"/>
  <c r="AD165" i="5"/>
  <c r="AC165" i="5"/>
  <c r="AB165" i="5"/>
  <c r="AA165" i="5"/>
  <c r="Y165" i="5"/>
  <c r="X165" i="5"/>
  <c r="U165" i="5"/>
  <c r="BD164" i="5"/>
  <c r="BC164" i="5"/>
  <c r="BB164" i="5"/>
  <c r="BA164" i="5"/>
  <c r="AY164" i="5"/>
  <c r="AX164" i="5"/>
  <c r="AU164" i="5"/>
  <c r="AD164" i="5"/>
  <c r="AC164" i="5"/>
  <c r="AB164" i="5"/>
  <c r="AA164" i="5"/>
  <c r="Y164" i="5"/>
  <c r="X164" i="5"/>
  <c r="U164" i="5"/>
  <c r="BD163" i="5"/>
  <c r="BC163" i="5"/>
  <c r="BB163" i="5"/>
  <c r="BA163" i="5"/>
  <c r="AY163" i="5"/>
  <c r="AX163" i="5"/>
  <c r="AU163" i="5"/>
  <c r="AD163" i="5"/>
  <c r="AC163" i="5"/>
  <c r="AB163" i="5"/>
  <c r="AA163" i="5"/>
  <c r="Y163" i="5"/>
  <c r="X163" i="5"/>
  <c r="U163" i="5"/>
  <c r="BD162" i="5"/>
  <c r="BC162" i="5"/>
  <c r="BB162" i="5"/>
  <c r="BA162" i="5"/>
  <c r="AY162" i="5"/>
  <c r="AX162" i="5"/>
  <c r="AU162" i="5"/>
  <c r="AD162" i="5"/>
  <c r="AC162" i="5"/>
  <c r="AB162" i="5"/>
  <c r="AA162" i="5"/>
  <c r="Y162" i="5"/>
  <c r="X162" i="5"/>
  <c r="U162" i="5"/>
  <c r="BD161" i="5"/>
  <c r="BC161" i="5"/>
  <c r="BB161" i="5"/>
  <c r="BA161" i="5"/>
  <c r="AY161" i="5"/>
  <c r="AX161" i="5"/>
  <c r="AU161" i="5"/>
  <c r="AD161" i="5"/>
  <c r="AC161" i="5"/>
  <c r="AB161" i="5"/>
  <c r="AA161" i="5"/>
  <c r="Y161" i="5"/>
  <c r="X161" i="5"/>
  <c r="U161" i="5"/>
  <c r="BD160" i="5"/>
  <c r="BC160" i="5"/>
  <c r="BB160" i="5"/>
  <c r="BA160" i="5"/>
  <c r="AY160" i="5"/>
  <c r="AX160" i="5"/>
  <c r="AU160" i="5"/>
  <c r="AD160" i="5"/>
  <c r="AC160" i="5"/>
  <c r="AB160" i="5"/>
  <c r="AA160" i="5"/>
  <c r="Y160" i="5"/>
  <c r="X160" i="5"/>
  <c r="U160" i="5"/>
  <c r="BD159" i="5"/>
  <c r="BC159" i="5"/>
  <c r="BB159" i="5"/>
  <c r="BA159" i="5"/>
  <c r="AY159" i="5"/>
  <c r="AX159" i="5"/>
  <c r="AU159" i="5"/>
  <c r="AD159" i="5"/>
  <c r="AC159" i="5"/>
  <c r="AB159" i="5"/>
  <c r="AA159" i="5"/>
  <c r="Y159" i="5"/>
  <c r="X159" i="5"/>
  <c r="U159" i="5"/>
  <c r="BD158" i="5"/>
  <c r="BC158" i="5"/>
  <c r="BB158" i="5"/>
  <c r="BA158" i="5"/>
  <c r="AY158" i="5"/>
  <c r="AX158" i="5"/>
  <c r="AU158" i="5"/>
  <c r="AD158" i="5"/>
  <c r="AC158" i="5"/>
  <c r="AB158" i="5"/>
  <c r="AA158" i="5"/>
  <c r="Y158" i="5"/>
  <c r="X158" i="5"/>
  <c r="U158" i="5"/>
  <c r="BD157" i="5"/>
  <c r="BC157" i="5"/>
  <c r="BB157" i="5"/>
  <c r="BA157" i="5"/>
  <c r="AY157" i="5"/>
  <c r="AX157" i="5"/>
  <c r="AU157" i="5"/>
  <c r="AD157" i="5"/>
  <c r="AC157" i="5"/>
  <c r="AB157" i="5"/>
  <c r="AA157" i="5"/>
  <c r="Y157" i="5"/>
  <c r="X157" i="5"/>
  <c r="U157" i="5"/>
  <c r="BD156" i="5"/>
  <c r="BC156" i="5"/>
  <c r="BB156" i="5"/>
  <c r="BA156" i="5"/>
  <c r="AY156" i="5"/>
  <c r="AX156" i="5"/>
  <c r="AU156" i="5"/>
  <c r="AD156" i="5"/>
  <c r="AC156" i="5"/>
  <c r="AB156" i="5"/>
  <c r="AA156" i="5"/>
  <c r="Y156" i="5"/>
  <c r="X156" i="5"/>
  <c r="U156" i="5"/>
  <c r="BD155" i="5"/>
  <c r="BC155" i="5"/>
  <c r="BB155" i="5"/>
  <c r="BA155" i="5"/>
  <c r="AY155" i="5"/>
  <c r="AX155" i="5"/>
  <c r="AU155" i="5"/>
  <c r="AD155" i="5"/>
  <c r="AC155" i="5"/>
  <c r="AB155" i="5"/>
  <c r="AA155" i="5"/>
  <c r="Y155" i="5"/>
  <c r="X155" i="5"/>
  <c r="U155" i="5"/>
  <c r="BD154" i="5"/>
  <c r="BC154" i="5"/>
  <c r="BB154" i="5"/>
  <c r="BA154" i="5"/>
  <c r="AY154" i="5"/>
  <c r="AX154" i="5"/>
  <c r="AU154" i="5"/>
  <c r="AD154" i="5"/>
  <c r="AC154" i="5"/>
  <c r="AB154" i="5"/>
  <c r="AA154" i="5"/>
  <c r="Y154" i="5"/>
  <c r="X154" i="5"/>
  <c r="U154" i="5"/>
  <c r="BD153" i="5"/>
  <c r="BC153" i="5"/>
  <c r="BB153" i="5"/>
  <c r="BA153" i="5"/>
  <c r="AY153" i="5"/>
  <c r="AX153" i="5"/>
  <c r="AU153" i="5"/>
  <c r="AD153" i="5"/>
  <c r="AC153" i="5"/>
  <c r="AB153" i="5"/>
  <c r="AA153" i="5"/>
  <c r="Y153" i="5"/>
  <c r="X153" i="5"/>
  <c r="U153" i="5"/>
  <c r="BD152" i="5"/>
  <c r="BC152" i="5"/>
  <c r="BB152" i="5"/>
  <c r="BA152" i="5"/>
  <c r="AY152" i="5"/>
  <c r="AX152" i="5"/>
  <c r="AU152" i="5"/>
  <c r="AD152" i="5"/>
  <c r="AC152" i="5"/>
  <c r="AB152" i="5"/>
  <c r="AA152" i="5"/>
  <c r="Y152" i="5"/>
  <c r="X152" i="5"/>
  <c r="U152" i="5"/>
  <c r="BD151" i="5"/>
  <c r="BC151" i="5"/>
  <c r="BB151" i="5"/>
  <c r="BA151" i="5"/>
  <c r="AY151" i="5"/>
  <c r="AX151" i="5"/>
  <c r="AU151" i="5"/>
  <c r="AD151" i="5"/>
  <c r="AC151" i="5"/>
  <c r="AB151" i="5"/>
  <c r="AA151" i="5"/>
  <c r="Y151" i="5"/>
  <c r="X151" i="5"/>
  <c r="U151" i="5"/>
  <c r="BD150" i="5"/>
  <c r="BC150" i="5"/>
  <c r="BB150" i="5"/>
  <c r="BA150" i="5"/>
  <c r="AY150" i="5"/>
  <c r="AX150" i="5"/>
  <c r="AU150" i="5"/>
  <c r="AD150" i="5"/>
  <c r="AC150" i="5"/>
  <c r="AB150" i="5"/>
  <c r="AA150" i="5"/>
  <c r="Y150" i="5"/>
  <c r="X150" i="5"/>
  <c r="U150" i="5"/>
  <c r="BD149" i="5"/>
  <c r="BC149" i="5"/>
  <c r="BB149" i="5"/>
  <c r="BA149" i="5"/>
  <c r="AY149" i="5"/>
  <c r="AX149" i="5"/>
  <c r="AU149" i="5"/>
  <c r="AD149" i="5"/>
  <c r="AC149" i="5"/>
  <c r="AB149" i="5"/>
  <c r="AA149" i="5"/>
  <c r="Y149" i="5"/>
  <c r="X149" i="5"/>
  <c r="U149" i="5"/>
  <c r="BD148" i="5"/>
  <c r="BC148" i="5"/>
  <c r="BB148" i="5"/>
  <c r="BA148" i="5"/>
  <c r="AY148" i="5"/>
  <c r="AX148" i="5"/>
  <c r="AU148" i="5"/>
  <c r="AD148" i="5"/>
  <c r="AC148" i="5"/>
  <c r="AB148" i="5"/>
  <c r="AA148" i="5"/>
  <c r="Y148" i="5"/>
  <c r="X148" i="5"/>
  <c r="U148" i="5"/>
  <c r="BD147" i="5"/>
  <c r="BC147" i="5"/>
  <c r="BB147" i="5"/>
  <c r="BA147" i="5"/>
  <c r="AY147" i="5"/>
  <c r="AX147" i="5"/>
  <c r="AU147" i="5"/>
  <c r="AD147" i="5"/>
  <c r="AC147" i="5"/>
  <c r="AB147" i="5"/>
  <c r="AA147" i="5"/>
  <c r="Y147" i="5"/>
  <c r="X147" i="5"/>
  <c r="U147" i="5"/>
  <c r="BD146" i="5"/>
  <c r="BC146" i="5"/>
  <c r="BB146" i="5"/>
  <c r="BA146" i="5"/>
  <c r="AY146" i="5"/>
  <c r="AX146" i="5"/>
  <c r="AU146" i="5"/>
  <c r="AD146" i="5"/>
  <c r="AC146" i="5"/>
  <c r="AB146" i="5"/>
  <c r="AA146" i="5"/>
  <c r="Y146" i="5"/>
  <c r="X146" i="5"/>
  <c r="U146" i="5"/>
  <c r="BD145" i="5"/>
  <c r="BC145" i="5"/>
  <c r="BB145" i="5"/>
  <c r="BA145" i="5"/>
  <c r="AY145" i="5"/>
  <c r="AX145" i="5"/>
  <c r="AU145" i="5"/>
  <c r="AD145" i="5"/>
  <c r="AC145" i="5"/>
  <c r="AB145" i="5"/>
  <c r="AA145" i="5"/>
  <c r="Y145" i="5"/>
  <c r="X145" i="5"/>
  <c r="U145" i="5"/>
  <c r="BD144" i="5"/>
  <c r="BC144" i="5"/>
  <c r="BB144" i="5"/>
  <c r="BA144" i="5"/>
  <c r="AY144" i="5"/>
  <c r="AX144" i="5"/>
  <c r="AU144" i="5"/>
  <c r="AD144" i="5"/>
  <c r="AC144" i="5"/>
  <c r="AB144" i="5"/>
  <c r="AA144" i="5"/>
  <c r="Y144" i="5"/>
  <c r="X144" i="5"/>
  <c r="U144" i="5"/>
  <c r="BD143" i="5"/>
  <c r="BC143" i="5"/>
  <c r="BB143" i="5"/>
  <c r="BA143" i="5"/>
  <c r="AY143" i="5"/>
  <c r="AX143" i="5"/>
  <c r="AU143" i="5"/>
  <c r="AD143" i="5"/>
  <c r="AC143" i="5"/>
  <c r="AB143" i="5"/>
  <c r="AA143" i="5"/>
  <c r="Y143" i="5"/>
  <c r="X143" i="5"/>
  <c r="U143" i="5"/>
  <c r="BD142" i="5"/>
  <c r="BC142" i="5"/>
  <c r="BB142" i="5"/>
  <c r="BA142" i="5"/>
  <c r="AY142" i="5"/>
  <c r="AX142" i="5"/>
  <c r="AU142" i="5"/>
  <c r="AD142" i="5"/>
  <c r="AC142" i="5"/>
  <c r="AB142" i="5"/>
  <c r="AA142" i="5"/>
  <c r="Y142" i="5"/>
  <c r="X142" i="5"/>
  <c r="U142" i="5"/>
  <c r="BD141" i="5"/>
  <c r="BC141" i="5"/>
  <c r="BB141" i="5"/>
  <c r="BA141" i="5"/>
  <c r="AY141" i="5"/>
  <c r="AX141" i="5"/>
  <c r="AU141" i="5"/>
  <c r="AD141" i="5"/>
  <c r="AC141" i="5"/>
  <c r="AB141" i="5"/>
  <c r="AA141" i="5"/>
  <c r="Y141" i="5"/>
  <c r="X141" i="5"/>
  <c r="U141" i="5"/>
  <c r="BD140" i="5"/>
  <c r="BC140" i="5"/>
  <c r="BB140" i="5"/>
  <c r="BA140" i="5"/>
  <c r="AY140" i="5"/>
  <c r="AX140" i="5"/>
  <c r="AU140" i="5"/>
  <c r="AD140" i="5"/>
  <c r="AC140" i="5"/>
  <c r="AB140" i="5"/>
  <c r="AA140" i="5"/>
  <c r="Y140" i="5"/>
  <c r="X140" i="5"/>
  <c r="U140" i="5"/>
  <c r="BD139" i="5"/>
  <c r="BC139" i="5"/>
  <c r="BB139" i="5"/>
  <c r="BA139" i="5"/>
  <c r="AY139" i="5"/>
  <c r="AX139" i="5"/>
  <c r="AU139" i="5"/>
  <c r="AD139" i="5"/>
  <c r="AC139" i="5"/>
  <c r="AB139" i="5"/>
  <c r="AA139" i="5"/>
  <c r="Y139" i="5"/>
  <c r="X139" i="5"/>
  <c r="U139" i="5"/>
  <c r="BD138" i="5"/>
  <c r="BC138" i="5"/>
  <c r="BB138" i="5"/>
  <c r="BA138" i="5"/>
  <c r="AY138" i="5"/>
  <c r="AX138" i="5"/>
  <c r="AU138" i="5"/>
  <c r="AD138" i="5"/>
  <c r="AC138" i="5"/>
  <c r="AB138" i="5"/>
  <c r="AA138" i="5"/>
  <c r="Y138" i="5"/>
  <c r="X138" i="5"/>
  <c r="U138" i="5"/>
  <c r="BD137" i="5"/>
  <c r="BC137" i="5"/>
  <c r="BB137" i="5"/>
  <c r="BA137" i="5"/>
  <c r="AY137" i="5"/>
  <c r="AX137" i="5"/>
  <c r="AU137" i="5"/>
  <c r="AD137" i="5"/>
  <c r="AC137" i="5"/>
  <c r="AB137" i="5"/>
  <c r="AA137" i="5"/>
  <c r="Y137" i="5"/>
  <c r="X137" i="5"/>
  <c r="U137" i="5"/>
  <c r="BD136" i="5"/>
  <c r="BC136" i="5"/>
  <c r="BB136" i="5"/>
  <c r="BA136" i="5"/>
  <c r="AY136" i="5"/>
  <c r="AX136" i="5"/>
  <c r="AU136" i="5"/>
  <c r="AD136" i="5"/>
  <c r="AC136" i="5"/>
  <c r="AB136" i="5"/>
  <c r="AA136" i="5"/>
  <c r="Y136" i="5"/>
  <c r="X136" i="5"/>
  <c r="U136" i="5"/>
  <c r="BD135" i="5"/>
  <c r="BC135" i="5"/>
  <c r="BB135" i="5"/>
  <c r="BA135" i="5"/>
  <c r="AY135" i="5"/>
  <c r="AX135" i="5"/>
  <c r="AU135" i="5"/>
  <c r="AD135" i="5"/>
  <c r="AC135" i="5"/>
  <c r="AB135" i="5"/>
  <c r="AA135" i="5"/>
  <c r="Y135" i="5"/>
  <c r="X135" i="5"/>
  <c r="U135" i="5"/>
  <c r="BD134" i="5"/>
  <c r="BC134" i="5"/>
  <c r="BB134" i="5"/>
  <c r="BA134" i="5"/>
  <c r="AY134" i="5"/>
  <c r="AX134" i="5"/>
  <c r="AU134" i="5"/>
  <c r="AD134" i="5"/>
  <c r="AC134" i="5"/>
  <c r="AB134" i="5"/>
  <c r="AA134" i="5"/>
  <c r="Y134" i="5"/>
  <c r="X134" i="5"/>
  <c r="U134" i="5"/>
  <c r="BD133" i="5"/>
  <c r="BC133" i="5"/>
  <c r="BB133" i="5"/>
  <c r="BA133" i="5"/>
  <c r="AY133" i="5"/>
  <c r="AX133" i="5"/>
  <c r="AU133" i="5"/>
  <c r="AD133" i="5"/>
  <c r="AC133" i="5"/>
  <c r="AB133" i="5"/>
  <c r="AA133" i="5"/>
  <c r="Y133" i="5"/>
  <c r="X133" i="5"/>
  <c r="U133" i="5"/>
  <c r="BD132" i="5"/>
  <c r="BC132" i="5"/>
  <c r="BB132" i="5"/>
  <c r="BA132" i="5"/>
  <c r="AY132" i="5"/>
  <c r="AX132" i="5"/>
  <c r="AU132" i="5"/>
  <c r="AD132" i="5"/>
  <c r="AC132" i="5"/>
  <c r="AB132" i="5"/>
  <c r="AA132" i="5"/>
  <c r="Y132" i="5"/>
  <c r="X132" i="5"/>
  <c r="U132" i="5"/>
  <c r="BD131" i="5"/>
  <c r="BC131" i="5"/>
  <c r="BB131" i="5"/>
  <c r="BA131" i="5"/>
  <c r="AY131" i="5"/>
  <c r="AX131" i="5"/>
  <c r="AU131" i="5"/>
  <c r="AD131" i="5"/>
  <c r="AC131" i="5"/>
  <c r="AB131" i="5"/>
  <c r="AA131" i="5"/>
  <c r="Y131" i="5"/>
  <c r="X131" i="5"/>
  <c r="U131" i="5"/>
  <c r="BD130" i="5"/>
  <c r="BC130" i="5"/>
  <c r="BB130" i="5"/>
  <c r="BA130" i="5"/>
  <c r="AY130" i="5"/>
  <c r="AX130" i="5"/>
  <c r="AU130" i="5"/>
  <c r="AD130" i="5"/>
  <c r="AC130" i="5"/>
  <c r="AB130" i="5"/>
  <c r="AA130" i="5"/>
  <c r="Y130" i="5"/>
  <c r="X130" i="5"/>
  <c r="U130" i="5"/>
  <c r="BD129" i="5"/>
  <c r="BC129" i="5"/>
  <c r="BB129" i="5"/>
  <c r="BA129" i="5"/>
  <c r="AY129" i="5"/>
  <c r="AX129" i="5"/>
  <c r="AU129" i="5"/>
  <c r="AD129" i="5"/>
  <c r="AC129" i="5"/>
  <c r="AB129" i="5"/>
  <c r="AA129" i="5"/>
  <c r="Y129" i="5"/>
  <c r="X129" i="5"/>
  <c r="U129" i="5"/>
  <c r="BD128" i="5"/>
  <c r="BC128" i="5"/>
  <c r="BB128" i="5"/>
  <c r="BA128" i="5"/>
  <c r="AY128" i="5"/>
  <c r="AX128" i="5"/>
  <c r="AU128" i="5"/>
  <c r="AD128" i="5"/>
  <c r="AC128" i="5"/>
  <c r="AB128" i="5"/>
  <c r="AA128" i="5"/>
  <c r="Y128" i="5"/>
  <c r="X128" i="5"/>
  <c r="U128" i="5"/>
  <c r="BD127" i="5"/>
  <c r="BC127" i="5"/>
  <c r="BB127" i="5"/>
  <c r="BA127" i="5"/>
  <c r="AY127" i="5"/>
  <c r="AX127" i="5"/>
  <c r="AU127" i="5"/>
  <c r="AD127" i="5"/>
  <c r="AC127" i="5"/>
  <c r="AB127" i="5"/>
  <c r="AA127" i="5"/>
  <c r="Y127" i="5"/>
  <c r="X127" i="5"/>
  <c r="U127" i="5"/>
  <c r="BD126" i="5"/>
  <c r="BC126" i="5"/>
  <c r="BB126" i="5"/>
  <c r="BA126" i="5"/>
  <c r="AY126" i="5"/>
  <c r="AX126" i="5"/>
  <c r="AU126" i="5"/>
  <c r="AD126" i="5"/>
  <c r="AC126" i="5"/>
  <c r="AB126" i="5"/>
  <c r="AA126" i="5"/>
  <c r="Y126" i="5"/>
  <c r="X126" i="5"/>
  <c r="U126" i="5"/>
  <c r="BD125" i="5"/>
  <c r="BC125" i="5"/>
  <c r="BB125" i="5"/>
  <c r="BA125" i="5"/>
  <c r="AY125" i="5"/>
  <c r="AX125" i="5"/>
  <c r="AU125" i="5"/>
  <c r="AD125" i="5"/>
  <c r="AC125" i="5"/>
  <c r="AB125" i="5"/>
  <c r="AA125" i="5"/>
  <c r="Y125" i="5"/>
  <c r="X125" i="5"/>
  <c r="U125" i="5"/>
  <c r="BD124" i="5"/>
  <c r="BC124" i="5"/>
  <c r="BB124" i="5"/>
  <c r="BA124" i="5"/>
  <c r="AY124" i="5"/>
  <c r="AX124" i="5"/>
  <c r="AU124" i="5"/>
  <c r="AD124" i="5"/>
  <c r="AC124" i="5"/>
  <c r="AB124" i="5"/>
  <c r="AA124" i="5"/>
  <c r="Y124" i="5"/>
  <c r="X124" i="5"/>
  <c r="U124" i="5"/>
  <c r="BD123" i="5"/>
  <c r="BC123" i="5"/>
  <c r="BB123" i="5"/>
  <c r="BA123" i="5"/>
  <c r="AY123" i="5"/>
  <c r="AX123" i="5"/>
  <c r="AU123" i="5"/>
  <c r="AD123" i="5"/>
  <c r="AC123" i="5"/>
  <c r="AB123" i="5"/>
  <c r="AA123" i="5"/>
  <c r="Y123" i="5"/>
  <c r="X123" i="5"/>
  <c r="U123" i="5"/>
  <c r="BD122" i="5"/>
  <c r="BC122" i="5"/>
  <c r="BB122" i="5"/>
  <c r="BA122" i="5"/>
  <c r="AY122" i="5"/>
  <c r="AX122" i="5"/>
  <c r="AU122" i="5"/>
  <c r="AD122" i="5"/>
  <c r="AC122" i="5"/>
  <c r="AB122" i="5"/>
  <c r="AA122" i="5"/>
  <c r="Y122" i="5"/>
  <c r="X122" i="5"/>
  <c r="U122" i="5"/>
  <c r="BD121" i="5"/>
  <c r="BC121" i="5"/>
  <c r="BB121" i="5"/>
  <c r="BA121" i="5"/>
  <c r="AY121" i="5"/>
  <c r="AX121" i="5"/>
  <c r="AU121" i="5"/>
  <c r="AD121" i="5"/>
  <c r="AC121" i="5"/>
  <c r="AB121" i="5"/>
  <c r="AA121" i="5"/>
  <c r="Y121" i="5"/>
  <c r="X121" i="5"/>
  <c r="U121" i="5"/>
  <c r="BD120" i="5"/>
  <c r="BC120" i="5"/>
  <c r="BB120" i="5"/>
  <c r="BA120" i="5"/>
  <c r="AY120" i="5"/>
  <c r="AX120" i="5"/>
  <c r="AU120" i="5"/>
  <c r="AD120" i="5"/>
  <c r="AC120" i="5"/>
  <c r="AB120" i="5"/>
  <c r="AA120" i="5"/>
  <c r="Y120" i="5"/>
  <c r="X120" i="5"/>
  <c r="U120" i="5"/>
  <c r="BD119" i="5"/>
  <c r="BC119" i="5"/>
  <c r="BB119" i="5"/>
  <c r="BA119" i="5"/>
  <c r="AY119" i="5"/>
  <c r="AX119" i="5"/>
  <c r="AU119" i="5"/>
  <c r="AD119" i="5"/>
  <c r="AC119" i="5"/>
  <c r="AB119" i="5"/>
  <c r="AA119" i="5"/>
  <c r="Y119" i="5"/>
  <c r="X119" i="5"/>
  <c r="U119" i="5"/>
  <c r="BD118" i="5"/>
  <c r="BC118" i="5"/>
  <c r="BB118" i="5"/>
  <c r="BA118" i="5"/>
  <c r="AY118" i="5"/>
  <c r="AX118" i="5"/>
  <c r="AU118" i="5"/>
  <c r="AD118" i="5"/>
  <c r="AC118" i="5"/>
  <c r="AB118" i="5"/>
  <c r="AA118" i="5"/>
  <c r="Y118" i="5"/>
  <c r="X118" i="5"/>
  <c r="U118" i="5"/>
  <c r="BD117" i="5"/>
  <c r="BC117" i="5"/>
  <c r="BB117" i="5"/>
  <c r="BA117" i="5"/>
  <c r="AY117" i="5"/>
  <c r="AX117" i="5"/>
  <c r="AU117" i="5"/>
  <c r="AD117" i="5"/>
  <c r="AC117" i="5"/>
  <c r="AB117" i="5"/>
  <c r="AA117" i="5"/>
  <c r="Y117" i="5"/>
  <c r="X117" i="5"/>
  <c r="U117" i="5"/>
  <c r="BD116" i="5"/>
  <c r="BC116" i="5"/>
  <c r="BB116" i="5"/>
  <c r="BA116" i="5"/>
  <c r="AY116" i="5"/>
  <c r="AX116" i="5"/>
  <c r="AU116" i="5"/>
  <c r="AD116" i="5"/>
  <c r="AC116" i="5"/>
  <c r="AB116" i="5"/>
  <c r="AA116" i="5"/>
  <c r="Y116" i="5"/>
  <c r="X116" i="5"/>
  <c r="U116" i="5"/>
  <c r="BD115" i="5"/>
  <c r="BC115" i="5"/>
  <c r="BB115" i="5"/>
  <c r="BA115" i="5"/>
  <c r="AY115" i="5"/>
  <c r="AX115" i="5"/>
  <c r="AU115" i="5"/>
  <c r="AD115" i="5"/>
  <c r="AC115" i="5"/>
  <c r="AB115" i="5"/>
  <c r="AA115" i="5"/>
  <c r="Y115" i="5"/>
  <c r="X115" i="5"/>
  <c r="U115" i="5"/>
  <c r="BD114" i="5"/>
  <c r="BC114" i="5"/>
  <c r="BB114" i="5"/>
  <c r="BA114" i="5"/>
  <c r="AY114" i="5"/>
  <c r="AX114" i="5"/>
  <c r="AU114" i="5"/>
  <c r="AD114" i="5"/>
  <c r="AC114" i="5"/>
  <c r="AB114" i="5"/>
  <c r="AA114" i="5"/>
  <c r="Y114" i="5"/>
  <c r="X114" i="5"/>
  <c r="U114" i="5"/>
  <c r="BD113" i="5"/>
  <c r="BC113" i="5"/>
  <c r="BB113" i="5"/>
  <c r="BA113" i="5"/>
  <c r="AY113" i="5"/>
  <c r="AX113" i="5"/>
  <c r="AU113" i="5"/>
  <c r="AD113" i="5"/>
  <c r="AC113" i="5"/>
  <c r="AB113" i="5"/>
  <c r="AA113" i="5"/>
  <c r="Y113" i="5"/>
  <c r="X113" i="5"/>
  <c r="U113" i="5"/>
  <c r="BD112" i="5"/>
  <c r="BC112" i="5"/>
  <c r="BB112" i="5"/>
  <c r="BA112" i="5"/>
  <c r="AY112" i="5"/>
  <c r="AX112" i="5"/>
  <c r="AU112" i="5"/>
  <c r="AD112" i="5"/>
  <c r="AC112" i="5"/>
  <c r="AB112" i="5"/>
  <c r="AA112" i="5"/>
  <c r="Y112" i="5"/>
  <c r="X112" i="5"/>
  <c r="U112" i="5"/>
  <c r="BD111" i="5"/>
  <c r="BC111" i="5"/>
  <c r="BB111" i="5"/>
  <c r="BA111" i="5"/>
  <c r="AY111" i="5"/>
  <c r="AX111" i="5"/>
  <c r="AU111" i="5"/>
  <c r="AD111" i="5"/>
  <c r="AC111" i="5"/>
  <c r="AB111" i="5"/>
  <c r="AA111" i="5"/>
  <c r="Y111" i="5"/>
  <c r="X111" i="5"/>
  <c r="U111" i="5"/>
  <c r="BD110" i="5"/>
  <c r="BC110" i="5"/>
  <c r="BB110" i="5"/>
  <c r="BA110" i="5"/>
  <c r="AY110" i="5"/>
  <c r="AX110" i="5"/>
  <c r="AU110" i="5"/>
  <c r="AD110" i="5"/>
  <c r="AC110" i="5"/>
  <c r="AB110" i="5"/>
  <c r="AA110" i="5"/>
  <c r="Y110" i="5"/>
  <c r="X110" i="5"/>
  <c r="U110" i="5"/>
  <c r="BD109" i="5"/>
  <c r="BC109" i="5"/>
  <c r="BB109" i="5"/>
  <c r="BA109" i="5"/>
  <c r="AY109" i="5"/>
  <c r="AX109" i="5"/>
  <c r="AU109" i="5"/>
  <c r="AD109" i="5"/>
  <c r="AC109" i="5"/>
  <c r="AB109" i="5"/>
  <c r="AA109" i="5"/>
  <c r="Y109" i="5"/>
  <c r="X109" i="5"/>
  <c r="U109" i="5"/>
  <c r="BD108" i="5"/>
  <c r="BC108" i="5"/>
  <c r="BB108" i="5"/>
  <c r="BA108" i="5"/>
  <c r="AY108" i="5"/>
  <c r="AX108" i="5"/>
  <c r="AU108" i="5"/>
  <c r="AD108" i="5"/>
  <c r="AC108" i="5"/>
  <c r="AB108" i="5"/>
  <c r="AA108" i="5"/>
  <c r="Y108" i="5"/>
  <c r="X108" i="5"/>
  <c r="U108" i="5"/>
  <c r="BD107" i="5"/>
  <c r="BC107" i="5"/>
  <c r="BB107" i="5"/>
  <c r="BA107" i="5"/>
  <c r="AY107" i="5"/>
  <c r="AX107" i="5"/>
  <c r="AU107" i="5"/>
  <c r="AD107" i="5"/>
  <c r="AC107" i="5"/>
  <c r="AB107" i="5"/>
  <c r="AA107" i="5"/>
  <c r="Y107" i="5"/>
  <c r="X107" i="5"/>
  <c r="U107" i="5"/>
  <c r="BD106" i="5"/>
  <c r="BC106" i="5"/>
  <c r="BB106" i="5"/>
  <c r="BA106" i="5"/>
  <c r="AY106" i="5"/>
  <c r="AX106" i="5"/>
  <c r="AU106" i="5"/>
  <c r="AD106" i="5"/>
  <c r="AC106" i="5"/>
  <c r="AB106" i="5"/>
  <c r="AA106" i="5"/>
  <c r="Y106" i="5"/>
  <c r="X106" i="5"/>
  <c r="U106" i="5"/>
  <c r="BD105" i="5"/>
  <c r="BC105" i="5"/>
  <c r="BB105" i="5"/>
  <c r="BA105" i="5"/>
  <c r="AY105" i="5"/>
  <c r="AX105" i="5"/>
  <c r="AU105" i="5"/>
  <c r="AD105" i="5"/>
  <c r="AC105" i="5"/>
  <c r="AB105" i="5"/>
  <c r="AA105" i="5"/>
  <c r="Y105" i="5"/>
  <c r="X105" i="5"/>
  <c r="U105" i="5"/>
  <c r="BD104" i="5"/>
  <c r="BC104" i="5"/>
  <c r="BB104" i="5"/>
  <c r="BA104" i="5"/>
  <c r="AY104" i="5"/>
  <c r="AX104" i="5"/>
  <c r="AU104" i="5"/>
  <c r="AD104" i="5"/>
  <c r="AC104" i="5"/>
  <c r="AB104" i="5"/>
  <c r="AA104" i="5"/>
  <c r="Y104" i="5"/>
  <c r="X104" i="5"/>
  <c r="U104" i="5"/>
  <c r="BD103" i="5"/>
  <c r="BC103" i="5"/>
  <c r="BB103" i="5"/>
  <c r="BA103" i="5"/>
  <c r="AY103" i="5"/>
  <c r="AX103" i="5"/>
  <c r="AU103" i="5"/>
  <c r="AD103" i="5"/>
  <c r="AC103" i="5"/>
  <c r="AB103" i="5"/>
  <c r="AA103" i="5"/>
  <c r="Y103" i="5"/>
  <c r="X103" i="5"/>
  <c r="U103" i="5"/>
  <c r="BD102" i="5"/>
  <c r="BC102" i="5"/>
  <c r="BB102" i="5"/>
  <c r="BA102" i="5"/>
  <c r="AY102" i="5"/>
  <c r="AX102" i="5"/>
  <c r="AU102" i="5"/>
  <c r="AD102" i="5"/>
  <c r="AC102" i="5"/>
  <c r="AB102" i="5"/>
  <c r="AA102" i="5"/>
  <c r="Y102" i="5"/>
  <c r="X102" i="5"/>
  <c r="U102" i="5"/>
  <c r="BD101" i="5"/>
  <c r="BC101" i="5"/>
  <c r="BB101" i="5"/>
  <c r="BA101" i="5"/>
  <c r="AY101" i="5"/>
  <c r="AX101" i="5"/>
  <c r="AU101" i="5"/>
  <c r="AD101" i="5"/>
  <c r="AC101" i="5"/>
  <c r="AB101" i="5"/>
  <c r="AA101" i="5"/>
  <c r="Y101" i="5"/>
  <c r="X101" i="5"/>
  <c r="U101" i="5"/>
  <c r="BD100" i="5"/>
  <c r="BC100" i="5"/>
  <c r="BB100" i="5"/>
  <c r="BA100" i="5"/>
  <c r="AY100" i="5"/>
  <c r="AX100" i="5"/>
  <c r="AU100" i="5"/>
  <c r="AD100" i="5"/>
  <c r="AC100" i="5"/>
  <c r="AB100" i="5"/>
  <c r="AA100" i="5"/>
  <c r="Y100" i="5"/>
  <c r="X100" i="5"/>
  <c r="U100" i="5"/>
  <c r="BD99" i="5"/>
  <c r="BC99" i="5"/>
  <c r="BB99" i="5"/>
  <c r="BA99" i="5"/>
  <c r="AY99" i="5"/>
  <c r="AX99" i="5"/>
  <c r="AU99" i="5"/>
  <c r="AD99" i="5"/>
  <c r="AC99" i="5"/>
  <c r="AB99" i="5"/>
  <c r="AA99" i="5"/>
  <c r="Y99" i="5"/>
  <c r="X99" i="5"/>
  <c r="U99" i="5"/>
  <c r="BD98" i="5"/>
  <c r="BC98" i="5"/>
  <c r="BB98" i="5"/>
  <c r="BA98" i="5"/>
  <c r="AY98" i="5"/>
  <c r="AX98" i="5"/>
  <c r="AU98" i="5"/>
  <c r="AD98" i="5"/>
  <c r="AC98" i="5"/>
  <c r="AB98" i="5"/>
  <c r="AA98" i="5"/>
  <c r="Y98" i="5"/>
  <c r="X98" i="5"/>
  <c r="U98" i="5"/>
  <c r="BD97" i="5"/>
  <c r="BC97" i="5"/>
  <c r="BB97" i="5"/>
  <c r="BA97" i="5"/>
  <c r="AY97" i="5"/>
  <c r="AX97" i="5"/>
  <c r="AU97" i="5"/>
  <c r="AD97" i="5"/>
  <c r="AC97" i="5"/>
  <c r="AB97" i="5"/>
  <c r="AA97" i="5"/>
  <c r="Y97" i="5"/>
  <c r="X97" i="5"/>
  <c r="U97" i="5"/>
  <c r="BD96" i="5"/>
  <c r="BC96" i="5"/>
  <c r="BB96" i="5"/>
  <c r="BA96" i="5"/>
  <c r="AY96" i="5"/>
  <c r="AX96" i="5"/>
  <c r="AU96" i="5"/>
  <c r="AD96" i="5"/>
  <c r="AC96" i="5"/>
  <c r="AB96" i="5"/>
  <c r="AA96" i="5"/>
  <c r="Y96" i="5"/>
  <c r="X96" i="5"/>
  <c r="U96" i="5"/>
  <c r="BD95" i="5"/>
  <c r="BC95" i="5"/>
  <c r="BB95" i="5"/>
  <c r="BA95" i="5"/>
  <c r="AY95" i="5"/>
  <c r="AX95" i="5"/>
  <c r="AU95" i="5"/>
  <c r="AD95" i="5"/>
  <c r="AC95" i="5"/>
  <c r="AB95" i="5"/>
  <c r="AA95" i="5"/>
  <c r="Y95" i="5"/>
  <c r="X95" i="5"/>
  <c r="U95" i="5"/>
  <c r="BD94" i="5"/>
  <c r="BC94" i="5"/>
  <c r="BB94" i="5"/>
  <c r="BA94" i="5"/>
  <c r="AY94" i="5"/>
  <c r="AX94" i="5"/>
  <c r="AU94" i="5"/>
  <c r="AD94" i="5"/>
  <c r="AC94" i="5"/>
  <c r="AB94" i="5"/>
  <c r="AA94" i="5"/>
  <c r="Y94" i="5"/>
  <c r="X94" i="5"/>
  <c r="U94" i="5"/>
  <c r="BD93" i="5"/>
  <c r="BC93" i="5"/>
  <c r="BB93" i="5"/>
  <c r="BA93" i="5"/>
  <c r="AY93" i="5"/>
  <c r="AX93" i="5"/>
  <c r="AU93" i="5"/>
  <c r="AD93" i="5"/>
  <c r="AC93" i="5"/>
  <c r="AB93" i="5"/>
  <c r="AA93" i="5"/>
  <c r="Y93" i="5"/>
  <c r="X93" i="5"/>
  <c r="U93" i="5"/>
  <c r="BD92" i="5"/>
  <c r="BC92" i="5"/>
  <c r="BB92" i="5"/>
  <c r="BA92" i="5"/>
  <c r="AY92" i="5"/>
  <c r="AX92" i="5"/>
  <c r="AU92" i="5"/>
  <c r="AD92" i="5"/>
  <c r="AC92" i="5"/>
  <c r="AB92" i="5"/>
  <c r="AA92" i="5"/>
  <c r="Y92" i="5"/>
  <c r="X92" i="5"/>
  <c r="U92" i="5"/>
  <c r="BD91" i="5"/>
  <c r="BC91" i="5"/>
  <c r="BB91" i="5"/>
  <c r="BA91" i="5"/>
  <c r="AY91" i="5"/>
  <c r="AX91" i="5"/>
  <c r="AU91" i="5"/>
  <c r="AD91" i="5"/>
  <c r="AC91" i="5"/>
  <c r="AB91" i="5"/>
  <c r="AA91" i="5"/>
  <c r="Y91" i="5"/>
  <c r="X91" i="5"/>
  <c r="U91" i="5"/>
  <c r="BD90" i="5"/>
  <c r="BC90" i="5"/>
  <c r="BB90" i="5"/>
  <c r="BA90" i="5"/>
  <c r="AY90" i="5"/>
  <c r="AX90" i="5"/>
  <c r="AU90" i="5"/>
  <c r="AD90" i="5"/>
  <c r="AC90" i="5"/>
  <c r="AB90" i="5"/>
  <c r="AA90" i="5"/>
  <c r="Y90" i="5"/>
  <c r="X90" i="5"/>
  <c r="U90" i="5"/>
  <c r="BD89" i="5"/>
  <c r="BC89" i="5"/>
  <c r="BB89" i="5"/>
  <c r="BA89" i="5"/>
  <c r="AY89" i="5"/>
  <c r="AX89" i="5"/>
  <c r="AU89" i="5"/>
  <c r="AD89" i="5"/>
  <c r="AC89" i="5"/>
  <c r="AB89" i="5"/>
  <c r="AA89" i="5"/>
  <c r="Y89" i="5"/>
  <c r="X89" i="5"/>
  <c r="U89" i="5"/>
  <c r="BD88" i="5"/>
  <c r="BC88" i="5"/>
  <c r="BB88" i="5"/>
  <c r="BA88" i="5"/>
  <c r="AY88" i="5"/>
  <c r="AX88" i="5"/>
  <c r="AU88" i="5"/>
  <c r="AD88" i="5"/>
  <c r="AC88" i="5"/>
  <c r="AB88" i="5"/>
  <c r="AA88" i="5"/>
  <c r="Y88" i="5"/>
  <c r="X88" i="5"/>
  <c r="U88" i="5"/>
  <c r="BD87" i="5"/>
  <c r="BC87" i="5"/>
  <c r="BB87" i="5"/>
  <c r="BA87" i="5"/>
  <c r="AY87" i="5"/>
  <c r="AX87" i="5"/>
  <c r="AU87" i="5"/>
  <c r="AD87" i="5"/>
  <c r="AC87" i="5"/>
  <c r="AB87" i="5"/>
  <c r="AA87" i="5"/>
  <c r="Y87" i="5"/>
  <c r="X87" i="5"/>
  <c r="U87" i="5"/>
  <c r="BD86" i="5"/>
  <c r="BC86" i="5"/>
  <c r="BB86" i="5"/>
  <c r="BA86" i="5"/>
  <c r="AY86" i="5"/>
  <c r="AX86" i="5"/>
  <c r="AU86" i="5"/>
  <c r="AD86" i="5"/>
  <c r="AC86" i="5"/>
  <c r="AB86" i="5"/>
  <c r="AA86" i="5"/>
  <c r="Y86" i="5"/>
  <c r="X86" i="5"/>
  <c r="U86" i="5"/>
  <c r="BD85" i="5"/>
  <c r="BC85" i="5"/>
  <c r="BB85" i="5"/>
  <c r="BA85" i="5"/>
  <c r="AY85" i="5"/>
  <c r="AX85" i="5"/>
  <c r="AU85" i="5"/>
  <c r="AD85" i="5"/>
  <c r="AC85" i="5"/>
  <c r="AB85" i="5"/>
  <c r="AA85" i="5"/>
  <c r="Y85" i="5"/>
  <c r="X85" i="5"/>
  <c r="U85" i="5"/>
  <c r="BD84" i="5"/>
  <c r="BC84" i="5"/>
  <c r="BB84" i="5"/>
  <c r="BA84" i="5"/>
  <c r="AY84" i="5"/>
  <c r="AX84" i="5"/>
  <c r="AU84" i="5"/>
  <c r="AD84" i="5"/>
  <c r="AC84" i="5"/>
  <c r="AB84" i="5"/>
  <c r="AA84" i="5"/>
  <c r="Y84" i="5"/>
  <c r="X84" i="5"/>
  <c r="U84" i="5"/>
  <c r="BD83" i="5"/>
  <c r="BC83" i="5"/>
  <c r="BB83" i="5"/>
  <c r="BA83" i="5"/>
  <c r="AY83" i="5"/>
  <c r="AX83" i="5"/>
  <c r="AU83" i="5"/>
  <c r="AD83" i="5"/>
  <c r="AC83" i="5"/>
  <c r="AB83" i="5"/>
  <c r="AA83" i="5"/>
  <c r="Y83" i="5"/>
  <c r="X83" i="5"/>
  <c r="U83" i="5"/>
  <c r="BD82" i="5"/>
  <c r="BC82" i="5"/>
  <c r="BB82" i="5"/>
  <c r="BA82" i="5"/>
  <c r="AY82" i="5"/>
  <c r="AX82" i="5"/>
  <c r="AU82" i="5"/>
  <c r="AD82" i="5"/>
  <c r="AC82" i="5"/>
  <c r="AB82" i="5"/>
  <c r="AA82" i="5"/>
  <c r="Y82" i="5"/>
  <c r="X82" i="5"/>
  <c r="U82" i="5"/>
  <c r="BD81" i="5"/>
  <c r="BC81" i="5"/>
  <c r="BB81" i="5"/>
  <c r="BA81" i="5"/>
  <c r="AY81" i="5"/>
  <c r="AX81" i="5"/>
  <c r="AU81" i="5"/>
  <c r="AD81" i="5"/>
  <c r="AC81" i="5"/>
  <c r="AB81" i="5"/>
  <c r="AA81" i="5"/>
  <c r="Y81" i="5"/>
  <c r="X81" i="5"/>
  <c r="U81" i="5"/>
  <c r="BD80" i="5"/>
  <c r="BC80" i="5"/>
  <c r="BB80" i="5"/>
  <c r="BA80" i="5"/>
  <c r="AY80" i="5"/>
  <c r="AX80" i="5"/>
  <c r="AU80" i="5"/>
  <c r="AD80" i="5"/>
  <c r="AC80" i="5"/>
  <c r="AB80" i="5"/>
  <c r="AA80" i="5"/>
  <c r="Y80" i="5"/>
  <c r="X80" i="5"/>
  <c r="U80" i="5"/>
  <c r="BD79" i="5"/>
  <c r="BC79" i="5"/>
  <c r="BB79" i="5"/>
  <c r="BA79" i="5"/>
  <c r="AY79" i="5"/>
  <c r="AX79" i="5"/>
  <c r="AU79" i="5"/>
  <c r="AD79" i="5"/>
  <c r="AC79" i="5"/>
  <c r="AB79" i="5"/>
  <c r="AA79" i="5"/>
  <c r="Y79" i="5"/>
  <c r="X79" i="5"/>
  <c r="U79" i="5"/>
  <c r="BD78" i="5"/>
  <c r="BC78" i="5"/>
  <c r="BB78" i="5"/>
  <c r="BA78" i="5"/>
  <c r="AY78" i="5"/>
  <c r="AX78" i="5"/>
  <c r="AU78" i="5"/>
  <c r="AD78" i="5"/>
  <c r="AC78" i="5"/>
  <c r="AB78" i="5"/>
  <c r="AA78" i="5"/>
  <c r="Y78" i="5"/>
  <c r="X78" i="5"/>
  <c r="U78" i="5"/>
  <c r="BD77" i="5"/>
  <c r="BC77" i="5"/>
  <c r="BB77" i="5"/>
  <c r="BA77" i="5"/>
  <c r="AY77" i="5"/>
  <c r="AX77" i="5"/>
  <c r="AU77" i="5"/>
  <c r="AD77" i="5"/>
  <c r="AC77" i="5"/>
  <c r="AB77" i="5"/>
  <c r="AA77" i="5"/>
  <c r="Y77" i="5"/>
  <c r="X77" i="5"/>
  <c r="U77" i="5"/>
  <c r="BD76" i="5"/>
  <c r="BC76" i="5"/>
  <c r="BB76" i="5"/>
  <c r="BA76" i="5"/>
  <c r="AY76" i="5"/>
  <c r="AX76" i="5"/>
  <c r="AU76" i="5"/>
  <c r="AD76" i="5"/>
  <c r="AC76" i="5"/>
  <c r="AB76" i="5"/>
  <c r="AA76" i="5"/>
  <c r="Y76" i="5"/>
  <c r="X76" i="5"/>
  <c r="U76" i="5"/>
  <c r="BD75" i="5"/>
  <c r="BC75" i="5"/>
  <c r="BB75" i="5"/>
  <c r="BA75" i="5"/>
  <c r="AY75" i="5"/>
  <c r="AX75" i="5"/>
  <c r="AU75" i="5"/>
  <c r="AD75" i="5"/>
  <c r="AC75" i="5"/>
  <c r="AB75" i="5"/>
  <c r="AA75" i="5"/>
  <c r="Y75" i="5"/>
  <c r="X75" i="5"/>
  <c r="U75" i="5"/>
  <c r="BD74" i="5"/>
  <c r="BC74" i="5"/>
  <c r="BB74" i="5"/>
  <c r="BA74" i="5"/>
  <c r="AY74" i="5"/>
  <c r="AX74" i="5"/>
  <c r="AU74" i="5"/>
  <c r="AD74" i="5"/>
  <c r="AC74" i="5"/>
  <c r="AB74" i="5"/>
  <c r="AA74" i="5"/>
  <c r="Y74" i="5"/>
  <c r="X74" i="5"/>
  <c r="U74" i="5"/>
  <c r="BD73" i="5"/>
  <c r="BC73" i="5"/>
  <c r="BB73" i="5"/>
  <c r="BA73" i="5"/>
  <c r="AY73" i="5"/>
  <c r="AX73" i="5"/>
  <c r="AU73" i="5"/>
  <c r="AD73" i="5"/>
  <c r="AC73" i="5"/>
  <c r="AB73" i="5"/>
  <c r="AA73" i="5"/>
  <c r="Y73" i="5"/>
  <c r="X73" i="5"/>
  <c r="U73" i="5"/>
  <c r="BD72" i="5"/>
  <c r="BC72" i="5"/>
  <c r="BB72" i="5"/>
  <c r="BA72" i="5"/>
  <c r="AY72" i="5"/>
  <c r="AX72" i="5"/>
  <c r="AU72" i="5"/>
  <c r="AD72" i="5"/>
  <c r="AC72" i="5"/>
  <c r="AB72" i="5"/>
  <c r="AA72" i="5"/>
  <c r="Y72" i="5"/>
  <c r="X72" i="5"/>
  <c r="U72" i="5"/>
  <c r="BD71" i="5"/>
  <c r="BC71" i="5"/>
  <c r="BB71" i="5"/>
  <c r="BA71" i="5"/>
  <c r="AY71" i="5"/>
  <c r="AX71" i="5"/>
  <c r="AU71" i="5"/>
  <c r="AD71" i="5"/>
  <c r="AC71" i="5"/>
  <c r="AB71" i="5"/>
  <c r="AA71" i="5"/>
  <c r="Y71" i="5"/>
  <c r="X71" i="5"/>
  <c r="U71" i="5"/>
  <c r="BD70" i="5"/>
  <c r="BC70" i="5"/>
  <c r="BB70" i="5"/>
  <c r="BA70" i="5"/>
  <c r="AY70" i="5"/>
  <c r="AX70" i="5"/>
  <c r="AU70" i="5"/>
  <c r="AD70" i="5"/>
  <c r="AC70" i="5"/>
  <c r="AB70" i="5"/>
  <c r="AA70" i="5"/>
  <c r="Y70" i="5"/>
  <c r="X70" i="5"/>
  <c r="U70" i="5"/>
  <c r="BD69" i="5"/>
  <c r="BC69" i="5"/>
  <c r="BB69" i="5"/>
  <c r="BA69" i="5"/>
  <c r="AY69" i="5"/>
  <c r="AX69" i="5"/>
  <c r="AU69" i="5"/>
  <c r="AD69" i="5"/>
  <c r="AC69" i="5"/>
  <c r="AB69" i="5"/>
  <c r="AA69" i="5"/>
  <c r="Y69" i="5"/>
  <c r="X69" i="5"/>
  <c r="U69" i="5"/>
  <c r="BD68" i="5"/>
  <c r="BC68" i="5"/>
  <c r="BB68" i="5"/>
  <c r="BA68" i="5"/>
  <c r="AY68" i="5"/>
  <c r="AX68" i="5"/>
  <c r="AU68" i="5"/>
  <c r="AD68" i="5"/>
  <c r="AC68" i="5"/>
  <c r="AB68" i="5"/>
  <c r="AA68" i="5"/>
  <c r="Y68" i="5"/>
  <c r="X68" i="5"/>
  <c r="U68" i="5"/>
  <c r="BD67" i="5"/>
  <c r="BC67" i="5"/>
  <c r="BB67" i="5"/>
  <c r="BA67" i="5"/>
  <c r="AY67" i="5"/>
  <c r="AX67" i="5"/>
  <c r="AU67" i="5"/>
  <c r="AD67" i="5"/>
  <c r="AC67" i="5"/>
  <c r="AB67" i="5"/>
  <c r="AA67" i="5"/>
  <c r="Y67" i="5"/>
  <c r="X67" i="5"/>
  <c r="U67" i="5"/>
  <c r="BD66" i="5"/>
  <c r="BC66" i="5"/>
  <c r="BB66" i="5"/>
  <c r="BA66" i="5"/>
  <c r="AY66" i="5"/>
  <c r="AX66" i="5"/>
  <c r="AU66" i="5"/>
  <c r="AD66" i="5"/>
  <c r="AC66" i="5"/>
  <c r="AB66" i="5"/>
  <c r="AA66" i="5"/>
  <c r="Y66" i="5"/>
  <c r="X66" i="5"/>
  <c r="U66" i="5"/>
  <c r="BD65" i="5"/>
  <c r="BC65" i="5"/>
  <c r="BB65" i="5"/>
  <c r="BA65" i="5"/>
  <c r="AY65" i="5"/>
  <c r="AX65" i="5"/>
  <c r="AU65" i="5"/>
  <c r="AD65" i="5"/>
  <c r="AC65" i="5"/>
  <c r="AB65" i="5"/>
  <c r="AA65" i="5"/>
  <c r="Y65" i="5"/>
  <c r="X65" i="5"/>
  <c r="U65" i="5"/>
  <c r="BD64" i="5"/>
  <c r="BC64" i="5"/>
  <c r="BB64" i="5"/>
  <c r="BA64" i="5"/>
  <c r="AY64" i="5"/>
  <c r="AX64" i="5"/>
  <c r="AU64" i="5"/>
  <c r="AD64" i="5"/>
  <c r="AC64" i="5"/>
  <c r="AB64" i="5"/>
  <c r="AA64" i="5"/>
  <c r="Y64" i="5"/>
  <c r="X64" i="5"/>
  <c r="U64" i="5"/>
  <c r="BD63" i="5"/>
  <c r="BC63" i="5"/>
  <c r="BB63" i="5"/>
  <c r="BA63" i="5"/>
  <c r="AY63" i="5"/>
  <c r="AX63" i="5"/>
  <c r="AU63" i="5"/>
  <c r="AD63" i="5"/>
  <c r="AC63" i="5"/>
  <c r="AB63" i="5"/>
  <c r="AA63" i="5"/>
  <c r="Y63" i="5"/>
  <c r="X63" i="5"/>
  <c r="U63" i="5"/>
  <c r="BD62" i="5"/>
  <c r="BC62" i="5"/>
  <c r="BB62" i="5"/>
  <c r="BA62" i="5"/>
  <c r="AY62" i="5"/>
  <c r="AX62" i="5"/>
  <c r="AU62" i="5"/>
  <c r="AD62" i="5"/>
  <c r="AC62" i="5"/>
  <c r="AB62" i="5"/>
  <c r="AA62" i="5"/>
  <c r="Y62" i="5"/>
  <c r="X62" i="5"/>
  <c r="U62" i="5"/>
  <c r="BD61" i="5"/>
  <c r="BC61" i="5"/>
  <c r="BB61" i="5"/>
  <c r="BA61" i="5"/>
  <c r="AY61" i="5"/>
  <c r="AX61" i="5"/>
  <c r="AU61" i="5"/>
  <c r="AD61" i="5"/>
  <c r="AC61" i="5"/>
  <c r="AB61" i="5"/>
  <c r="AA61" i="5"/>
  <c r="Y61" i="5"/>
  <c r="X61" i="5"/>
  <c r="U61" i="5"/>
  <c r="BD60" i="5"/>
  <c r="BC60" i="5"/>
  <c r="BB60" i="5"/>
  <c r="BA60" i="5"/>
  <c r="AY60" i="5"/>
  <c r="AX60" i="5"/>
  <c r="AU60" i="5"/>
  <c r="AD60" i="5"/>
  <c r="AC60" i="5"/>
  <c r="AB60" i="5"/>
  <c r="AA60" i="5"/>
  <c r="Y60" i="5"/>
  <c r="X60" i="5"/>
  <c r="U60" i="5"/>
  <c r="BD59" i="5"/>
  <c r="BC59" i="5"/>
  <c r="BB59" i="5"/>
  <c r="BA59" i="5"/>
  <c r="AY59" i="5"/>
  <c r="AX59" i="5"/>
  <c r="AU59" i="5"/>
  <c r="AD59" i="5"/>
  <c r="AC59" i="5"/>
  <c r="AB59" i="5"/>
  <c r="AA59" i="5"/>
  <c r="Y59" i="5"/>
  <c r="X59" i="5"/>
  <c r="U59" i="5"/>
  <c r="BD58" i="5"/>
  <c r="BC58" i="5"/>
  <c r="BB58" i="5"/>
  <c r="BA58" i="5"/>
  <c r="AY58" i="5"/>
  <c r="AX58" i="5"/>
  <c r="AU58" i="5"/>
  <c r="AD58" i="5"/>
  <c r="AC58" i="5"/>
  <c r="AB58" i="5"/>
  <c r="AA58" i="5"/>
  <c r="Y58" i="5"/>
  <c r="X58" i="5"/>
  <c r="U58" i="5"/>
  <c r="BD57" i="5"/>
  <c r="BC57" i="5"/>
  <c r="BB57" i="5"/>
  <c r="BA57" i="5"/>
  <c r="AY57" i="5"/>
  <c r="AX57" i="5"/>
  <c r="AU57" i="5"/>
  <c r="AD57" i="5"/>
  <c r="AC57" i="5"/>
  <c r="AB57" i="5"/>
  <c r="AA57" i="5"/>
  <c r="Y57" i="5"/>
  <c r="X57" i="5"/>
  <c r="U57" i="5"/>
  <c r="BD56" i="5"/>
  <c r="BC56" i="5"/>
  <c r="BB56" i="5"/>
  <c r="BA56" i="5"/>
  <c r="AY56" i="5"/>
  <c r="AX56" i="5"/>
  <c r="AU56" i="5"/>
  <c r="AD56" i="5"/>
  <c r="AC56" i="5"/>
  <c r="AB56" i="5"/>
  <c r="AA56" i="5"/>
  <c r="Y56" i="5"/>
  <c r="X56" i="5"/>
  <c r="U56" i="5"/>
  <c r="BD55" i="5"/>
  <c r="BC55" i="5"/>
  <c r="BB55" i="5"/>
  <c r="BA55" i="5"/>
  <c r="AY55" i="5"/>
  <c r="AX55" i="5"/>
  <c r="AU55" i="5"/>
  <c r="AD55" i="5"/>
  <c r="AC55" i="5"/>
  <c r="AB55" i="5"/>
  <c r="AA55" i="5"/>
  <c r="Y55" i="5"/>
  <c r="X55" i="5"/>
  <c r="U55" i="5"/>
  <c r="BD54" i="5"/>
  <c r="BC54" i="5"/>
  <c r="BB54" i="5"/>
  <c r="BA54" i="5"/>
  <c r="AY54" i="5"/>
  <c r="AX54" i="5"/>
  <c r="AU54" i="5"/>
  <c r="AD54" i="5"/>
  <c r="AC54" i="5"/>
  <c r="AB54" i="5"/>
  <c r="AA54" i="5"/>
  <c r="Y54" i="5"/>
  <c r="X54" i="5"/>
  <c r="U54" i="5"/>
  <c r="BD53" i="5"/>
  <c r="BC53" i="5"/>
  <c r="BB53" i="5"/>
  <c r="BA53" i="5"/>
  <c r="AY53" i="5"/>
  <c r="AX53" i="5"/>
  <c r="AU53" i="5"/>
  <c r="AD53" i="5"/>
  <c r="AC53" i="5"/>
  <c r="AB53" i="5"/>
  <c r="AA53" i="5"/>
  <c r="Y53" i="5"/>
  <c r="X53" i="5"/>
  <c r="U53" i="5"/>
  <c r="BD52" i="5"/>
  <c r="BC52" i="5"/>
  <c r="BB52" i="5"/>
  <c r="BA52" i="5"/>
  <c r="AY52" i="5"/>
  <c r="AX52" i="5"/>
  <c r="AU52" i="5"/>
  <c r="AD52" i="5"/>
  <c r="AC52" i="5"/>
  <c r="AB52" i="5"/>
  <c r="AA52" i="5"/>
  <c r="Y52" i="5"/>
  <c r="X52" i="5"/>
  <c r="U52" i="5"/>
  <c r="BD51" i="5"/>
  <c r="BC51" i="5"/>
  <c r="BB51" i="5"/>
  <c r="BA51" i="5"/>
  <c r="AY51" i="5"/>
  <c r="AX51" i="5"/>
  <c r="AU51" i="5"/>
  <c r="AD51" i="5"/>
  <c r="AC51" i="5"/>
  <c r="AB51" i="5"/>
  <c r="AA51" i="5"/>
  <c r="Y51" i="5"/>
  <c r="X51" i="5"/>
  <c r="U51" i="5"/>
  <c r="BD50" i="5"/>
  <c r="BC50" i="5"/>
  <c r="BB50" i="5"/>
  <c r="BA50" i="5"/>
  <c r="AY50" i="5"/>
  <c r="AX50" i="5"/>
  <c r="AU50" i="5"/>
  <c r="AD50" i="5"/>
  <c r="AC50" i="5"/>
  <c r="AB50" i="5"/>
  <c r="AA50" i="5"/>
  <c r="Y50" i="5"/>
  <c r="X50" i="5"/>
  <c r="U50" i="5"/>
  <c r="BD49" i="5"/>
  <c r="BC49" i="5"/>
  <c r="BB49" i="5"/>
  <c r="BA49" i="5"/>
  <c r="AY49" i="5"/>
  <c r="AX49" i="5"/>
  <c r="AU49" i="5"/>
  <c r="AD49" i="5"/>
  <c r="AC49" i="5"/>
  <c r="AB49" i="5"/>
  <c r="AA49" i="5"/>
  <c r="Y49" i="5"/>
  <c r="X49" i="5"/>
  <c r="U49" i="5"/>
  <c r="BD48" i="5"/>
  <c r="BC48" i="5"/>
  <c r="BB48" i="5"/>
  <c r="BA48" i="5"/>
  <c r="AY48" i="5"/>
  <c r="AX48" i="5"/>
  <c r="AU48" i="5"/>
  <c r="AD48" i="5"/>
  <c r="AC48" i="5"/>
  <c r="AB48" i="5"/>
  <c r="AA48" i="5"/>
  <c r="Y48" i="5"/>
  <c r="X48" i="5"/>
  <c r="U48" i="5"/>
  <c r="BD47" i="5"/>
  <c r="BC47" i="5"/>
  <c r="BB47" i="5"/>
  <c r="BA47" i="5"/>
  <c r="AY47" i="5"/>
  <c r="AX47" i="5"/>
  <c r="AU47" i="5"/>
  <c r="AD47" i="5"/>
  <c r="AC47" i="5"/>
  <c r="AB47" i="5"/>
  <c r="AA47" i="5"/>
  <c r="Y47" i="5"/>
  <c r="X47" i="5"/>
  <c r="U47" i="5"/>
  <c r="BD46" i="5"/>
  <c r="BC46" i="5"/>
  <c r="BB46" i="5"/>
  <c r="BA46" i="5"/>
  <c r="AY46" i="5"/>
  <c r="AX46" i="5"/>
  <c r="AU46" i="5"/>
  <c r="AD46" i="5"/>
  <c r="AC46" i="5"/>
  <c r="AB46" i="5"/>
  <c r="AA46" i="5"/>
  <c r="Y46" i="5"/>
  <c r="X46" i="5"/>
  <c r="U46" i="5"/>
  <c r="BD45" i="5"/>
  <c r="BC45" i="5"/>
  <c r="BB45" i="5"/>
  <c r="BA45" i="5"/>
  <c r="AY45" i="5"/>
  <c r="AX45" i="5"/>
  <c r="AU45" i="5"/>
  <c r="AD45" i="5"/>
  <c r="AC45" i="5"/>
  <c r="AB45" i="5"/>
  <c r="AA45" i="5"/>
  <c r="Y45" i="5"/>
  <c r="X45" i="5"/>
  <c r="U45" i="5"/>
  <c r="BD44" i="5"/>
  <c r="BC44" i="5"/>
  <c r="BB44" i="5"/>
  <c r="BA44" i="5"/>
  <c r="AY44" i="5"/>
  <c r="AX44" i="5"/>
  <c r="AU44" i="5"/>
  <c r="AD44" i="5"/>
  <c r="AC44" i="5"/>
  <c r="AB44" i="5"/>
  <c r="AA44" i="5"/>
  <c r="Y44" i="5"/>
  <c r="X44" i="5"/>
  <c r="U44" i="5"/>
  <c r="BD43" i="5"/>
  <c r="BC43" i="5"/>
  <c r="BB43" i="5"/>
  <c r="BA43" i="5"/>
  <c r="AY43" i="5"/>
  <c r="AX43" i="5"/>
  <c r="AU43" i="5"/>
  <c r="AD43" i="5"/>
  <c r="AC43" i="5"/>
  <c r="AB43" i="5"/>
  <c r="AA43" i="5"/>
  <c r="Y43" i="5"/>
  <c r="X43" i="5"/>
  <c r="U43" i="5"/>
  <c r="BD42" i="5"/>
  <c r="BC42" i="5"/>
  <c r="BB42" i="5"/>
  <c r="BA42" i="5"/>
  <c r="AY42" i="5"/>
  <c r="AX42" i="5"/>
  <c r="AU42" i="5"/>
  <c r="AD42" i="5"/>
  <c r="AC42" i="5"/>
  <c r="AB42" i="5"/>
  <c r="AA42" i="5"/>
  <c r="Y42" i="5"/>
  <c r="X42" i="5"/>
  <c r="U42" i="5"/>
  <c r="BD41" i="5"/>
  <c r="BC41" i="5"/>
  <c r="BB41" i="5"/>
  <c r="BA41" i="5"/>
  <c r="AY41" i="5"/>
  <c r="AX41" i="5"/>
  <c r="AU41" i="5"/>
  <c r="AD41" i="5"/>
  <c r="AC41" i="5"/>
  <c r="AB41" i="5"/>
  <c r="AA41" i="5"/>
  <c r="Y41" i="5"/>
  <c r="X41" i="5"/>
  <c r="U41" i="5"/>
  <c r="BD40" i="5"/>
  <c r="BC40" i="5"/>
  <c r="BB40" i="5"/>
  <c r="BA40" i="5"/>
  <c r="AY40" i="5"/>
  <c r="AX40" i="5"/>
  <c r="AU40" i="5"/>
  <c r="AD40" i="5"/>
  <c r="AC40" i="5"/>
  <c r="AB40" i="5"/>
  <c r="AA40" i="5"/>
  <c r="Y40" i="5"/>
  <c r="X40" i="5"/>
  <c r="U40" i="5"/>
  <c r="BD39" i="5"/>
  <c r="BC39" i="5"/>
  <c r="BB39" i="5"/>
  <c r="BA39" i="5"/>
  <c r="AY39" i="5"/>
  <c r="AX39" i="5"/>
  <c r="AU39" i="5"/>
  <c r="AD39" i="5"/>
  <c r="AC39" i="5"/>
  <c r="AB39" i="5"/>
  <c r="AA39" i="5"/>
  <c r="Y39" i="5"/>
  <c r="X39" i="5"/>
  <c r="U39" i="5"/>
  <c r="BD38" i="5"/>
  <c r="BC38" i="5"/>
  <c r="BB38" i="5"/>
  <c r="BA38" i="5"/>
  <c r="AY38" i="5"/>
  <c r="AX38" i="5"/>
  <c r="AU38" i="5"/>
  <c r="AD38" i="5"/>
  <c r="AC38" i="5"/>
  <c r="AB38" i="5"/>
  <c r="AA38" i="5"/>
  <c r="Y38" i="5"/>
  <c r="X38" i="5"/>
  <c r="U38" i="5"/>
  <c r="BD37" i="5"/>
  <c r="BC37" i="5"/>
  <c r="BB37" i="5"/>
  <c r="BA37" i="5"/>
  <c r="AY37" i="5"/>
  <c r="AX37" i="5"/>
  <c r="AU37" i="5"/>
  <c r="AD37" i="5"/>
  <c r="AC37" i="5"/>
  <c r="AB37" i="5"/>
  <c r="AA37" i="5"/>
  <c r="Y37" i="5"/>
  <c r="X37" i="5"/>
  <c r="U37" i="5"/>
  <c r="BD36" i="5"/>
  <c r="BC36" i="5"/>
  <c r="BB36" i="5"/>
  <c r="BA36" i="5"/>
  <c r="AY36" i="5"/>
  <c r="AX36" i="5"/>
  <c r="AU36" i="5"/>
  <c r="AD36" i="5"/>
  <c r="AC36" i="5"/>
  <c r="AB36" i="5"/>
  <c r="AA36" i="5"/>
  <c r="Y36" i="5"/>
  <c r="X36" i="5"/>
  <c r="U36" i="5"/>
  <c r="BD35" i="5"/>
  <c r="BC35" i="5"/>
  <c r="BB35" i="5"/>
  <c r="BA35" i="5"/>
  <c r="AY35" i="5"/>
  <c r="AX35" i="5"/>
  <c r="AU35" i="5"/>
  <c r="AD35" i="5"/>
  <c r="AC35" i="5"/>
  <c r="AB35" i="5"/>
  <c r="AA35" i="5"/>
  <c r="Y35" i="5"/>
  <c r="X35" i="5"/>
  <c r="U35" i="5"/>
  <c r="BD34" i="5"/>
  <c r="BC34" i="5"/>
  <c r="BB34" i="5"/>
  <c r="BA34" i="5"/>
  <c r="AY34" i="5"/>
  <c r="AX34" i="5"/>
  <c r="AU34" i="5"/>
  <c r="AD34" i="5"/>
  <c r="AC34" i="5"/>
  <c r="AB34" i="5"/>
  <c r="AA34" i="5"/>
  <c r="Y34" i="5"/>
  <c r="X34" i="5"/>
  <c r="U34" i="5"/>
  <c r="BD33" i="5"/>
  <c r="BC33" i="5"/>
  <c r="BB33" i="5"/>
  <c r="BA33" i="5"/>
  <c r="AY33" i="5"/>
  <c r="AX33" i="5"/>
  <c r="AU33" i="5"/>
  <c r="AD33" i="5"/>
  <c r="AC33" i="5"/>
  <c r="AB33" i="5"/>
  <c r="AA33" i="5"/>
  <c r="Y33" i="5"/>
  <c r="X33" i="5"/>
  <c r="U33" i="5"/>
  <c r="BD32" i="5"/>
  <c r="BC32" i="5"/>
  <c r="BB32" i="5"/>
  <c r="BA32" i="5"/>
  <c r="AY32" i="5"/>
  <c r="AX32" i="5"/>
  <c r="AU32" i="5"/>
  <c r="AD32" i="5"/>
  <c r="AC32" i="5"/>
  <c r="AB32" i="5"/>
  <c r="AA32" i="5"/>
  <c r="Y32" i="5"/>
  <c r="X32" i="5"/>
  <c r="U32" i="5"/>
  <c r="BD31" i="5"/>
  <c r="BC31" i="5"/>
  <c r="BB31" i="5"/>
  <c r="BA31" i="5"/>
  <c r="AY31" i="5"/>
  <c r="AX31" i="5"/>
  <c r="AU31" i="5"/>
  <c r="AD31" i="5"/>
  <c r="AC31" i="5"/>
  <c r="AB31" i="5"/>
  <c r="AA31" i="5"/>
  <c r="Y31" i="5"/>
  <c r="X31" i="5"/>
  <c r="U31" i="5"/>
  <c r="BD30" i="5"/>
  <c r="BC30" i="5"/>
  <c r="BB30" i="5"/>
  <c r="BA30" i="5"/>
  <c r="AY30" i="5"/>
  <c r="AX30" i="5"/>
  <c r="AU30" i="5"/>
  <c r="AD30" i="5"/>
  <c r="AC30" i="5"/>
  <c r="AB30" i="5"/>
  <c r="AA30" i="5"/>
  <c r="Y30" i="5"/>
  <c r="X30" i="5"/>
  <c r="U30" i="5"/>
  <c r="BD29" i="5"/>
  <c r="BC29" i="5"/>
  <c r="BB29" i="5"/>
  <c r="BA29" i="5"/>
  <c r="AY29" i="5"/>
  <c r="AX29" i="5"/>
  <c r="AU29" i="5"/>
  <c r="AD29" i="5"/>
  <c r="AC29" i="5"/>
  <c r="AB29" i="5"/>
  <c r="AA29" i="5"/>
  <c r="Y29" i="5"/>
  <c r="X29" i="5"/>
  <c r="U29" i="5"/>
  <c r="BD28" i="5"/>
  <c r="BC28" i="5"/>
  <c r="BB28" i="5"/>
  <c r="BA28" i="5"/>
  <c r="AY28" i="5"/>
  <c r="AX28" i="5"/>
  <c r="AU28" i="5"/>
  <c r="AD28" i="5"/>
  <c r="AC28" i="5"/>
  <c r="AB28" i="5"/>
  <c r="AA28" i="5"/>
  <c r="Y28" i="5"/>
  <c r="X28" i="5"/>
  <c r="U28" i="5"/>
  <c r="A28" i="5"/>
  <c r="B28" i="5" s="1"/>
  <c r="C28" i="5" s="1"/>
  <c r="D17" i="5"/>
  <c r="D11" i="5"/>
  <c r="D9" i="5"/>
  <c r="BD228" i="4"/>
  <c r="BC228" i="4"/>
  <c r="BB228" i="4"/>
  <c r="BA228" i="4"/>
  <c r="AY228" i="4"/>
  <c r="AX228" i="4"/>
  <c r="AU228" i="4"/>
  <c r="AD228" i="4"/>
  <c r="AC228" i="4"/>
  <c r="AB228" i="4"/>
  <c r="AA228" i="4"/>
  <c r="Y228" i="4"/>
  <c r="X228" i="4"/>
  <c r="U228" i="4"/>
  <c r="BD227" i="4"/>
  <c r="BC227" i="4"/>
  <c r="BB227" i="4"/>
  <c r="BA227" i="4"/>
  <c r="AY227" i="4"/>
  <c r="AX227" i="4"/>
  <c r="AU227" i="4"/>
  <c r="AD227" i="4"/>
  <c r="AC227" i="4"/>
  <c r="AB227" i="4"/>
  <c r="AA227" i="4"/>
  <c r="Y227" i="4"/>
  <c r="X227" i="4"/>
  <c r="U227" i="4"/>
  <c r="BD226" i="4"/>
  <c r="BC226" i="4"/>
  <c r="BB226" i="4"/>
  <c r="BA226" i="4"/>
  <c r="AY226" i="4"/>
  <c r="AX226" i="4"/>
  <c r="AU226" i="4"/>
  <c r="AD226" i="4"/>
  <c r="AC226" i="4"/>
  <c r="AB226" i="4"/>
  <c r="AA226" i="4"/>
  <c r="Y226" i="4"/>
  <c r="X226" i="4"/>
  <c r="U226" i="4"/>
  <c r="BD225" i="4"/>
  <c r="BC225" i="4"/>
  <c r="BB225" i="4"/>
  <c r="BA225" i="4"/>
  <c r="AY225" i="4"/>
  <c r="AX225" i="4"/>
  <c r="AU225" i="4"/>
  <c r="AD225" i="4"/>
  <c r="AC225" i="4"/>
  <c r="AB225" i="4"/>
  <c r="AA225" i="4"/>
  <c r="Y225" i="4"/>
  <c r="X225" i="4"/>
  <c r="U225" i="4"/>
  <c r="BD224" i="4"/>
  <c r="BC224" i="4"/>
  <c r="BB224" i="4"/>
  <c r="BA224" i="4"/>
  <c r="AY224" i="4"/>
  <c r="AX224" i="4"/>
  <c r="AU224" i="4"/>
  <c r="AD224" i="4"/>
  <c r="AC224" i="4"/>
  <c r="AB224" i="4"/>
  <c r="AA224" i="4"/>
  <c r="Y224" i="4"/>
  <c r="X224" i="4"/>
  <c r="U224" i="4"/>
  <c r="BD223" i="4"/>
  <c r="BC223" i="4"/>
  <c r="BB223" i="4"/>
  <c r="BA223" i="4"/>
  <c r="AY223" i="4"/>
  <c r="AX223" i="4"/>
  <c r="AU223" i="4"/>
  <c r="AD223" i="4"/>
  <c r="AC223" i="4"/>
  <c r="AB223" i="4"/>
  <c r="AA223" i="4"/>
  <c r="Y223" i="4"/>
  <c r="X223" i="4"/>
  <c r="U223" i="4"/>
  <c r="BD222" i="4"/>
  <c r="BC222" i="4"/>
  <c r="BB222" i="4"/>
  <c r="BA222" i="4"/>
  <c r="AY222" i="4"/>
  <c r="AX222" i="4"/>
  <c r="AU222" i="4"/>
  <c r="AD222" i="4"/>
  <c r="AC222" i="4"/>
  <c r="AB222" i="4"/>
  <c r="AA222" i="4"/>
  <c r="Y222" i="4"/>
  <c r="X222" i="4"/>
  <c r="U222" i="4"/>
  <c r="BD221" i="4"/>
  <c r="BC221" i="4"/>
  <c r="BB221" i="4"/>
  <c r="BA221" i="4"/>
  <c r="AY221" i="4"/>
  <c r="AX221" i="4"/>
  <c r="AU221" i="4"/>
  <c r="AD221" i="4"/>
  <c r="AC221" i="4"/>
  <c r="AB221" i="4"/>
  <c r="AA221" i="4"/>
  <c r="Y221" i="4"/>
  <c r="X221" i="4"/>
  <c r="U221" i="4"/>
  <c r="BD220" i="4"/>
  <c r="BC220" i="4"/>
  <c r="BB220" i="4"/>
  <c r="BA220" i="4"/>
  <c r="AY220" i="4"/>
  <c r="AX220" i="4"/>
  <c r="AU220" i="4"/>
  <c r="AD220" i="4"/>
  <c r="AC220" i="4"/>
  <c r="AB220" i="4"/>
  <c r="AA220" i="4"/>
  <c r="Y220" i="4"/>
  <c r="X220" i="4"/>
  <c r="U220" i="4"/>
  <c r="BD219" i="4"/>
  <c r="BC219" i="4"/>
  <c r="BB219" i="4"/>
  <c r="BA219" i="4"/>
  <c r="AY219" i="4"/>
  <c r="AX219" i="4"/>
  <c r="AU219" i="4"/>
  <c r="AD219" i="4"/>
  <c r="AC219" i="4"/>
  <c r="AB219" i="4"/>
  <c r="AA219" i="4"/>
  <c r="Y219" i="4"/>
  <c r="X219" i="4"/>
  <c r="U219" i="4"/>
  <c r="BD218" i="4"/>
  <c r="BC218" i="4"/>
  <c r="BB218" i="4"/>
  <c r="BA218" i="4"/>
  <c r="AY218" i="4"/>
  <c r="AX218" i="4"/>
  <c r="AU218" i="4"/>
  <c r="AD218" i="4"/>
  <c r="AC218" i="4"/>
  <c r="AB218" i="4"/>
  <c r="AA218" i="4"/>
  <c r="Y218" i="4"/>
  <c r="X218" i="4"/>
  <c r="U218" i="4"/>
  <c r="BD217" i="4"/>
  <c r="BC217" i="4"/>
  <c r="BB217" i="4"/>
  <c r="BA217" i="4"/>
  <c r="AY217" i="4"/>
  <c r="AX217" i="4"/>
  <c r="AU217" i="4"/>
  <c r="AD217" i="4"/>
  <c r="AC217" i="4"/>
  <c r="AB217" i="4"/>
  <c r="AA217" i="4"/>
  <c r="Y217" i="4"/>
  <c r="X217" i="4"/>
  <c r="U217" i="4"/>
  <c r="BD216" i="4"/>
  <c r="BC216" i="4"/>
  <c r="BB216" i="4"/>
  <c r="BA216" i="4"/>
  <c r="AY216" i="4"/>
  <c r="AX216" i="4"/>
  <c r="AU216" i="4"/>
  <c r="AD216" i="4"/>
  <c r="AC216" i="4"/>
  <c r="AB216" i="4"/>
  <c r="AA216" i="4"/>
  <c r="Y216" i="4"/>
  <c r="X216" i="4"/>
  <c r="U216" i="4"/>
  <c r="BD215" i="4"/>
  <c r="BC215" i="4"/>
  <c r="BB215" i="4"/>
  <c r="BA215" i="4"/>
  <c r="AY215" i="4"/>
  <c r="AX215" i="4"/>
  <c r="AU215" i="4"/>
  <c r="AD215" i="4"/>
  <c r="AC215" i="4"/>
  <c r="AB215" i="4"/>
  <c r="AA215" i="4"/>
  <c r="Y215" i="4"/>
  <c r="X215" i="4"/>
  <c r="U215" i="4"/>
  <c r="BD214" i="4"/>
  <c r="BC214" i="4"/>
  <c r="BB214" i="4"/>
  <c r="BA214" i="4"/>
  <c r="AY214" i="4"/>
  <c r="AX214" i="4"/>
  <c r="AU214" i="4"/>
  <c r="AD214" i="4"/>
  <c r="AC214" i="4"/>
  <c r="AB214" i="4"/>
  <c r="AA214" i="4"/>
  <c r="Y214" i="4"/>
  <c r="X214" i="4"/>
  <c r="U214" i="4"/>
  <c r="BD213" i="4"/>
  <c r="BC213" i="4"/>
  <c r="BB213" i="4"/>
  <c r="BA213" i="4"/>
  <c r="AY213" i="4"/>
  <c r="AX213" i="4"/>
  <c r="AU213" i="4"/>
  <c r="AD213" i="4"/>
  <c r="AC213" i="4"/>
  <c r="AB213" i="4"/>
  <c r="AA213" i="4"/>
  <c r="Y213" i="4"/>
  <c r="X213" i="4"/>
  <c r="U213" i="4"/>
  <c r="BD212" i="4"/>
  <c r="BC212" i="4"/>
  <c r="BB212" i="4"/>
  <c r="BA212" i="4"/>
  <c r="AY212" i="4"/>
  <c r="AX212" i="4"/>
  <c r="AU212" i="4"/>
  <c r="AD212" i="4"/>
  <c r="AC212" i="4"/>
  <c r="AB212" i="4"/>
  <c r="AA212" i="4"/>
  <c r="Y212" i="4"/>
  <c r="X212" i="4"/>
  <c r="U212" i="4"/>
  <c r="BD211" i="4"/>
  <c r="BC211" i="4"/>
  <c r="BB211" i="4"/>
  <c r="BA211" i="4"/>
  <c r="AY211" i="4"/>
  <c r="AX211" i="4"/>
  <c r="AU211" i="4"/>
  <c r="AD211" i="4"/>
  <c r="AC211" i="4"/>
  <c r="AB211" i="4"/>
  <c r="AA211" i="4"/>
  <c r="Y211" i="4"/>
  <c r="X211" i="4"/>
  <c r="U211" i="4"/>
  <c r="BD210" i="4"/>
  <c r="BC210" i="4"/>
  <c r="BB210" i="4"/>
  <c r="BA210" i="4"/>
  <c r="AY210" i="4"/>
  <c r="AX210" i="4"/>
  <c r="AU210" i="4"/>
  <c r="AD210" i="4"/>
  <c r="AC210" i="4"/>
  <c r="AB210" i="4"/>
  <c r="AA210" i="4"/>
  <c r="Y210" i="4"/>
  <c r="X210" i="4"/>
  <c r="U210" i="4"/>
  <c r="BD209" i="4"/>
  <c r="BC209" i="4"/>
  <c r="BB209" i="4"/>
  <c r="BA209" i="4"/>
  <c r="AY209" i="4"/>
  <c r="AX209" i="4"/>
  <c r="AU209" i="4"/>
  <c r="AD209" i="4"/>
  <c r="AC209" i="4"/>
  <c r="AB209" i="4"/>
  <c r="AA209" i="4"/>
  <c r="Y209" i="4"/>
  <c r="X209" i="4"/>
  <c r="U209" i="4"/>
  <c r="BD208" i="4"/>
  <c r="BC208" i="4"/>
  <c r="BB208" i="4"/>
  <c r="BA208" i="4"/>
  <c r="AY208" i="4"/>
  <c r="AX208" i="4"/>
  <c r="AU208" i="4"/>
  <c r="AD208" i="4"/>
  <c r="AC208" i="4"/>
  <c r="AB208" i="4"/>
  <c r="AA208" i="4"/>
  <c r="Y208" i="4"/>
  <c r="X208" i="4"/>
  <c r="U208" i="4"/>
  <c r="BD207" i="4"/>
  <c r="BC207" i="4"/>
  <c r="BB207" i="4"/>
  <c r="BA207" i="4"/>
  <c r="AY207" i="4"/>
  <c r="AX207" i="4"/>
  <c r="AU207" i="4"/>
  <c r="AD207" i="4"/>
  <c r="AC207" i="4"/>
  <c r="AB207" i="4"/>
  <c r="AA207" i="4"/>
  <c r="Y207" i="4"/>
  <c r="X207" i="4"/>
  <c r="U207" i="4"/>
  <c r="BD206" i="4"/>
  <c r="BC206" i="4"/>
  <c r="BB206" i="4"/>
  <c r="BA206" i="4"/>
  <c r="AY206" i="4"/>
  <c r="AX206" i="4"/>
  <c r="AU206" i="4"/>
  <c r="AD206" i="4"/>
  <c r="AC206" i="4"/>
  <c r="AB206" i="4"/>
  <c r="AA206" i="4"/>
  <c r="Y206" i="4"/>
  <c r="X206" i="4"/>
  <c r="U206" i="4"/>
  <c r="BD205" i="4"/>
  <c r="BC205" i="4"/>
  <c r="BB205" i="4"/>
  <c r="BA205" i="4"/>
  <c r="AY205" i="4"/>
  <c r="AX205" i="4"/>
  <c r="AU205" i="4"/>
  <c r="AD205" i="4"/>
  <c r="AC205" i="4"/>
  <c r="AB205" i="4"/>
  <c r="AA205" i="4"/>
  <c r="Y205" i="4"/>
  <c r="X205" i="4"/>
  <c r="U205" i="4"/>
  <c r="BD204" i="4"/>
  <c r="BC204" i="4"/>
  <c r="BB204" i="4"/>
  <c r="BA204" i="4"/>
  <c r="AY204" i="4"/>
  <c r="AX204" i="4"/>
  <c r="AU204" i="4"/>
  <c r="AD204" i="4"/>
  <c r="AC204" i="4"/>
  <c r="AB204" i="4"/>
  <c r="AA204" i="4"/>
  <c r="Y204" i="4"/>
  <c r="X204" i="4"/>
  <c r="U204" i="4"/>
  <c r="BD203" i="4"/>
  <c r="BC203" i="4"/>
  <c r="BB203" i="4"/>
  <c r="BA203" i="4"/>
  <c r="AY203" i="4"/>
  <c r="AX203" i="4"/>
  <c r="AU203" i="4"/>
  <c r="AD203" i="4"/>
  <c r="AC203" i="4"/>
  <c r="AB203" i="4"/>
  <c r="AA203" i="4"/>
  <c r="Y203" i="4"/>
  <c r="X203" i="4"/>
  <c r="U203" i="4"/>
  <c r="BD202" i="4"/>
  <c r="BC202" i="4"/>
  <c r="BB202" i="4"/>
  <c r="BA202" i="4"/>
  <c r="AY202" i="4"/>
  <c r="AX202" i="4"/>
  <c r="AU202" i="4"/>
  <c r="AD202" i="4"/>
  <c r="AC202" i="4"/>
  <c r="AB202" i="4"/>
  <c r="AA202" i="4"/>
  <c r="Y202" i="4"/>
  <c r="X202" i="4"/>
  <c r="U202" i="4"/>
  <c r="BD201" i="4"/>
  <c r="BC201" i="4"/>
  <c r="BB201" i="4"/>
  <c r="BA201" i="4"/>
  <c r="AY201" i="4"/>
  <c r="AX201" i="4"/>
  <c r="AU201" i="4"/>
  <c r="AD201" i="4"/>
  <c r="AC201" i="4"/>
  <c r="AB201" i="4"/>
  <c r="AA201" i="4"/>
  <c r="Y201" i="4"/>
  <c r="X201" i="4"/>
  <c r="U201" i="4"/>
  <c r="BD200" i="4"/>
  <c r="BC200" i="4"/>
  <c r="BB200" i="4"/>
  <c r="BA200" i="4"/>
  <c r="AY200" i="4"/>
  <c r="AX200" i="4"/>
  <c r="AU200" i="4"/>
  <c r="AD200" i="4"/>
  <c r="AC200" i="4"/>
  <c r="AB200" i="4"/>
  <c r="AA200" i="4"/>
  <c r="Y200" i="4"/>
  <c r="X200" i="4"/>
  <c r="U200" i="4"/>
  <c r="BD199" i="4"/>
  <c r="BC199" i="4"/>
  <c r="BB199" i="4"/>
  <c r="BA199" i="4"/>
  <c r="AY199" i="4"/>
  <c r="AX199" i="4"/>
  <c r="AU199" i="4"/>
  <c r="AD199" i="4"/>
  <c r="AC199" i="4"/>
  <c r="AB199" i="4"/>
  <c r="AA199" i="4"/>
  <c r="Y199" i="4"/>
  <c r="X199" i="4"/>
  <c r="U199" i="4"/>
  <c r="BD198" i="4"/>
  <c r="BC198" i="4"/>
  <c r="BB198" i="4"/>
  <c r="BA198" i="4"/>
  <c r="AY198" i="4"/>
  <c r="AX198" i="4"/>
  <c r="AU198" i="4"/>
  <c r="AD198" i="4"/>
  <c r="AC198" i="4"/>
  <c r="AB198" i="4"/>
  <c r="AA198" i="4"/>
  <c r="Y198" i="4"/>
  <c r="X198" i="4"/>
  <c r="U198" i="4"/>
  <c r="BD197" i="4"/>
  <c r="BC197" i="4"/>
  <c r="BB197" i="4"/>
  <c r="BA197" i="4"/>
  <c r="AY197" i="4"/>
  <c r="AX197" i="4"/>
  <c r="AU197" i="4"/>
  <c r="AD197" i="4"/>
  <c r="AC197" i="4"/>
  <c r="AB197" i="4"/>
  <c r="AA197" i="4"/>
  <c r="Y197" i="4"/>
  <c r="X197" i="4"/>
  <c r="U197" i="4"/>
  <c r="BD196" i="4"/>
  <c r="BC196" i="4"/>
  <c r="BB196" i="4"/>
  <c r="BA196" i="4"/>
  <c r="AY196" i="4"/>
  <c r="AX196" i="4"/>
  <c r="AU196" i="4"/>
  <c r="AD196" i="4"/>
  <c r="AC196" i="4"/>
  <c r="AB196" i="4"/>
  <c r="AA196" i="4"/>
  <c r="Y196" i="4"/>
  <c r="X196" i="4"/>
  <c r="U196" i="4"/>
  <c r="BD195" i="4"/>
  <c r="BC195" i="4"/>
  <c r="BB195" i="4"/>
  <c r="BA195" i="4"/>
  <c r="AY195" i="4"/>
  <c r="AX195" i="4"/>
  <c r="AU195" i="4"/>
  <c r="AD195" i="4"/>
  <c r="AC195" i="4"/>
  <c r="AB195" i="4"/>
  <c r="AA195" i="4"/>
  <c r="Y195" i="4"/>
  <c r="X195" i="4"/>
  <c r="U195" i="4"/>
  <c r="BD194" i="4"/>
  <c r="BC194" i="4"/>
  <c r="BB194" i="4"/>
  <c r="BA194" i="4"/>
  <c r="AY194" i="4"/>
  <c r="AX194" i="4"/>
  <c r="AU194" i="4"/>
  <c r="AD194" i="4"/>
  <c r="AC194" i="4"/>
  <c r="AB194" i="4"/>
  <c r="AA194" i="4"/>
  <c r="Y194" i="4"/>
  <c r="X194" i="4"/>
  <c r="U194" i="4"/>
  <c r="BD193" i="4"/>
  <c r="BC193" i="4"/>
  <c r="BB193" i="4"/>
  <c r="BA193" i="4"/>
  <c r="AY193" i="4"/>
  <c r="AX193" i="4"/>
  <c r="AU193" i="4"/>
  <c r="AD193" i="4"/>
  <c r="AC193" i="4"/>
  <c r="AB193" i="4"/>
  <c r="AA193" i="4"/>
  <c r="Y193" i="4"/>
  <c r="X193" i="4"/>
  <c r="U193" i="4"/>
  <c r="BD192" i="4"/>
  <c r="BC192" i="4"/>
  <c r="BB192" i="4"/>
  <c r="BA192" i="4"/>
  <c r="AY192" i="4"/>
  <c r="AX192" i="4"/>
  <c r="AU192" i="4"/>
  <c r="AD192" i="4"/>
  <c r="AC192" i="4"/>
  <c r="AB192" i="4"/>
  <c r="AA192" i="4"/>
  <c r="Y192" i="4"/>
  <c r="X192" i="4"/>
  <c r="U192" i="4"/>
  <c r="BD191" i="4"/>
  <c r="BC191" i="4"/>
  <c r="BB191" i="4"/>
  <c r="BA191" i="4"/>
  <c r="AY191" i="4"/>
  <c r="AX191" i="4"/>
  <c r="AU191" i="4"/>
  <c r="AD191" i="4"/>
  <c r="AC191" i="4"/>
  <c r="AB191" i="4"/>
  <c r="AA191" i="4"/>
  <c r="Y191" i="4"/>
  <c r="X191" i="4"/>
  <c r="U191" i="4"/>
  <c r="BD190" i="4"/>
  <c r="BC190" i="4"/>
  <c r="BB190" i="4"/>
  <c r="BA190" i="4"/>
  <c r="AY190" i="4"/>
  <c r="AX190" i="4"/>
  <c r="AU190" i="4"/>
  <c r="AD190" i="4"/>
  <c r="AC190" i="4"/>
  <c r="AB190" i="4"/>
  <c r="AA190" i="4"/>
  <c r="Y190" i="4"/>
  <c r="X190" i="4"/>
  <c r="U190" i="4"/>
  <c r="BD189" i="4"/>
  <c r="BC189" i="4"/>
  <c r="BB189" i="4"/>
  <c r="BA189" i="4"/>
  <c r="AY189" i="4"/>
  <c r="AX189" i="4"/>
  <c r="AU189" i="4"/>
  <c r="AD189" i="4"/>
  <c r="AC189" i="4"/>
  <c r="AB189" i="4"/>
  <c r="AA189" i="4"/>
  <c r="Y189" i="4"/>
  <c r="X189" i="4"/>
  <c r="U189" i="4"/>
  <c r="BD188" i="4"/>
  <c r="BC188" i="4"/>
  <c r="BB188" i="4"/>
  <c r="BA188" i="4"/>
  <c r="AY188" i="4"/>
  <c r="AX188" i="4"/>
  <c r="AU188" i="4"/>
  <c r="AD188" i="4"/>
  <c r="AC188" i="4"/>
  <c r="AB188" i="4"/>
  <c r="AA188" i="4"/>
  <c r="Y188" i="4"/>
  <c r="X188" i="4"/>
  <c r="U188" i="4"/>
  <c r="BD187" i="4"/>
  <c r="BC187" i="4"/>
  <c r="BB187" i="4"/>
  <c r="BA187" i="4"/>
  <c r="AY187" i="4"/>
  <c r="AX187" i="4"/>
  <c r="AU187" i="4"/>
  <c r="AD187" i="4"/>
  <c r="AC187" i="4"/>
  <c r="AB187" i="4"/>
  <c r="AA187" i="4"/>
  <c r="Y187" i="4"/>
  <c r="X187" i="4"/>
  <c r="U187" i="4"/>
  <c r="BD186" i="4"/>
  <c r="BC186" i="4"/>
  <c r="BB186" i="4"/>
  <c r="BA186" i="4"/>
  <c r="AY186" i="4"/>
  <c r="AX186" i="4"/>
  <c r="AU186" i="4"/>
  <c r="AD186" i="4"/>
  <c r="AC186" i="4"/>
  <c r="AB186" i="4"/>
  <c r="AA186" i="4"/>
  <c r="Y186" i="4"/>
  <c r="X186" i="4"/>
  <c r="U186" i="4"/>
  <c r="BD185" i="4"/>
  <c r="BC185" i="4"/>
  <c r="BB185" i="4"/>
  <c r="BA185" i="4"/>
  <c r="AY185" i="4"/>
  <c r="AX185" i="4"/>
  <c r="AU185" i="4"/>
  <c r="AD185" i="4"/>
  <c r="AC185" i="4"/>
  <c r="AB185" i="4"/>
  <c r="AA185" i="4"/>
  <c r="Y185" i="4"/>
  <c r="X185" i="4"/>
  <c r="U185" i="4"/>
  <c r="BD184" i="4"/>
  <c r="BC184" i="4"/>
  <c r="BB184" i="4"/>
  <c r="BA184" i="4"/>
  <c r="AY184" i="4"/>
  <c r="AX184" i="4"/>
  <c r="AU184" i="4"/>
  <c r="AD184" i="4"/>
  <c r="AC184" i="4"/>
  <c r="AB184" i="4"/>
  <c r="AA184" i="4"/>
  <c r="Y184" i="4"/>
  <c r="X184" i="4"/>
  <c r="U184" i="4"/>
  <c r="BD183" i="4"/>
  <c r="BC183" i="4"/>
  <c r="BB183" i="4"/>
  <c r="BA183" i="4"/>
  <c r="AY183" i="4"/>
  <c r="AX183" i="4"/>
  <c r="AU183" i="4"/>
  <c r="AD183" i="4"/>
  <c r="AC183" i="4"/>
  <c r="AB183" i="4"/>
  <c r="AA183" i="4"/>
  <c r="Y183" i="4"/>
  <c r="X183" i="4"/>
  <c r="U183" i="4"/>
  <c r="BD182" i="4"/>
  <c r="BC182" i="4"/>
  <c r="BB182" i="4"/>
  <c r="BA182" i="4"/>
  <c r="AY182" i="4"/>
  <c r="AX182" i="4"/>
  <c r="AU182" i="4"/>
  <c r="AD182" i="4"/>
  <c r="AC182" i="4"/>
  <c r="AB182" i="4"/>
  <c r="AA182" i="4"/>
  <c r="Y182" i="4"/>
  <c r="X182" i="4"/>
  <c r="U182" i="4"/>
  <c r="BD181" i="4"/>
  <c r="BC181" i="4"/>
  <c r="BB181" i="4"/>
  <c r="BA181" i="4"/>
  <c r="AY181" i="4"/>
  <c r="AX181" i="4"/>
  <c r="AU181" i="4"/>
  <c r="AD181" i="4"/>
  <c r="AC181" i="4"/>
  <c r="AB181" i="4"/>
  <c r="AA181" i="4"/>
  <c r="Y181" i="4"/>
  <c r="X181" i="4"/>
  <c r="U181" i="4"/>
  <c r="BD180" i="4"/>
  <c r="BC180" i="4"/>
  <c r="BB180" i="4"/>
  <c r="BA180" i="4"/>
  <c r="AY180" i="4"/>
  <c r="AX180" i="4"/>
  <c r="AU180" i="4"/>
  <c r="AD180" i="4"/>
  <c r="AC180" i="4"/>
  <c r="AB180" i="4"/>
  <c r="AA180" i="4"/>
  <c r="Y180" i="4"/>
  <c r="X180" i="4"/>
  <c r="U180" i="4"/>
  <c r="BD179" i="4"/>
  <c r="BC179" i="4"/>
  <c r="BB179" i="4"/>
  <c r="BA179" i="4"/>
  <c r="AY179" i="4"/>
  <c r="AX179" i="4"/>
  <c r="AU179" i="4"/>
  <c r="AD179" i="4"/>
  <c r="AC179" i="4"/>
  <c r="AB179" i="4"/>
  <c r="AA179" i="4"/>
  <c r="Y179" i="4"/>
  <c r="X179" i="4"/>
  <c r="U179" i="4"/>
  <c r="BD178" i="4"/>
  <c r="BC178" i="4"/>
  <c r="BB178" i="4"/>
  <c r="BA178" i="4"/>
  <c r="AY178" i="4"/>
  <c r="AX178" i="4"/>
  <c r="AU178" i="4"/>
  <c r="AD178" i="4"/>
  <c r="AC178" i="4"/>
  <c r="AB178" i="4"/>
  <c r="AA178" i="4"/>
  <c r="Y178" i="4"/>
  <c r="X178" i="4"/>
  <c r="U178" i="4"/>
  <c r="BD177" i="4"/>
  <c r="BC177" i="4"/>
  <c r="BB177" i="4"/>
  <c r="BA177" i="4"/>
  <c r="AY177" i="4"/>
  <c r="AX177" i="4"/>
  <c r="AU177" i="4"/>
  <c r="AD177" i="4"/>
  <c r="AC177" i="4"/>
  <c r="AB177" i="4"/>
  <c r="AA177" i="4"/>
  <c r="Y177" i="4"/>
  <c r="X177" i="4"/>
  <c r="U177" i="4"/>
  <c r="BD176" i="4"/>
  <c r="BC176" i="4"/>
  <c r="BB176" i="4"/>
  <c r="BA176" i="4"/>
  <c r="AY176" i="4"/>
  <c r="AX176" i="4"/>
  <c r="AU176" i="4"/>
  <c r="AD176" i="4"/>
  <c r="AC176" i="4"/>
  <c r="AB176" i="4"/>
  <c r="AA176" i="4"/>
  <c r="Y176" i="4"/>
  <c r="X176" i="4"/>
  <c r="U176" i="4"/>
  <c r="BD175" i="4"/>
  <c r="BC175" i="4"/>
  <c r="BB175" i="4"/>
  <c r="BA175" i="4"/>
  <c r="AY175" i="4"/>
  <c r="AX175" i="4"/>
  <c r="AU175" i="4"/>
  <c r="AD175" i="4"/>
  <c r="AC175" i="4"/>
  <c r="AB175" i="4"/>
  <c r="AA175" i="4"/>
  <c r="Y175" i="4"/>
  <c r="X175" i="4"/>
  <c r="U175" i="4"/>
  <c r="BD174" i="4"/>
  <c r="BC174" i="4"/>
  <c r="BB174" i="4"/>
  <c r="BA174" i="4"/>
  <c r="AY174" i="4"/>
  <c r="AX174" i="4"/>
  <c r="AU174" i="4"/>
  <c r="AD174" i="4"/>
  <c r="AC174" i="4"/>
  <c r="AB174" i="4"/>
  <c r="AA174" i="4"/>
  <c r="Y174" i="4"/>
  <c r="X174" i="4"/>
  <c r="U174" i="4"/>
  <c r="BD173" i="4"/>
  <c r="BC173" i="4"/>
  <c r="BB173" i="4"/>
  <c r="BA173" i="4"/>
  <c r="AY173" i="4"/>
  <c r="AX173" i="4"/>
  <c r="AU173" i="4"/>
  <c r="AD173" i="4"/>
  <c r="AC173" i="4"/>
  <c r="AB173" i="4"/>
  <c r="AA173" i="4"/>
  <c r="Y173" i="4"/>
  <c r="X173" i="4"/>
  <c r="U173" i="4"/>
  <c r="BD172" i="4"/>
  <c r="BC172" i="4"/>
  <c r="BB172" i="4"/>
  <c r="BA172" i="4"/>
  <c r="AY172" i="4"/>
  <c r="AX172" i="4"/>
  <c r="AU172" i="4"/>
  <c r="AD172" i="4"/>
  <c r="AC172" i="4"/>
  <c r="AB172" i="4"/>
  <c r="AA172" i="4"/>
  <c r="Y172" i="4"/>
  <c r="X172" i="4"/>
  <c r="U172" i="4"/>
  <c r="BD171" i="4"/>
  <c r="BC171" i="4"/>
  <c r="BB171" i="4"/>
  <c r="BA171" i="4"/>
  <c r="AY171" i="4"/>
  <c r="AX171" i="4"/>
  <c r="AU171" i="4"/>
  <c r="AD171" i="4"/>
  <c r="AC171" i="4"/>
  <c r="AB171" i="4"/>
  <c r="AA171" i="4"/>
  <c r="Y171" i="4"/>
  <c r="X171" i="4"/>
  <c r="U171" i="4"/>
  <c r="BD170" i="4"/>
  <c r="BC170" i="4"/>
  <c r="BB170" i="4"/>
  <c r="BA170" i="4"/>
  <c r="AY170" i="4"/>
  <c r="AX170" i="4"/>
  <c r="AU170" i="4"/>
  <c r="AD170" i="4"/>
  <c r="AC170" i="4"/>
  <c r="AB170" i="4"/>
  <c r="AA170" i="4"/>
  <c r="Y170" i="4"/>
  <c r="X170" i="4"/>
  <c r="U170" i="4"/>
  <c r="BD169" i="4"/>
  <c r="BC169" i="4"/>
  <c r="BB169" i="4"/>
  <c r="BA169" i="4"/>
  <c r="AY169" i="4"/>
  <c r="AX169" i="4"/>
  <c r="AU169" i="4"/>
  <c r="AD169" i="4"/>
  <c r="AC169" i="4"/>
  <c r="AB169" i="4"/>
  <c r="AA169" i="4"/>
  <c r="Y169" i="4"/>
  <c r="X169" i="4"/>
  <c r="U169" i="4"/>
  <c r="BD168" i="4"/>
  <c r="BC168" i="4"/>
  <c r="BB168" i="4"/>
  <c r="BA168" i="4"/>
  <c r="AY168" i="4"/>
  <c r="AX168" i="4"/>
  <c r="AU168" i="4"/>
  <c r="AD168" i="4"/>
  <c r="AC168" i="4"/>
  <c r="AB168" i="4"/>
  <c r="AA168" i="4"/>
  <c r="Y168" i="4"/>
  <c r="X168" i="4"/>
  <c r="U168" i="4"/>
  <c r="BD167" i="4"/>
  <c r="BC167" i="4"/>
  <c r="BB167" i="4"/>
  <c r="BA167" i="4"/>
  <c r="AY167" i="4"/>
  <c r="AX167" i="4"/>
  <c r="AU167" i="4"/>
  <c r="AD167" i="4"/>
  <c r="AC167" i="4"/>
  <c r="AB167" i="4"/>
  <c r="AA167" i="4"/>
  <c r="Y167" i="4"/>
  <c r="X167" i="4"/>
  <c r="U167" i="4"/>
  <c r="BD166" i="4"/>
  <c r="BC166" i="4"/>
  <c r="BB166" i="4"/>
  <c r="BA166" i="4"/>
  <c r="AY166" i="4"/>
  <c r="AX166" i="4"/>
  <c r="AU166" i="4"/>
  <c r="AD166" i="4"/>
  <c r="AC166" i="4"/>
  <c r="AB166" i="4"/>
  <c r="AA166" i="4"/>
  <c r="Y166" i="4"/>
  <c r="X166" i="4"/>
  <c r="U166" i="4"/>
  <c r="BD165" i="4"/>
  <c r="BC165" i="4"/>
  <c r="BB165" i="4"/>
  <c r="BA165" i="4"/>
  <c r="AY165" i="4"/>
  <c r="AX165" i="4"/>
  <c r="AU165" i="4"/>
  <c r="AD165" i="4"/>
  <c r="AC165" i="4"/>
  <c r="AB165" i="4"/>
  <c r="AA165" i="4"/>
  <c r="Y165" i="4"/>
  <c r="X165" i="4"/>
  <c r="U165" i="4"/>
  <c r="BD164" i="4"/>
  <c r="BC164" i="4"/>
  <c r="BB164" i="4"/>
  <c r="BA164" i="4"/>
  <c r="AY164" i="4"/>
  <c r="AX164" i="4"/>
  <c r="AU164" i="4"/>
  <c r="AD164" i="4"/>
  <c r="AC164" i="4"/>
  <c r="AB164" i="4"/>
  <c r="AA164" i="4"/>
  <c r="Y164" i="4"/>
  <c r="X164" i="4"/>
  <c r="U164" i="4"/>
  <c r="BD163" i="4"/>
  <c r="BC163" i="4"/>
  <c r="BB163" i="4"/>
  <c r="BA163" i="4"/>
  <c r="AY163" i="4"/>
  <c r="AX163" i="4"/>
  <c r="AU163" i="4"/>
  <c r="AD163" i="4"/>
  <c r="AC163" i="4"/>
  <c r="AB163" i="4"/>
  <c r="AA163" i="4"/>
  <c r="Y163" i="4"/>
  <c r="X163" i="4"/>
  <c r="U163" i="4"/>
  <c r="BD162" i="4"/>
  <c r="BC162" i="4"/>
  <c r="BB162" i="4"/>
  <c r="BA162" i="4"/>
  <c r="AY162" i="4"/>
  <c r="AX162" i="4"/>
  <c r="AU162" i="4"/>
  <c r="AD162" i="4"/>
  <c r="AC162" i="4"/>
  <c r="AB162" i="4"/>
  <c r="AA162" i="4"/>
  <c r="Y162" i="4"/>
  <c r="X162" i="4"/>
  <c r="U162" i="4"/>
  <c r="BD161" i="4"/>
  <c r="BC161" i="4"/>
  <c r="BB161" i="4"/>
  <c r="BA161" i="4"/>
  <c r="AY161" i="4"/>
  <c r="AX161" i="4"/>
  <c r="AU161" i="4"/>
  <c r="AD161" i="4"/>
  <c r="AC161" i="4"/>
  <c r="AB161" i="4"/>
  <c r="AA161" i="4"/>
  <c r="Y161" i="4"/>
  <c r="X161" i="4"/>
  <c r="U161" i="4"/>
  <c r="BD160" i="4"/>
  <c r="BC160" i="4"/>
  <c r="BB160" i="4"/>
  <c r="BA160" i="4"/>
  <c r="AY160" i="4"/>
  <c r="AX160" i="4"/>
  <c r="AU160" i="4"/>
  <c r="AD160" i="4"/>
  <c r="AC160" i="4"/>
  <c r="AB160" i="4"/>
  <c r="AA160" i="4"/>
  <c r="Y160" i="4"/>
  <c r="X160" i="4"/>
  <c r="U160" i="4"/>
  <c r="BD159" i="4"/>
  <c r="BC159" i="4"/>
  <c r="BB159" i="4"/>
  <c r="BA159" i="4"/>
  <c r="AY159" i="4"/>
  <c r="AX159" i="4"/>
  <c r="AU159" i="4"/>
  <c r="AD159" i="4"/>
  <c r="AC159" i="4"/>
  <c r="AB159" i="4"/>
  <c r="AA159" i="4"/>
  <c r="Y159" i="4"/>
  <c r="X159" i="4"/>
  <c r="U159" i="4"/>
  <c r="BD158" i="4"/>
  <c r="BC158" i="4"/>
  <c r="BB158" i="4"/>
  <c r="BA158" i="4"/>
  <c r="AY158" i="4"/>
  <c r="AX158" i="4"/>
  <c r="AU158" i="4"/>
  <c r="AD158" i="4"/>
  <c r="AC158" i="4"/>
  <c r="AB158" i="4"/>
  <c r="AA158" i="4"/>
  <c r="Y158" i="4"/>
  <c r="X158" i="4"/>
  <c r="U158" i="4"/>
  <c r="BD157" i="4"/>
  <c r="BC157" i="4"/>
  <c r="BB157" i="4"/>
  <c r="BA157" i="4"/>
  <c r="AY157" i="4"/>
  <c r="AX157" i="4"/>
  <c r="AU157" i="4"/>
  <c r="AD157" i="4"/>
  <c r="AC157" i="4"/>
  <c r="AB157" i="4"/>
  <c r="AA157" i="4"/>
  <c r="Y157" i="4"/>
  <c r="X157" i="4"/>
  <c r="U157" i="4"/>
  <c r="BD156" i="4"/>
  <c r="BC156" i="4"/>
  <c r="BB156" i="4"/>
  <c r="BA156" i="4"/>
  <c r="AY156" i="4"/>
  <c r="AX156" i="4"/>
  <c r="AU156" i="4"/>
  <c r="AD156" i="4"/>
  <c r="AC156" i="4"/>
  <c r="AB156" i="4"/>
  <c r="AA156" i="4"/>
  <c r="Y156" i="4"/>
  <c r="X156" i="4"/>
  <c r="U156" i="4"/>
  <c r="BD155" i="4"/>
  <c r="BC155" i="4"/>
  <c r="BB155" i="4"/>
  <c r="BA155" i="4"/>
  <c r="AY155" i="4"/>
  <c r="AX155" i="4"/>
  <c r="AU155" i="4"/>
  <c r="AD155" i="4"/>
  <c r="AC155" i="4"/>
  <c r="AB155" i="4"/>
  <c r="AA155" i="4"/>
  <c r="Y155" i="4"/>
  <c r="X155" i="4"/>
  <c r="U155" i="4"/>
  <c r="BD154" i="4"/>
  <c r="BC154" i="4"/>
  <c r="BB154" i="4"/>
  <c r="BA154" i="4"/>
  <c r="AY154" i="4"/>
  <c r="AX154" i="4"/>
  <c r="AU154" i="4"/>
  <c r="AD154" i="4"/>
  <c r="AC154" i="4"/>
  <c r="AB154" i="4"/>
  <c r="AA154" i="4"/>
  <c r="Y154" i="4"/>
  <c r="X154" i="4"/>
  <c r="U154" i="4"/>
  <c r="BD153" i="4"/>
  <c r="BC153" i="4"/>
  <c r="BB153" i="4"/>
  <c r="BA153" i="4"/>
  <c r="AY153" i="4"/>
  <c r="AX153" i="4"/>
  <c r="AU153" i="4"/>
  <c r="AD153" i="4"/>
  <c r="AC153" i="4"/>
  <c r="AB153" i="4"/>
  <c r="AA153" i="4"/>
  <c r="Y153" i="4"/>
  <c r="X153" i="4"/>
  <c r="U153" i="4"/>
  <c r="BD152" i="4"/>
  <c r="BC152" i="4"/>
  <c r="BB152" i="4"/>
  <c r="BA152" i="4"/>
  <c r="AY152" i="4"/>
  <c r="AX152" i="4"/>
  <c r="AU152" i="4"/>
  <c r="AD152" i="4"/>
  <c r="AC152" i="4"/>
  <c r="AB152" i="4"/>
  <c r="AA152" i="4"/>
  <c r="Y152" i="4"/>
  <c r="X152" i="4"/>
  <c r="U152" i="4"/>
  <c r="BD151" i="4"/>
  <c r="BC151" i="4"/>
  <c r="BB151" i="4"/>
  <c r="BA151" i="4"/>
  <c r="AY151" i="4"/>
  <c r="AX151" i="4"/>
  <c r="AU151" i="4"/>
  <c r="AD151" i="4"/>
  <c r="AC151" i="4"/>
  <c r="AB151" i="4"/>
  <c r="AA151" i="4"/>
  <c r="Y151" i="4"/>
  <c r="X151" i="4"/>
  <c r="U151" i="4"/>
  <c r="BD150" i="4"/>
  <c r="BC150" i="4"/>
  <c r="BB150" i="4"/>
  <c r="BA150" i="4"/>
  <c r="AY150" i="4"/>
  <c r="AX150" i="4"/>
  <c r="AU150" i="4"/>
  <c r="AD150" i="4"/>
  <c r="AC150" i="4"/>
  <c r="AB150" i="4"/>
  <c r="AA150" i="4"/>
  <c r="Y150" i="4"/>
  <c r="X150" i="4"/>
  <c r="U150" i="4"/>
  <c r="BD149" i="4"/>
  <c r="BC149" i="4"/>
  <c r="BB149" i="4"/>
  <c r="BA149" i="4"/>
  <c r="AY149" i="4"/>
  <c r="AX149" i="4"/>
  <c r="AU149" i="4"/>
  <c r="AD149" i="4"/>
  <c r="AC149" i="4"/>
  <c r="AB149" i="4"/>
  <c r="AA149" i="4"/>
  <c r="Y149" i="4"/>
  <c r="X149" i="4"/>
  <c r="U149" i="4"/>
  <c r="BD148" i="4"/>
  <c r="BC148" i="4"/>
  <c r="BB148" i="4"/>
  <c r="BA148" i="4"/>
  <c r="AY148" i="4"/>
  <c r="AX148" i="4"/>
  <c r="AU148" i="4"/>
  <c r="AD148" i="4"/>
  <c r="AC148" i="4"/>
  <c r="AB148" i="4"/>
  <c r="AA148" i="4"/>
  <c r="Y148" i="4"/>
  <c r="X148" i="4"/>
  <c r="U148" i="4"/>
  <c r="BD147" i="4"/>
  <c r="BC147" i="4"/>
  <c r="BB147" i="4"/>
  <c r="BA147" i="4"/>
  <c r="AY147" i="4"/>
  <c r="AX147" i="4"/>
  <c r="AU147" i="4"/>
  <c r="AD147" i="4"/>
  <c r="AC147" i="4"/>
  <c r="AB147" i="4"/>
  <c r="AA147" i="4"/>
  <c r="Y147" i="4"/>
  <c r="X147" i="4"/>
  <c r="U147" i="4"/>
  <c r="BD146" i="4"/>
  <c r="BC146" i="4"/>
  <c r="BB146" i="4"/>
  <c r="BA146" i="4"/>
  <c r="AY146" i="4"/>
  <c r="AX146" i="4"/>
  <c r="AU146" i="4"/>
  <c r="AD146" i="4"/>
  <c r="AC146" i="4"/>
  <c r="AB146" i="4"/>
  <c r="AA146" i="4"/>
  <c r="Y146" i="4"/>
  <c r="X146" i="4"/>
  <c r="U146" i="4"/>
  <c r="BD145" i="4"/>
  <c r="BC145" i="4"/>
  <c r="BB145" i="4"/>
  <c r="BA145" i="4"/>
  <c r="AY145" i="4"/>
  <c r="AX145" i="4"/>
  <c r="AU145" i="4"/>
  <c r="AD145" i="4"/>
  <c r="AC145" i="4"/>
  <c r="AB145" i="4"/>
  <c r="AA145" i="4"/>
  <c r="Y145" i="4"/>
  <c r="X145" i="4"/>
  <c r="U145" i="4"/>
  <c r="BD144" i="4"/>
  <c r="BC144" i="4"/>
  <c r="BB144" i="4"/>
  <c r="BA144" i="4"/>
  <c r="AY144" i="4"/>
  <c r="AX144" i="4"/>
  <c r="AU144" i="4"/>
  <c r="AD144" i="4"/>
  <c r="AC144" i="4"/>
  <c r="AB144" i="4"/>
  <c r="AA144" i="4"/>
  <c r="Y144" i="4"/>
  <c r="X144" i="4"/>
  <c r="U144" i="4"/>
  <c r="BD143" i="4"/>
  <c r="BC143" i="4"/>
  <c r="BB143" i="4"/>
  <c r="BA143" i="4"/>
  <c r="AY143" i="4"/>
  <c r="AX143" i="4"/>
  <c r="AU143" i="4"/>
  <c r="AD143" i="4"/>
  <c r="AC143" i="4"/>
  <c r="AB143" i="4"/>
  <c r="AA143" i="4"/>
  <c r="Y143" i="4"/>
  <c r="X143" i="4"/>
  <c r="U143" i="4"/>
  <c r="BD142" i="4"/>
  <c r="BC142" i="4"/>
  <c r="BB142" i="4"/>
  <c r="BA142" i="4"/>
  <c r="AY142" i="4"/>
  <c r="AX142" i="4"/>
  <c r="AU142" i="4"/>
  <c r="AD142" i="4"/>
  <c r="AC142" i="4"/>
  <c r="AB142" i="4"/>
  <c r="AA142" i="4"/>
  <c r="Y142" i="4"/>
  <c r="X142" i="4"/>
  <c r="U142" i="4"/>
  <c r="BD141" i="4"/>
  <c r="BC141" i="4"/>
  <c r="BB141" i="4"/>
  <c r="BA141" i="4"/>
  <c r="AY141" i="4"/>
  <c r="AX141" i="4"/>
  <c r="AU141" i="4"/>
  <c r="AD141" i="4"/>
  <c r="AC141" i="4"/>
  <c r="AB141" i="4"/>
  <c r="AA141" i="4"/>
  <c r="Y141" i="4"/>
  <c r="X141" i="4"/>
  <c r="U141" i="4"/>
  <c r="BD140" i="4"/>
  <c r="BC140" i="4"/>
  <c r="BB140" i="4"/>
  <c r="BA140" i="4"/>
  <c r="AY140" i="4"/>
  <c r="AX140" i="4"/>
  <c r="AU140" i="4"/>
  <c r="AD140" i="4"/>
  <c r="AC140" i="4"/>
  <c r="AB140" i="4"/>
  <c r="AA140" i="4"/>
  <c r="Y140" i="4"/>
  <c r="X140" i="4"/>
  <c r="U140" i="4"/>
  <c r="BD139" i="4"/>
  <c r="BC139" i="4"/>
  <c r="BB139" i="4"/>
  <c r="BA139" i="4"/>
  <c r="AY139" i="4"/>
  <c r="AX139" i="4"/>
  <c r="AU139" i="4"/>
  <c r="AD139" i="4"/>
  <c r="AC139" i="4"/>
  <c r="AB139" i="4"/>
  <c r="AA139" i="4"/>
  <c r="Y139" i="4"/>
  <c r="X139" i="4"/>
  <c r="U139" i="4"/>
  <c r="BD138" i="4"/>
  <c r="BC138" i="4"/>
  <c r="BB138" i="4"/>
  <c r="BA138" i="4"/>
  <c r="AY138" i="4"/>
  <c r="AX138" i="4"/>
  <c r="AU138" i="4"/>
  <c r="AD138" i="4"/>
  <c r="AC138" i="4"/>
  <c r="AB138" i="4"/>
  <c r="AA138" i="4"/>
  <c r="Y138" i="4"/>
  <c r="X138" i="4"/>
  <c r="U138" i="4"/>
  <c r="BD137" i="4"/>
  <c r="BC137" i="4"/>
  <c r="BB137" i="4"/>
  <c r="BA137" i="4"/>
  <c r="AY137" i="4"/>
  <c r="AX137" i="4"/>
  <c r="AU137" i="4"/>
  <c r="AD137" i="4"/>
  <c r="AC137" i="4"/>
  <c r="AB137" i="4"/>
  <c r="AA137" i="4"/>
  <c r="Y137" i="4"/>
  <c r="X137" i="4"/>
  <c r="U137" i="4"/>
  <c r="BD136" i="4"/>
  <c r="BC136" i="4"/>
  <c r="BB136" i="4"/>
  <c r="BA136" i="4"/>
  <c r="AY136" i="4"/>
  <c r="AX136" i="4"/>
  <c r="AU136" i="4"/>
  <c r="AD136" i="4"/>
  <c r="AC136" i="4"/>
  <c r="AB136" i="4"/>
  <c r="AA136" i="4"/>
  <c r="Y136" i="4"/>
  <c r="X136" i="4"/>
  <c r="U136" i="4"/>
  <c r="BD135" i="4"/>
  <c r="BC135" i="4"/>
  <c r="BB135" i="4"/>
  <c r="BA135" i="4"/>
  <c r="AY135" i="4"/>
  <c r="AX135" i="4"/>
  <c r="AU135" i="4"/>
  <c r="AD135" i="4"/>
  <c r="AC135" i="4"/>
  <c r="AB135" i="4"/>
  <c r="AA135" i="4"/>
  <c r="Y135" i="4"/>
  <c r="X135" i="4"/>
  <c r="U135" i="4"/>
  <c r="BD134" i="4"/>
  <c r="BC134" i="4"/>
  <c r="BB134" i="4"/>
  <c r="BA134" i="4"/>
  <c r="AY134" i="4"/>
  <c r="AX134" i="4"/>
  <c r="AU134" i="4"/>
  <c r="AD134" i="4"/>
  <c r="AC134" i="4"/>
  <c r="AB134" i="4"/>
  <c r="AA134" i="4"/>
  <c r="Y134" i="4"/>
  <c r="X134" i="4"/>
  <c r="U134" i="4"/>
  <c r="BD133" i="4"/>
  <c r="BC133" i="4"/>
  <c r="BB133" i="4"/>
  <c r="BA133" i="4"/>
  <c r="AY133" i="4"/>
  <c r="AX133" i="4"/>
  <c r="AU133" i="4"/>
  <c r="AD133" i="4"/>
  <c r="AC133" i="4"/>
  <c r="AB133" i="4"/>
  <c r="AA133" i="4"/>
  <c r="Y133" i="4"/>
  <c r="X133" i="4"/>
  <c r="U133" i="4"/>
  <c r="BD132" i="4"/>
  <c r="BC132" i="4"/>
  <c r="BB132" i="4"/>
  <c r="BA132" i="4"/>
  <c r="AY132" i="4"/>
  <c r="AX132" i="4"/>
  <c r="AU132" i="4"/>
  <c r="AD132" i="4"/>
  <c r="AC132" i="4"/>
  <c r="AB132" i="4"/>
  <c r="AA132" i="4"/>
  <c r="Y132" i="4"/>
  <c r="X132" i="4"/>
  <c r="U132" i="4"/>
  <c r="BD131" i="4"/>
  <c r="BC131" i="4"/>
  <c r="BB131" i="4"/>
  <c r="BA131" i="4"/>
  <c r="AY131" i="4"/>
  <c r="AX131" i="4"/>
  <c r="AU131" i="4"/>
  <c r="AD131" i="4"/>
  <c r="AC131" i="4"/>
  <c r="AB131" i="4"/>
  <c r="AA131" i="4"/>
  <c r="Y131" i="4"/>
  <c r="X131" i="4"/>
  <c r="U131" i="4"/>
  <c r="BD130" i="4"/>
  <c r="BC130" i="4"/>
  <c r="BB130" i="4"/>
  <c r="BA130" i="4"/>
  <c r="AY130" i="4"/>
  <c r="AX130" i="4"/>
  <c r="AU130" i="4"/>
  <c r="AD130" i="4"/>
  <c r="AC130" i="4"/>
  <c r="AB130" i="4"/>
  <c r="AA130" i="4"/>
  <c r="Y130" i="4"/>
  <c r="X130" i="4"/>
  <c r="U130" i="4"/>
  <c r="BD129" i="4"/>
  <c r="BC129" i="4"/>
  <c r="BB129" i="4"/>
  <c r="BA129" i="4"/>
  <c r="AY129" i="4"/>
  <c r="AX129" i="4"/>
  <c r="AU129" i="4"/>
  <c r="AD129" i="4"/>
  <c r="AC129" i="4"/>
  <c r="AB129" i="4"/>
  <c r="AA129" i="4"/>
  <c r="Y129" i="4"/>
  <c r="X129" i="4"/>
  <c r="U129" i="4"/>
  <c r="BD128" i="4"/>
  <c r="BC128" i="4"/>
  <c r="BB128" i="4"/>
  <c r="BA128" i="4"/>
  <c r="AY128" i="4"/>
  <c r="AX128" i="4"/>
  <c r="AU128" i="4"/>
  <c r="AD128" i="4"/>
  <c r="AC128" i="4"/>
  <c r="AB128" i="4"/>
  <c r="AA128" i="4"/>
  <c r="Y128" i="4"/>
  <c r="X128" i="4"/>
  <c r="U128" i="4"/>
  <c r="BD127" i="4"/>
  <c r="BC127" i="4"/>
  <c r="BB127" i="4"/>
  <c r="BA127" i="4"/>
  <c r="AY127" i="4"/>
  <c r="AX127" i="4"/>
  <c r="AU127" i="4"/>
  <c r="AD127" i="4"/>
  <c r="AC127" i="4"/>
  <c r="AB127" i="4"/>
  <c r="AA127" i="4"/>
  <c r="Y127" i="4"/>
  <c r="X127" i="4"/>
  <c r="U127" i="4"/>
  <c r="BD126" i="4"/>
  <c r="BC126" i="4"/>
  <c r="BB126" i="4"/>
  <c r="BA126" i="4"/>
  <c r="AY126" i="4"/>
  <c r="AX126" i="4"/>
  <c r="AU126" i="4"/>
  <c r="AD126" i="4"/>
  <c r="AC126" i="4"/>
  <c r="AB126" i="4"/>
  <c r="AA126" i="4"/>
  <c r="Y126" i="4"/>
  <c r="X126" i="4"/>
  <c r="U126" i="4"/>
  <c r="BD125" i="4"/>
  <c r="BC125" i="4"/>
  <c r="BB125" i="4"/>
  <c r="BA125" i="4"/>
  <c r="AY125" i="4"/>
  <c r="AX125" i="4"/>
  <c r="AU125" i="4"/>
  <c r="AD125" i="4"/>
  <c r="AC125" i="4"/>
  <c r="AB125" i="4"/>
  <c r="AA125" i="4"/>
  <c r="Y125" i="4"/>
  <c r="X125" i="4"/>
  <c r="U125" i="4"/>
  <c r="BD124" i="4"/>
  <c r="BC124" i="4"/>
  <c r="BB124" i="4"/>
  <c r="BA124" i="4"/>
  <c r="AY124" i="4"/>
  <c r="AX124" i="4"/>
  <c r="AU124" i="4"/>
  <c r="AD124" i="4"/>
  <c r="AC124" i="4"/>
  <c r="AB124" i="4"/>
  <c r="AA124" i="4"/>
  <c r="Y124" i="4"/>
  <c r="X124" i="4"/>
  <c r="U124" i="4"/>
  <c r="BD123" i="4"/>
  <c r="BC123" i="4"/>
  <c r="BB123" i="4"/>
  <c r="BA123" i="4"/>
  <c r="AY123" i="4"/>
  <c r="AX123" i="4"/>
  <c r="AU123" i="4"/>
  <c r="AD123" i="4"/>
  <c r="AC123" i="4"/>
  <c r="AB123" i="4"/>
  <c r="AA123" i="4"/>
  <c r="Y123" i="4"/>
  <c r="X123" i="4"/>
  <c r="U123" i="4"/>
  <c r="BD122" i="4"/>
  <c r="BC122" i="4"/>
  <c r="BB122" i="4"/>
  <c r="BA122" i="4"/>
  <c r="AY122" i="4"/>
  <c r="AX122" i="4"/>
  <c r="AU122" i="4"/>
  <c r="AD122" i="4"/>
  <c r="AC122" i="4"/>
  <c r="AB122" i="4"/>
  <c r="AA122" i="4"/>
  <c r="Y122" i="4"/>
  <c r="X122" i="4"/>
  <c r="U122" i="4"/>
  <c r="BD121" i="4"/>
  <c r="BC121" i="4"/>
  <c r="BB121" i="4"/>
  <c r="BA121" i="4"/>
  <c r="AY121" i="4"/>
  <c r="AX121" i="4"/>
  <c r="AU121" i="4"/>
  <c r="AD121" i="4"/>
  <c r="AC121" i="4"/>
  <c r="AB121" i="4"/>
  <c r="AA121" i="4"/>
  <c r="Y121" i="4"/>
  <c r="X121" i="4"/>
  <c r="U121" i="4"/>
  <c r="BD120" i="4"/>
  <c r="BC120" i="4"/>
  <c r="BB120" i="4"/>
  <c r="BA120" i="4"/>
  <c r="AY120" i="4"/>
  <c r="AX120" i="4"/>
  <c r="AU120" i="4"/>
  <c r="AD120" i="4"/>
  <c r="AC120" i="4"/>
  <c r="AB120" i="4"/>
  <c r="AA120" i="4"/>
  <c r="Y120" i="4"/>
  <c r="X120" i="4"/>
  <c r="U120" i="4"/>
  <c r="BD119" i="4"/>
  <c r="BC119" i="4"/>
  <c r="BB119" i="4"/>
  <c r="BA119" i="4"/>
  <c r="AY119" i="4"/>
  <c r="AX119" i="4"/>
  <c r="AU119" i="4"/>
  <c r="AD119" i="4"/>
  <c r="AC119" i="4"/>
  <c r="AB119" i="4"/>
  <c r="AA119" i="4"/>
  <c r="Y119" i="4"/>
  <c r="X119" i="4"/>
  <c r="U119" i="4"/>
  <c r="BD118" i="4"/>
  <c r="BC118" i="4"/>
  <c r="BB118" i="4"/>
  <c r="BA118" i="4"/>
  <c r="AY118" i="4"/>
  <c r="AX118" i="4"/>
  <c r="AU118" i="4"/>
  <c r="AD118" i="4"/>
  <c r="AC118" i="4"/>
  <c r="AB118" i="4"/>
  <c r="AA118" i="4"/>
  <c r="Y118" i="4"/>
  <c r="X118" i="4"/>
  <c r="U118" i="4"/>
  <c r="BD117" i="4"/>
  <c r="BC117" i="4"/>
  <c r="BB117" i="4"/>
  <c r="BA117" i="4"/>
  <c r="AY117" i="4"/>
  <c r="AX117" i="4"/>
  <c r="AU117" i="4"/>
  <c r="AD117" i="4"/>
  <c r="AC117" i="4"/>
  <c r="AB117" i="4"/>
  <c r="AA117" i="4"/>
  <c r="Y117" i="4"/>
  <c r="X117" i="4"/>
  <c r="U117" i="4"/>
  <c r="BD116" i="4"/>
  <c r="BC116" i="4"/>
  <c r="BB116" i="4"/>
  <c r="BA116" i="4"/>
  <c r="AY116" i="4"/>
  <c r="AX116" i="4"/>
  <c r="AU116" i="4"/>
  <c r="AD116" i="4"/>
  <c r="AC116" i="4"/>
  <c r="AB116" i="4"/>
  <c r="AA116" i="4"/>
  <c r="Y116" i="4"/>
  <c r="X116" i="4"/>
  <c r="U116" i="4"/>
  <c r="BD115" i="4"/>
  <c r="BC115" i="4"/>
  <c r="BB115" i="4"/>
  <c r="BA115" i="4"/>
  <c r="AY115" i="4"/>
  <c r="AX115" i="4"/>
  <c r="AU115" i="4"/>
  <c r="AD115" i="4"/>
  <c r="AC115" i="4"/>
  <c r="AB115" i="4"/>
  <c r="AA115" i="4"/>
  <c r="Y115" i="4"/>
  <c r="X115" i="4"/>
  <c r="U115" i="4"/>
  <c r="BD114" i="4"/>
  <c r="BC114" i="4"/>
  <c r="BB114" i="4"/>
  <c r="BA114" i="4"/>
  <c r="AY114" i="4"/>
  <c r="AX114" i="4"/>
  <c r="AU114" i="4"/>
  <c r="AD114" i="4"/>
  <c r="AC114" i="4"/>
  <c r="AB114" i="4"/>
  <c r="AA114" i="4"/>
  <c r="Y114" i="4"/>
  <c r="X114" i="4"/>
  <c r="U114" i="4"/>
  <c r="BD113" i="4"/>
  <c r="BC113" i="4"/>
  <c r="BB113" i="4"/>
  <c r="BA113" i="4"/>
  <c r="AY113" i="4"/>
  <c r="AX113" i="4"/>
  <c r="AU113" i="4"/>
  <c r="AD113" i="4"/>
  <c r="AC113" i="4"/>
  <c r="AB113" i="4"/>
  <c r="AA113" i="4"/>
  <c r="Y113" i="4"/>
  <c r="X113" i="4"/>
  <c r="U113" i="4"/>
  <c r="BD112" i="4"/>
  <c r="BC112" i="4"/>
  <c r="BB112" i="4"/>
  <c r="BA112" i="4"/>
  <c r="AY112" i="4"/>
  <c r="AX112" i="4"/>
  <c r="AU112" i="4"/>
  <c r="AD112" i="4"/>
  <c r="AC112" i="4"/>
  <c r="AB112" i="4"/>
  <c r="AA112" i="4"/>
  <c r="Y112" i="4"/>
  <c r="X112" i="4"/>
  <c r="U112" i="4"/>
  <c r="BD111" i="4"/>
  <c r="BC111" i="4"/>
  <c r="BB111" i="4"/>
  <c r="BA111" i="4"/>
  <c r="AY111" i="4"/>
  <c r="AX111" i="4"/>
  <c r="AU111" i="4"/>
  <c r="AD111" i="4"/>
  <c r="AC111" i="4"/>
  <c r="AB111" i="4"/>
  <c r="AA111" i="4"/>
  <c r="Y111" i="4"/>
  <c r="X111" i="4"/>
  <c r="U111" i="4"/>
  <c r="BD110" i="4"/>
  <c r="BC110" i="4"/>
  <c r="BB110" i="4"/>
  <c r="BA110" i="4"/>
  <c r="AY110" i="4"/>
  <c r="AX110" i="4"/>
  <c r="AU110" i="4"/>
  <c r="AD110" i="4"/>
  <c r="AC110" i="4"/>
  <c r="AB110" i="4"/>
  <c r="AA110" i="4"/>
  <c r="Y110" i="4"/>
  <c r="X110" i="4"/>
  <c r="U110" i="4"/>
  <c r="BD109" i="4"/>
  <c r="BC109" i="4"/>
  <c r="BB109" i="4"/>
  <c r="BA109" i="4"/>
  <c r="AY109" i="4"/>
  <c r="AX109" i="4"/>
  <c r="AU109" i="4"/>
  <c r="AD109" i="4"/>
  <c r="AC109" i="4"/>
  <c r="AB109" i="4"/>
  <c r="AA109" i="4"/>
  <c r="Y109" i="4"/>
  <c r="X109" i="4"/>
  <c r="U109" i="4"/>
  <c r="BD108" i="4"/>
  <c r="BC108" i="4"/>
  <c r="BB108" i="4"/>
  <c r="BA108" i="4"/>
  <c r="AY108" i="4"/>
  <c r="AX108" i="4"/>
  <c r="AU108" i="4"/>
  <c r="AD108" i="4"/>
  <c r="AC108" i="4"/>
  <c r="AB108" i="4"/>
  <c r="AA108" i="4"/>
  <c r="Y108" i="4"/>
  <c r="X108" i="4"/>
  <c r="U108" i="4"/>
  <c r="BD107" i="4"/>
  <c r="BC107" i="4"/>
  <c r="BB107" i="4"/>
  <c r="BA107" i="4"/>
  <c r="AY107" i="4"/>
  <c r="AX107" i="4"/>
  <c r="AU107" i="4"/>
  <c r="AD107" i="4"/>
  <c r="AC107" i="4"/>
  <c r="AB107" i="4"/>
  <c r="AA107" i="4"/>
  <c r="Y107" i="4"/>
  <c r="X107" i="4"/>
  <c r="U107" i="4"/>
  <c r="BD106" i="4"/>
  <c r="BC106" i="4"/>
  <c r="BB106" i="4"/>
  <c r="BA106" i="4"/>
  <c r="AY106" i="4"/>
  <c r="AX106" i="4"/>
  <c r="AU106" i="4"/>
  <c r="AD106" i="4"/>
  <c r="AC106" i="4"/>
  <c r="AB106" i="4"/>
  <c r="AA106" i="4"/>
  <c r="Y106" i="4"/>
  <c r="X106" i="4"/>
  <c r="U106" i="4"/>
  <c r="BD105" i="4"/>
  <c r="BC105" i="4"/>
  <c r="BB105" i="4"/>
  <c r="BA105" i="4"/>
  <c r="AY105" i="4"/>
  <c r="AX105" i="4"/>
  <c r="AU105" i="4"/>
  <c r="AD105" i="4"/>
  <c r="AC105" i="4"/>
  <c r="AB105" i="4"/>
  <c r="AA105" i="4"/>
  <c r="Y105" i="4"/>
  <c r="X105" i="4"/>
  <c r="U105" i="4"/>
  <c r="BD104" i="4"/>
  <c r="BC104" i="4"/>
  <c r="BB104" i="4"/>
  <c r="BA104" i="4"/>
  <c r="AY104" i="4"/>
  <c r="AX104" i="4"/>
  <c r="AU104" i="4"/>
  <c r="AD104" i="4"/>
  <c r="AC104" i="4"/>
  <c r="AB104" i="4"/>
  <c r="AA104" i="4"/>
  <c r="Y104" i="4"/>
  <c r="X104" i="4"/>
  <c r="U104" i="4"/>
  <c r="BD103" i="4"/>
  <c r="BC103" i="4"/>
  <c r="BB103" i="4"/>
  <c r="BA103" i="4"/>
  <c r="AY103" i="4"/>
  <c r="AX103" i="4"/>
  <c r="AU103" i="4"/>
  <c r="AD103" i="4"/>
  <c r="AC103" i="4"/>
  <c r="AB103" i="4"/>
  <c r="AA103" i="4"/>
  <c r="Y103" i="4"/>
  <c r="X103" i="4"/>
  <c r="U103" i="4"/>
  <c r="BD102" i="4"/>
  <c r="BC102" i="4"/>
  <c r="BB102" i="4"/>
  <c r="BA102" i="4"/>
  <c r="AY102" i="4"/>
  <c r="AX102" i="4"/>
  <c r="AU102" i="4"/>
  <c r="AD102" i="4"/>
  <c r="AC102" i="4"/>
  <c r="AB102" i="4"/>
  <c r="AA102" i="4"/>
  <c r="Y102" i="4"/>
  <c r="X102" i="4"/>
  <c r="U102" i="4"/>
  <c r="BD101" i="4"/>
  <c r="BC101" i="4"/>
  <c r="BB101" i="4"/>
  <c r="BA101" i="4"/>
  <c r="AY101" i="4"/>
  <c r="AX101" i="4"/>
  <c r="AU101" i="4"/>
  <c r="AD101" i="4"/>
  <c r="AC101" i="4"/>
  <c r="AB101" i="4"/>
  <c r="AA101" i="4"/>
  <c r="Y101" i="4"/>
  <c r="X101" i="4"/>
  <c r="U101" i="4"/>
  <c r="BD100" i="4"/>
  <c r="BC100" i="4"/>
  <c r="BB100" i="4"/>
  <c r="BA100" i="4"/>
  <c r="AY100" i="4"/>
  <c r="AX100" i="4"/>
  <c r="AU100" i="4"/>
  <c r="AD100" i="4"/>
  <c r="AC100" i="4"/>
  <c r="AB100" i="4"/>
  <c r="AA100" i="4"/>
  <c r="Y100" i="4"/>
  <c r="X100" i="4"/>
  <c r="U100" i="4"/>
  <c r="BD99" i="4"/>
  <c r="BC99" i="4"/>
  <c r="BB99" i="4"/>
  <c r="BA99" i="4"/>
  <c r="AY99" i="4"/>
  <c r="AX99" i="4"/>
  <c r="AU99" i="4"/>
  <c r="AD99" i="4"/>
  <c r="AC99" i="4"/>
  <c r="AB99" i="4"/>
  <c r="AA99" i="4"/>
  <c r="Y99" i="4"/>
  <c r="X99" i="4"/>
  <c r="U99" i="4"/>
  <c r="BD98" i="4"/>
  <c r="BC98" i="4"/>
  <c r="BB98" i="4"/>
  <c r="BA98" i="4"/>
  <c r="AY98" i="4"/>
  <c r="AX98" i="4"/>
  <c r="AU98" i="4"/>
  <c r="AD98" i="4"/>
  <c r="AC98" i="4"/>
  <c r="AB98" i="4"/>
  <c r="AA98" i="4"/>
  <c r="Y98" i="4"/>
  <c r="X98" i="4"/>
  <c r="U98" i="4"/>
  <c r="BD97" i="4"/>
  <c r="BC97" i="4"/>
  <c r="BB97" i="4"/>
  <c r="BA97" i="4"/>
  <c r="AY97" i="4"/>
  <c r="AX97" i="4"/>
  <c r="AU97" i="4"/>
  <c r="AD97" i="4"/>
  <c r="AC97" i="4"/>
  <c r="AB97" i="4"/>
  <c r="AA97" i="4"/>
  <c r="Y97" i="4"/>
  <c r="X97" i="4"/>
  <c r="U97" i="4"/>
  <c r="BD96" i="4"/>
  <c r="BC96" i="4"/>
  <c r="BB96" i="4"/>
  <c r="BA96" i="4"/>
  <c r="AY96" i="4"/>
  <c r="AX96" i="4"/>
  <c r="AU96" i="4"/>
  <c r="AD96" i="4"/>
  <c r="AC96" i="4"/>
  <c r="AB96" i="4"/>
  <c r="AA96" i="4"/>
  <c r="Y96" i="4"/>
  <c r="X96" i="4"/>
  <c r="U96" i="4"/>
  <c r="BD95" i="4"/>
  <c r="BC95" i="4"/>
  <c r="BB95" i="4"/>
  <c r="BA95" i="4"/>
  <c r="AY95" i="4"/>
  <c r="AX95" i="4"/>
  <c r="AU95" i="4"/>
  <c r="AD95" i="4"/>
  <c r="AC95" i="4"/>
  <c r="AB95" i="4"/>
  <c r="AA95" i="4"/>
  <c r="Y95" i="4"/>
  <c r="X95" i="4"/>
  <c r="U95" i="4"/>
  <c r="BD94" i="4"/>
  <c r="BC94" i="4"/>
  <c r="BB94" i="4"/>
  <c r="BA94" i="4"/>
  <c r="AY94" i="4"/>
  <c r="AX94" i="4"/>
  <c r="AU94" i="4"/>
  <c r="AD94" i="4"/>
  <c r="AC94" i="4"/>
  <c r="AB94" i="4"/>
  <c r="AA94" i="4"/>
  <c r="Y94" i="4"/>
  <c r="X94" i="4"/>
  <c r="U94" i="4"/>
  <c r="BD93" i="4"/>
  <c r="BC93" i="4"/>
  <c r="BB93" i="4"/>
  <c r="BA93" i="4"/>
  <c r="AY93" i="4"/>
  <c r="AX93" i="4"/>
  <c r="AU93" i="4"/>
  <c r="AD93" i="4"/>
  <c r="AC93" i="4"/>
  <c r="AB93" i="4"/>
  <c r="AA93" i="4"/>
  <c r="Y93" i="4"/>
  <c r="X93" i="4"/>
  <c r="U93" i="4"/>
  <c r="BD92" i="4"/>
  <c r="BC92" i="4"/>
  <c r="BB92" i="4"/>
  <c r="BA92" i="4"/>
  <c r="AY92" i="4"/>
  <c r="AX92" i="4"/>
  <c r="AU92" i="4"/>
  <c r="AD92" i="4"/>
  <c r="AC92" i="4"/>
  <c r="AB92" i="4"/>
  <c r="AA92" i="4"/>
  <c r="Y92" i="4"/>
  <c r="X92" i="4"/>
  <c r="U92" i="4"/>
  <c r="BD91" i="4"/>
  <c r="BC91" i="4"/>
  <c r="BB91" i="4"/>
  <c r="BA91" i="4"/>
  <c r="AY91" i="4"/>
  <c r="AX91" i="4"/>
  <c r="AU91" i="4"/>
  <c r="AD91" i="4"/>
  <c r="AC91" i="4"/>
  <c r="AB91" i="4"/>
  <c r="AA91" i="4"/>
  <c r="Y91" i="4"/>
  <c r="X91" i="4"/>
  <c r="U91" i="4"/>
  <c r="BD90" i="4"/>
  <c r="BC90" i="4"/>
  <c r="BB90" i="4"/>
  <c r="BA90" i="4"/>
  <c r="AY90" i="4"/>
  <c r="AX90" i="4"/>
  <c r="AU90" i="4"/>
  <c r="AD90" i="4"/>
  <c r="AC90" i="4"/>
  <c r="AB90" i="4"/>
  <c r="AA90" i="4"/>
  <c r="Y90" i="4"/>
  <c r="X90" i="4"/>
  <c r="U90" i="4"/>
  <c r="BD89" i="4"/>
  <c r="BC89" i="4"/>
  <c r="BB89" i="4"/>
  <c r="BA89" i="4"/>
  <c r="AY89" i="4"/>
  <c r="AX89" i="4"/>
  <c r="AU89" i="4"/>
  <c r="AD89" i="4"/>
  <c r="AC89" i="4"/>
  <c r="AB89" i="4"/>
  <c r="AA89" i="4"/>
  <c r="Y89" i="4"/>
  <c r="X89" i="4"/>
  <c r="U89" i="4"/>
  <c r="BD88" i="4"/>
  <c r="BC88" i="4"/>
  <c r="BB88" i="4"/>
  <c r="BA88" i="4"/>
  <c r="AY88" i="4"/>
  <c r="AX88" i="4"/>
  <c r="AU88" i="4"/>
  <c r="AD88" i="4"/>
  <c r="AC88" i="4"/>
  <c r="AB88" i="4"/>
  <c r="AA88" i="4"/>
  <c r="Y88" i="4"/>
  <c r="X88" i="4"/>
  <c r="U88" i="4"/>
  <c r="BD87" i="4"/>
  <c r="BC87" i="4"/>
  <c r="BB87" i="4"/>
  <c r="BA87" i="4"/>
  <c r="AY87" i="4"/>
  <c r="AX87" i="4"/>
  <c r="AU87" i="4"/>
  <c r="AD87" i="4"/>
  <c r="AC87" i="4"/>
  <c r="AB87" i="4"/>
  <c r="AA87" i="4"/>
  <c r="Y87" i="4"/>
  <c r="X87" i="4"/>
  <c r="U87" i="4"/>
  <c r="BD86" i="4"/>
  <c r="BC86" i="4"/>
  <c r="BB86" i="4"/>
  <c r="BA86" i="4"/>
  <c r="AY86" i="4"/>
  <c r="AX86" i="4"/>
  <c r="AU86" i="4"/>
  <c r="AD86" i="4"/>
  <c r="AC86" i="4"/>
  <c r="AB86" i="4"/>
  <c r="AA86" i="4"/>
  <c r="Y86" i="4"/>
  <c r="X86" i="4"/>
  <c r="U86" i="4"/>
  <c r="BD85" i="4"/>
  <c r="BC85" i="4"/>
  <c r="BB85" i="4"/>
  <c r="BA85" i="4"/>
  <c r="AY85" i="4"/>
  <c r="AX85" i="4"/>
  <c r="AU85" i="4"/>
  <c r="AD85" i="4"/>
  <c r="AC85" i="4"/>
  <c r="AB85" i="4"/>
  <c r="AA85" i="4"/>
  <c r="Y85" i="4"/>
  <c r="X85" i="4"/>
  <c r="U85" i="4"/>
  <c r="BD84" i="4"/>
  <c r="BC84" i="4"/>
  <c r="BB84" i="4"/>
  <c r="BA84" i="4"/>
  <c r="AY84" i="4"/>
  <c r="AX84" i="4"/>
  <c r="AU84" i="4"/>
  <c r="AD84" i="4"/>
  <c r="AC84" i="4"/>
  <c r="AB84" i="4"/>
  <c r="AA84" i="4"/>
  <c r="Y84" i="4"/>
  <c r="X84" i="4"/>
  <c r="U84" i="4"/>
  <c r="BD83" i="4"/>
  <c r="BC83" i="4"/>
  <c r="BB83" i="4"/>
  <c r="BA83" i="4"/>
  <c r="AY83" i="4"/>
  <c r="AX83" i="4"/>
  <c r="AU83" i="4"/>
  <c r="AD83" i="4"/>
  <c r="AC83" i="4"/>
  <c r="AB83" i="4"/>
  <c r="AA83" i="4"/>
  <c r="Y83" i="4"/>
  <c r="X83" i="4"/>
  <c r="U83" i="4"/>
  <c r="BD82" i="4"/>
  <c r="BC82" i="4"/>
  <c r="BB82" i="4"/>
  <c r="BA82" i="4"/>
  <c r="AY82" i="4"/>
  <c r="AX82" i="4"/>
  <c r="AU82" i="4"/>
  <c r="AD82" i="4"/>
  <c r="AC82" i="4"/>
  <c r="AB82" i="4"/>
  <c r="AA82" i="4"/>
  <c r="Y82" i="4"/>
  <c r="X82" i="4"/>
  <c r="U82" i="4"/>
  <c r="BD81" i="4"/>
  <c r="BC81" i="4"/>
  <c r="BB81" i="4"/>
  <c r="BA81" i="4"/>
  <c r="AY81" i="4"/>
  <c r="AX81" i="4"/>
  <c r="AU81" i="4"/>
  <c r="AD81" i="4"/>
  <c r="AC81" i="4"/>
  <c r="AB81" i="4"/>
  <c r="AA81" i="4"/>
  <c r="Y81" i="4"/>
  <c r="X81" i="4"/>
  <c r="U81" i="4"/>
  <c r="BD80" i="4"/>
  <c r="BC80" i="4"/>
  <c r="BB80" i="4"/>
  <c r="BA80" i="4"/>
  <c r="AY80" i="4"/>
  <c r="AX80" i="4"/>
  <c r="AU80" i="4"/>
  <c r="AD80" i="4"/>
  <c r="AC80" i="4"/>
  <c r="AB80" i="4"/>
  <c r="AA80" i="4"/>
  <c r="Y80" i="4"/>
  <c r="X80" i="4"/>
  <c r="U80" i="4"/>
  <c r="BD79" i="4"/>
  <c r="BC79" i="4"/>
  <c r="BB79" i="4"/>
  <c r="BA79" i="4"/>
  <c r="AY79" i="4"/>
  <c r="AX79" i="4"/>
  <c r="AU79" i="4"/>
  <c r="AD79" i="4"/>
  <c r="AC79" i="4"/>
  <c r="AB79" i="4"/>
  <c r="AA79" i="4"/>
  <c r="Y79" i="4"/>
  <c r="X79" i="4"/>
  <c r="U79" i="4"/>
  <c r="BD78" i="4"/>
  <c r="BC78" i="4"/>
  <c r="BB78" i="4"/>
  <c r="BA78" i="4"/>
  <c r="AY78" i="4"/>
  <c r="AX78" i="4"/>
  <c r="AU78" i="4"/>
  <c r="AD78" i="4"/>
  <c r="AC78" i="4"/>
  <c r="AB78" i="4"/>
  <c r="AA78" i="4"/>
  <c r="Y78" i="4"/>
  <c r="X78" i="4"/>
  <c r="U78" i="4"/>
  <c r="BD77" i="4"/>
  <c r="BC77" i="4"/>
  <c r="BB77" i="4"/>
  <c r="BA77" i="4"/>
  <c r="AY77" i="4"/>
  <c r="AX77" i="4"/>
  <c r="AU77" i="4"/>
  <c r="AD77" i="4"/>
  <c r="AC77" i="4"/>
  <c r="AB77" i="4"/>
  <c r="AA77" i="4"/>
  <c r="Y77" i="4"/>
  <c r="X77" i="4"/>
  <c r="U77" i="4"/>
  <c r="BD76" i="4"/>
  <c r="BC76" i="4"/>
  <c r="BB76" i="4"/>
  <c r="BA76" i="4"/>
  <c r="AY76" i="4"/>
  <c r="AX76" i="4"/>
  <c r="AU76" i="4"/>
  <c r="AD76" i="4"/>
  <c r="AC76" i="4"/>
  <c r="AB76" i="4"/>
  <c r="AA76" i="4"/>
  <c r="Y76" i="4"/>
  <c r="X76" i="4"/>
  <c r="U76" i="4"/>
  <c r="BD75" i="4"/>
  <c r="BC75" i="4"/>
  <c r="BB75" i="4"/>
  <c r="BA75" i="4"/>
  <c r="AY75" i="4"/>
  <c r="AX75" i="4"/>
  <c r="AU75" i="4"/>
  <c r="AD75" i="4"/>
  <c r="AC75" i="4"/>
  <c r="AB75" i="4"/>
  <c r="AA75" i="4"/>
  <c r="Y75" i="4"/>
  <c r="X75" i="4"/>
  <c r="U75" i="4"/>
  <c r="BD74" i="4"/>
  <c r="BC74" i="4"/>
  <c r="BB74" i="4"/>
  <c r="BA74" i="4"/>
  <c r="AY74" i="4"/>
  <c r="AX74" i="4"/>
  <c r="AU74" i="4"/>
  <c r="AD74" i="4"/>
  <c r="AC74" i="4"/>
  <c r="AB74" i="4"/>
  <c r="AA74" i="4"/>
  <c r="Y74" i="4"/>
  <c r="X74" i="4"/>
  <c r="U74" i="4"/>
  <c r="BD73" i="4"/>
  <c r="BC73" i="4"/>
  <c r="BB73" i="4"/>
  <c r="BA73" i="4"/>
  <c r="AY73" i="4"/>
  <c r="AX73" i="4"/>
  <c r="AU73" i="4"/>
  <c r="AD73" i="4"/>
  <c r="AC73" i="4"/>
  <c r="AB73" i="4"/>
  <c r="AA73" i="4"/>
  <c r="Y73" i="4"/>
  <c r="X73" i="4"/>
  <c r="U73" i="4"/>
  <c r="BD72" i="4"/>
  <c r="BC72" i="4"/>
  <c r="BB72" i="4"/>
  <c r="BA72" i="4"/>
  <c r="AY72" i="4"/>
  <c r="AX72" i="4"/>
  <c r="AU72" i="4"/>
  <c r="AD72" i="4"/>
  <c r="AC72" i="4"/>
  <c r="AB72" i="4"/>
  <c r="AA72" i="4"/>
  <c r="Y72" i="4"/>
  <c r="X72" i="4"/>
  <c r="U72" i="4"/>
  <c r="BD71" i="4"/>
  <c r="BC71" i="4"/>
  <c r="BB71" i="4"/>
  <c r="BA71" i="4"/>
  <c r="AY71" i="4"/>
  <c r="AX71" i="4"/>
  <c r="AU71" i="4"/>
  <c r="AD71" i="4"/>
  <c r="AC71" i="4"/>
  <c r="AB71" i="4"/>
  <c r="AA71" i="4"/>
  <c r="Y71" i="4"/>
  <c r="X71" i="4"/>
  <c r="U71" i="4"/>
  <c r="BD70" i="4"/>
  <c r="BC70" i="4"/>
  <c r="BB70" i="4"/>
  <c r="BA70" i="4"/>
  <c r="AY70" i="4"/>
  <c r="AX70" i="4"/>
  <c r="AU70" i="4"/>
  <c r="AD70" i="4"/>
  <c r="AC70" i="4"/>
  <c r="AB70" i="4"/>
  <c r="AA70" i="4"/>
  <c r="Y70" i="4"/>
  <c r="X70" i="4"/>
  <c r="U70" i="4"/>
  <c r="BD69" i="4"/>
  <c r="BC69" i="4"/>
  <c r="BB69" i="4"/>
  <c r="BA69" i="4"/>
  <c r="AY69" i="4"/>
  <c r="AX69" i="4"/>
  <c r="AU69" i="4"/>
  <c r="AD69" i="4"/>
  <c r="AC69" i="4"/>
  <c r="AB69" i="4"/>
  <c r="AA69" i="4"/>
  <c r="Y69" i="4"/>
  <c r="X69" i="4"/>
  <c r="U69" i="4"/>
  <c r="BD68" i="4"/>
  <c r="BC68" i="4"/>
  <c r="BB68" i="4"/>
  <c r="BA68" i="4"/>
  <c r="AY68" i="4"/>
  <c r="AX68" i="4"/>
  <c r="AU68" i="4"/>
  <c r="AD68" i="4"/>
  <c r="AC68" i="4"/>
  <c r="AB68" i="4"/>
  <c r="AA68" i="4"/>
  <c r="Y68" i="4"/>
  <c r="X68" i="4"/>
  <c r="U68" i="4"/>
  <c r="BD67" i="4"/>
  <c r="BC67" i="4"/>
  <c r="BB67" i="4"/>
  <c r="BA67" i="4"/>
  <c r="AY67" i="4"/>
  <c r="AX67" i="4"/>
  <c r="AU67" i="4"/>
  <c r="AD67" i="4"/>
  <c r="AC67" i="4"/>
  <c r="AB67" i="4"/>
  <c r="AA67" i="4"/>
  <c r="Y67" i="4"/>
  <c r="X67" i="4"/>
  <c r="U67" i="4"/>
  <c r="BD66" i="4"/>
  <c r="BC66" i="4"/>
  <c r="BB66" i="4"/>
  <c r="BA66" i="4"/>
  <c r="AY66" i="4"/>
  <c r="AX66" i="4"/>
  <c r="AU66" i="4"/>
  <c r="AD66" i="4"/>
  <c r="AC66" i="4"/>
  <c r="AB66" i="4"/>
  <c r="AA66" i="4"/>
  <c r="Y66" i="4"/>
  <c r="X66" i="4"/>
  <c r="U66" i="4"/>
  <c r="BD65" i="4"/>
  <c r="BC65" i="4"/>
  <c r="BB65" i="4"/>
  <c r="BA65" i="4"/>
  <c r="AY65" i="4"/>
  <c r="AX65" i="4"/>
  <c r="AU65" i="4"/>
  <c r="AD65" i="4"/>
  <c r="AC65" i="4"/>
  <c r="AB65" i="4"/>
  <c r="AA65" i="4"/>
  <c r="Y65" i="4"/>
  <c r="X65" i="4"/>
  <c r="U65" i="4"/>
  <c r="BD64" i="4"/>
  <c r="BC64" i="4"/>
  <c r="BB64" i="4"/>
  <c r="BA64" i="4"/>
  <c r="AY64" i="4"/>
  <c r="AX64" i="4"/>
  <c r="AU64" i="4"/>
  <c r="AD64" i="4"/>
  <c r="AC64" i="4"/>
  <c r="AB64" i="4"/>
  <c r="AA64" i="4"/>
  <c r="Y64" i="4"/>
  <c r="X64" i="4"/>
  <c r="U64" i="4"/>
  <c r="BD63" i="4"/>
  <c r="BC63" i="4"/>
  <c r="BB63" i="4"/>
  <c r="BA63" i="4"/>
  <c r="AY63" i="4"/>
  <c r="AX63" i="4"/>
  <c r="AU63" i="4"/>
  <c r="AD63" i="4"/>
  <c r="AC63" i="4"/>
  <c r="AB63" i="4"/>
  <c r="AA63" i="4"/>
  <c r="Y63" i="4"/>
  <c r="X63" i="4"/>
  <c r="U63" i="4"/>
  <c r="BD62" i="4"/>
  <c r="BC62" i="4"/>
  <c r="BB62" i="4"/>
  <c r="BA62" i="4"/>
  <c r="AY62" i="4"/>
  <c r="AX62" i="4"/>
  <c r="AU62" i="4"/>
  <c r="AD62" i="4"/>
  <c r="AC62" i="4"/>
  <c r="AB62" i="4"/>
  <c r="AA62" i="4"/>
  <c r="Y62" i="4"/>
  <c r="X62" i="4"/>
  <c r="U62" i="4"/>
  <c r="BD61" i="4"/>
  <c r="BC61" i="4"/>
  <c r="BB61" i="4"/>
  <c r="BA61" i="4"/>
  <c r="AY61" i="4"/>
  <c r="AX61" i="4"/>
  <c r="AU61" i="4"/>
  <c r="AD61" i="4"/>
  <c r="AC61" i="4"/>
  <c r="AB61" i="4"/>
  <c r="AA61" i="4"/>
  <c r="Y61" i="4"/>
  <c r="X61" i="4"/>
  <c r="U61" i="4"/>
  <c r="BD60" i="4"/>
  <c r="BC60" i="4"/>
  <c r="BB60" i="4"/>
  <c r="BA60" i="4"/>
  <c r="AY60" i="4"/>
  <c r="AX60" i="4"/>
  <c r="AU60" i="4"/>
  <c r="AD60" i="4"/>
  <c r="AC60" i="4"/>
  <c r="AB60" i="4"/>
  <c r="AA60" i="4"/>
  <c r="Y60" i="4"/>
  <c r="X60" i="4"/>
  <c r="U60" i="4"/>
  <c r="BD59" i="4"/>
  <c r="BC59" i="4"/>
  <c r="BB59" i="4"/>
  <c r="BA59" i="4"/>
  <c r="AY59" i="4"/>
  <c r="AX59" i="4"/>
  <c r="AU59" i="4"/>
  <c r="AD59" i="4"/>
  <c r="AC59" i="4"/>
  <c r="AB59" i="4"/>
  <c r="AA59" i="4"/>
  <c r="Y59" i="4"/>
  <c r="X59" i="4"/>
  <c r="U59" i="4"/>
  <c r="BD58" i="4"/>
  <c r="BC58" i="4"/>
  <c r="BB58" i="4"/>
  <c r="BA58" i="4"/>
  <c r="AY58" i="4"/>
  <c r="AX58" i="4"/>
  <c r="AU58" i="4"/>
  <c r="AD58" i="4"/>
  <c r="AC58" i="4"/>
  <c r="AB58" i="4"/>
  <c r="AA58" i="4"/>
  <c r="Y58" i="4"/>
  <c r="X58" i="4"/>
  <c r="U58" i="4"/>
  <c r="BD57" i="4"/>
  <c r="BC57" i="4"/>
  <c r="BB57" i="4"/>
  <c r="BA57" i="4"/>
  <c r="AY57" i="4"/>
  <c r="AX57" i="4"/>
  <c r="AU57" i="4"/>
  <c r="AD57" i="4"/>
  <c r="AC57" i="4"/>
  <c r="AB57" i="4"/>
  <c r="AA57" i="4"/>
  <c r="Y57" i="4"/>
  <c r="X57" i="4"/>
  <c r="U57" i="4"/>
  <c r="BD56" i="4"/>
  <c r="BC56" i="4"/>
  <c r="BB56" i="4"/>
  <c r="BA56" i="4"/>
  <c r="AY56" i="4"/>
  <c r="AX56" i="4"/>
  <c r="AU56" i="4"/>
  <c r="AD56" i="4"/>
  <c r="AC56" i="4"/>
  <c r="AB56" i="4"/>
  <c r="AA56" i="4"/>
  <c r="Y56" i="4"/>
  <c r="X56" i="4"/>
  <c r="U56" i="4"/>
  <c r="BD55" i="4"/>
  <c r="BC55" i="4"/>
  <c r="BB55" i="4"/>
  <c r="BA55" i="4"/>
  <c r="AY55" i="4"/>
  <c r="AX55" i="4"/>
  <c r="AU55" i="4"/>
  <c r="AD55" i="4"/>
  <c r="AC55" i="4"/>
  <c r="AB55" i="4"/>
  <c r="AA55" i="4"/>
  <c r="Y55" i="4"/>
  <c r="X55" i="4"/>
  <c r="U55" i="4"/>
  <c r="BD54" i="4"/>
  <c r="BC54" i="4"/>
  <c r="BB54" i="4"/>
  <c r="BA54" i="4"/>
  <c r="AY54" i="4"/>
  <c r="AX54" i="4"/>
  <c r="AU54" i="4"/>
  <c r="AD54" i="4"/>
  <c r="AC54" i="4"/>
  <c r="AB54" i="4"/>
  <c r="AA54" i="4"/>
  <c r="Y54" i="4"/>
  <c r="X54" i="4"/>
  <c r="U54" i="4"/>
  <c r="BD53" i="4"/>
  <c r="BC53" i="4"/>
  <c r="BB53" i="4"/>
  <c r="BA53" i="4"/>
  <c r="AY53" i="4"/>
  <c r="AX53" i="4"/>
  <c r="AU53" i="4"/>
  <c r="AD53" i="4"/>
  <c r="AC53" i="4"/>
  <c r="AB53" i="4"/>
  <c r="AA53" i="4"/>
  <c r="Y53" i="4"/>
  <c r="X53" i="4"/>
  <c r="U53" i="4"/>
  <c r="BD52" i="4"/>
  <c r="BC52" i="4"/>
  <c r="BB52" i="4"/>
  <c r="BA52" i="4"/>
  <c r="AY52" i="4"/>
  <c r="AX52" i="4"/>
  <c r="AU52" i="4"/>
  <c r="AD52" i="4"/>
  <c r="AC52" i="4"/>
  <c r="AB52" i="4"/>
  <c r="AA52" i="4"/>
  <c r="Y52" i="4"/>
  <c r="X52" i="4"/>
  <c r="U52" i="4"/>
  <c r="BD51" i="4"/>
  <c r="BC51" i="4"/>
  <c r="BB51" i="4"/>
  <c r="BA51" i="4"/>
  <c r="AY51" i="4"/>
  <c r="AX51" i="4"/>
  <c r="AU51" i="4"/>
  <c r="AD51" i="4"/>
  <c r="AC51" i="4"/>
  <c r="AB51" i="4"/>
  <c r="AA51" i="4"/>
  <c r="Y51" i="4"/>
  <c r="X51" i="4"/>
  <c r="U51" i="4"/>
  <c r="BD50" i="4"/>
  <c r="BC50" i="4"/>
  <c r="BB50" i="4"/>
  <c r="BA50" i="4"/>
  <c r="AY50" i="4"/>
  <c r="AX50" i="4"/>
  <c r="AU50" i="4"/>
  <c r="AD50" i="4"/>
  <c r="AC50" i="4"/>
  <c r="AB50" i="4"/>
  <c r="AA50" i="4"/>
  <c r="Y50" i="4"/>
  <c r="X50" i="4"/>
  <c r="U50" i="4"/>
  <c r="BD49" i="4"/>
  <c r="BC49" i="4"/>
  <c r="BB49" i="4"/>
  <c r="BA49" i="4"/>
  <c r="AY49" i="4"/>
  <c r="AX49" i="4"/>
  <c r="AU49" i="4"/>
  <c r="AD49" i="4"/>
  <c r="AC49" i="4"/>
  <c r="AB49" i="4"/>
  <c r="AA49" i="4"/>
  <c r="Y49" i="4"/>
  <c r="X49" i="4"/>
  <c r="U49" i="4"/>
  <c r="BD48" i="4"/>
  <c r="BC48" i="4"/>
  <c r="BB48" i="4"/>
  <c r="BA48" i="4"/>
  <c r="AY48" i="4"/>
  <c r="AX48" i="4"/>
  <c r="AU48" i="4"/>
  <c r="AD48" i="4"/>
  <c r="AC48" i="4"/>
  <c r="AB48" i="4"/>
  <c r="AA48" i="4"/>
  <c r="Y48" i="4"/>
  <c r="X48" i="4"/>
  <c r="U48" i="4"/>
  <c r="BD47" i="4"/>
  <c r="BC47" i="4"/>
  <c r="BB47" i="4"/>
  <c r="BA47" i="4"/>
  <c r="AY47" i="4"/>
  <c r="AX47" i="4"/>
  <c r="AU47" i="4"/>
  <c r="AD47" i="4"/>
  <c r="AC47" i="4"/>
  <c r="AB47" i="4"/>
  <c r="AA47" i="4"/>
  <c r="Y47" i="4"/>
  <c r="X47" i="4"/>
  <c r="U47" i="4"/>
  <c r="BD46" i="4"/>
  <c r="BC46" i="4"/>
  <c r="BB46" i="4"/>
  <c r="BA46" i="4"/>
  <c r="AY46" i="4"/>
  <c r="AX46" i="4"/>
  <c r="AU46" i="4"/>
  <c r="AD46" i="4"/>
  <c r="AC46" i="4"/>
  <c r="AB46" i="4"/>
  <c r="AA46" i="4"/>
  <c r="Y46" i="4"/>
  <c r="X46" i="4"/>
  <c r="U46" i="4"/>
  <c r="BD45" i="4"/>
  <c r="BC45" i="4"/>
  <c r="BB45" i="4"/>
  <c r="BA45" i="4"/>
  <c r="AY45" i="4"/>
  <c r="AX45" i="4"/>
  <c r="AU45" i="4"/>
  <c r="AD45" i="4"/>
  <c r="AC45" i="4"/>
  <c r="AB45" i="4"/>
  <c r="AA45" i="4"/>
  <c r="Y45" i="4"/>
  <c r="X45" i="4"/>
  <c r="U45" i="4"/>
  <c r="BD44" i="4"/>
  <c r="BC44" i="4"/>
  <c r="BB44" i="4"/>
  <c r="BA44" i="4"/>
  <c r="AY44" i="4"/>
  <c r="AX44" i="4"/>
  <c r="AU44" i="4"/>
  <c r="AD44" i="4"/>
  <c r="AC44" i="4"/>
  <c r="AB44" i="4"/>
  <c r="AA44" i="4"/>
  <c r="Y44" i="4"/>
  <c r="X44" i="4"/>
  <c r="U44" i="4"/>
  <c r="BD43" i="4"/>
  <c r="BC43" i="4"/>
  <c r="BB43" i="4"/>
  <c r="BA43" i="4"/>
  <c r="AY43" i="4"/>
  <c r="AX43" i="4"/>
  <c r="AU43" i="4"/>
  <c r="AD43" i="4"/>
  <c r="AC43" i="4"/>
  <c r="AB43" i="4"/>
  <c r="AA43" i="4"/>
  <c r="Y43" i="4"/>
  <c r="X43" i="4"/>
  <c r="U43" i="4"/>
  <c r="BD42" i="4"/>
  <c r="BC42" i="4"/>
  <c r="BB42" i="4"/>
  <c r="BA42" i="4"/>
  <c r="AY42" i="4"/>
  <c r="AX42" i="4"/>
  <c r="AU42" i="4"/>
  <c r="AD42" i="4"/>
  <c r="AC42" i="4"/>
  <c r="AB42" i="4"/>
  <c r="AA42" i="4"/>
  <c r="Y42" i="4"/>
  <c r="X42" i="4"/>
  <c r="U42" i="4"/>
  <c r="BD41" i="4"/>
  <c r="BC41" i="4"/>
  <c r="BB41" i="4"/>
  <c r="BA41" i="4"/>
  <c r="AY41" i="4"/>
  <c r="AX41" i="4"/>
  <c r="AU41" i="4"/>
  <c r="AD41" i="4"/>
  <c r="AC41" i="4"/>
  <c r="AB41" i="4"/>
  <c r="AA41" i="4"/>
  <c r="Y41" i="4"/>
  <c r="X41" i="4"/>
  <c r="U41" i="4"/>
  <c r="BD40" i="4"/>
  <c r="BC40" i="4"/>
  <c r="BB40" i="4"/>
  <c r="BA40" i="4"/>
  <c r="AY40" i="4"/>
  <c r="AX40" i="4"/>
  <c r="AU40" i="4"/>
  <c r="AD40" i="4"/>
  <c r="AC40" i="4"/>
  <c r="AB40" i="4"/>
  <c r="AA40" i="4"/>
  <c r="Y40" i="4"/>
  <c r="X40" i="4"/>
  <c r="U40" i="4"/>
  <c r="BD39" i="4"/>
  <c r="BC39" i="4"/>
  <c r="BB39" i="4"/>
  <c r="BA39" i="4"/>
  <c r="AY39" i="4"/>
  <c r="AX39" i="4"/>
  <c r="AU39" i="4"/>
  <c r="AD39" i="4"/>
  <c r="AC39" i="4"/>
  <c r="AB39" i="4"/>
  <c r="AA39" i="4"/>
  <c r="Y39" i="4"/>
  <c r="X39" i="4"/>
  <c r="U39" i="4"/>
  <c r="BD38" i="4"/>
  <c r="BC38" i="4"/>
  <c r="BB38" i="4"/>
  <c r="BA38" i="4"/>
  <c r="AY38" i="4"/>
  <c r="AX38" i="4"/>
  <c r="AU38" i="4"/>
  <c r="AD38" i="4"/>
  <c r="AC38" i="4"/>
  <c r="AB38" i="4"/>
  <c r="AA38" i="4"/>
  <c r="Y38" i="4"/>
  <c r="X38" i="4"/>
  <c r="U38" i="4"/>
  <c r="BD37" i="4"/>
  <c r="BC37" i="4"/>
  <c r="BB37" i="4"/>
  <c r="BA37" i="4"/>
  <c r="AY37" i="4"/>
  <c r="AX37" i="4"/>
  <c r="AU37" i="4"/>
  <c r="AD37" i="4"/>
  <c r="AC37" i="4"/>
  <c r="AB37" i="4"/>
  <c r="AA37" i="4"/>
  <c r="Y37" i="4"/>
  <c r="X37" i="4"/>
  <c r="U37" i="4"/>
  <c r="BD36" i="4"/>
  <c r="BC36" i="4"/>
  <c r="BB36" i="4"/>
  <c r="BA36" i="4"/>
  <c r="AY36" i="4"/>
  <c r="AX36" i="4"/>
  <c r="AU36" i="4"/>
  <c r="AD36" i="4"/>
  <c r="AC36" i="4"/>
  <c r="AB36" i="4"/>
  <c r="AA36" i="4"/>
  <c r="Y36" i="4"/>
  <c r="X36" i="4"/>
  <c r="U36" i="4"/>
  <c r="BD35" i="4"/>
  <c r="BC35" i="4"/>
  <c r="BB35" i="4"/>
  <c r="BA35" i="4"/>
  <c r="AY35" i="4"/>
  <c r="AX35" i="4"/>
  <c r="AU35" i="4"/>
  <c r="AD35" i="4"/>
  <c r="AC35" i="4"/>
  <c r="AB35" i="4"/>
  <c r="AA35" i="4"/>
  <c r="Y35" i="4"/>
  <c r="X35" i="4"/>
  <c r="U35" i="4"/>
  <c r="BD34" i="4"/>
  <c r="BC34" i="4"/>
  <c r="BB34" i="4"/>
  <c r="BA34" i="4"/>
  <c r="AY34" i="4"/>
  <c r="AX34" i="4"/>
  <c r="AU34" i="4"/>
  <c r="AD34" i="4"/>
  <c r="AC34" i="4"/>
  <c r="AB34" i="4"/>
  <c r="AA34" i="4"/>
  <c r="Y34" i="4"/>
  <c r="X34" i="4"/>
  <c r="U34" i="4"/>
  <c r="BD33" i="4"/>
  <c r="BC33" i="4"/>
  <c r="BB33" i="4"/>
  <c r="BA33" i="4"/>
  <c r="AY33" i="4"/>
  <c r="AX33" i="4"/>
  <c r="AU33" i="4"/>
  <c r="AD33" i="4"/>
  <c r="AC33" i="4"/>
  <c r="AB33" i="4"/>
  <c r="AA33" i="4"/>
  <c r="Y33" i="4"/>
  <c r="X33" i="4"/>
  <c r="U33" i="4"/>
  <c r="BD32" i="4"/>
  <c r="BC32" i="4"/>
  <c r="BB32" i="4"/>
  <c r="BA32" i="4"/>
  <c r="AY32" i="4"/>
  <c r="AX32" i="4"/>
  <c r="AU32" i="4"/>
  <c r="AD32" i="4"/>
  <c r="AC32" i="4"/>
  <c r="AB32" i="4"/>
  <c r="AA32" i="4"/>
  <c r="Y32" i="4"/>
  <c r="X32" i="4"/>
  <c r="U32" i="4"/>
  <c r="BD31" i="4"/>
  <c r="BC31" i="4"/>
  <c r="BB31" i="4"/>
  <c r="BA31" i="4"/>
  <c r="AY31" i="4"/>
  <c r="AX31" i="4"/>
  <c r="AU31" i="4"/>
  <c r="AD31" i="4"/>
  <c r="AC31" i="4"/>
  <c r="AB31" i="4"/>
  <c r="AA31" i="4"/>
  <c r="Y31" i="4"/>
  <c r="X31" i="4"/>
  <c r="U31" i="4"/>
  <c r="BD30" i="4"/>
  <c r="BC30" i="4"/>
  <c r="BB30" i="4"/>
  <c r="BA30" i="4"/>
  <c r="AY30" i="4"/>
  <c r="AX30" i="4"/>
  <c r="AU30" i="4"/>
  <c r="AD30" i="4"/>
  <c r="AC30" i="4"/>
  <c r="AB30" i="4"/>
  <c r="AA30" i="4"/>
  <c r="Y30" i="4"/>
  <c r="X30" i="4"/>
  <c r="U30" i="4"/>
  <c r="BD29" i="4"/>
  <c r="BC29" i="4"/>
  <c r="BB29" i="4"/>
  <c r="BA29" i="4"/>
  <c r="AY29" i="4"/>
  <c r="AX29" i="4"/>
  <c r="AU29" i="4"/>
  <c r="AD29" i="4"/>
  <c r="AC29" i="4"/>
  <c r="AB29" i="4"/>
  <c r="AA29" i="4"/>
  <c r="Y29" i="4"/>
  <c r="X29" i="4"/>
  <c r="U29" i="4"/>
  <c r="BD28" i="4"/>
  <c r="BC28" i="4"/>
  <c r="BB28" i="4"/>
  <c r="BA28" i="4"/>
  <c r="AY28" i="4"/>
  <c r="AX28" i="4"/>
  <c r="AU28" i="4"/>
  <c r="AD28" i="4"/>
  <c r="AC28" i="4"/>
  <c r="AB28" i="4"/>
  <c r="AA28" i="4"/>
  <c r="Y28" i="4"/>
  <c r="X28" i="4"/>
  <c r="U28" i="4"/>
  <c r="A28" i="4"/>
  <c r="A29" i="4" s="1"/>
  <c r="D17" i="4"/>
  <c r="J11" i="4"/>
  <c r="D11" i="4"/>
  <c r="D9" i="4"/>
  <c r="J11" i="3"/>
  <c r="D11" i="3"/>
  <c r="D9" i="3"/>
  <c r="BD228" i="1"/>
  <c r="BC228" i="1"/>
  <c r="BB228" i="1"/>
  <c r="BA228" i="1"/>
  <c r="BD227" i="1"/>
  <c r="BC227" i="1"/>
  <c r="BB227" i="1"/>
  <c r="BA227" i="1"/>
  <c r="BD226" i="1"/>
  <c r="BC226" i="1"/>
  <c r="BB226" i="1"/>
  <c r="BA226" i="1"/>
  <c r="BD225" i="1"/>
  <c r="BC225" i="1"/>
  <c r="BB225" i="1"/>
  <c r="BA225" i="1"/>
  <c r="BD224" i="1"/>
  <c r="BC224" i="1"/>
  <c r="BB224" i="1"/>
  <c r="BA224" i="1"/>
  <c r="BD223" i="1"/>
  <c r="BC223" i="1"/>
  <c r="BB223" i="1"/>
  <c r="BA223" i="1"/>
  <c r="BD222" i="1"/>
  <c r="BC222" i="1"/>
  <c r="BB222" i="1"/>
  <c r="BA222" i="1"/>
  <c r="BD221" i="1"/>
  <c r="BC221" i="1"/>
  <c r="BB221" i="1"/>
  <c r="BA221" i="1"/>
  <c r="BD220" i="1"/>
  <c r="BC220" i="1"/>
  <c r="BB220" i="1"/>
  <c r="BA220" i="1"/>
  <c r="BD219" i="1"/>
  <c r="BC219" i="1"/>
  <c r="BB219" i="1"/>
  <c r="BA219" i="1"/>
  <c r="BD218" i="1"/>
  <c r="BC218" i="1"/>
  <c r="BB218" i="1"/>
  <c r="BA218" i="1"/>
  <c r="BD217" i="1"/>
  <c r="BC217" i="1"/>
  <c r="BB217" i="1"/>
  <c r="BA217" i="1"/>
  <c r="BD216" i="1"/>
  <c r="BC216" i="1"/>
  <c r="BB216" i="1"/>
  <c r="BA216" i="1"/>
  <c r="BD215" i="1"/>
  <c r="BC215" i="1"/>
  <c r="BB215" i="1"/>
  <c r="BA215" i="1"/>
  <c r="BD214" i="1"/>
  <c r="BC214" i="1"/>
  <c r="BB214" i="1"/>
  <c r="BA214" i="1"/>
  <c r="BD213" i="1"/>
  <c r="BC213" i="1"/>
  <c r="BB213" i="1"/>
  <c r="BA213" i="1"/>
  <c r="BD212" i="1"/>
  <c r="BC212" i="1"/>
  <c r="BB212" i="1"/>
  <c r="BA212" i="1"/>
  <c r="BD211" i="1"/>
  <c r="BC211" i="1"/>
  <c r="BB211" i="1"/>
  <c r="BA211" i="1"/>
  <c r="BD210" i="1"/>
  <c r="BC210" i="1"/>
  <c r="BB210" i="1"/>
  <c r="BA210" i="1"/>
  <c r="BD209" i="1"/>
  <c r="BC209" i="1"/>
  <c r="BB209" i="1"/>
  <c r="BA209" i="1"/>
  <c r="BD208" i="1"/>
  <c r="BC208" i="1"/>
  <c r="BB208" i="1"/>
  <c r="BA208" i="1"/>
  <c r="BD207" i="1"/>
  <c r="BC207" i="1"/>
  <c r="BB207" i="1"/>
  <c r="BA207" i="1"/>
  <c r="BD206" i="1"/>
  <c r="BC206" i="1"/>
  <c r="BB206" i="1"/>
  <c r="BA206" i="1"/>
  <c r="BD205" i="1"/>
  <c r="BC205" i="1"/>
  <c r="BB205" i="1"/>
  <c r="BA205" i="1"/>
  <c r="BD204" i="1"/>
  <c r="BC204" i="1"/>
  <c r="BB204" i="1"/>
  <c r="BA204" i="1"/>
  <c r="BD203" i="1"/>
  <c r="BC203" i="1"/>
  <c r="BB203" i="1"/>
  <c r="BA203" i="1"/>
  <c r="BD202" i="1"/>
  <c r="BC202" i="1"/>
  <c r="BB202" i="1"/>
  <c r="BA202" i="1"/>
  <c r="BD201" i="1"/>
  <c r="BC201" i="1"/>
  <c r="BB201" i="1"/>
  <c r="BA201" i="1"/>
  <c r="BD200" i="1"/>
  <c r="BC200" i="1"/>
  <c r="BB200" i="1"/>
  <c r="BA200" i="1"/>
  <c r="BD199" i="1"/>
  <c r="BC199" i="1"/>
  <c r="BB199" i="1"/>
  <c r="BA199" i="1"/>
  <c r="BD198" i="1"/>
  <c r="BC198" i="1"/>
  <c r="BB198" i="1"/>
  <c r="BA198" i="1"/>
  <c r="BD197" i="1"/>
  <c r="BC197" i="1"/>
  <c r="BB197" i="1"/>
  <c r="BA197" i="1"/>
  <c r="BD196" i="1"/>
  <c r="BC196" i="1"/>
  <c r="BB196" i="1"/>
  <c r="BA196" i="1"/>
  <c r="BD195" i="1"/>
  <c r="BC195" i="1"/>
  <c r="BB195" i="1"/>
  <c r="BA195" i="1"/>
  <c r="BD194" i="1"/>
  <c r="BC194" i="1"/>
  <c r="BB194" i="1"/>
  <c r="BA194" i="1"/>
  <c r="BD193" i="1"/>
  <c r="BC193" i="1"/>
  <c r="BB193" i="1"/>
  <c r="BA193" i="1"/>
  <c r="BD192" i="1"/>
  <c r="BC192" i="1"/>
  <c r="BB192" i="1"/>
  <c r="BA192" i="1"/>
  <c r="BD191" i="1"/>
  <c r="BC191" i="1"/>
  <c r="BB191" i="1"/>
  <c r="BA191" i="1"/>
  <c r="BD190" i="1"/>
  <c r="BC190" i="1"/>
  <c r="BB190" i="1"/>
  <c r="BA190" i="1"/>
  <c r="BD189" i="1"/>
  <c r="BC189" i="1"/>
  <c r="BB189" i="1"/>
  <c r="BA189" i="1"/>
  <c r="BD188" i="1"/>
  <c r="BC188" i="1"/>
  <c r="BB188" i="1"/>
  <c r="BA188" i="1"/>
  <c r="BD187" i="1"/>
  <c r="BC187" i="1"/>
  <c r="BB187" i="1"/>
  <c r="BA187" i="1"/>
  <c r="BD186" i="1"/>
  <c r="BC186" i="1"/>
  <c r="BB186" i="1"/>
  <c r="BA186" i="1"/>
  <c r="BD185" i="1"/>
  <c r="BC185" i="1"/>
  <c r="BB185" i="1"/>
  <c r="BA185" i="1"/>
  <c r="BD184" i="1"/>
  <c r="BC184" i="1"/>
  <c r="BB184" i="1"/>
  <c r="BA184" i="1"/>
  <c r="BD183" i="1"/>
  <c r="BC183" i="1"/>
  <c r="BB183" i="1"/>
  <c r="BA183" i="1"/>
  <c r="BD182" i="1"/>
  <c r="BC182" i="1"/>
  <c r="BB182" i="1"/>
  <c r="BA182" i="1"/>
  <c r="BD181" i="1"/>
  <c r="BC181" i="1"/>
  <c r="BB181" i="1"/>
  <c r="BA181" i="1"/>
  <c r="BD180" i="1"/>
  <c r="BC180" i="1"/>
  <c r="BB180" i="1"/>
  <c r="BA180" i="1"/>
  <c r="BD179" i="1"/>
  <c r="BC179" i="1"/>
  <c r="BB179" i="1"/>
  <c r="BA179" i="1"/>
  <c r="BD178" i="1"/>
  <c r="BC178" i="1"/>
  <c r="BB178" i="1"/>
  <c r="BA178" i="1"/>
  <c r="BD177" i="1"/>
  <c r="BC177" i="1"/>
  <c r="BB177" i="1"/>
  <c r="BA177" i="1"/>
  <c r="BD176" i="1"/>
  <c r="BC176" i="1"/>
  <c r="BB176" i="1"/>
  <c r="BA176" i="1"/>
  <c r="BD175" i="1"/>
  <c r="BC175" i="1"/>
  <c r="BB175" i="1"/>
  <c r="BA175" i="1"/>
  <c r="BD174" i="1"/>
  <c r="BC174" i="1"/>
  <c r="BB174" i="1"/>
  <c r="BA174" i="1"/>
  <c r="BD173" i="1"/>
  <c r="BC173" i="1"/>
  <c r="BB173" i="1"/>
  <c r="BA173" i="1"/>
  <c r="BD172" i="1"/>
  <c r="BC172" i="1"/>
  <c r="BB172" i="1"/>
  <c r="BA172" i="1"/>
  <c r="BD171" i="1"/>
  <c r="BC171" i="1"/>
  <c r="BB171" i="1"/>
  <c r="BA171" i="1"/>
  <c r="BD170" i="1"/>
  <c r="BC170" i="1"/>
  <c r="BB170" i="1"/>
  <c r="BA170" i="1"/>
  <c r="BD169" i="1"/>
  <c r="BC169" i="1"/>
  <c r="BB169" i="1"/>
  <c r="BA169" i="1"/>
  <c r="BD168" i="1"/>
  <c r="BC168" i="1"/>
  <c r="BB168" i="1"/>
  <c r="BA168" i="1"/>
  <c r="BD167" i="1"/>
  <c r="BC167" i="1"/>
  <c r="BB167" i="1"/>
  <c r="BA167" i="1"/>
  <c r="BD166" i="1"/>
  <c r="BC166" i="1"/>
  <c r="BB166" i="1"/>
  <c r="BA166" i="1"/>
  <c r="BD165" i="1"/>
  <c r="BC165" i="1"/>
  <c r="BB165" i="1"/>
  <c r="BA165" i="1"/>
  <c r="BD164" i="1"/>
  <c r="BC164" i="1"/>
  <c r="BB164" i="1"/>
  <c r="BA164" i="1"/>
  <c r="BD163" i="1"/>
  <c r="BC163" i="1"/>
  <c r="BB163" i="1"/>
  <c r="BA163" i="1"/>
  <c r="BD162" i="1"/>
  <c r="BC162" i="1"/>
  <c r="BB162" i="1"/>
  <c r="BA162" i="1"/>
  <c r="BD161" i="1"/>
  <c r="BC161" i="1"/>
  <c r="BB161" i="1"/>
  <c r="BA161" i="1"/>
  <c r="BD160" i="1"/>
  <c r="BC160" i="1"/>
  <c r="BB160" i="1"/>
  <c r="BA160" i="1"/>
  <c r="BD159" i="1"/>
  <c r="BC159" i="1"/>
  <c r="BB159" i="1"/>
  <c r="BA159" i="1"/>
  <c r="BD158" i="1"/>
  <c r="BC158" i="1"/>
  <c r="BB158" i="1"/>
  <c r="BA158" i="1"/>
  <c r="BD157" i="1"/>
  <c r="BC157" i="1"/>
  <c r="BB157" i="1"/>
  <c r="BA157" i="1"/>
  <c r="BD156" i="1"/>
  <c r="BC156" i="1"/>
  <c r="BB156" i="1"/>
  <c r="BA156" i="1"/>
  <c r="BD155" i="1"/>
  <c r="BC155" i="1"/>
  <c r="BB155" i="1"/>
  <c r="BA155" i="1"/>
  <c r="BD154" i="1"/>
  <c r="BC154" i="1"/>
  <c r="BB154" i="1"/>
  <c r="BA154" i="1"/>
  <c r="BD153" i="1"/>
  <c r="BC153" i="1"/>
  <c r="BB153" i="1"/>
  <c r="BA153" i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D149" i="1"/>
  <c r="BC149" i="1"/>
  <c r="BB149" i="1"/>
  <c r="BA149" i="1"/>
  <c r="BD148" i="1"/>
  <c r="BC148" i="1"/>
  <c r="BB148" i="1"/>
  <c r="BA148" i="1"/>
  <c r="BD147" i="1"/>
  <c r="BC147" i="1"/>
  <c r="BB147" i="1"/>
  <c r="BA147" i="1"/>
  <c r="BD146" i="1"/>
  <c r="BC146" i="1"/>
  <c r="BB146" i="1"/>
  <c r="BA146" i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D142" i="1"/>
  <c r="BC142" i="1"/>
  <c r="BB142" i="1"/>
  <c r="BA142" i="1"/>
  <c r="BD141" i="1"/>
  <c r="BC141" i="1"/>
  <c r="BB141" i="1"/>
  <c r="BA141" i="1"/>
  <c r="BD140" i="1"/>
  <c r="BC140" i="1"/>
  <c r="BB140" i="1"/>
  <c r="BA140" i="1"/>
  <c r="BD139" i="1"/>
  <c r="BC139" i="1"/>
  <c r="BB139" i="1"/>
  <c r="BA139" i="1"/>
  <c r="BD138" i="1"/>
  <c r="BC138" i="1"/>
  <c r="BB138" i="1"/>
  <c r="BA138" i="1"/>
  <c r="BD137" i="1"/>
  <c r="BC137" i="1"/>
  <c r="BB137" i="1"/>
  <c r="BA137" i="1"/>
  <c r="BD136" i="1"/>
  <c r="BC136" i="1"/>
  <c r="BB136" i="1"/>
  <c r="BA136" i="1"/>
  <c r="BD135" i="1"/>
  <c r="BC135" i="1"/>
  <c r="BB135" i="1"/>
  <c r="BA135" i="1"/>
  <c r="BD134" i="1"/>
  <c r="BC134" i="1"/>
  <c r="BB134" i="1"/>
  <c r="BA134" i="1"/>
  <c r="BD133" i="1"/>
  <c r="BC133" i="1"/>
  <c r="BB133" i="1"/>
  <c r="BA133" i="1"/>
  <c r="BD132" i="1"/>
  <c r="BC132" i="1"/>
  <c r="BB132" i="1"/>
  <c r="BA132" i="1"/>
  <c r="BD131" i="1"/>
  <c r="BC131" i="1"/>
  <c r="BB131" i="1"/>
  <c r="BA131" i="1"/>
  <c r="BD130" i="1"/>
  <c r="BC130" i="1"/>
  <c r="BB130" i="1"/>
  <c r="BA130" i="1"/>
  <c r="BD129" i="1"/>
  <c r="BC129" i="1"/>
  <c r="BB129" i="1"/>
  <c r="BA129" i="1"/>
  <c r="BD128" i="1"/>
  <c r="BC128" i="1"/>
  <c r="BB128" i="1"/>
  <c r="BA128" i="1"/>
  <c r="BD127" i="1"/>
  <c r="BC127" i="1"/>
  <c r="BB127" i="1"/>
  <c r="BA127" i="1"/>
  <c r="BD126" i="1"/>
  <c r="BC126" i="1"/>
  <c r="BB126" i="1"/>
  <c r="BA126" i="1"/>
  <c r="BD125" i="1"/>
  <c r="BC125" i="1"/>
  <c r="BB125" i="1"/>
  <c r="BA125" i="1"/>
  <c r="BD124" i="1"/>
  <c r="BC124" i="1"/>
  <c r="BB124" i="1"/>
  <c r="BA124" i="1"/>
  <c r="BD123" i="1"/>
  <c r="BC123" i="1"/>
  <c r="BB123" i="1"/>
  <c r="BA123" i="1"/>
  <c r="BD122" i="1"/>
  <c r="BC122" i="1"/>
  <c r="BB122" i="1"/>
  <c r="BA122" i="1"/>
  <c r="BD121" i="1"/>
  <c r="BC121" i="1"/>
  <c r="BB121" i="1"/>
  <c r="BA121" i="1"/>
  <c r="BD120" i="1"/>
  <c r="BC120" i="1"/>
  <c r="BB120" i="1"/>
  <c r="BA120" i="1"/>
  <c r="BD119" i="1"/>
  <c r="BC119" i="1"/>
  <c r="BB119" i="1"/>
  <c r="BA119" i="1"/>
  <c r="BD118" i="1"/>
  <c r="BC118" i="1"/>
  <c r="BB118" i="1"/>
  <c r="BA118" i="1"/>
  <c r="BD117" i="1"/>
  <c r="BC117" i="1"/>
  <c r="BB117" i="1"/>
  <c r="BA117" i="1"/>
  <c r="BD116" i="1"/>
  <c r="BC116" i="1"/>
  <c r="BB116" i="1"/>
  <c r="BA116" i="1"/>
  <c r="BD115" i="1"/>
  <c r="BC115" i="1"/>
  <c r="BB115" i="1"/>
  <c r="BA115" i="1"/>
  <c r="BD114" i="1"/>
  <c r="BC114" i="1"/>
  <c r="BB114" i="1"/>
  <c r="BA114" i="1"/>
  <c r="BD113" i="1"/>
  <c r="BC113" i="1"/>
  <c r="BB113" i="1"/>
  <c r="BA113" i="1"/>
  <c r="BD112" i="1"/>
  <c r="BC112" i="1"/>
  <c r="BB112" i="1"/>
  <c r="BA112" i="1"/>
  <c r="BD111" i="1"/>
  <c r="BC111" i="1"/>
  <c r="BB111" i="1"/>
  <c r="BA111" i="1"/>
  <c r="BD110" i="1"/>
  <c r="BC110" i="1"/>
  <c r="BB110" i="1"/>
  <c r="BA110" i="1"/>
  <c r="BD109" i="1"/>
  <c r="BC109" i="1"/>
  <c r="BB109" i="1"/>
  <c r="BA109" i="1"/>
  <c r="BD108" i="1"/>
  <c r="BC108" i="1"/>
  <c r="BB108" i="1"/>
  <c r="BA108" i="1"/>
  <c r="BD107" i="1"/>
  <c r="BC107" i="1"/>
  <c r="BB107" i="1"/>
  <c r="BA107" i="1"/>
  <c r="BD106" i="1"/>
  <c r="BC106" i="1"/>
  <c r="BB106" i="1"/>
  <c r="BA106" i="1"/>
  <c r="BD105" i="1"/>
  <c r="BC105" i="1"/>
  <c r="BB105" i="1"/>
  <c r="BA105" i="1"/>
  <c r="BD104" i="1"/>
  <c r="BC104" i="1"/>
  <c r="BB104" i="1"/>
  <c r="BA104" i="1"/>
  <c r="BD103" i="1"/>
  <c r="BC103" i="1"/>
  <c r="BB103" i="1"/>
  <c r="BA103" i="1"/>
  <c r="BD102" i="1"/>
  <c r="BC102" i="1"/>
  <c r="BB102" i="1"/>
  <c r="BA102" i="1"/>
  <c r="BD101" i="1"/>
  <c r="BC101" i="1"/>
  <c r="BB101" i="1"/>
  <c r="BA101" i="1"/>
  <c r="BD100" i="1"/>
  <c r="BC100" i="1"/>
  <c r="BB100" i="1"/>
  <c r="BA100" i="1"/>
  <c r="BD99" i="1"/>
  <c r="BC99" i="1"/>
  <c r="BB99" i="1"/>
  <c r="BA99" i="1"/>
  <c r="BD98" i="1"/>
  <c r="BC98" i="1"/>
  <c r="BB98" i="1"/>
  <c r="BA98" i="1"/>
  <c r="BD97" i="1"/>
  <c r="BC97" i="1"/>
  <c r="BB97" i="1"/>
  <c r="BA97" i="1"/>
  <c r="BD96" i="1"/>
  <c r="BC96" i="1"/>
  <c r="BB96" i="1"/>
  <c r="BA96" i="1"/>
  <c r="BD95" i="1"/>
  <c r="BC95" i="1"/>
  <c r="BB95" i="1"/>
  <c r="BA95" i="1"/>
  <c r="BD94" i="1"/>
  <c r="BC94" i="1"/>
  <c r="BB94" i="1"/>
  <c r="BA94" i="1"/>
  <c r="BD93" i="1"/>
  <c r="BC93" i="1"/>
  <c r="BB93" i="1"/>
  <c r="BA93" i="1"/>
  <c r="BD92" i="1"/>
  <c r="BC92" i="1"/>
  <c r="BB92" i="1"/>
  <c r="BA92" i="1"/>
  <c r="BD91" i="1"/>
  <c r="BC91" i="1"/>
  <c r="BB91" i="1"/>
  <c r="BA91" i="1"/>
  <c r="BD90" i="1"/>
  <c r="BC90" i="1"/>
  <c r="BB90" i="1"/>
  <c r="BA90" i="1"/>
  <c r="BD89" i="1"/>
  <c r="BC89" i="1"/>
  <c r="BB89" i="1"/>
  <c r="BA89" i="1"/>
  <c r="BD88" i="1"/>
  <c r="BC88" i="1"/>
  <c r="BB88" i="1"/>
  <c r="BA88" i="1"/>
  <c r="BD87" i="1"/>
  <c r="BC87" i="1"/>
  <c r="BB87" i="1"/>
  <c r="BA87" i="1"/>
  <c r="BD86" i="1"/>
  <c r="BC86" i="1"/>
  <c r="BB86" i="1"/>
  <c r="BA86" i="1"/>
  <c r="BD85" i="1"/>
  <c r="BC85" i="1"/>
  <c r="BB85" i="1"/>
  <c r="BA85" i="1"/>
  <c r="BD84" i="1"/>
  <c r="BC84" i="1"/>
  <c r="BB84" i="1"/>
  <c r="BA84" i="1"/>
  <c r="BD83" i="1"/>
  <c r="BC83" i="1"/>
  <c r="BB83" i="1"/>
  <c r="BA83" i="1"/>
  <c r="BD82" i="1"/>
  <c r="BC82" i="1"/>
  <c r="BB82" i="1"/>
  <c r="BA82" i="1"/>
  <c r="BD81" i="1"/>
  <c r="BC81" i="1"/>
  <c r="BB81" i="1"/>
  <c r="BA81" i="1"/>
  <c r="BD80" i="1"/>
  <c r="BC80" i="1"/>
  <c r="BB80" i="1"/>
  <c r="BA80" i="1"/>
  <c r="BD79" i="1"/>
  <c r="BC79" i="1"/>
  <c r="BB79" i="1"/>
  <c r="BA79" i="1"/>
  <c r="BD78" i="1"/>
  <c r="BC78" i="1"/>
  <c r="BB78" i="1"/>
  <c r="BA78" i="1"/>
  <c r="BD77" i="1"/>
  <c r="BC77" i="1"/>
  <c r="BB77" i="1"/>
  <c r="BA77" i="1"/>
  <c r="BD76" i="1"/>
  <c r="BC76" i="1"/>
  <c r="BB76" i="1"/>
  <c r="BA76" i="1"/>
  <c r="BD75" i="1"/>
  <c r="BC75" i="1"/>
  <c r="BB75" i="1"/>
  <c r="BA75" i="1"/>
  <c r="BD74" i="1"/>
  <c r="BC74" i="1"/>
  <c r="BB74" i="1"/>
  <c r="BA74" i="1"/>
  <c r="BD73" i="1"/>
  <c r="BC73" i="1"/>
  <c r="BB73" i="1"/>
  <c r="BA73" i="1"/>
  <c r="BD72" i="1"/>
  <c r="BC72" i="1"/>
  <c r="BB72" i="1"/>
  <c r="BA72" i="1"/>
  <c r="BD71" i="1"/>
  <c r="BC71" i="1"/>
  <c r="BB71" i="1"/>
  <c r="BA71" i="1"/>
  <c r="BD70" i="1"/>
  <c r="BC70" i="1"/>
  <c r="BB70" i="1"/>
  <c r="BA70" i="1"/>
  <c r="BD69" i="1"/>
  <c r="BC69" i="1"/>
  <c r="BB69" i="1"/>
  <c r="BA69" i="1"/>
  <c r="BD68" i="1"/>
  <c r="BC68" i="1"/>
  <c r="BB68" i="1"/>
  <c r="BA68" i="1"/>
  <c r="BD67" i="1"/>
  <c r="BC67" i="1"/>
  <c r="BB67" i="1"/>
  <c r="BA67" i="1"/>
  <c r="BD66" i="1"/>
  <c r="BC66" i="1"/>
  <c r="BB66" i="1"/>
  <c r="BA66" i="1"/>
  <c r="BD65" i="1"/>
  <c r="BC65" i="1"/>
  <c r="BB65" i="1"/>
  <c r="BA65" i="1"/>
  <c r="BD64" i="1"/>
  <c r="BC64" i="1"/>
  <c r="BB64" i="1"/>
  <c r="BA64" i="1"/>
  <c r="BD63" i="1"/>
  <c r="BC63" i="1"/>
  <c r="BB63" i="1"/>
  <c r="BA63" i="1"/>
  <c r="BD62" i="1"/>
  <c r="BC62" i="1"/>
  <c r="BB62" i="1"/>
  <c r="BA62" i="1"/>
  <c r="BD61" i="1"/>
  <c r="BC61" i="1"/>
  <c r="BB61" i="1"/>
  <c r="BA61" i="1"/>
  <c r="BD60" i="1"/>
  <c r="BC60" i="1"/>
  <c r="BB60" i="1"/>
  <c r="BA60" i="1"/>
  <c r="BD59" i="1"/>
  <c r="BC59" i="1"/>
  <c r="BB59" i="1"/>
  <c r="BA59" i="1"/>
  <c r="BD58" i="1"/>
  <c r="BC58" i="1"/>
  <c r="BB58" i="1"/>
  <c r="BA58" i="1"/>
  <c r="BD57" i="1"/>
  <c r="BC57" i="1"/>
  <c r="BB57" i="1"/>
  <c r="BA57" i="1"/>
  <c r="BD56" i="1"/>
  <c r="BC56" i="1"/>
  <c r="BB56" i="1"/>
  <c r="BA56" i="1"/>
  <c r="BD55" i="1"/>
  <c r="BC55" i="1"/>
  <c r="BB55" i="1"/>
  <c r="BA55" i="1"/>
  <c r="BD54" i="1"/>
  <c r="BC54" i="1"/>
  <c r="BB54" i="1"/>
  <c r="BA54" i="1"/>
  <c r="BD53" i="1"/>
  <c r="BC53" i="1"/>
  <c r="BB53" i="1"/>
  <c r="BA53" i="1"/>
  <c r="BD52" i="1"/>
  <c r="BC52" i="1"/>
  <c r="BB52" i="1"/>
  <c r="BA52" i="1"/>
  <c r="BD51" i="1"/>
  <c r="BC51" i="1"/>
  <c r="BB51" i="1"/>
  <c r="BA51" i="1"/>
  <c r="BD50" i="1"/>
  <c r="BC50" i="1"/>
  <c r="BB50" i="1"/>
  <c r="BA50" i="1"/>
  <c r="BD49" i="1"/>
  <c r="BC49" i="1"/>
  <c r="BB49" i="1"/>
  <c r="BA49" i="1"/>
  <c r="BD48" i="1"/>
  <c r="BC48" i="1"/>
  <c r="BB48" i="1"/>
  <c r="BA48" i="1"/>
  <c r="BD47" i="1"/>
  <c r="BC47" i="1"/>
  <c r="BB47" i="1"/>
  <c r="BA47" i="1"/>
  <c r="BD46" i="1"/>
  <c r="BC46" i="1"/>
  <c r="BB46" i="1"/>
  <c r="BA46" i="1"/>
  <c r="BD45" i="1"/>
  <c r="BC45" i="1"/>
  <c r="BB45" i="1"/>
  <c r="BA45" i="1"/>
  <c r="BD44" i="1"/>
  <c r="BC44" i="1"/>
  <c r="BB44" i="1"/>
  <c r="BA44" i="1"/>
  <c r="BD43" i="1"/>
  <c r="BC43" i="1"/>
  <c r="BB43" i="1"/>
  <c r="BA43" i="1"/>
  <c r="BD42" i="1"/>
  <c r="BC42" i="1"/>
  <c r="BB42" i="1"/>
  <c r="BA42" i="1"/>
  <c r="BD41" i="1"/>
  <c r="BC41" i="1"/>
  <c r="BB41" i="1"/>
  <c r="BA41" i="1"/>
  <c r="BD40" i="1"/>
  <c r="BC40" i="1"/>
  <c r="BB40" i="1"/>
  <c r="BA40" i="1"/>
  <c r="BD39" i="1"/>
  <c r="BC39" i="1"/>
  <c r="BB39" i="1"/>
  <c r="BA39" i="1"/>
  <c r="BD38" i="1"/>
  <c r="BC38" i="1"/>
  <c r="BB38" i="1"/>
  <c r="BA38" i="1"/>
  <c r="BD37" i="1"/>
  <c r="BC37" i="1"/>
  <c r="BB37" i="1"/>
  <c r="BA37" i="1"/>
  <c r="BD36" i="1"/>
  <c r="BC36" i="1"/>
  <c r="BB36" i="1"/>
  <c r="BA36" i="1"/>
  <c r="BD35" i="1"/>
  <c r="BC35" i="1"/>
  <c r="BB35" i="1"/>
  <c r="BA35" i="1"/>
  <c r="BD34" i="1"/>
  <c r="BC34" i="1"/>
  <c r="BB34" i="1"/>
  <c r="BA34" i="1"/>
  <c r="BD33" i="1"/>
  <c r="BC33" i="1"/>
  <c r="BB33" i="1"/>
  <c r="BA33" i="1"/>
  <c r="BD32" i="1"/>
  <c r="BC32" i="1"/>
  <c r="BB32" i="1"/>
  <c r="BA32" i="1"/>
  <c r="BD31" i="1"/>
  <c r="BC31" i="1"/>
  <c r="BB31" i="1"/>
  <c r="BA31" i="1"/>
  <c r="BD30" i="1"/>
  <c r="BC30" i="1"/>
  <c r="BB30" i="1"/>
  <c r="BA30" i="1"/>
  <c r="BD29" i="1"/>
  <c r="BC29" i="1"/>
  <c r="BB29" i="1"/>
  <c r="BA29" i="1"/>
  <c r="BD28" i="1"/>
  <c r="BC28" i="1"/>
  <c r="BB28" i="1"/>
  <c r="BA28" i="1"/>
  <c r="AD228" i="1"/>
  <c r="AC228" i="1"/>
  <c r="AB228" i="1"/>
  <c r="AA228" i="1"/>
  <c r="AD227" i="1"/>
  <c r="AC227" i="1"/>
  <c r="AB227" i="1"/>
  <c r="AA227" i="1"/>
  <c r="AD226" i="1"/>
  <c r="AC226" i="1"/>
  <c r="AB226" i="1"/>
  <c r="AA226" i="1"/>
  <c r="AD225" i="1"/>
  <c r="AC225" i="1"/>
  <c r="AB225" i="1"/>
  <c r="AA225" i="1"/>
  <c r="AD224" i="1"/>
  <c r="AC224" i="1"/>
  <c r="AB224" i="1"/>
  <c r="AA224" i="1"/>
  <c r="AD223" i="1"/>
  <c r="AC223" i="1"/>
  <c r="AB223" i="1"/>
  <c r="AA223" i="1"/>
  <c r="AD222" i="1"/>
  <c r="AC222" i="1"/>
  <c r="AB222" i="1"/>
  <c r="AA222" i="1"/>
  <c r="AD221" i="1"/>
  <c r="AC221" i="1"/>
  <c r="AB221" i="1"/>
  <c r="AA221" i="1"/>
  <c r="AD220" i="1"/>
  <c r="AC220" i="1"/>
  <c r="AB220" i="1"/>
  <c r="AA220" i="1"/>
  <c r="AD219" i="1"/>
  <c r="AC219" i="1"/>
  <c r="AB219" i="1"/>
  <c r="AA219" i="1"/>
  <c r="AD218" i="1"/>
  <c r="AC218" i="1"/>
  <c r="AB218" i="1"/>
  <c r="AA218" i="1"/>
  <c r="AD217" i="1"/>
  <c r="AC217" i="1"/>
  <c r="AB217" i="1"/>
  <c r="AA217" i="1"/>
  <c r="AD216" i="1"/>
  <c r="AC216" i="1"/>
  <c r="AB216" i="1"/>
  <c r="AA216" i="1"/>
  <c r="AD215" i="1"/>
  <c r="AC215" i="1"/>
  <c r="AB215" i="1"/>
  <c r="AA215" i="1"/>
  <c r="AD214" i="1"/>
  <c r="AC214" i="1"/>
  <c r="AB214" i="1"/>
  <c r="AA214" i="1"/>
  <c r="AD213" i="1"/>
  <c r="AC213" i="1"/>
  <c r="AB213" i="1"/>
  <c r="AA213" i="1"/>
  <c r="AD212" i="1"/>
  <c r="AC212" i="1"/>
  <c r="AB212" i="1"/>
  <c r="AA212" i="1"/>
  <c r="AD211" i="1"/>
  <c r="AC211" i="1"/>
  <c r="AB211" i="1"/>
  <c r="AA211" i="1"/>
  <c r="AD210" i="1"/>
  <c r="AC210" i="1"/>
  <c r="AB210" i="1"/>
  <c r="AA210" i="1"/>
  <c r="AD209" i="1"/>
  <c r="AC209" i="1"/>
  <c r="AB209" i="1"/>
  <c r="AA209" i="1"/>
  <c r="AD208" i="1"/>
  <c r="AC208" i="1"/>
  <c r="AB208" i="1"/>
  <c r="AA208" i="1"/>
  <c r="AD207" i="1"/>
  <c r="AC207" i="1"/>
  <c r="AB207" i="1"/>
  <c r="AA207" i="1"/>
  <c r="AD206" i="1"/>
  <c r="AC206" i="1"/>
  <c r="AB206" i="1"/>
  <c r="AA206" i="1"/>
  <c r="AD205" i="1"/>
  <c r="AC205" i="1"/>
  <c r="AB205" i="1"/>
  <c r="AA205" i="1"/>
  <c r="AD204" i="1"/>
  <c r="AC204" i="1"/>
  <c r="AB204" i="1"/>
  <c r="AA204" i="1"/>
  <c r="AD203" i="1"/>
  <c r="AC203" i="1"/>
  <c r="AB203" i="1"/>
  <c r="AA203" i="1"/>
  <c r="AD202" i="1"/>
  <c r="AC202" i="1"/>
  <c r="AB202" i="1"/>
  <c r="AA202" i="1"/>
  <c r="AD201" i="1"/>
  <c r="AC201" i="1"/>
  <c r="AB201" i="1"/>
  <c r="AA201" i="1"/>
  <c r="AD200" i="1"/>
  <c r="AC200" i="1"/>
  <c r="AB200" i="1"/>
  <c r="AA200" i="1"/>
  <c r="AD199" i="1"/>
  <c r="AC199" i="1"/>
  <c r="AB199" i="1"/>
  <c r="AA199" i="1"/>
  <c r="AD198" i="1"/>
  <c r="AC198" i="1"/>
  <c r="AB198" i="1"/>
  <c r="AA198" i="1"/>
  <c r="AD197" i="1"/>
  <c r="AC197" i="1"/>
  <c r="AB197" i="1"/>
  <c r="AA197" i="1"/>
  <c r="AD196" i="1"/>
  <c r="AC196" i="1"/>
  <c r="AB196" i="1"/>
  <c r="AA196" i="1"/>
  <c r="AD195" i="1"/>
  <c r="AC195" i="1"/>
  <c r="AB195" i="1"/>
  <c r="AA195" i="1"/>
  <c r="AD194" i="1"/>
  <c r="AC194" i="1"/>
  <c r="AB194" i="1"/>
  <c r="AA194" i="1"/>
  <c r="AD193" i="1"/>
  <c r="AC193" i="1"/>
  <c r="AB193" i="1"/>
  <c r="AA193" i="1"/>
  <c r="AD192" i="1"/>
  <c r="AC192" i="1"/>
  <c r="AB192" i="1"/>
  <c r="AA192" i="1"/>
  <c r="AD191" i="1"/>
  <c r="AC191" i="1"/>
  <c r="AB191" i="1"/>
  <c r="AA191" i="1"/>
  <c r="AD190" i="1"/>
  <c r="AC190" i="1"/>
  <c r="AB190" i="1"/>
  <c r="AA190" i="1"/>
  <c r="AD189" i="1"/>
  <c r="AC189" i="1"/>
  <c r="AB189" i="1"/>
  <c r="AA189" i="1"/>
  <c r="AD188" i="1"/>
  <c r="AC188" i="1"/>
  <c r="AB188" i="1"/>
  <c r="AA188" i="1"/>
  <c r="AD187" i="1"/>
  <c r="AC187" i="1"/>
  <c r="AB187" i="1"/>
  <c r="AA187" i="1"/>
  <c r="AD186" i="1"/>
  <c r="AC186" i="1"/>
  <c r="AB186" i="1"/>
  <c r="AA186" i="1"/>
  <c r="AD185" i="1"/>
  <c r="AC185" i="1"/>
  <c r="AB185" i="1"/>
  <c r="AA185" i="1"/>
  <c r="AD184" i="1"/>
  <c r="AC184" i="1"/>
  <c r="AB184" i="1"/>
  <c r="AA184" i="1"/>
  <c r="AD183" i="1"/>
  <c r="AC183" i="1"/>
  <c r="AB183" i="1"/>
  <c r="AA183" i="1"/>
  <c r="AD182" i="1"/>
  <c r="AC182" i="1"/>
  <c r="AB182" i="1"/>
  <c r="AA182" i="1"/>
  <c r="AD181" i="1"/>
  <c r="AC181" i="1"/>
  <c r="AB181" i="1"/>
  <c r="AA181" i="1"/>
  <c r="AD180" i="1"/>
  <c r="AC180" i="1"/>
  <c r="AB180" i="1"/>
  <c r="AA180" i="1"/>
  <c r="AD179" i="1"/>
  <c r="AC179" i="1"/>
  <c r="AB179" i="1"/>
  <c r="AA179" i="1"/>
  <c r="AD178" i="1"/>
  <c r="AC178" i="1"/>
  <c r="AB178" i="1"/>
  <c r="AA178" i="1"/>
  <c r="AD177" i="1"/>
  <c r="AC177" i="1"/>
  <c r="AB177" i="1"/>
  <c r="AA177" i="1"/>
  <c r="AD176" i="1"/>
  <c r="AC176" i="1"/>
  <c r="AB176" i="1"/>
  <c r="AA176" i="1"/>
  <c r="AD175" i="1"/>
  <c r="AC175" i="1"/>
  <c r="AB175" i="1"/>
  <c r="AA175" i="1"/>
  <c r="AD174" i="1"/>
  <c r="AC174" i="1"/>
  <c r="AB174" i="1"/>
  <c r="AA174" i="1"/>
  <c r="AD173" i="1"/>
  <c r="AC173" i="1"/>
  <c r="AB173" i="1"/>
  <c r="AA173" i="1"/>
  <c r="AD172" i="1"/>
  <c r="AC172" i="1"/>
  <c r="AB172" i="1"/>
  <c r="AA172" i="1"/>
  <c r="AD171" i="1"/>
  <c r="AC171" i="1"/>
  <c r="AB171" i="1"/>
  <c r="AA171" i="1"/>
  <c r="AD170" i="1"/>
  <c r="AC170" i="1"/>
  <c r="AB170" i="1"/>
  <c r="AA170" i="1"/>
  <c r="AD169" i="1"/>
  <c r="AC169" i="1"/>
  <c r="AB169" i="1"/>
  <c r="AA169" i="1"/>
  <c r="AD168" i="1"/>
  <c r="AC168" i="1"/>
  <c r="AB168" i="1"/>
  <c r="AA168" i="1"/>
  <c r="AD167" i="1"/>
  <c r="AC167" i="1"/>
  <c r="AB167" i="1"/>
  <c r="AA167" i="1"/>
  <c r="AD166" i="1"/>
  <c r="AC166" i="1"/>
  <c r="AB166" i="1"/>
  <c r="AA166" i="1"/>
  <c r="AD165" i="1"/>
  <c r="AC165" i="1"/>
  <c r="AB165" i="1"/>
  <c r="AA165" i="1"/>
  <c r="AD164" i="1"/>
  <c r="AC164" i="1"/>
  <c r="AB164" i="1"/>
  <c r="AA164" i="1"/>
  <c r="AD163" i="1"/>
  <c r="AC163" i="1"/>
  <c r="AB163" i="1"/>
  <c r="AA163" i="1"/>
  <c r="AD162" i="1"/>
  <c r="AC162" i="1"/>
  <c r="AB162" i="1"/>
  <c r="AA162" i="1"/>
  <c r="AD161" i="1"/>
  <c r="AC161" i="1"/>
  <c r="AB161" i="1"/>
  <c r="AA161" i="1"/>
  <c r="AD160" i="1"/>
  <c r="AC160" i="1"/>
  <c r="AB160" i="1"/>
  <c r="AA160" i="1"/>
  <c r="AD159" i="1"/>
  <c r="AC159" i="1"/>
  <c r="AB159" i="1"/>
  <c r="AA159" i="1"/>
  <c r="AD158" i="1"/>
  <c r="AC158" i="1"/>
  <c r="AB158" i="1"/>
  <c r="AA158" i="1"/>
  <c r="AD157" i="1"/>
  <c r="AC157" i="1"/>
  <c r="AB157" i="1"/>
  <c r="AA157" i="1"/>
  <c r="AD156" i="1"/>
  <c r="AC156" i="1"/>
  <c r="AB156" i="1"/>
  <c r="AA156" i="1"/>
  <c r="AD155" i="1"/>
  <c r="AC155" i="1"/>
  <c r="AB155" i="1"/>
  <c r="AA155" i="1"/>
  <c r="AD154" i="1"/>
  <c r="AC154" i="1"/>
  <c r="AB154" i="1"/>
  <c r="AA154" i="1"/>
  <c r="AD153" i="1"/>
  <c r="AC153" i="1"/>
  <c r="AB153" i="1"/>
  <c r="AA153" i="1"/>
  <c r="AD152" i="1"/>
  <c r="AC152" i="1"/>
  <c r="AB152" i="1"/>
  <c r="AA152" i="1"/>
  <c r="AD151" i="1"/>
  <c r="AC151" i="1"/>
  <c r="AB151" i="1"/>
  <c r="AA151" i="1"/>
  <c r="AD150" i="1"/>
  <c r="AC150" i="1"/>
  <c r="AB150" i="1"/>
  <c r="AA150" i="1"/>
  <c r="AD149" i="1"/>
  <c r="AC149" i="1"/>
  <c r="AB149" i="1"/>
  <c r="AA149" i="1"/>
  <c r="AD148" i="1"/>
  <c r="AC148" i="1"/>
  <c r="AB148" i="1"/>
  <c r="AA148" i="1"/>
  <c r="AD147" i="1"/>
  <c r="AC147" i="1"/>
  <c r="AB147" i="1"/>
  <c r="AA147" i="1"/>
  <c r="AD146" i="1"/>
  <c r="AC146" i="1"/>
  <c r="AB146" i="1"/>
  <c r="AA146" i="1"/>
  <c r="AD145" i="1"/>
  <c r="AC145" i="1"/>
  <c r="AB145" i="1"/>
  <c r="AA145" i="1"/>
  <c r="AD144" i="1"/>
  <c r="AC144" i="1"/>
  <c r="AB144" i="1"/>
  <c r="AA144" i="1"/>
  <c r="AD143" i="1"/>
  <c r="AC143" i="1"/>
  <c r="AB143" i="1"/>
  <c r="AA143" i="1"/>
  <c r="AD142" i="1"/>
  <c r="AC142" i="1"/>
  <c r="AB142" i="1"/>
  <c r="AA142" i="1"/>
  <c r="AD141" i="1"/>
  <c r="AC141" i="1"/>
  <c r="AB141" i="1"/>
  <c r="AA141" i="1"/>
  <c r="AD140" i="1"/>
  <c r="AC140" i="1"/>
  <c r="AB140" i="1"/>
  <c r="AA140" i="1"/>
  <c r="AD139" i="1"/>
  <c r="AC139" i="1"/>
  <c r="AB139" i="1"/>
  <c r="AA139" i="1"/>
  <c r="AD138" i="1"/>
  <c r="AC138" i="1"/>
  <c r="AB138" i="1"/>
  <c r="AA138" i="1"/>
  <c r="AD137" i="1"/>
  <c r="AC137" i="1"/>
  <c r="AB137" i="1"/>
  <c r="AA137" i="1"/>
  <c r="AD136" i="1"/>
  <c r="AC136" i="1"/>
  <c r="AB136" i="1"/>
  <c r="AA136" i="1"/>
  <c r="AD135" i="1"/>
  <c r="AC135" i="1"/>
  <c r="AB135" i="1"/>
  <c r="AA135" i="1"/>
  <c r="AD134" i="1"/>
  <c r="AC134" i="1"/>
  <c r="AB134" i="1"/>
  <c r="AA134" i="1"/>
  <c r="AD133" i="1"/>
  <c r="AC133" i="1"/>
  <c r="AB133" i="1"/>
  <c r="AA133" i="1"/>
  <c r="AD132" i="1"/>
  <c r="AC132" i="1"/>
  <c r="AB132" i="1"/>
  <c r="AA132" i="1"/>
  <c r="AD131" i="1"/>
  <c r="AC131" i="1"/>
  <c r="AB131" i="1"/>
  <c r="AA131" i="1"/>
  <c r="AD130" i="1"/>
  <c r="AC130" i="1"/>
  <c r="AB130" i="1"/>
  <c r="AA130" i="1"/>
  <c r="AD129" i="1"/>
  <c r="AC129" i="1"/>
  <c r="AB129" i="1"/>
  <c r="AA129" i="1"/>
  <c r="AD128" i="1"/>
  <c r="AC128" i="1"/>
  <c r="AB128" i="1"/>
  <c r="AA128" i="1"/>
  <c r="AD127" i="1"/>
  <c r="AC127" i="1"/>
  <c r="AB127" i="1"/>
  <c r="AA127" i="1"/>
  <c r="AD126" i="1"/>
  <c r="AC126" i="1"/>
  <c r="AB126" i="1"/>
  <c r="AA126" i="1"/>
  <c r="AD125" i="1"/>
  <c r="AC125" i="1"/>
  <c r="AB125" i="1"/>
  <c r="AA125" i="1"/>
  <c r="AD124" i="1"/>
  <c r="AC124" i="1"/>
  <c r="AB124" i="1"/>
  <c r="AA124" i="1"/>
  <c r="AD123" i="1"/>
  <c r="AC123" i="1"/>
  <c r="AB123" i="1"/>
  <c r="AA123" i="1"/>
  <c r="AD122" i="1"/>
  <c r="AC122" i="1"/>
  <c r="AB122" i="1"/>
  <c r="AA122" i="1"/>
  <c r="AD121" i="1"/>
  <c r="AC121" i="1"/>
  <c r="AB121" i="1"/>
  <c r="AA121" i="1"/>
  <c r="AD120" i="1"/>
  <c r="AC120" i="1"/>
  <c r="AB120" i="1"/>
  <c r="AA120" i="1"/>
  <c r="AD119" i="1"/>
  <c r="AC119" i="1"/>
  <c r="AB119" i="1"/>
  <c r="AA119" i="1"/>
  <c r="AD118" i="1"/>
  <c r="AC118" i="1"/>
  <c r="AB118" i="1"/>
  <c r="AA118" i="1"/>
  <c r="AD117" i="1"/>
  <c r="AC117" i="1"/>
  <c r="AB117" i="1"/>
  <c r="AA117" i="1"/>
  <c r="AD116" i="1"/>
  <c r="AC116" i="1"/>
  <c r="AB116" i="1"/>
  <c r="AA116" i="1"/>
  <c r="AD115" i="1"/>
  <c r="AC115" i="1"/>
  <c r="AB115" i="1"/>
  <c r="AA115" i="1"/>
  <c r="AD114" i="1"/>
  <c r="AC114" i="1"/>
  <c r="AB114" i="1"/>
  <c r="AA114" i="1"/>
  <c r="AD113" i="1"/>
  <c r="AC113" i="1"/>
  <c r="AB113" i="1"/>
  <c r="AA113" i="1"/>
  <c r="AD112" i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BD228" i="3"/>
  <c r="BC228" i="3"/>
  <c r="BB228" i="3"/>
  <c r="BA228" i="3"/>
  <c r="BD227" i="3"/>
  <c r="BC227" i="3"/>
  <c r="BB227" i="3"/>
  <c r="BA227" i="3"/>
  <c r="BD226" i="3"/>
  <c r="BC226" i="3"/>
  <c r="BB226" i="3"/>
  <c r="BA226" i="3"/>
  <c r="BD225" i="3"/>
  <c r="BC225" i="3"/>
  <c r="BB225" i="3"/>
  <c r="BA225" i="3"/>
  <c r="BD224" i="3"/>
  <c r="BC224" i="3"/>
  <c r="BB224" i="3"/>
  <c r="BA224" i="3"/>
  <c r="BD223" i="3"/>
  <c r="BC223" i="3"/>
  <c r="BB223" i="3"/>
  <c r="BA223" i="3"/>
  <c r="BD222" i="3"/>
  <c r="BC222" i="3"/>
  <c r="BB222" i="3"/>
  <c r="BA222" i="3"/>
  <c r="BD221" i="3"/>
  <c r="BC221" i="3"/>
  <c r="BB221" i="3"/>
  <c r="BA221" i="3"/>
  <c r="BD220" i="3"/>
  <c r="BC220" i="3"/>
  <c r="BB220" i="3"/>
  <c r="BA220" i="3"/>
  <c r="BD219" i="3"/>
  <c r="BC219" i="3"/>
  <c r="BB219" i="3"/>
  <c r="BA219" i="3"/>
  <c r="BD218" i="3"/>
  <c r="BC218" i="3"/>
  <c r="BB218" i="3"/>
  <c r="BA218" i="3"/>
  <c r="BD217" i="3"/>
  <c r="BC217" i="3"/>
  <c r="BB217" i="3"/>
  <c r="BA217" i="3"/>
  <c r="BD216" i="3"/>
  <c r="BC216" i="3"/>
  <c r="BB216" i="3"/>
  <c r="BA216" i="3"/>
  <c r="BD215" i="3"/>
  <c r="BC215" i="3"/>
  <c r="BB215" i="3"/>
  <c r="BA215" i="3"/>
  <c r="BD214" i="3"/>
  <c r="BC214" i="3"/>
  <c r="BB214" i="3"/>
  <c r="BA214" i="3"/>
  <c r="BD213" i="3"/>
  <c r="BC213" i="3"/>
  <c r="BB213" i="3"/>
  <c r="BA213" i="3"/>
  <c r="BD212" i="3"/>
  <c r="BC212" i="3"/>
  <c r="BB212" i="3"/>
  <c r="BA212" i="3"/>
  <c r="BD211" i="3"/>
  <c r="BC211" i="3"/>
  <c r="BB211" i="3"/>
  <c r="BA211" i="3"/>
  <c r="BD210" i="3"/>
  <c r="BC210" i="3"/>
  <c r="BB210" i="3"/>
  <c r="BA210" i="3"/>
  <c r="BD209" i="3"/>
  <c r="BC209" i="3"/>
  <c r="BB209" i="3"/>
  <c r="BA209" i="3"/>
  <c r="BD208" i="3"/>
  <c r="BC208" i="3"/>
  <c r="BB208" i="3"/>
  <c r="BA208" i="3"/>
  <c r="BD207" i="3"/>
  <c r="BC207" i="3"/>
  <c r="BB207" i="3"/>
  <c r="BA207" i="3"/>
  <c r="BD206" i="3"/>
  <c r="BC206" i="3"/>
  <c r="BB206" i="3"/>
  <c r="BA206" i="3"/>
  <c r="BD205" i="3"/>
  <c r="BC205" i="3"/>
  <c r="BB205" i="3"/>
  <c r="BA205" i="3"/>
  <c r="BD204" i="3"/>
  <c r="BC204" i="3"/>
  <c r="BB204" i="3"/>
  <c r="BA204" i="3"/>
  <c r="BD203" i="3"/>
  <c r="BC203" i="3"/>
  <c r="BB203" i="3"/>
  <c r="BA203" i="3"/>
  <c r="BD202" i="3"/>
  <c r="BC202" i="3"/>
  <c r="BB202" i="3"/>
  <c r="BA202" i="3"/>
  <c r="BD201" i="3"/>
  <c r="BC201" i="3"/>
  <c r="BB201" i="3"/>
  <c r="BA201" i="3"/>
  <c r="BD200" i="3"/>
  <c r="BC200" i="3"/>
  <c r="BB200" i="3"/>
  <c r="BA200" i="3"/>
  <c r="BD199" i="3"/>
  <c r="BC199" i="3"/>
  <c r="BB199" i="3"/>
  <c r="BA199" i="3"/>
  <c r="BD198" i="3"/>
  <c r="BC198" i="3"/>
  <c r="BB198" i="3"/>
  <c r="BA198" i="3"/>
  <c r="BD197" i="3"/>
  <c r="BC197" i="3"/>
  <c r="BB197" i="3"/>
  <c r="BA197" i="3"/>
  <c r="BD196" i="3"/>
  <c r="BC196" i="3"/>
  <c r="BB196" i="3"/>
  <c r="BA196" i="3"/>
  <c r="BD195" i="3"/>
  <c r="BC195" i="3"/>
  <c r="BB195" i="3"/>
  <c r="BA195" i="3"/>
  <c r="BD194" i="3"/>
  <c r="BC194" i="3"/>
  <c r="BB194" i="3"/>
  <c r="BA194" i="3"/>
  <c r="BD193" i="3"/>
  <c r="BC193" i="3"/>
  <c r="BB193" i="3"/>
  <c r="BA193" i="3"/>
  <c r="BD192" i="3"/>
  <c r="BC192" i="3"/>
  <c r="BB192" i="3"/>
  <c r="BA192" i="3"/>
  <c r="BD191" i="3"/>
  <c r="BC191" i="3"/>
  <c r="BB191" i="3"/>
  <c r="BA191" i="3"/>
  <c r="BD190" i="3"/>
  <c r="BC190" i="3"/>
  <c r="BB190" i="3"/>
  <c r="BA190" i="3"/>
  <c r="BD189" i="3"/>
  <c r="BC189" i="3"/>
  <c r="BB189" i="3"/>
  <c r="BA189" i="3"/>
  <c r="BD188" i="3"/>
  <c r="BC188" i="3"/>
  <c r="BB188" i="3"/>
  <c r="BA188" i="3"/>
  <c r="BD187" i="3"/>
  <c r="BC187" i="3"/>
  <c r="BB187" i="3"/>
  <c r="BA187" i="3"/>
  <c r="BD186" i="3"/>
  <c r="BC186" i="3"/>
  <c r="BB186" i="3"/>
  <c r="BA186" i="3"/>
  <c r="BD185" i="3"/>
  <c r="BC185" i="3"/>
  <c r="BB185" i="3"/>
  <c r="BA185" i="3"/>
  <c r="BD184" i="3"/>
  <c r="BC184" i="3"/>
  <c r="BB184" i="3"/>
  <c r="BA184" i="3"/>
  <c r="BD183" i="3"/>
  <c r="BC183" i="3"/>
  <c r="BB183" i="3"/>
  <c r="BA183" i="3"/>
  <c r="BD182" i="3"/>
  <c r="BC182" i="3"/>
  <c r="BB182" i="3"/>
  <c r="BA182" i="3"/>
  <c r="BD181" i="3"/>
  <c r="BC181" i="3"/>
  <c r="BB181" i="3"/>
  <c r="BA181" i="3"/>
  <c r="BD180" i="3"/>
  <c r="BC180" i="3"/>
  <c r="BB180" i="3"/>
  <c r="BA180" i="3"/>
  <c r="BD179" i="3"/>
  <c r="BC179" i="3"/>
  <c r="BB179" i="3"/>
  <c r="BA179" i="3"/>
  <c r="BD178" i="3"/>
  <c r="BC178" i="3"/>
  <c r="BB178" i="3"/>
  <c r="BA178" i="3"/>
  <c r="BD177" i="3"/>
  <c r="BC177" i="3"/>
  <c r="BB177" i="3"/>
  <c r="BA177" i="3"/>
  <c r="BD176" i="3"/>
  <c r="BC176" i="3"/>
  <c r="BB176" i="3"/>
  <c r="BA176" i="3"/>
  <c r="BD175" i="3"/>
  <c r="BC175" i="3"/>
  <c r="BB175" i="3"/>
  <c r="BA175" i="3"/>
  <c r="BD174" i="3"/>
  <c r="BC174" i="3"/>
  <c r="BB174" i="3"/>
  <c r="BA174" i="3"/>
  <c r="BD173" i="3"/>
  <c r="BC173" i="3"/>
  <c r="BB173" i="3"/>
  <c r="BA173" i="3"/>
  <c r="BD172" i="3"/>
  <c r="BC172" i="3"/>
  <c r="BB172" i="3"/>
  <c r="BA172" i="3"/>
  <c r="BD171" i="3"/>
  <c r="BC171" i="3"/>
  <c r="BB171" i="3"/>
  <c r="BA171" i="3"/>
  <c r="BD170" i="3"/>
  <c r="BC170" i="3"/>
  <c r="BB170" i="3"/>
  <c r="BA170" i="3"/>
  <c r="BD169" i="3"/>
  <c r="BC169" i="3"/>
  <c r="BB169" i="3"/>
  <c r="BA169" i="3"/>
  <c r="BD168" i="3"/>
  <c r="BC168" i="3"/>
  <c r="BB168" i="3"/>
  <c r="BA168" i="3"/>
  <c r="BD167" i="3"/>
  <c r="BC167" i="3"/>
  <c r="BB167" i="3"/>
  <c r="BA167" i="3"/>
  <c r="BD166" i="3"/>
  <c r="BC166" i="3"/>
  <c r="BB166" i="3"/>
  <c r="BA166" i="3"/>
  <c r="BD165" i="3"/>
  <c r="BC165" i="3"/>
  <c r="BB165" i="3"/>
  <c r="BA165" i="3"/>
  <c r="BD164" i="3"/>
  <c r="BC164" i="3"/>
  <c r="BB164" i="3"/>
  <c r="BA164" i="3"/>
  <c r="BD163" i="3"/>
  <c r="BC163" i="3"/>
  <c r="BB163" i="3"/>
  <c r="BA163" i="3"/>
  <c r="BD162" i="3"/>
  <c r="BC162" i="3"/>
  <c r="BB162" i="3"/>
  <c r="BA162" i="3"/>
  <c r="BD161" i="3"/>
  <c r="BC161" i="3"/>
  <c r="BB161" i="3"/>
  <c r="BA161" i="3"/>
  <c r="BD160" i="3"/>
  <c r="BC160" i="3"/>
  <c r="BB160" i="3"/>
  <c r="BA160" i="3"/>
  <c r="BD159" i="3"/>
  <c r="BC159" i="3"/>
  <c r="BB159" i="3"/>
  <c r="BA159" i="3"/>
  <c r="BD158" i="3"/>
  <c r="BC158" i="3"/>
  <c r="BB158" i="3"/>
  <c r="BA158" i="3"/>
  <c r="BD157" i="3"/>
  <c r="BC157" i="3"/>
  <c r="BB157" i="3"/>
  <c r="BA157" i="3"/>
  <c r="BD156" i="3"/>
  <c r="BC156" i="3"/>
  <c r="BB156" i="3"/>
  <c r="BA156" i="3"/>
  <c r="BD155" i="3"/>
  <c r="BC155" i="3"/>
  <c r="BB155" i="3"/>
  <c r="BA155" i="3"/>
  <c r="BD154" i="3"/>
  <c r="BC154" i="3"/>
  <c r="BB154" i="3"/>
  <c r="BA154" i="3"/>
  <c r="BD153" i="3"/>
  <c r="BC153" i="3"/>
  <c r="BB153" i="3"/>
  <c r="BA153" i="3"/>
  <c r="BD152" i="3"/>
  <c r="BC152" i="3"/>
  <c r="BB152" i="3"/>
  <c r="BA152" i="3"/>
  <c r="BD151" i="3"/>
  <c r="BC151" i="3"/>
  <c r="BB151" i="3"/>
  <c r="BA151" i="3"/>
  <c r="BD150" i="3"/>
  <c r="BC150" i="3"/>
  <c r="BB150" i="3"/>
  <c r="BA150" i="3"/>
  <c r="BD149" i="3"/>
  <c r="BC149" i="3"/>
  <c r="BB149" i="3"/>
  <c r="BA149" i="3"/>
  <c r="BD148" i="3"/>
  <c r="BC148" i="3"/>
  <c r="BB148" i="3"/>
  <c r="BA148" i="3"/>
  <c r="BD147" i="3"/>
  <c r="BC147" i="3"/>
  <c r="BB147" i="3"/>
  <c r="BA147" i="3"/>
  <c r="BD146" i="3"/>
  <c r="BC146" i="3"/>
  <c r="BB146" i="3"/>
  <c r="BA146" i="3"/>
  <c r="BD145" i="3"/>
  <c r="BC145" i="3"/>
  <c r="BB145" i="3"/>
  <c r="BA145" i="3"/>
  <c r="BD144" i="3"/>
  <c r="BC144" i="3"/>
  <c r="BB144" i="3"/>
  <c r="BA144" i="3"/>
  <c r="BD143" i="3"/>
  <c r="BC143" i="3"/>
  <c r="BB143" i="3"/>
  <c r="BA143" i="3"/>
  <c r="BD142" i="3"/>
  <c r="BC142" i="3"/>
  <c r="BB142" i="3"/>
  <c r="BA142" i="3"/>
  <c r="BD141" i="3"/>
  <c r="BC141" i="3"/>
  <c r="BB141" i="3"/>
  <c r="BA141" i="3"/>
  <c r="BD140" i="3"/>
  <c r="BC140" i="3"/>
  <c r="BB140" i="3"/>
  <c r="BA140" i="3"/>
  <c r="BD139" i="3"/>
  <c r="BC139" i="3"/>
  <c r="BB139" i="3"/>
  <c r="BA139" i="3"/>
  <c r="BD138" i="3"/>
  <c r="BC138" i="3"/>
  <c r="BB138" i="3"/>
  <c r="BA138" i="3"/>
  <c r="BD137" i="3"/>
  <c r="BC137" i="3"/>
  <c r="BB137" i="3"/>
  <c r="BA137" i="3"/>
  <c r="BD136" i="3"/>
  <c r="BC136" i="3"/>
  <c r="BB136" i="3"/>
  <c r="BA136" i="3"/>
  <c r="BD135" i="3"/>
  <c r="BC135" i="3"/>
  <c r="BB135" i="3"/>
  <c r="BA135" i="3"/>
  <c r="BD134" i="3"/>
  <c r="BC134" i="3"/>
  <c r="BB134" i="3"/>
  <c r="BA134" i="3"/>
  <c r="BD133" i="3"/>
  <c r="BC133" i="3"/>
  <c r="BB133" i="3"/>
  <c r="BA133" i="3"/>
  <c r="BD132" i="3"/>
  <c r="BC132" i="3"/>
  <c r="BB132" i="3"/>
  <c r="BA132" i="3"/>
  <c r="BD131" i="3"/>
  <c r="BC131" i="3"/>
  <c r="BB131" i="3"/>
  <c r="BA131" i="3"/>
  <c r="BD130" i="3"/>
  <c r="BC130" i="3"/>
  <c r="BB130" i="3"/>
  <c r="BA130" i="3"/>
  <c r="BD129" i="3"/>
  <c r="BC129" i="3"/>
  <c r="BB129" i="3"/>
  <c r="BA129" i="3"/>
  <c r="BD128" i="3"/>
  <c r="BC128" i="3"/>
  <c r="BB128" i="3"/>
  <c r="BA128" i="3"/>
  <c r="BD127" i="3"/>
  <c r="BC127" i="3"/>
  <c r="BB127" i="3"/>
  <c r="BA127" i="3"/>
  <c r="BD126" i="3"/>
  <c r="BC126" i="3"/>
  <c r="BB126" i="3"/>
  <c r="BA126" i="3"/>
  <c r="BD125" i="3"/>
  <c r="BC125" i="3"/>
  <c r="BB125" i="3"/>
  <c r="BA125" i="3"/>
  <c r="BD124" i="3"/>
  <c r="BC124" i="3"/>
  <c r="BB124" i="3"/>
  <c r="BA124" i="3"/>
  <c r="BD123" i="3"/>
  <c r="BC123" i="3"/>
  <c r="BB123" i="3"/>
  <c r="BA123" i="3"/>
  <c r="BD122" i="3"/>
  <c r="BC122" i="3"/>
  <c r="BB122" i="3"/>
  <c r="BA122" i="3"/>
  <c r="BD121" i="3"/>
  <c r="BC121" i="3"/>
  <c r="BB121" i="3"/>
  <c r="BA121" i="3"/>
  <c r="BD120" i="3"/>
  <c r="BC120" i="3"/>
  <c r="BB120" i="3"/>
  <c r="BA120" i="3"/>
  <c r="BD119" i="3"/>
  <c r="BC119" i="3"/>
  <c r="BB119" i="3"/>
  <c r="BA119" i="3"/>
  <c r="BD118" i="3"/>
  <c r="BC118" i="3"/>
  <c r="BB118" i="3"/>
  <c r="BA118" i="3"/>
  <c r="BD117" i="3"/>
  <c r="BC117" i="3"/>
  <c r="BB117" i="3"/>
  <c r="BA117" i="3"/>
  <c r="BD116" i="3"/>
  <c r="BC116" i="3"/>
  <c r="BB116" i="3"/>
  <c r="BA116" i="3"/>
  <c r="BD115" i="3"/>
  <c r="BC115" i="3"/>
  <c r="BB115" i="3"/>
  <c r="BA115" i="3"/>
  <c r="BD114" i="3"/>
  <c r="BC114" i="3"/>
  <c r="BB114" i="3"/>
  <c r="BA114" i="3"/>
  <c r="BD113" i="3"/>
  <c r="BC113" i="3"/>
  <c r="BB113" i="3"/>
  <c r="BA113" i="3"/>
  <c r="BD112" i="3"/>
  <c r="BC112" i="3"/>
  <c r="BB112" i="3"/>
  <c r="BA112" i="3"/>
  <c r="BD111" i="3"/>
  <c r="BC111" i="3"/>
  <c r="BB111" i="3"/>
  <c r="BA111" i="3"/>
  <c r="BD110" i="3"/>
  <c r="BC110" i="3"/>
  <c r="BB110" i="3"/>
  <c r="BA110" i="3"/>
  <c r="BD109" i="3"/>
  <c r="BC109" i="3"/>
  <c r="BB109" i="3"/>
  <c r="BA109" i="3"/>
  <c r="BD108" i="3"/>
  <c r="BC108" i="3"/>
  <c r="BB108" i="3"/>
  <c r="BA108" i="3"/>
  <c r="BD107" i="3"/>
  <c r="BC107" i="3"/>
  <c r="BB107" i="3"/>
  <c r="BA107" i="3"/>
  <c r="BD106" i="3"/>
  <c r="BC106" i="3"/>
  <c r="BB106" i="3"/>
  <c r="BA106" i="3"/>
  <c r="BD105" i="3"/>
  <c r="BC105" i="3"/>
  <c r="BB105" i="3"/>
  <c r="BA105" i="3"/>
  <c r="BD104" i="3"/>
  <c r="BC104" i="3"/>
  <c r="BB104" i="3"/>
  <c r="BA104" i="3"/>
  <c r="BD103" i="3"/>
  <c r="BC103" i="3"/>
  <c r="BB103" i="3"/>
  <c r="BA103" i="3"/>
  <c r="BD102" i="3"/>
  <c r="BC102" i="3"/>
  <c r="BB102" i="3"/>
  <c r="BA102" i="3"/>
  <c r="BD101" i="3"/>
  <c r="BC101" i="3"/>
  <c r="BB101" i="3"/>
  <c r="BA101" i="3"/>
  <c r="BD100" i="3"/>
  <c r="BC100" i="3"/>
  <c r="BB100" i="3"/>
  <c r="BA100" i="3"/>
  <c r="BD99" i="3"/>
  <c r="BC99" i="3"/>
  <c r="BB99" i="3"/>
  <c r="BA99" i="3"/>
  <c r="BD98" i="3"/>
  <c r="BC98" i="3"/>
  <c r="BB98" i="3"/>
  <c r="BA98" i="3"/>
  <c r="BD97" i="3"/>
  <c r="BC97" i="3"/>
  <c r="BB97" i="3"/>
  <c r="BA97" i="3"/>
  <c r="BD96" i="3"/>
  <c r="BC96" i="3"/>
  <c r="BB96" i="3"/>
  <c r="BA96" i="3"/>
  <c r="BD95" i="3"/>
  <c r="BC95" i="3"/>
  <c r="BB95" i="3"/>
  <c r="BA95" i="3"/>
  <c r="BD94" i="3"/>
  <c r="BC94" i="3"/>
  <c r="BB94" i="3"/>
  <c r="BA94" i="3"/>
  <c r="BD93" i="3"/>
  <c r="BC93" i="3"/>
  <c r="BB93" i="3"/>
  <c r="BA93" i="3"/>
  <c r="BD92" i="3"/>
  <c r="BC92" i="3"/>
  <c r="BB92" i="3"/>
  <c r="BA92" i="3"/>
  <c r="BD91" i="3"/>
  <c r="BC91" i="3"/>
  <c r="BB91" i="3"/>
  <c r="BA91" i="3"/>
  <c r="BD90" i="3"/>
  <c r="BC90" i="3"/>
  <c r="BB90" i="3"/>
  <c r="BA90" i="3"/>
  <c r="BD89" i="3"/>
  <c r="BC89" i="3"/>
  <c r="BB89" i="3"/>
  <c r="BA89" i="3"/>
  <c r="BD88" i="3"/>
  <c r="BC88" i="3"/>
  <c r="BB88" i="3"/>
  <c r="BA88" i="3"/>
  <c r="BD87" i="3"/>
  <c r="BC87" i="3"/>
  <c r="BB87" i="3"/>
  <c r="BA87" i="3"/>
  <c r="BD86" i="3"/>
  <c r="BC86" i="3"/>
  <c r="BB86" i="3"/>
  <c r="BA86" i="3"/>
  <c r="BD85" i="3"/>
  <c r="BC85" i="3"/>
  <c r="BB85" i="3"/>
  <c r="BA85" i="3"/>
  <c r="BD84" i="3"/>
  <c r="BC84" i="3"/>
  <c r="BB84" i="3"/>
  <c r="BA84" i="3"/>
  <c r="BD83" i="3"/>
  <c r="BC83" i="3"/>
  <c r="BB83" i="3"/>
  <c r="BA83" i="3"/>
  <c r="BD82" i="3"/>
  <c r="BC82" i="3"/>
  <c r="BB82" i="3"/>
  <c r="BA82" i="3"/>
  <c r="BD81" i="3"/>
  <c r="BC81" i="3"/>
  <c r="BB81" i="3"/>
  <c r="BA81" i="3"/>
  <c r="BD80" i="3"/>
  <c r="BC80" i="3"/>
  <c r="BB80" i="3"/>
  <c r="BA80" i="3"/>
  <c r="BD79" i="3"/>
  <c r="BC79" i="3"/>
  <c r="BB79" i="3"/>
  <c r="BA79" i="3"/>
  <c r="BD78" i="3"/>
  <c r="BC78" i="3"/>
  <c r="BB78" i="3"/>
  <c r="BA78" i="3"/>
  <c r="BD77" i="3"/>
  <c r="BC77" i="3"/>
  <c r="BB77" i="3"/>
  <c r="BA77" i="3"/>
  <c r="BD76" i="3"/>
  <c r="BC76" i="3"/>
  <c r="BB76" i="3"/>
  <c r="BA76" i="3"/>
  <c r="BD75" i="3"/>
  <c r="BC75" i="3"/>
  <c r="BB75" i="3"/>
  <c r="BA75" i="3"/>
  <c r="BD74" i="3"/>
  <c r="BC74" i="3"/>
  <c r="BB74" i="3"/>
  <c r="BA74" i="3"/>
  <c r="BD73" i="3"/>
  <c r="BC73" i="3"/>
  <c r="BB73" i="3"/>
  <c r="BA73" i="3"/>
  <c r="BD72" i="3"/>
  <c r="BC72" i="3"/>
  <c r="BB72" i="3"/>
  <c r="BA72" i="3"/>
  <c r="BD71" i="3"/>
  <c r="BC71" i="3"/>
  <c r="BB71" i="3"/>
  <c r="BA71" i="3"/>
  <c r="BD70" i="3"/>
  <c r="BC70" i="3"/>
  <c r="BB70" i="3"/>
  <c r="BA70" i="3"/>
  <c r="BD69" i="3"/>
  <c r="BC69" i="3"/>
  <c r="BB69" i="3"/>
  <c r="BA69" i="3"/>
  <c r="BD68" i="3"/>
  <c r="BC68" i="3"/>
  <c r="BB68" i="3"/>
  <c r="BA68" i="3"/>
  <c r="BD67" i="3"/>
  <c r="BC67" i="3"/>
  <c r="BB67" i="3"/>
  <c r="BA67" i="3"/>
  <c r="BD66" i="3"/>
  <c r="BC66" i="3"/>
  <c r="BB66" i="3"/>
  <c r="BA66" i="3"/>
  <c r="BD65" i="3"/>
  <c r="BC65" i="3"/>
  <c r="BB65" i="3"/>
  <c r="BA65" i="3"/>
  <c r="BD64" i="3"/>
  <c r="BC64" i="3"/>
  <c r="BB64" i="3"/>
  <c r="BA64" i="3"/>
  <c r="BD63" i="3"/>
  <c r="BC63" i="3"/>
  <c r="BB63" i="3"/>
  <c r="BA63" i="3"/>
  <c r="BD62" i="3"/>
  <c r="BC62" i="3"/>
  <c r="BB62" i="3"/>
  <c r="BA62" i="3"/>
  <c r="BD61" i="3"/>
  <c r="BC61" i="3"/>
  <c r="BB61" i="3"/>
  <c r="BA61" i="3"/>
  <c r="BD60" i="3"/>
  <c r="BC60" i="3"/>
  <c r="BB60" i="3"/>
  <c r="BA60" i="3"/>
  <c r="BD59" i="3"/>
  <c r="BC59" i="3"/>
  <c r="BB59" i="3"/>
  <c r="BA59" i="3"/>
  <c r="BD58" i="3"/>
  <c r="BC58" i="3"/>
  <c r="BB58" i="3"/>
  <c r="BA58" i="3"/>
  <c r="BD57" i="3"/>
  <c r="BC57" i="3"/>
  <c r="BB57" i="3"/>
  <c r="BA57" i="3"/>
  <c r="BD56" i="3"/>
  <c r="BC56" i="3"/>
  <c r="BB56" i="3"/>
  <c r="BA56" i="3"/>
  <c r="BD55" i="3"/>
  <c r="BC55" i="3"/>
  <c r="BB55" i="3"/>
  <c r="BA55" i="3"/>
  <c r="BD54" i="3"/>
  <c r="BC54" i="3"/>
  <c r="BB54" i="3"/>
  <c r="BA54" i="3"/>
  <c r="BD53" i="3"/>
  <c r="BC53" i="3"/>
  <c r="BB53" i="3"/>
  <c r="BA53" i="3"/>
  <c r="BD52" i="3"/>
  <c r="BC52" i="3"/>
  <c r="BB52" i="3"/>
  <c r="BA52" i="3"/>
  <c r="BD51" i="3"/>
  <c r="BC51" i="3"/>
  <c r="BB51" i="3"/>
  <c r="BA51" i="3"/>
  <c r="BD50" i="3"/>
  <c r="BC50" i="3"/>
  <c r="BB50" i="3"/>
  <c r="BA50" i="3"/>
  <c r="BD49" i="3"/>
  <c r="BC49" i="3"/>
  <c r="BB49" i="3"/>
  <c r="BA49" i="3"/>
  <c r="BD48" i="3"/>
  <c r="BC48" i="3"/>
  <c r="BB48" i="3"/>
  <c r="BA48" i="3"/>
  <c r="BD47" i="3"/>
  <c r="BC47" i="3"/>
  <c r="BB47" i="3"/>
  <c r="BA47" i="3"/>
  <c r="BD46" i="3"/>
  <c r="BC46" i="3"/>
  <c r="BB46" i="3"/>
  <c r="BA46" i="3"/>
  <c r="BD45" i="3"/>
  <c r="BC45" i="3"/>
  <c r="BB45" i="3"/>
  <c r="BA45" i="3"/>
  <c r="BD44" i="3"/>
  <c r="BC44" i="3"/>
  <c r="BB44" i="3"/>
  <c r="BA44" i="3"/>
  <c r="BD43" i="3"/>
  <c r="BC43" i="3"/>
  <c r="BB43" i="3"/>
  <c r="BA43" i="3"/>
  <c r="BD42" i="3"/>
  <c r="BC42" i="3"/>
  <c r="BB42" i="3"/>
  <c r="BA42" i="3"/>
  <c r="BD41" i="3"/>
  <c r="BC41" i="3"/>
  <c r="BB41" i="3"/>
  <c r="BA41" i="3"/>
  <c r="BD40" i="3"/>
  <c r="BC40" i="3"/>
  <c r="BB40" i="3"/>
  <c r="BA40" i="3"/>
  <c r="BD39" i="3"/>
  <c r="BC39" i="3"/>
  <c r="BB39" i="3"/>
  <c r="BA39" i="3"/>
  <c r="BD38" i="3"/>
  <c r="BC38" i="3"/>
  <c r="BB38" i="3"/>
  <c r="BA38" i="3"/>
  <c r="BD37" i="3"/>
  <c r="BC37" i="3"/>
  <c r="BB37" i="3"/>
  <c r="BA37" i="3"/>
  <c r="BD36" i="3"/>
  <c r="BC36" i="3"/>
  <c r="BB36" i="3"/>
  <c r="BA36" i="3"/>
  <c r="BD35" i="3"/>
  <c r="BC35" i="3"/>
  <c r="BB35" i="3"/>
  <c r="BA35" i="3"/>
  <c r="BD34" i="3"/>
  <c r="BC34" i="3"/>
  <c r="BB34" i="3"/>
  <c r="BA34" i="3"/>
  <c r="BD33" i="3"/>
  <c r="BC33" i="3"/>
  <c r="BB33" i="3"/>
  <c r="BA33" i="3"/>
  <c r="BD32" i="3"/>
  <c r="BC32" i="3"/>
  <c r="BB32" i="3"/>
  <c r="BA32" i="3"/>
  <c r="BD31" i="3"/>
  <c r="BC31" i="3"/>
  <c r="BB31" i="3"/>
  <c r="BA31" i="3"/>
  <c r="BD30" i="3"/>
  <c r="BC30" i="3"/>
  <c r="BB30" i="3"/>
  <c r="BA30" i="3"/>
  <c r="BD29" i="3"/>
  <c r="BC29" i="3"/>
  <c r="BB29" i="3"/>
  <c r="BA29" i="3"/>
  <c r="BD28" i="3"/>
  <c r="BC28" i="3"/>
  <c r="BB28" i="3"/>
  <c r="BA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A66" i="3"/>
  <c r="AB66" i="3"/>
  <c r="AC66" i="3"/>
  <c r="AD66" i="3"/>
  <c r="AA67" i="3"/>
  <c r="AB67" i="3"/>
  <c r="AC67" i="3"/>
  <c r="AD67" i="3"/>
  <c r="AA68" i="3"/>
  <c r="AB68" i="3"/>
  <c r="AC68" i="3"/>
  <c r="AD68" i="3"/>
  <c r="AA69" i="3"/>
  <c r="AB69" i="3"/>
  <c r="AC69" i="3"/>
  <c r="AD69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A86" i="3"/>
  <c r="AB86" i="3"/>
  <c r="AC86" i="3"/>
  <c r="AD86" i="3"/>
  <c r="AA87" i="3"/>
  <c r="AB87" i="3"/>
  <c r="AC87" i="3"/>
  <c r="AD87" i="3"/>
  <c r="AA88" i="3"/>
  <c r="AB88" i="3"/>
  <c r="AC88" i="3"/>
  <c r="AD88" i="3"/>
  <c r="AA89" i="3"/>
  <c r="AB89" i="3"/>
  <c r="AC89" i="3"/>
  <c r="AD89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A106" i="3"/>
  <c r="AB106" i="3"/>
  <c r="AC106" i="3"/>
  <c r="AD106" i="3"/>
  <c r="AA107" i="3"/>
  <c r="AB107" i="3"/>
  <c r="AC107" i="3"/>
  <c r="AD107" i="3"/>
  <c r="AA108" i="3"/>
  <c r="AB108" i="3"/>
  <c r="AC108" i="3"/>
  <c r="AD108" i="3"/>
  <c r="AA109" i="3"/>
  <c r="AB109" i="3"/>
  <c r="AC109" i="3"/>
  <c r="AD109" i="3"/>
  <c r="AA110" i="3"/>
  <c r="AB110" i="3"/>
  <c r="AC110" i="3"/>
  <c r="AD110" i="3"/>
  <c r="AA111" i="3"/>
  <c r="AB111" i="3"/>
  <c r="AC111" i="3"/>
  <c r="AD111" i="3"/>
  <c r="AA112" i="3"/>
  <c r="AB112" i="3"/>
  <c r="AC112" i="3"/>
  <c r="AD112" i="3"/>
  <c r="AA113" i="3"/>
  <c r="AB113" i="3"/>
  <c r="AC113" i="3"/>
  <c r="AD113" i="3"/>
  <c r="AA114" i="3"/>
  <c r="AB114" i="3"/>
  <c r="AC114" i="3"/>
  <c r="AD114" i="3"/>
  <c r="AA115" i="3"/>
  <c r="AB115" i="3"/>
  <c r="AC115" i="3"/>
  <c r="AD115" i="3"/>
  <c r="AA116" i="3"/>
  <c r="AB116" i="3"/>
  <c r="AC116" i="3"/>
  <c r="AD116" i="3"/>
  <c r="AA117" i="3"/>
  <c r="AB117" i="3"/>
  <c r="AC117" i="3"/>
  <c r="AD117" i="3"/>
  <c r="AA118" i="3"/>
  <c r="AB118" i="3"/>
  <c r="AC118" i="3"/>
  <c r="AD118" i="3"/>
  <c r="AA119" i="3"/>
  <c r="AB119" i="3"/>
  <c r="AC119" i="3"/>
  <c r="AD119" i="3"/>
  <c r="AA120" i="3"/>
  <c r="AB120" i="3"/>
  <c r="AC120" i="3"/>
  <c r="AD120" i="3"/>
  <c r="AA121" i="3"/>
  <c r="AB121" i="3"/>
  <c r="AC121" i="3"/>
  <c r="AD121" i="3"/>
  <c r="AA122" i="3"/>
  <c r="AB122" i="3"/>
  <c r="AC122" i="3"/>
  <c r="AD122" i="3"/>
  <c r="AA123" i="3"/>
  <c r="AB123" i="3"/>
  <c r="AC123" i="3"/>
  <c r="AD123" i="3"/>
  <c r="AA124" i="3"/>
  <c r="AB124" i="3"/>
  <c r="AC124" i="3"/>
  <c r="AD124" i="3"/>
  <c r="AA125" i="3"/>
  <c r="AB125" i="3"/>
  <c r="AC125" i="3"/>
  <c r="AD125" i="3"/>
  <c r="AA126" i="3"/>
  <c r="AB126" i="3"/>
  <c r="AC126" i="3"/>
  <c r="AD126" i="3"/>
  <c r="AA127" i="3"/>
  <c r="AB127" i="3"/>
  <c r="AC127" i="3"/>
  <c r="AD127" i="3"/>
  <c r="AA128" i="3"/>
  <c r="AB128" i="3"/>
  <c r="AC128" i="3"/>
  <c r="AD128" i="3"/>
  <c r="AA129" i="3"/>
  <c r="AB129" i="3"/>
  <c r="AC129" i="3"/>
  <c r="AD129" i="3"/>
  <c r="AA130" i="3"/>
  <c r="AB130" i="3"/>
  <c r="AC130" i="3"/>
  <c r="AD130" i="3"/>
  <c r="AA131" i="3"/>
  <c r="AB131" i="3"/>
  <c r="AC131" i="3"/>
  <c r="AD131" i="3"/>
  <c r="AA132" i="3"/>
  <c r="AB132" i="3"/>
  <c r="AC132" i="3"/>
  <c r="AD132" i="3"/>
  <c r="AA133" i="3"/>
  <c r="AB133" i="3"/>
  <c r="AC133" i="3"/>
  <c r="AD133" i="3"/>
  <c r="AA134" i="3"/>
  <c r="AB134" i="3"/>
  <c r="AC134" i="3"/>
  <c r="AD134" i="3"/>
  <c r="AA135" i="3"/>
  <c r="AB135" i="3"/>
  <c r="AC135" i="3"/>
  <c r="AD135" i="3"/>
  <c r="AA136" i="3"/>
  <c r="AB136" i="3"/>
  <c r="AC136" i="3"/>
  <c r="AD136" i="3"/>
  <c r="AA137" i="3"/>
  <c r="AB137" i="3"/>
  <c r="AC137" i="3"/>
  <c r="AD137" i="3"/>
  <c r="AA138" i="3"/>
  <c r="AB138" i="3"/>
  <c r="AC138" i="3"/>
  <c r="AD138" i="3"/>
  <c r="AA139" i="3"/>
  <c r="AB139" i="3"/>
  <c r="AC139" i="3"/>
  <c r="AD139" i="3"/>
  <c r="AA140" i="3"/>
  <c r="AB140" i="3"/>
  <c r="AC140" i="3"/>
  <c r="AD140" i="3"/>
  <c r="AA141" i="3"/>
  <c r="AB141" i="3"/>
  <c r="AC141" i="3"/>
  <c r="AD141" i="3"/>
  <c r="AA142" i="3"/>
  <c r="AB142" i="3"/>
  <c r="AC142" i="3"/>
  <c r="AD142" i="3"/>
  <c r="AA143" i="3"/>
  <c r="AB143" i="3"/>
  <c r="AC143" i="3"/>
  <c r="AD143" i="3"/>
  <c r="AA144" i="3"/>
  <c r="AB144" i="3"/>
  <c r="AC144" i="3"/>
  <c r="AD144" i="3"/>
  <c r="AA145" i="3"/>
  <c r="AB145" i="3"/>
  <c r="AC145" i="3"/>
  <c r="AD145" i="3"/>
  <c r="AA146" i="3"/>
  <c r="AB146" i="3"/>
  <c r="AC146" i="3"/>
  <c r="AD146" i="3"/>
  <c r="AA147" i="3"/>
  <c r="AB147" i="3"/>
  <c r="AC147" i="3"/>
  <c r="AD147" i="3"/>
  <c r="AA148" i="3"/>
  <c r="AB148" i="3"/>
  <c r="AC148" i="3"/>
  <c r="AD148" i="3"/>
  <c r="AA149" i="3"/>
  <c r="AB149" i="3"/>
  <c r="AC149" i="3"/>
  <c r="AD149" i="3"/>
  <c r="AA150" i="3"/>
  <c r="AB150" i="3"/>
  <c r="AC150" i="3"/>
  <c r="AD150" i="3"/>
  <c r="AA151" i="3"/>
  <c r="AB151" i="3"/>
  <c r="AC151" i="3"/>
  <c r="AD151" i="3"/>
  <c r="AA152" i="3"/>
  <c r="AB152" i="3"/>
  <c r="AC152" i="3"/>
  <c r="AD152" i="3"/>
  <c r="AA153" i="3"/>
  <c r="AB153" i="3"/>
  <c r="AC153" i="3"/>
  <c r="AD153" i="3"/>
  <c r="AA154" i="3"/>
  <c r="AB154" i="3"/>
  <c r="AC154" i="3"/>
  <c r="AD154" i="3"/>
  <c r="AA155" i="3"/>
  <c r="AB155" i="3"/>
  <c r="AC155" i="3"/>
  <c r="AD155" i="3"/>
  <c r="AA156" i="3"/>
  <c r="AB156" i="3"/>
  <c r="AC156" i="3"/>
  <c r="AD156" i="3"/>
  <c r="AA157" i="3"/>
  <c r="AB157" i="3"/>
  <c r="AC157" i="3"/>
  <c r="AD157" i="3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89" i="3"/>
  <c r="AB189" i="3"/>
  <c r="AC189" i="3"/>
  <c r="AD189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  <c r="AA218" i="3"/>
  <c r="AB218" i="3"/>
  <c r="AC218" i="3"/>
  <c r="AD218" i="3"/>
  <c r="AA219" i="3"/>
  <c r="AB219" i="3"/>
  <c r="AC219" i="3"/>
  <c r="AD219" i="3"/>
  <c r="AA220" i="3"/>
  <c r="AB220" i="3"/>
  <c r="AC220" i="3"/>
  <c r="AD220" i="3"/>
  <c r="AA221" i="3"/>
  <c r="AB221" i="3"/>
  <c r="AC221" i="3"/>
  <c r="AD221" i="3"/>
  <c r="AA222" i="3"/>
  <c r="AB222" i="3"/>
  <c r="AC222" i="3"/>
  <c r="AD222" i="3"/>
  <c r="AA223" i="3"/>
  <c r="AB223" i="3"/>
  <c r="AC223" i="3"/>
  <c r="AD223" i="3"/>
  <c r="AA224" i="3"/>
  <c r="AB224" i="3"/>
  <c r="AC224" i="3"/>
  <c r="AD224" i="3"/>
  <c r="AA225" i="3"/>
  <c r="AB225" i="3"/>
  <c r="AC225" i="3"/>
  <c r="AD225" i="3"/>
  <c r="AA226" i="3"/>
  <c r="AB226" i="3"/>
  <c r="AC226" i="3"/>
  <c r="AD226" i="3"/>
  <c r="AA227" i="3"/>
  <c r="AB227" i="3"/>
  <c r="AC227" i="3"/>
  <c r="AD227" i="3"/>
  <c r="AA228" i="3"/>
  <c r="AB228" i="3"/>
  <c r="AC228" i="3"/>
  <c r="AD228" i="3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8" i="3"/>
  <c r="AD28" i="3"/>
  <c r="AC28" i="3"/>
  <c r="AB28" i="3"/>
  <c r="AA28" i="3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8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8" i="1"/>
  <c r="D17" i="3"/>
  <c r="D17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AX228" i="3"/>
  <c r="AX227" i="3"/>
  <c r="AX226" i="3"/>
  <c r="AX225" i="3"/>
  <c r="AX224" i="3"/>
  <c r="AX223" i="3"/>
  <c r="AX222" i="3"/>
  <c r="AX221" i="3"/>
  <c r="AX220" i="3"/>
  <c r="AX219" i="3"/>
  <c r="AX218" i="3"/>
  <c r="AX217" i="3"/>
  <c r="AX216" i="3"/>
  <c r="AX215" i="3"/>
  <c r="AX214" i="3"/>
  <c r="AX213" i="3"/>
  <c r="AX212" i="3"/>
  <c r="AX211" i="3"/>
  <c r="AX210" i="3"/>
  <c r="AX209" i="3"/>
  <c r="AX208" i="3"/>
  <c r="AX207" i="3"/>
  <c r="AX206" i="3"/>
  <c r="AX205" i="3"/>
  <c r="AX204" i="3"/>
  <c r="AX203" i="3"/>
  <c r="AX202" i="3"/>
  <c r="AX201" i="3"/>
  <c r="AX200" i="3"/>
  <c r="AX199" i="3"/>
  <c r="AX198" i="3"/>
  <c r="AX197" i="3"/>
  <c r="AX196" i="3"/>
  <c r="AX195" i="3"/>
  <c r="AX194" i="3"/>
  <c r="AX193" i="3"/>
  <c r="AX192" i="3"/>
  <c r="AX191" i="3"/>
  <c r="AX190" i="3"/>
  <c r="AX189" i="3"/>
  <c r="AX188" i="3"/>
  <c r="AX187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1" i="3"/>
  <c r="AX170" i="3"/>
  <c r="AX169" i="3"/>
  <c r="AX168" i="3"/>
  <c r="AX167" i="3"/>
  <c r="AX166" i="3"/>
  <c r="AX165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8" i="3"/>
  <c r="AM28" i="9" l="1"/>
  <c r="AF42" i="6"/>
  <c r="AI42" i="6" s="1"/>
  <c r="M28" i="9"/>
  <c r="AL28" i="9"/>
  <c r="AO28" i="9" s="1"/>
  <c r="AI28" i="9"/>
  <c r="BE28" i="9" s="1"/>
  <c r="M29" i="9"/>
  <c r="AZ30" i="9"/>
  <c r="AF30" i="9"/>
  <c r="AI30" i="9" s="1"/>
  <c r="AG30" i="9"/>
  <c r="AM29" i="9"/>
  <c r="Z30" i="9"/>
  <c r="F30" i="9"/>
  <c r="M30" i="9" s="1"/>
  <c r="G30" i="9"/>
  <c r="AL29" i="9"/>
  <c r="AI29" i="9"/>
  <c r="L29" i="9"/>
  <c r="I29" i="9"/>
  <c r="N28" i="9"/>
  <c r="O28" i="9"/>
  <c r="A32" i="9"/>
  <c r="B31" i="9"/>
  <c r="C31" i="9" s="1"/>
  <c r="AE31" i="9"/>
  <c r="E31" i="9"/>
  <c r="AZ57" i="6"/>
  <c r="AZ51" i="6"/>
  <c r="AF58" i="6"/>
  <c r="AF64" i="6"/>
  <c r="AS28" i="6"/>
  <c r="AR28" i="6"/>
  <c r="AV28" i="6" s="1"/>
  <c r="AF61" i="6"/>
  <c r="AZ61" i="6"/>
  <c r="AF44" i="6"/>
  <c r="AZ44" i="6"/>
  <c r="A68" i="6"/>
  <c r="AE67" i="6"/>
  <c r="AZ62" i="6"/>
  <c r="AF62" i="6"/>
  <c r="AF50" i="6"/>
  <c r="AZ50" i="6"/>
  <c r="AG39" i="6"/>
  <c r="AH39" i="6" s="1"/>
  <c r="AJ39" i="6" s="1"/>
  <c r="BE39" i="6" s="1"/>
  <c r="AI39" i="6"/>
  <c r="BE28" i="6"/>
  <c r="AZ49" i="6"/>
  <c r="AF49" i="6"/>
  <c r="AZ37" i="6"/>
  <c r="AF37" i="6"/>
  <c r="AF32" i="6"/>
  <c r="AZ32" i="6"/>
  <c r="AZ35" i="6"/>
  <c r="AF35" i="6"/>
  <c r="AF59" i="6"/>
  <c r="AZ59" i="6"/>
  <c r="AF56" i="6"/>
  <c r="AZ56" i="6"/>
  <c r="AZ41" i="6"/>
  <c r="AF41" i="6"/>
  <c r="AZ36" i="6"/>
  <c r="AF36" i="6"/>
  <c r="AZ54" i="6"/>
  <c r="AF54" i="6"/>
  <c r="AZ34" i="6"/>
  <c r="AF34" i="6"/>
  <c r="AZ43" i="6"/>
  <c r="AF43" i="6"/>
  <c r="AZ30" i="6"/>
  <c r="AF30" i="6"/>
  <c r="AF63" i="6"/>
  <c r="AZ63" i="6"/>
  <c r="AF47" i="6"/>
  <c r="AZ47" i="6"/>
  <c r="AZ40" i="6"/>
  <c r="AF40" i="6"/>
  <c r="AZ65" i="6"/>
  <c r="AF65" i="6"/>
  <c r="AZ53" i="6"/>
  <c r="AF53" i="6"/>
  <c r="AF45" i="6"/>
  <c r="AZ45" i="6"/>
  <c r="AN28" i="6"/>
  <c r="AF55" i="6"/>
  <c r="AZ55" i="6"/>
  <c r="AZ46" i="6"/>
  <c r="AF46" i="6"/>
  <c r="AZ38" i="6"/>
  <c r="AF38" i="6"/>
  <c r="AZ66" i="6"/>
  <c r="AF66" i="6"/>
  <c r="AF52" i="6"/>
  <c r="AZ52" i="6"/>
  <c r="AZ31" i="6"/>
  <c r="AF31" i="6"/>
  <c r="AZ60" i="6"/>
  <c r="AF60" i="6"/>
  <c r="AP28" i="6"/>
  <c r="AW28" i="6"/>
  <c r="AI58" i="6"/>
  <c r="AG58" i="6"/>
  <c r="AH58" i="6" s="1"/>
  <c r="AG42" i="6"/>
  <c r="AH42" i="6" s="1"/>
  <c r="AJ42" i="6" s="1"/>
  <c r="BE42" i="6" s="1"/>
  <c r="AG57" i="6"/>
  <c r="AH57" i="6" s="1"/>
  <c r="AJ57" i="6" s="1"/>
  <c r="BE57" i="6" s="1"/>
  <c r="AI57" i="6"/>
  <c r="AG29" i="6"/>
  <c r="AH29" i="6" s="1"/>
  <c r="AJ29" i="6" s="1"/>
  <c r="AI29" i="6"/>
  <c r="AI51" i="6"/>
  <c r="AG51" i="6"/>
  <c r="AH51" i="6" s="1"/>
  <c r="AJ51" i="6" s="1"/>
  <c r="BE51" i="6" s="1"/>
  <c r="AG48" i="6"/>
  <c r="AH48" i="6" s="1"/>
  <c r="AJ48" i="6" s="1"/>
  <c r="BE48" i="6" s="1"/>
  <c r="AI48" i="6"/>
  <c r="AG64" i="6"/>
  <c r="AH64" i="6" s="1"/>
  <c r="AJ64" i="6" s="1"/>
  <c r="BE64" i="6" s="1"/>
  <c r="AI64" i="6"/>
  <c r="AG33" i="6"/>
  <c r="AH33" i="6" s="1"/>
  <c r="AI33" i="6"/>
  <c r="AM57" i="6"/>
  <c r="G28" i="6"/>
  <c r="H28" i="6" s="1"/>
  <c r="M28" i="6" s="1"/>
  <c r="I28" i="6"/>
  <c r="Z29" i="6"/>
  <c r="F29" i="6"/>
  <c r="E30" i="6"/>
  <c r="F30" i="6" s="1"/>
  <c r="B30" i="6"/>
  <c r="C30" i="6" s="1"/>
  <c r="D8" i="5"/>
  <c r="B10" i="5" s="1"/>
  <c r="D14" i="5"/>
  <c r="B10" i="4"/>
  <c r="AE28" i="4"/>
  <c r="A29" i="5"/>
  <c r="A30" i="5" s="1"/>
  <c r="E28" i="5"/>
  <c r="Z28" i="5" s="1"/>
  <c r="AE28" i="5"/>
  <c r="AZ28" i="5" s="1"/>
  <c r="B14" i="5"/>
  <c r="A30" i="4"/>
  <c r="AE30" i="4" s="1"/>
  <c r="B29" i="4"/>
  <c r="C29" i="4" s="1"/>
  <c r="BJ29" i="4" s="1"/>
  <c r="E28" i="4"/>
  <c r="G28" i="4" s="1"/>
  <c r="B28" i="4"/>
  <c r="C28" i="4" s="1"/>
  <c r="B12" i="4"/>
  <c r="D10" i="4"/>
  <c r="E29" i="5"/>
  <c r="E29" i="4"/>
  <c r="G29" i="4" s="1"/>
  <c r="AE29" i="4"/>
  <c r="AG29" i="4" s="1"/>
  <c r="D12" i="4"/>
  <c r="B12" i="3"/>
  <c r="D12" i="3"/>
  <c r="B12" i="1"/>
  <c r="D12" i="1"/>
  <c r="D10" i="3"/>
  <c r="D10" i="1"/>
  <c r="B10" i="3"/>
  <c r="B10" i="1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A28" i="3"/>
  <c r="AG28" i="5" l="1"/>
  <c r="AN28" i="9"/>
  <c r="L30" i="9"/>
  <c r="O30" i="9" s="1"/>
  <c r="J30" i="9"/>
  <c r="AM30" i="9"/>
  <c r="AE29" i="5"/>
  <c r="AG29" i="5" s="1"/>
  <c r="BE29" i="6"/>
  <c r="AQ29" i="6"/>
  <c r="R28" i="9"/>
  <c r="V28" i="9" s="1"/>
  <c r="S28" i="9"/>
  <c r="W28" i="9" s="1"/>
  <c r="V4" i="9" s="1"/>
  <c r="P28" i="9"/>
  <c r="BK28" i="9" s="1"/>
  <c r="A33" i="9"/>
  <c r="B32" i="9"/>
  <c r="C32" i="9" s="1"/>
  <c r="AE32" i="9"/>
  <c r="E32" i="9"/>
  <c r="AS28" i="9"/>
  <c r="AW28" i="9" s="1"/>
  <c r="V13" i="9" s="1"/>
  <c r="AR28" i="9"/>
  <c r="AV28" i="9" s="1"/>
  <c r="AP28" i="9"/>
  <c r="AF31" i="9"/>
  <c r="AJ31" i="9" s="1"/>
  <c r="AZ31" i="9"/>
  <c r="AG31" i="9"/>
  <c r="I30" i="9"/>
  <c r="AL30" i="9"/>
  <c r="N30" i="9"/>
  <c r="Z31" i="9"/>
  <c r="F31" i="9"/>
  <c r="G31" i="9"/>
  <c r="AN29" i="9"/>
  <c r="AO29" i="9"/>
  <c r="N29" i="9"/>
  <c r="O29" i="9"/>
  <c r="BE29" i="9"/>
  <c r="Q29" i="9"/>
  <c r="AQ29" i="9"/>
  <c r="AJ30" i="9"/>
  <c r="B29" i="5"/>
  <c r="C29" i="5" s="1"/>
  <c r="BJ29" i="5" s="1"/>
  <c r="AM39" i="6"/>
  <c r="BI28" i="6"/>
  <c r="N28" i="6"/>
  <c r="D10" i="5"/>
  <c r="B12" i="5"/>
  <c r="D12" i="5"/>
  <c r="AG65" i="6"/>
  <c r="AH65" i="6" s="1"/>
  <c r="AI65" i="6"/>
  <c r="AG59" i="6"/>
  <c r="AH59" i="6" s="1"/>
  <c r="AI59" i="6"/>
  <c r="AI49" i="6"/>
  <c r="AG49" i="6"/>
  <c r="AH49" i="6" s="1"/>
  <c r="AG44" i="6"/>
  <c r="AH44" i="6" s="1"/>
  <c r="AI44" i="6"/>
  <c r="AI60" i="6"/>
  <c r="AG60" i="6"/>
  <c r="AH60" i="6" s="1"/>
  <c r="AG38" i="6"/>
  <c r="AH38" i="6" s="1"/>
  <c r="AI38" i="6"/>
  <c r="AG45" i="6"/>
  <c r="AH45" i="6" s="1"/>
  <c r="AI45" i="6"/>
  <c r="AI47" i="6"/>
  <c r="AG47" i="6"/>
  <c r="AH47" i="6" s="1"/>
  <c r="AI30" i="6"/>
  <c r="AG30" i="6"/>
  <c r="AH30" i="6" s="1"/>
  <c r="AI34" i="6"/>
  <c r="AG34" i="6"/>
  <c r="AH34" i="6" s="1"/>
  <c r="AG36" i="6"/>
  <c r="AH36" i="6" s="1"/>
  <c r="AI36" i="6"/>
  <c r="AI35" i="6"/>
  <c r="AG35" i="6"/>
  <c r="AH35" i="6" s="1"/>
  <c r="AI32" i="6"/>
  <c r="AG32" i="6"/>
  <c r="AH32" i="6" s="1"/>
  <c r="AZ67" i="6"/>
  <c r="AF67" i="6"/>
  <c r="AI52" i="6"/>
  <c r="AG52" i="6"/>
  <c r="AH52" i="6" s="1"/>
  <c r="AI55" i="6"/>
  <c r="AG55" i="6"/>
  <c r="AH55" i="6" s="1"/>
  <c r="AG53" i="6"/>
  <c r="AH53" i="6" s="1"/>
  <c r="AI53" i="6"/>
  <c r="AG40" i="6"/>
  <c r="AH40" i="6" s="1"/>
  <c r="AI40" i="6"/>
  <c r="AG56" i="6"/>
  <c r="AH56" i="6" s="1"/>
  <c r="AI56" i="6"/>
  <c r="AG37" i="6"/>
  <c r="AH37" i="6" s="1"/>
  <c r="AI37" i="6"/>
  <c r="AI50" i="6"/>
  <c r="AG50" i="6"/>
  <c r="AH50" i="6" s="1"/>
  <c r="A69" i="6"/>
  <c r="AE68" i="6"/>
  <c r="AG61" i="6"/>
  <c r="AH61" i="6" s="1"/>
  <c r="AI61" i="6"/>
  <c r="AI31" i="6"/>
  <c r="AG31" i="6"/>
  <c r="AH31" i="6" s="1"/>
  <c r="AI66" i="6"/>
  <c r="AG66" i="6"/>
  <c r="AH66" i="6" s="1"/>
  <c r="AI46" i="6"/>
  <c r="AG46" i="6"/>
  <c r="AH46" i="6" s="1"/>
  <c r="AI63" i="6"/>
  <c r="AG63" i="6"/>
  <c r="AH63" i="6" s="1"/>
  <c r="AI43" i="6"/>
  <c r="AG43" i="6"/>
  <c r="AH43" i="6" s="1"/>
  <c r="AG54" i="6"/>
  <c r="AH54" i="6" s="1"/>
  <c r="AI54" i="6"/>
  <c r="AI41" i="6"/>
  <c r="AG41" i="6"/>
  <c r="AH41" i="6" s="1"/>
  <c r="AI62" i="6"/>
  <c r="AG62" i="6"/>
  <c r="AH62" i="6" s="1"/>
  <c r="AJ33" i="6"/>
  <c r="BE33" i="6" s="1"/>
  <c r="AM33" i="6"/>
  <c r="AM64" i="6"/>
  <c r="AM51" i="6"/>
  <c r="AN57" i="6"/>
  <c r="AO57" i="6"/>
  <c r="AM42" i="6"/>
  <c r="AM48" i="6"/>
  <c r="AJ58" i="6"/>
  <c r="BE58" i="6" s="1"/>
  <c r="AM58" i="6"/>
  <c r="AM29" i="6"/>
  <c r="J28" i="6"/>
  <c r="BK28" i="6" s="1"/>
  <c r="G29" i="6"/>
  <c r="H29" i="6" s="1"/>
  <c r="M29" i="6" s="1"/>
  <c r="I29" i="6"/>
  <c r="G30" i="6"/>
  <c r="H30" i="6" s="1"/>
  <c r="I30" i="6"/>
  <c r="O28" i="6"/>
  <c r="P28" i="6" s="1"/>
  <c r="Z30" i="6"/>
  <c r="B31" i="6"/>
  <c r="C31" i="6" s="1"/>
  <c r="E31" i="6"/>
  <c r="F31" i="6" s="1"/>
  <c r="AF28" i="4"/>
  <c r="AG28" i="4"/>
  <c r="AF30" i="4"/>
  <c r="AG30" i="4"/>
  <c r="F28" i="5"/>
  <c r="AZ28" i="4"/>
  <c r="G29" i="5"/>
  <c r="G28" i="5"/>
  <c r="AF28" i="5"/>
  <c r="Z28" i="4"/>
  <c r="F28" i="4"/>
  <c r="AZ30" i="4"/>
  <c r="A31" i="4"/>
  <c r="B31" i="4" s="1"/>
  <c r="C31" i="4" s="1"/>
  <c r="BJ31" i="4" s="1"/>
  <c r="B30" i="4"/>
  <c r="C30" i="4" s="1"/>
  <c r="E30" i="4"/>
  <c r="E30" i="5"/>
  <c r="G30" i="5" s="1"/>
  <c r="A31" i="5"/>
  <c r="AE30" i="5"/>
  <c r="AG30" i="5" s="1"/>
  <c r="B30" i="5"/>
  <c r="C30" i="5" s="1"/>
  <c r="Z29" i="5"/>
  <c r="F29" i="5"/>
  <c r="AZ29" i="4"/>
  <c r="AF29" i="4"/>
  <c r="Z29" i="4"/>
  <c r="F29" i="4"/>
  <c r="M29" i="4" s="1"/>
  <c r="B28" i="3"/>
  <c r="C28" i="3" s="1"/>
  <c r="AE28" i="3"/>
  <c r="E28" i="3"/>
  <c r="G28" i="3" s="1"/>
  <c r="A29" i="3"/>
  <c r="AQ30" i="9" l="1"/>
  <c r="L31" i="9"/>
  <c r="AI31" i="9"/>
  <c r="AF29" i="5"/>
  <c r="J28" i="5"/>
  <c r="AM28" i="4"/>
  <c r="M28" i="5"/>
  <c r="AZ29" i="5"/>
  <c r="AL30" i="4"/>
  <c r="AM31" i="9"/>
  <c r="BE30" i="9"/>
  <c r="A34" i="9"/>
  <c r="B33" i="9"/>
  <c r="C33" i="9" s="1"/>
  <c r="AE33" i="9"/>
  <c r="E33" i="9"/>
  <c r="I31" i="9"/>
  <c r="U4" i="9"/>
  <c r="BF28" i="9"/>
  <c r="BG28" i="9"/>
  <c r="BH28" i="9"/>
  <c r="U13" i="9"/>
  <c r="BI28" i="9"/>
  <c r="AS29" i="9"/>
  <c r="AW29" i="9" s="1"/>
  <c r="V14" i="9" s="1"/>
  <c r="AR29" i="9"/>
  <c r="AV29" i="9" s="1"/>
  <c r="BI29" i="9" s="1"/>
  <c r="AP29" i="9"/>
  <c r="S29" i="9"/>
  <c r="W29" i="9" s="1"/>
  <c r="V5" i="9" s="1"/>
  <c r="R29" i="9"/>
  <c r="V29" i="9" s="1"/>
  <c r="P29" i="9"/>
  <c r="BK29" i="9" s="1"/>
  <c r="AN30" i="9"/>
  <c r="AO30" i="9"/>
  <c r="AZ32" i="9"/>
  <c r="AF32" i="9"/>
  <c r="AI32" i="9" s="1"/>
  <c r="AG32" i="9"/>
  <c r="S30" i="9"/>
  <c r="W30" i="9" s="1"/>
  <c r="V6" i="9" s="1"/>
  <c r="P30" i="9"/>
  <c r="R30" i="9"/>
  <c r="V30" i="9" s="1"/>
  <c r="Z32" i="9"/>
  <c r="F32" i="9"/>
  <c r="I32" i="9" s="1"/>
  <c r="G32" i="9"/>
  <c r="L32" i="9" s="1"/>
  <c r="M31" i="9"/>
  <c r="N31" i="9" s="1"/>
  <c r="J31" i="9"/>
  <c r="AL31" i="9"/>
  <c r="Q30" i="9"/>
  <c r="AJ30" i="4"/>
  <c r="AI30" i="4"/>
  <c r="AO39" i="6"/>
  <c r="AN39" i="6"/>
  <c r="O29" i="6"/>
  <c r="P29" i="6" s="1"/>
  <c r="AJ41" i="6"/>
  <c r="AM41" i="6"/>
  <c r="AJ43" i="6"/>
  <c r="BE43" i="6" s="1"/>
  <c r="AM43" i="6"/>
  <c r="AJ31" i="6"/>
  <c r="AM31" i="6"/>
  <c r="AI28" i="4"/>
  <c r="AJ62" i="6"/>
  <c r="AM62" i="6"/>
  <c r="AJ63" i="6"/>
  <c r="AM63" i="6"/>
  <c r="AJ66" i="6"/>
  <c r="AM66" i="6"/>
  <c r="AJ50" i="6"/>
  <c r="AM50" i="6"/>
  <c r="AM52" i="6"/>
  <c r="AJ52" i="6"/>
  <c r="AJ38" i="6"/>
  <c r="BE38" i="6" s="1"/>
  <c r="AM38" i="6"/>
  <c r="AJ44" i="6"/>
  <c r="AM44" i="6"/>
  <c r="AJ59" i="6"/>
  <c r="AM59" i="6"/>
  <c r="AJ65" i="6"/>
  <c r="AM65" i="6"/>
  <c r="I28" i="5"/>
  <c r="AL28" i="4"/>
  <c r="AO28" i="4" s="1"/>
  <c r="AP28" i="4" s="1"/>
  <c r="AR57" i="6"/>
  <c r="AS57" i="6"/>
  <c r="AW57" i="6" s="1"/>
  <c r="AJ54" i="6"/>
  <c r="AM54" i="6"/>
  <c r="AM61" i="6"/>
  <c r="AJ61" i="6"/>
  <c r="AJ56" i="6"/>
  <c r="AM56" i="6"/>
  <c r="AM53" i="6"/>
  <c r="AJ53" i="6"/>
  <c r="AJ32" i="6"/>
  <c r="AM32" i="6"/>
  <c r="AJ30" i="6"/>
  <c r="BE30" i="6" s="1"/>
  <c r="AM30" i="6"/>
  <c r="AJ60" i="6"/>
  <c r="AM60" i="6"/>
  <c r="AJ49" i="6"/>
  <c r="BE49" i="6" s="1"/>
  <c r="AM49" i="6"/>
  <c r="AZ68" i="6"/>
  <c r="AF68" i="6"/>
  <c r="AJ55" i="6"/>
  <c r="AM55" i="6"/>
  <c r="AM36" i="6"/>
  <c r="AJ36" i="6"/>
  <c r="AJ45" i="6"/>
  <c r="AM45" i="6"/>
  <c r="AJ46" i="6"/>
  <c r="AM46" i="6"/>
  <c r="AJ28" i="4"/>
  <c r="A70" i="6"/>
  <c r="AE69" i="6"/>
  <c r="AJ37" i="6"/>
  <c r="AM37" i="6"/>
  <c r="AJ40" i="6"/>
  <c r="AM40" i="6"/>
  <c r="AI67" i="6"/>
  <c r="AG67" i="6"/>
  <c r="AH67" i="6" s="1"/>
  <c r="AJ35" i="6"/>
  <c r="AM35" i="6"/>
  <c r="AJ34" i="6"/>
  <c r="AM34" i="6"/>
  <c r="AJ47" i="6"/>
  <c r="AM47" i="6"/>
  <c r="AO42" i="6"/>
  <c r="AN42" i="6"/>
  <c r="AN48" i="6"/>
  <c r="AO48" i="6"/>
  <c r="AN51" i="6"/>
  <c r="AO51" i="6"/>
  <c r="AO33" i="6"/>
  <c r="AN33" i="6"/>
  <c r="AN58" i="6"/>
  <c r="AO58" i="6"/>
  <c r="AP57" i="6"/>
  <c r="AV57" i="6"/>
  <c r="AN64" i="6"/>
  <c r="AO64" i="6"/>
  <c r="AO29" i="6"/>
  <c r="AN29" i="6"/>
  <c r="J29" i="6"/>
  <c r="Q29" i="6" s="1"/>
  <c r="J30" i="6"/>
  <c r="M30" i="6"/>
  <c r="G31" i="6"/>
  <c r="H31" i="6" s="1"/>
  <c r="M31" i="6" s="1"/>
  <c r="I31" i="6"/>
  <c r="S28" i="6"/>
  <c r="W28" i="6" s="1"/>
  <c r="R28" i="6"/>
  <c r="V28" i="6" s="1"/>
  <c r="N29" i="6"/>
  <c r="E32" i="6"/>
  <c r="F32" i="6" s="1"/>
  <c r="I32" i="6" s="1"/>
  <c r="B32" i="6"/>
  <c r="C32" i="6" s="1"/>
  <c r="R29" i="6"/>
  <c r="V29" i="6" s="1"/>
  <c r="S29" i="6"/>
  <c r="Z31" i="6"/>
  <c r="AG28" i="3"/>
  <c r="AJ29" i="4"/>
  <c r="AM29" i="4"/>
  <c r="G30" i="4"/>
  <c r="I28" i="4"/>
  <c r="M28" i="4"/>
  <c r="AL29" i="4"/>
  <c r="L29" i="4"/>
  <c r="N29" i="4" s="1"/>
  <c r="L28" i="4"/>
  <c r="O28" i="4" s="1"/>
  <c r="AM30" i="4"/>
  <c r="AO30" i="4" s="1"/>
  <c r="AP30" i="4" s="1"/>
  <c r="M29" i="5"/>
  <c r="L29" i="5"/>
  <c r="AL28" i="5"/>
  <c r="AM28" i="5"/>
  <c r="AL29" i="5"/>
  <c r="AM29" i="5"/>
  <c r="L28" i="5"/>
  <c r="N28" i="5" s="1"/>
  <c r="AI28" i="5"/>
  <c r="J29" i="5"/>
  <c r="AI29" i="5"/>
  <c r="AJ28" i="5"/>
  <c r="F30" i="4"/>
  <c r="J30" i="4" s="1"/>
  <c r="A32" i="4"/>
  <c r="A33" i="4" s="1"/>
  <c r="Z30" i="4"/>
  <c r="AE31" i="4"/>
  <c r="AZ31" i="4" s="1"/>
  <c r="E31" i="4"/>
  <c r="F31" i="4" s="1"/>
  <c r="J28" i="4"/>
  <c r="I29" i="5"/>
  <c r="AN30" i="4"/>
  <c r="J29" i="4"/>
  <c r="A32" i="5"/>
  <c r="AE31" i="5"/>
  <c r="AG31" i="5" s="1"/>
  <c r="E31" i="5"/>
  <c r="G31" i="5" s="1"/>
  <c r="B31" i="5"/>
  <c r="C31" i="5" s="1"/>
  <c r="BJ31" i="5" s="1"/>
  <c r="AZ30" i="5"/>
  <c r="AF30" i="5"/>
  <c r="AJ29" i="5"/>
  <c r="F30" i="5"/>
  <c r="Z30" i="5"/>
  <c r="Z31" i="4"/>
  <c r="AI29" i="4"/>
  <c r="AQ29" i="4" s="1"/>
  <c r="I29" i="4"/>
  <c r="F28" i="3"/>
  <c r="L28" i="3" s="1"/>
  <c r="Z28" i="3"/>
  <c r="AZ28" i="3"/>
  <c r="AF28" i="3"/>
  <c r="B29" i="3"/>
  <c r="C29" i="3" s="1"/>
  <c r="BJ29" i="3" s="1"/>
  <c r="AE29" i="3"/>
  <c r="E29" i="3"/>
  <c r="A30" i="3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47" i="1"/>
  <c r="Y48" i="1"/>
  <c r="Y49" i="1"/>
  <c r="Y50" i="1"/>
  <c r="Y51" i="1"/>
  <c r="Y35" i="1"/>
  <c r="Y36" i="1"/>
  <c r="Y37" i="1"/>
  <c r="Y38" i="1"/>
  <c r="Y39" i="1"/>
  <c r="Y40" i="1"/>
  <c r="Y41" i="1"/>
  <c r="Y42" i="1"/>
  <c r="Y43" i="1"/>
  <c r="Y44" i="1"/>
  <c r="Y45" i="1"/>
  <c r="Y46" i="1"/>
  <c r="A28" i="1"/>
  <c r="E28" i="1" s="1"/>
  <c r="A28" i="8" s="1"/>
  <c r="Y29" i="1"/>
  <c r="Y30" i="1"/>
  <c r="Y31" i="1"/>
  <c r="Y32" i="1"/>
  <c r="Y33" i="1"/>
  <c r="Y34" i="1"/>
  <c r="Y28" i="1"/>
  <c r="AF31" i="4" l="1"/>
  <c r="AJ31" i="4" s="1"/>
  <c r="BK30" i="9"/>
  <c r="J32" i="9"/>
  <c r="BE32" i="9" s="1"/>
  <c r="BH30" i="9"/>
  <c r="BK29" i="6"/>
  <c r="AQ31" i="9"/>
  <c r="BH29" i="9"/>
  <c r="BJ29" i="9" s="1"/>
  <c r="AJ32" i="9"/>
  <c r="O31" i="9"/>
  <c r="R31" i="9" s="1"/>
  <c r="V31" i="9" s="1"/>
  <c r="BH31" i="9" s="1"/>
  <c r="N28" i="4"/>
  <c r="Q30" i="6"/>
  <c r="M32" i="9"/>
  <c r="AM32" i="9"/>
  <c r="AQ30" i="6"/>
  <c r="AQ31" i="6" s="1"/>
  <c r="AQ32" i="6" s="1"/>
  <c r="AQ33" i="6" s="1"/>
  <c r="AQ34" i="6" s="1"/>
  <c r="AQ35" i="6" s="1"/>
  <c r="AQ36" i="6" s="1"/>
  <c r="AQ37" i="6" s="1"/>
  <c r="AQ38" i="6" s="1"/>
  <c r="AQ39" i="6" s="1"/>
  <c r="AQ40" i="6" s="1"/>
  <c r="AQ41" i="6" s="1"/>
  <c r="AQ42" i="6" s="1"/>
  <c r="AQ43" i="6" s="1"/>
  <c r="AQ44" i="6" s="1"/>
  <c r="AQ45" i="6" s="1"/>
  <c r="AQ46" i="6" s="1"/>
  <c r="AQ47" i="6" s="1"/>
  <c r="AQ48" i="6" s="1"/>
  <c r="AQ49" i="6" s="1"/>
  <c r="AQ50" i="6" s="1"/>
  <c r="AQ51" i="6" s="1"/>
  <c r="AQ52" i="6" s="1"/>
  <c r="AQ53" i="6" s="1"/>
  <c r="AQ54" i="6" s="1"/>
  <c r="AQ55" i="6" s="1"/>
  <c r="AQ56" i="6" s="1"/>
  <c r="AQ57" i="6" s="1"/>
  <c r="AQ58" i="6" s="1"/>
  <c r="AQ59" i="6" s="1"/>
  <c r="AQ60" i="6" s="1"/>
  <c r="AQ61" i="6" s="1"/>
  <c r="AQ62" i="6" s="1"/>
  <c r="AQ63" i="6" s="1"/>
  <c r="AQ64" i="6" s="1"/>
  <c r="AQ65" i="6" s="1"/>
  <c r="AQ66" i="6" s="1"/>
  <c r="AQ67" i="6" s="1"/>
  <c r="U6" i="9"/>
  <c r="AF33" i="9"/>
  <c r="AG33" i="9"/>
  <c r="AZ33" i="9"/>
  <c r="Z33" i="9"/>
  <c r="F33" i="9"/>
  <c r="G33" i="9"/>
  <c r="S31" i="9"/>
  <c r="P31" i="9"/>
  <c r="U14" i="9"/>
  <c r="BE31" i="9"/>
  <c r="Q31" i="9"/>
  <c r="Q32" i="9" s="1"/>
  <c r="AQ32" i="9"/>
  <c r="BF29" i="9"/>
  <c r="U5" i="9"/>
  <c r="BG29" i="9"/>
  <c r="AL32" i="9"/>
  <c r="AS30" i="9"/>
  <c r="AW30" i="9" s="1"/>
  <c r="V15" i="9" s="1"/>
  <c r="AP30" i="9"/>
  <c r="AR30" i="9"/>
  <c r="AV30" i="9" s="1"/>
  <c r="BI30" i="9" s="1"/>
  <c r="A35" i="9"/>
  <c r="B34" i="9"/>
  <c r="C34" i="9" s="1"/>
  <c r="AE34" i="9"/>
  <c r="E34" i="9"/>
  <c r="BJ28" i="9"/>
  <c r="AN31" i="9"/>
  <c r="AO31" i="9"/>
  <c r="N32" i="9"/>
  <c r="O32" i="9"/>
  <c r="W31" i="9"/>
  <c r="V7" i="9" s="1"/>
  <c r="AQ29" i="5"/>
  <c r="Q29" i="5"/>
  <c r="Q29" i="4"/>
  <c r="AQ30" i="4"/>
  <c r="AM28" i="3"/>
  <c r="BH28" i="6"/>
  <c r="BJ28" i="6" s="1"/>
  <c r="O30" i="6"/>
  <c r="P30" i="6" s="1"/>
  <c r="AP39" i="6"/>
  <c r="AS39" i="6"/>
  <c r="AW39" i="6" s="1"/>
  <c r="W20" i="6" s="1"/>
  <c r="AR39" i="6"/>
  <c r="AV39" i="6" s="1"/>
  <c r="AR28" i="4"/>
  <c r="AV28" i="4" s="1"/>
  <c r="AS28" i="4"/>
  <c r="AR30" i="4"/>
  <c r="AV30" i="4" s="1"/>
  <c r="U11" i="4" s="1"/>
  <c r="AS30" i="4"/>
  <c r="AW30" i="4" s="1"/>
  <c r="V11" i="4" s="1"/>
  <c r="AR58" i="6"/>
  <c r="AV58" i="6" s="1"/>
  <c r="AS58" i="6"/>
  <c r="AW58" i="6" s="1"/>
  <c r="AR42" i="6"/>
  <c r="AS42" i="6"/>
  <c r="AW42" i="6" s="1"/>
  <c r="BE35" i="6"/>
  <c r="BE45" i="6"/>
  <c r="BE53" i="6"/>
  <c r="AN59" i="6"/>
  <c r="AO59" i="6"/>
  <c r="AN50" i="6"/>
  <c r="AO50" i="6"/>
  <c r="BE62" i="6"/>
  <c r="R28" i="4"/>
  <c r="V28" i="4" s="1"/>
  <c r="U4" i="4" s="1"/>
  <c r="S28" i="4"/>
  <c r="P28" i="4"/>
  <c r="BK28" i="4" s="1"/>
  <c r="BI57" i="6"/>
  <c r="AR33" i="6"/>
  <c r="AV33" i="6" s="1"/>
  <c r="AS33" i="6"/>
  <c r="AW33" i="6" s="1"/>
  <c r="W14" i="6" s="1"/>
  <c r="AR48" i="6"/>
  <c r="AS48" i="6"/>
  <c r="AW48" i="6" s="1"/>
  <c r="AN34" i="6"/>
  <c r="AO34" i="6"/>
  <c r="AJ67" i="6"/>
  <c r="BE67" i="6" s="1"/>
  <c r="AM67" i="6"/>
  <c r="BE40" i="6"/>
  <c r="A71" i="6"/>
  <c r="AE70" i="6"/>
  <c r="BE36" i="6"/>
  <c r="BE55" i="6"/>
  <c r="BE60" i="6"/>
  <c r="AN32" i="6"/>
  <c r="AO32" i="6"/>
  <c r="AN53" i="6"/>
  <c r="AO53" i="6"/>
  <c r="AN61" i="6"/>
  <c r="AO61" i="6"/>
  <c r="BE54" i="6"/>
  <c r="BE59" i="6"/>
  <c r="AO52" i="6"/>
  <c r="AN52" i="6"/>
  <c r="BE50" i="6"/>
  <c r="BE63" i="6"/>
  <c r="AO40" i="6"/>
  <c r="AN40" i="6"/>
  <c r="AF69" i="6"/>
  <c r="AZ69" i="6"/>
  <c r="AO55" i="6"/>
  <c r="AN55" i="6"/>
  <c r="AG68" i="6"/>
  <c r="AH68" i="6" s="1"/>
  <c r="AI68" i="6"/>
  <c r="AN54" i="6"/>
  <c r="AO54" i="6"/>
  <c r="AN38" i="6"/>
  <c r="AO38" i="6"/>
  <c r="AO63" i="6"/>
  <c r="AN63" i="6"/>
  <c r="AN28" i="4"/>
  <c r="BE28" i="4"/>
  <c r="BF28" i="6"/>
  <c r="BG28" i="6"/>
  <c r="AR64" i="6"/>
  <c r="AV64" i="6" s="1"/>
  <c r="AS64" i="6"/>
  <c r="AR51" i="6"/>
  <c r="AV51" i="6" s="1"/>
  <c r="AS51" i="6"/>
  <c r="BE34" i="6"/>
  <c r="AO37" i="6"/>
  <c r="AN37" i="6"/>
  <c r="AO36" i="6"/>
  <c r="AN36" i="6"/>
  <c r="AN49" i="6"/>
  <c r="AO49" i="6"/>
  <c r="AN30" i="6"/>
  <c r="AO30" i="6"/>
  <c r="BE32" i="6"/>
  <c r="AN56" i="6"/>
  <c r="AO56" i="6"/>
  <c r="AN65" i="6"/>
  <c r="AO65" i="6"/>
  <c r="AN44" i="6"/>
  <c r="AO44" i="6"/>
  <c r="AO66" i="6"/>
  <c r="AN66" i="6"/>
  <c r="AN31" i="6"/>
  <c r="AO31" i="6"/>
  <c r="AN41" i="6"/>
  <c r="AO41" i="6"/>
  <c r="BE47" i="6"/>
  <c r="BE46" i="6"/>
  <c r="AN60" i="6"/>
  <c r="AO60" i="6"/>
  <c r="BE61" i="6"/>
  <c r="BE52" i="6"/>
  <c r="AN43" i="6"/>
  <c r="AO43" i="6"/>
  <c r="AR29" i="6"/>
  <c r="AV29" i="6" s="1"/>
  <c r="AS29" i="6"/>
  <c r="AW29" i="6" s="1"/>
  <c r="AN47" i="6"/>
  <c r="AO47" i="6"/>
  <c r="AO35" i="6"/>
  <c r="AN35" i="6"/>
  <c r="BE37" i="6"/>
  <c r="AN46" i="6"/>
  <c r="AO46" i="6"/>
  <c r="AO45" i="6"/>
  <c r="AN45" i="6"/>
  <c r="BE56" i="6"/>
  <c r="BE65" i="6"/>
  <c r="BE44" i="6"/>
  <c r="BE66" i="6"/>
  <c r="AN62" i="6"/>
  <c r="AO62" i="6"/>
  <c r="BE31" i="6"/>
  <c r="BE41" i="6"/>
  <c r="AP58" i="6"/>
  <c r="AV42" i="6"/>
  <c r="AP42" i="6"/>
  <c r="AW51" i="6"/>
  <c r="AP51" i="6"/>
  <c r="AP33" i="6"/>
  <c r="AV48" i="6"/>
  <c r="AP48" i="6"/>
  <c r="AW64" i="6"/>
  <c r="AP64" i="6"/>
  <c r="AP29" i="6"/>
  <c r="W29" i="6"/>
  <c r="N30" i="6"/>
  <c r="J31" i="6"/>
  <c r="G32" i="6"/>
  <c r="H32" i="6" s="1"/>
  <c r="M32" i="6" s="1"/>
  <c r="Z32" i="6"/>
  <c r="G33" i="6"/>
  <c r="H33" i="6" s="1"/>
  <c r="M33" i="6" s="1"/>
  <c r="E33" i="6"/>
  <c r="F33" i="6" s="1"/>
  <c r="I33" i="6" s="1"/>
  <c r="B33" i="6"/>
  <c r="C33" i="6" s="1"/>
  <c r="N31" i="6"/>
  <c r="O31" i="6"/>
  <c r="P31" i="6" s="1"/>
  <c r="BE29" i="5"/>
  <c r="BE28" i="5"/>
  <c r="BE29" i="4"/>
  <c r="I30" i="4"/>
  <c r="L30" i="4"/>
  <c r="M28" i="3"/>
  <c r="M30" i="4"/>
  <c r="AL28" i="3"/>
  <c r="G29" i="3"/>
  <c r="G31" i="4"/>
  <c r="L31" i="4" s="1"/>
  <c r="AG29" i="3"/>
  <c r="AG31" i="4"/>
  <c r="AM31" i="4" s="1"/>
  <c r="AO28" i="5"/>
  <c r="AP28" i="5" s="1"/>
  <c r="AL30" i="5"/>
  <c r="AM30" i="5"/>
  <c r="AN28" i="5"/>
  <c r="M30" i="5"/>
  <c r="L30" i="5"/>
  <c r="W28" i="4"/>
  <c r="V4" i="4" s="1"/>
  <c r="O28" i="5"/>
  <c r="AJ30" i="5"/>
  <c r="AE32" i="4"/>
  <c r="B32" i="4"/>
  <c r="C32" i="4" s="1"/>
  <c r="E32" i="4"/>
  <c r="J30" i="5"/>
  <c r="J31" i="4"/>
  <c r="AI31" i="4"/>
  <c r="AI28" i="3"/>
  <c r="AJ28" i="3"/>
  <c r="I28" i="3"/>
  <c r="J28" i="3"/>
  <c r="I30" i="5"/>
  <c r="Z31" i="5"/>
  <c r="F31" i="5"/>
  <c r="AO29" i="5"/>
  <c r="AP29" i="5" s="1"/>
  <c r="AN29" i="5"/>
  <c r="AE32" i="5"/>
  <c r="AG32" i="5" s="1"/>
  <c r="B32" i="5"/>
  <c r="C32" i="5" s="1"/>
  <c r="E32" i="5"/>
  <c r="G32" i="5" s="1"/>
  <c r="A33" i="5"/>
  <c r="AZ31" i="5"/>
  <c r="AF31" i="5"/>
  <c r="AI30" i="5"/>
  <c r="N29" i="5"/>
  <c r="O29" i="5"/>
  <c r="O29" i="4"/>
  <c r="I31" i="4"/>
  <c r="E33" i="4"/>
  <c r="AE33" i="4"/>
  <c r="B33" i="4"/>
  <c r="C33" i="4" s="1"/>
  <c r="BJ33" i="4" s="1"/>
  <c r="A34" i="4"/>
  <c r="AN29" i="4"/>
  <c r="AO29" i="4"/>
  <c r="AP29" i="4" s="1"/>
  <c r="F29" i="3"/>
  <c r="Z29" i="3"/>
  <c r="AF29" i="3"/>
  <c r="AZ29" i="3"/>
  <c r="AE30" i="3"/>
  <c r="B30" i="3"/>
  <c r="C30" i="3" s="1"/>
  <c r="E30" i="3"/>
  <c r="AE28" i="1"/>
  <c r="B28" i="1"/>
  <c r="C28" i="1" s="1"/>
  <c r="A31" i="3"/>
  <c r="A29" i="1"/>
  <c r="AM29" i="3" l="1"/>
  <c r="BK30" i="6"/>
  <c r="BJ30" i="9"/>
  <c r="M33" i="9"/>
  <c r="AL33" i="9"/>
  <c r="Q30" i="4"/>
  <c r="S30" i="6"/>
  <c r="W30" i="6" s="1"/>
  <c r="O30" i="4"/>
  <c r="R30" i="4" s="1"/>
  <c r="V30" i="4" s="1"/>
  <c r="R30" i="6"/>
  <c r="V30" i="6" s="1"/>
  <c r="AQ31" i="4"/>
  <c r="AQ30" i="5"/>
  <c r="Q31" i="6"/>
  <c r="BK31" i="9"/>
  <c r="Z34" i="9"/>
  <c r="G34" i="9"/>
  <c r="F34" i="9"/>
  <c r="M34" i="9" s="1"/>
  <c r="J33" i="9"/>
  <c r="L33" i="9"/>
  <c r="I33" i="9"/>
  <c r="AI33" i="9"/>
  <c r="AS31" i="9"/>
  <c r="AW31" i="9" s="1"/>
  <c r="V16" i="9" s="1"/>
  <c r="AP31" i="9"/>
  <c r="AR31" i="9"/>
  <c r="AV31" i="9" s="1"/>
  <c r="BI31" i="9" s="1"/>
  <c r="BJ31" i="9" s="1"/>
  <c r="U15" i="9"/>
  <c r="A36" i="9"/>
  <c r="B35" i="9"/>
  <c r="C35" i="9" s="1"/>
  <c r="AE35" i="9"/>
  <c r="E35" i="9"/>
  <c r="S32" i="9"/>
  <c r="W32" i="9" s="1"/>
  <c r="V8" i="9" s="1"/>
  <c r="P32" i="9"/>
  <c r="BK32" i="9" s="1"/>
  <c r="R32" i="9"/>
  <c r="V32" i="9" s="1"/>
  <c r="BH32" i="9" s="1"/>
  <c r="AZ34" i="9"/>
  <c r="AG34" i="9"/>
  <c r="AF34" i="9"/>
  <c r="AJ34" i="9" s="1"/>
  <c r="BF30" i="9"/>
  <c r="AM33" i="9"/>
  <c r="AN33" i="9" s="1"/>
  <c r="AJ33" i="9"/>
  <c r="AN32" i="9"/>
  <c r="AO32" i="9"/>
  <c r="U7" i="9"/>
  <c r="BG30" i="9"/>
  <c r="Q30" i="5"/>
  <c r="Q31" i="4"/>
  <c r="BE30" i="4"/>
  <c r="N30" i="4"/>
  <c r="AN28" i="3"/>
  <c r="BI51" i="6"/>
  <c r="BI39" i="6"/>
  <c r="V20" i="6"/>
  <c r="R29" i="4"/>
  <c r="W29" i="4" s="1"/>
  <c r="S29" i="4"/>
  <c r="P29" i="4"/>
  <c r="BK29" i="4" s="1"/>
  <c r="V14" i="6"/>
  <c r="BI33" i="6"/>
  <c r="AR46" i="6"/>
  <c r="AV46" i="6" s="1"/>
  <c r="AS46" i="6"/>
  <c r="AW46" i="6" s="1"/>
  <c r="AP46" i="6"/>
  <c r="AO67" i="6"/>
  <c r="AN67" i="6"/>
  <c r="AR29" i="4"/>
  <c r="AS29" i="4"/>
  <c r="R29" i="5"/>
  <c r="V29" i="5" s="1"/>
  <c r="S29" i="5"/>
  <c r="P29" i="5"/>
  <c r="BK29" i="5" s="1"/>
  <c r="AR28" i="5"/>
  <c r="AV28" i="5" s="1"/>
  <c r="U10" i="5" s="1"/>
  <c r="AS28" i="5"/>
  <c r="AW28" i="5" s="1"/>
  <c r="V10" i="5" s="1"/>
  <c r="AL29" i="3"/>
  <c r="BI30" i="4"/>
  <c r="BH30" i="6"/>
  <c r="BG29" i="6"/>
  <c r="BF29" i="6"/>
  <c r="BI58" i="6"/>
  <c r="AR35" i="6"/>
  <c r="AV35" i="6" s="1"/>
  <c r="AS35" i="6"/>
  <c r="AW35" i="6" s="1"/>
  <c r="W16" i="6" s="1"/>
  <c r="AP35" i="6"/>
  <c r="AR60" i="6"/>
  <c r="AV60" i="6" s="1"/>
  <c r="AS60" i="6"/>
  <c r="AW60" i="6" s="1"/>
  <c r="AP60" i="6"/>
  <c r="AR31" i="6"/>
  <c r="AV31" i="6" s="1"/>
  <c r="AS31" i="6"/>
  <c r="AW31" i="6" s="1"/>
  <c r="AP31" i="6"/>
  <c r="AR44" i="6"/>
  <c r="AV44" i="6" s="1"/>
  <c r="BI44" i="6" s="1"/>
  <c r="AS44" i="6"/>
  <c r="AW44" i="6" s="1"/>
  <c r="AP44" i="6"/>
  <c r="AR56" i="6"/>
  <c r="AV56" i="6" s="1"/>
  <c r="AS56" i="6"/>
  <c r="AW56" i="6" s="1"/>
  <c r="AP56" i="6"/>
  <c r="AR30" i="6"/>
  <c r="AV30" i="6" s="1"/>
  <c r="AS30" i="6"/>
  <c r="AW30" i="6" s="1"/>
  <c r="AP30" i="6"/>
  <c r="AR63" i="6"/>
  <c r="AV63" i="6" s="1"/>
  <c r="AS63" i="6"/>
  <c r="AW63" i="6" s="1"/>
  <c r="AP63" i="6"/>
  <c r="AR55" i="6"/>
  <c r="AV55" i="6" s="1"/>
  <c r="BI55" i="6" s="1"/>
  <c r="AS55" i="6"/>
  <c r="AW55" i="6" s="1"/>
  <c r="AP55" i="6"/>
  <c r="AR40" i="6"/>
  <c r="AV40" i="6" s="1"/>
  <c r="AS40" i="6"/>
  <c r="AW40" i="6" s="1"/>
  <c r="W21" i="6" s="1"/>
  <c r="AP40" i="6"/>
  <c r="A72" i="6"/>
  <c r="AE71" i="6"/>
  <c r="AR59" i="6"/>
  <c r="AV59" i="6" s="1"/>
  <c r="BI59" i="6" s="1"/>
  <c r="AS59" i="6"/>
  <c r="AW59" i="6" s="1"/>
  <c r="AP59" i="6"/>
  <c r="L29" i="3"/>
  <c r="AL31" i="4"/>
  <c r="AO31" i="4" s="1"/>
  <c r="AP31" i="4" s="1"/>
  <c r="AR47" i="6"/>
  <c r="AV47" i="6" s="1"/>
  <c r="AS47" i="6"/>
  <c r="AW47" i="6" s="1"/>
  <c r="AP47" i="6"/>
  <c r="BH29" i="6"/>
  <c r="AR36" i="6"/>
  <c r="AV36" i="6" s="1"/>
  <c r="AS36" i="6"/>
  <c r="AW36" i="6" s="1"/>
  <c r="W17" i="6" s="1"/>
  <c r="AP36" i="6"/>
  <c r="AR38" i="6"/>
  <c r="AV38" i="6" s="1"/>
  <c r="AS38" i="6"/>
  <c r="AW38" i="6" s="1"/>
  <c r="W19" i="6" s="1"/>
  <c r="AP38" i="6"/>
  <c r="AR53" i="6"/>
  <c r="AV53" i="6" s="1"/>
  <c r="AS53" i="6"/>
  <c r="AW53" i="6" s="1"/>
  <c r="AP53" i="6"/>
  <c r="AR34" i="6"/>
  <c r="AV34" i="6" s="1"/>
  <c r="AS34" i="6"/>
  <c r="AW34" i="6" s="1"/>
  <c r="W15" i="6" s="1"/>
  <c r="AP34" i="6"/>
  <c r="AR50" i="6"/>
  <c r="AV50" i="6" s="1"/>
  <c r="AS50" i="6"/>
  <c r="AW50" i="6" s="1"/>
  <c r="AP50" i="6"/>
  <c r="AR62" i="6"/>
  <c r="AV62" i="6" s="1"/>
  <c r="BI62" i="6" s="1"/>
  <c r="AS62" i="6"/>
  <c r="AW62" i="6" s="1"/>
  <c r="AP62" i="6"/>
  <c r="AR66" i="6"/>
  <c r="AV66" i="6" s="1"/>
  <c r="AS66" i="6"/>
  <c r="AW66" i="6" s="1"/>
  <c r="AP66" i="6"/>
  <c r="AR37" i="6"/>
  <c r="AV37" i="6" s="1"/>
  <c r="AS37" i="6"/>
  <c r="AW37" i="6" s="1"/>
  <c r="W18" i="6" s="1"/>
  <c r="AP37" i="6"/>
  <c r="AR54" i="6"/>
  <c r="AV54" i="6" s="1"/>
  <c r="AS54" i="6"/>
  <c r="AW54" i="6" s="1"/>
  <c r="AP54" i="6"/>
  <c r="AR61" i="6"/>
  <c r="AV61" i="6" s="1"/>
  <c r="BI61" i="6" s="1"/>
  <c r="AS61" i="6"/>
  <c r="AW61" i="6" s="1"/>
  <c r="AP61" i="6"/>
  <c r="AR32" i="6"/>
  <c r="AV32" i="6" s="1"/>
  <c r="AS32" i="6"/>
  <c r="AW32" i="6" s="1"/>
  <c r="W13" i="6" s="1"/>
  <c r="AP32" i="6"/>
  <c r="AF70" i="6"/>
  <c r="AZ70" i="6"/>
  <c r="R28" i="5"/>
  <c r="S28" i="5"/>
  <c r="P28" i="5"/>
  <c r="BK28" i="5" s="1"/>
  <c r="AR29" i="5"/>
  <c r="AV29" i="5" s="1"/>
  <c r="AS29" i="5"/>
  <c r="AW29" i="5" s="1"/>
  <c r="U10" i="4"/>
  <c r="BI29" i="6"/>
  <c r="BI64" i="6"/>
  <c r="BI48" i="6"/>
  <c r="BI42" i="6"/>
  <c r="AR45" i="6"/>
  <c r="AV45" i="6" s="1"/>
  <c r="AS45" i="6"/>
  <c r="AW45" i="6" s="1"/>
  <c r="AP45" i="6"/>
  <c r="AR43" i="6"/>
  <c r="AV43" i="6" s="1"/>
  <c r="AS43" i="6"/>
  <c r="AW43" i="6" s="1"/>
  <c r="AP43" i="6"/>
  <c r="AR41" i="6"/>
  <c r="AV41" i="6" s="1"/>
  <c r="AS41" i="6"/>
  <c r="AW41" i="6" s="1"/>
  <c r="W22" i="6" s="1"/>
  <c r="AP41" i="6"/>
  <c r="AR65" i="6"/>
  <c r="AV65" i="6" s="1"/>
  <c r="AS65" i="6"/>
  <c r="AW65" i="6" s="1"/>
  <c r="AP65" i="6"/>
  <c r="AR49" i="6"/>
  <c r="AV49" i="6" s="1"/>
  <c r="AS49" i="6"/>
  <c r="AW49" i="6" s="1"/>
  <c r="AP49" i="6"/>
  <c r="AM68" i="6"/>
  <c r="AJ68" i="6"/>
  <c r="AQ68" i="6" s="1"/>
  <c r="AI69" i="6"/>
  <c r="AG69" i="6"/>
  <c r="AH69" i="6" s="1"/>
  <c r="AR52" i="6"/>
  <c r="AV52" i="6" s="1"/>
  <c r="AS52" i="6"/>
  <c r="AW52" i="6" s="1"/>
  <c r="AP52" i="6"/>
  <c r="AW28" i="4"/>
  <c r="V10" i="4" s="1"/>
  <c r="J32" i="6"/>
  <c r="R31" i="6"/>
  <c r="S31" i="6"/>
  <c r="W31" i="6" s="1"/>
  <c r="B34" i="6"/>
  <c r="C34" i="6" s="1"/>
  <c r="E34" i="6"/>
  <c r="F34" i="6" s="1"/>
  <c r="J33" i="6"/>
  <c r="Z33" i="6"/>
  <c r="O32" i="6"/>
  <c r="P32" i="6" s="1"/>
  <c r="N32" i="6"/>
  <c r="BE30" i="5"/>
  <c r="BE31" i="4"/>
  <c r="BE28" i="3"/>
  <c r="AG28" i="1"/>
  <c r="AG30" i="3"/>
  <c r="AG33" i="4"/>
  <c r="BH28" i="4"/>
  <c r="M31" i="4"/>
  <c r="O31" i="4" s="1"/>
  <c r="M29" i="3"/>
  <c r="G33" i="4"/>
  <c r="AZ32" i="4"/>
  <c r="AG32" i="4"/>
  <c r="AN29" i="3"/>
  <c r="G30" i="3"/>
  <c r="AF32" i="4"/>
  <c r="AI32" i="4" s="1"/>
  <c r="N30" i="5"/>
  <c r="AM31" i="5"/>
  <c r="AL31" i="5"/>
  <c r="M31" i="5"/>
  <c r="L31" i="5"/>
  <c r="AJ31" i="5"/>
  <c r="Z32" i="4"/>
  <c r="G32" i="4"/>
  <c r="F32" i="4"/>
  <c r="AN31" i="4"/>
  <c r="O30" i="5"/>
  <c r="AI29" i="3"/>
  <c r="AQ29" i="3" s="1"/>
  <c r="AJ29" i="3"/>
  <c r="J29" i="3"/>
  <c r="I29" i="3"/>
  <c r="AN30" i="5"/>
  <c r="AO30" i="5"/>
  <c r="AP30" i="5" s="1"/>
  <c r="AI31" i="5"/>
  <c r="J31" i="5"/>
  <c r="I31" i="5"/>
  <c r="AF32" i="5"/>
  <c r="AZ32" i="5"/>
  <c r="Z32" i="5"/>
  <c r="F32" i="5"/>
  <c r="B33" i="5"/>
  <c r="C33" i="5" s="1"/>
  <c r="BJ33" i="5" s="1"/>
  <c r="A34" i="5"/>
  <c r="AE33" i="5"/>
  <c r="AG33" i="5" s="1"/>
  <c r="E33" i="5"/>
  <c r="G33" i="5" s="1"/>
  <c r="W29" i="5"/>
  <c r="Z33" i="4"/>
  <c r="F33" i="4"/>
  <c r="A35" i="4"/>
  <c r="B34" i="4"/>
  <c r="C34" i="4" s="1"/>
  <c r="E34" i="4"/>
  <c r="AE34" i="4"/>
  <c r="AZ33" i="4"/>
  <c r="AF33" i="4"/>
  <c r="AJ33" i="4" s="1"/>
  <c r="AF28" i="1"/>
  <c r="AO28" i="3"/>
  <c r="AP28" i="3" s="1"/>
  <c r="N28" i="3"/>
  <c r="O28" i="3"/>
  <c r="R28" i="3" s="1"/>
  <c r="F30" i="3"/>
  <c r="Z30" i="3"/>
  <c r="AF30" i="3"/>
  <c r="AZ28" i="1"/>
  <c r="AZ30" i="3"/>
  <c r="AE31" i="3"/>
  <c r="E31" i="3"/>
  <c r="B31" i="3"/>
  <c r="C31" i="3" s="1"/>
  <c r="BJ31" i="3" s="1"/>
  <c r="AE29" i="1"/>
  <c r="E29" i="1"/>
  <c r="A29" i="8" s="1"/>
  <c r="B29" i="1"/>
  <c r="C29" i="1" s="1"/>
  <c r="A32" i="3"/>
  <c r="A30" i="1"/>
  <c r="BJ29" i="6" l="1"/>
  <c r="AL34" i="9"/>
  <c r="AW29" i="4"/>
  <c r="AQ31" i="5"/>
  <c r="AI34" i="9"/>
  <c r="Q31" i="5"/>
  <c r="AO33" i="9"/>
  <c r="BI65" i="6"/>
  <c r="BI53" i="6"/>
  <c r="BI56" i="6"/>
  <c r="P30" i="4"/>
  <c r="BK30" i="4" s="1"/>
  <c r="AM34" i="9"/>
  <c r="AO34" i="9" s="1"/>
  <c r="BI28" i="5"/>
  <c r="S30" i="4"/>
  <c r="W30" i="4" s="1"/>
  <c r="I34" i="9"/>
  <c r="V29" i="4"/>
  <c r="BH29" i="4" s="1"/>
  <c r="BG28" i="4"/>
  <c r="BK32" i="6"/>
  <c r="BI50" i="6"/>
  <c r="L34" i="9"/>
  <c r="N34" i="9" s="1"/>
  <c r="Q32" i="6"/>
  <c r="Q33" i="6" s="1"/>
  <c r="BK31" i="6"/>
  <c r="AQ33" i="9"/>
  <c r="AN34" i="9"/>
  <c r="U16" i="9"/>
  <c r="U8" i="9"/>
  <c r="N33" i="9"/>
  <c r="O33" i="9"/>
  <c r="BG31" i="9"/>
  <c r="AZ35" i="9"/>
  <c r="AF35" i="9"/>
  <c r="AI35" i="9" s="1"/>
  <c r="AG35" i="9"/>
  <c r="F35" i="9"/>
  <c r="I35" i="9" s="1"/>
  <c r="G35" i="9"/>
  <c r="Z35" i="9"/>
  <c r="J35" i="9"/>
  <c r="BF31" i="9"/>
  <c r="AQ34" i="9"/>
  <c r="O34" i="9"/>
  <c r="AR32" i="9"/>
  <c r="AV32" i="9" s="1"/>
  <c r="AS32" i="9"/>
  <c r="AW32" i="9" s="1"/>
  <c r="V17" i="9" s="1"/>
  <c r="AP32" i="9"/>
  <c r="AS33" i="9"/>
  <c r="AW33" i="9" s="1"/>
  <c r="V18" i="9" s="1"/>
  <c r="AP33" i="9"/>
  <c r="AR33" i="9"/>
  <c r="AV33" i="9" s="1"/>
  <c r="A37" i="9"/>
  <c r="B36" i="9"/>
  <c r="C36" i="9" s="1"/>
  <c r="AE36" i="9"/>
  <c r="E36" i="9"/>
  <c r="BE33" i="9"/>
  <c r="J34" i="9"/>
  <c r="Q33" i="9"/>
  <c r="W28" i="5"/>
  <c r="V4" i="5" s="1"/>
  <c r="AV29" i="4"/>
  <c r="BI29" i="4" s="1"/>
  <c r="N31" i="4"/>
  <c r="L30" i="3"/>
  <c r="AL30" i="3"/>
  <c r="Q29" i="3"/>
  <c r="V31" i="6"/>
  <c r="BH31" i="6" s="1"/>
  <c r="BI60" i="6"/>
  <c r="BI52" i="6"/>
  <c r="BI43" i="6"/>
  <c r="BI30" i="6"/>
  <c r="BJ30" i="6" s="1"/>
  <c r="R31" i="4"/>
  <c r="S31" i="4"/>
  <c r="P31" i="4"/>
  <c r="BG31" i="6"/>
  <c r="BF31" i="6"/>
  <c r="A73" i="6"/>
  <c r="AE72" i="6"/>
  <c r="BG30" i="6"/>
  <c r="S28" i="3"/>
  <c r="P28" i="3"/>
  <c r="BK28" i="3" s="1"/>
  <c r="AR30" i="5"/>
  <c r="AW30" i="5" s="1"/>
  <c r="V11" i="5" s="1"/>
  <c r="AS30" i="5"/>
  <c r="AJ32" i="4"/>
  <c r="AQ32" i="4" s="1"/>
  <c r="M32" i="4"/>
  <c r="BF28" i="4"/>
  <c r="BE68" i="6"/>
  <c r="BI49" i="6"/>
  <c r="BI45" i="6"/>
  <c r="V13" i="6"/>
  <c r="BI32" i="6"/>
  <c r="BI66" i="6"/>
  <c r="V17" i="6"/>
  <c r="BI36" i="6"/>
  <c r="BI47" i="6"/>
  <c r="BI63" i="6"/>
  <c r="BI31" i="6"/>
  <c r="BI46" i="6"/>
  <c r="BF30" i="6"/>
  <c r="AR31" i="4"/>
  <c r="AS31" i="4"/>
  <c r="AM28" i="1"/>
  <c r="AN68" i="6"/>
  <c r="AO68" i="6"/>
  <c r="AG70" i="6"/>
  <c r="AH70" i="6" s="1"/>
  <c r="AI70" i="6"/>
  <c r="V18" i="6"/>
  <c r="BI37" i="6"/>
  <c r="V19" i="6"/>
  <c r="BI38" i="6"/>
  <c r="AR67" i="6"/>
  <c r="AV67" i="6" s="1"/>
  <c r="AS67" i="6"/>
  <c r="AW67" i="6" s="1"/>
  <c r="AP67" i="6"/>
  <c r="M33" i="4"/>
  <c r="R30" i="5"/>
  <c r="S30" i="5"/>
  <c r="P30" i="5"/>
  <c r="BK30" i="5" s="1"/>
  <c r="AR28" i="3"/>
  <c r="AV28" i="3" s="1"/>
  <c r="AS28" i="3"/>
  <c r="U5" i="4"/>
  <c r="V28" i="5"/>
  <c r="AJ69" i="6"/>
  <c r="AQ69" i="6" s="1"/>
  <c r="AM69" i="6"/>
  <c r="V22" i="6"/>
  <c r="BI41" i="6"/>
  <c r="BI28" i="4"/>
  <c r="BJ28" i="4" s="1"/>
  <c r="BI54" i="6"/>
  <c r="V15" i="6"/>
  <c r="BI34" i="6"/>
  <c r="AF71" i="6"/>
  <c r="AZ71" i="6"/>
  <c r="V21" i="6"/>
  <c r="BI40" i="6"/>
  <c r="V16" i="6"/>
  <c r="BI35" i="6"/>
  <c r="G34" i="6"/>
  <c r="H34" i="6" s="1"/>
  <c r="M34" i="6" s="1"/>
  <c r="I34" i="6"/>
  <c r="N33" i="6"/>
  <c r="BK33" i="6" s="1"/>
  <c r="S32" i="6"/>
  <c r="W32" i="6" s="1"/>
  <c r="R32" i="6"/>
  <c r="B35" i="6"/>
  <c r="C35" i="6" s="1"/>
  <c r="E35" i="6"/>
  <c r="F35" i="6" s="1"/>
  <c r="O33" i="6"/>
  <c r="P33" i="6" s="1"/>
  <c r="Z34" i="6"/>
  <c r="BG28" i="5"/>
  <c r="BE31" i="5"/>
  <c r="BE29" i="3"/>
  <c r="BI29" i="5"/>
  <c r="BH29" i="5"/>
  <c r="BG29" i="5"/>
  <c r="BF29" i="5"/>
  <c r="M30" i="3"/>
  <c r="AL32" i="4"/>
  <c r="L33" i="4"/>
  <c r="AL28" i="1"/>
  <c r="AG34" i="4"/>
  <c r="AG31" i="3"/>
  <c r="AM32" i="4"/>
  <c r="AM30" i="3"/>
  <c r="AN30" i="3" s="1"/>
  <c r="G31" i="3"/>
  <c r="G29" i="1"/>
  <c r="AG29" i="1"/>
  <c r="L32" i="4"/>
  <c r="AM33" i="4"/>
  <c r="G34" i="4"/>
  <c r="J32" i="4"/>
  <c r="AL33" i="4"/>
  <c r="O31" i="5"/>
  <c r="M32" i="5"/>
  <c r="L32" i="5"/>
  <c r="AL32" i="5"/>
  <c r="AM32" i="5"/>
  <c r="O32" i="4"/>
  <c r="I32" i="4"/>
  <c r="Q32" i="4" s="1"/>
  <c r="AJ28" i="1"/>
  <c r="AI28" i="1"/>
  <c r="AJ32" i="5"/>
  <c r="N29" i="3"/>
  <c r="AI33" i="4"/>
  <c r="N30" i="3"/>
  <c r="I30" i="3"/>
  <c r="J30" i="3"/>
  <c r="AJ30" i="3"/>
  <c r="AI30" i="3"/>
  <c r="AQ30" i="3" s="1"/>
  <c r="O29" i="3"/>
  <c r="AO31" i="5"/>
  <c r="AP31" i="5" s="1"/>
  <c r="N31" i="5"/>
  <c r="AN31" i="5"/>
  <c r="J32" i="5"/>
  <c r="I32" i="5"/>
  <c r="AI32" i="5"/>
  <c r="E34" i="5"/>
  <c r="G34" i="5" s="1"/>
  <c r="A35" i="5"/>
  <c r="AE34" i="5"/>
  <c r="AG34" i="5" s="1"/>
  <c r="B34" i="5"/>
  <c r="C34" i="5" s="1"/>
  <c r="AZ33" i="5"/>
  <c r="AF33" i="5"/>
  <c r="Z33" i="5"/>
  <c r="F33" i="5"/>
  <c r="A36" i="4"/>
  <c r="AE35" i="4"/>
  <c r="E35" i="4"/>
  <c r="B35" i="4"/>
  <c r="C35" i="4" s="1"/>
  <c r="BJ35" i="4" s="1"/>
  <c r="V31" i="4"/>
  <c r="F34" i="4"/>
  <c r="I34" i="4" s="1"/>
  <c r="Z34" i="4"/>
  <c r="AZ34" i="4"/>
  <c r="AF34" i="4"/>
  <c r="I33" i="4"/>
  <c r="J33" i="4"/>
  <c r="V28" i="3"/>
  <c r="AF29" i="1"/>
  <c r="AI29" i="1" s="1"/>
  <c r="F29" i="1"/>
  <c r="I29" i="1" s="1"/>
  <c r="Z29" i="1"/>
  <c r="AO29" i="3"/>
  <c r="AP29" i="3" s="1"/>
  <c r="F31" i="3"/>
  <c r="Z31" i="3"/>
  <c r="AF31" i="3"/>
  <c r="AL31" i="3" s="1"/>
  <c r="AZ29" i="1"/>
  <c r="AZ31" i="3"/>
  <c r="AE32" i="3"/>
  <c r="B32" i="3"/>
  <c r="C32" i="3" s="1"/>
  <c r="E32" i="3"/>
  <c r="AE30" i="1"/>
  <c r="B30" i="1"/>
  <c r="C30" i="1" s="1"/>
  <c r="E30" i="1"/>
  <c r="A30" i="8" s="1"/>
  <c r="A33" i="3"/>
  <c r="A31" i="1"/>
  <c r="AN32" i="4" l="1"/>
  <c r="AQ33" i="4"/>
  <c r="BI33" i="9"/>
  <c r="BI32" i="9"/>
  <c r="BJ32" i="9" s="1"/>
  <c r="AM35" i="9"/>
  <c r="AO35" i="9" s="1"/>
  <c r="V5" i="4"/>
  <c r="BG30" i="4"/>
  <c r="BH30" i="4"/>
  <c r="BJ30" i="4" s="1"/>
  <c r="BF28" i="5"/>
  <c r="AL35" i="9"/>
  <c r="O33" i="4"/>
  <c r="AV30" i="5"/>
  <c r="U4" i="5"/>
  <c r="AW31" i="4"/>
  <c r="W31" i="4"/>
  <c r="BF32" i="9"/>
  <c r="AJ35" i="9"/>
  <c r="BE35" i="9" s="1"/>
  <c r="AQ32" i="5"/>
  <c r="BH31" i="4"/>
  <c r="N32" i="5"/>
  <c r="BH28" i="5"/>
  <c r="BJ28" i="5" s="1"/>
  <c r="W30" i="5"/>
  <c r="V5" i="5" s="1"/>
  <c r="M35" i="9"/>
  <c r="U18" i="9"/>
  <c r="AN35" i="9"/>
  <c r="Z36" i="9"/>
  <c r="F36" i="9"/>
  <c r="I36" i="9" s="1"/>
  <c r="G36" i="9"/>
  <c r="J36" i="9"/>
  <c r="M36" i="9"/>
  <c r="A38" i="9"/>
  <c r="B37" i="9"/>
  <c r="C37" i="9" s="1"/>
  <c r="AE37" i="9"/>
  <c r="E37" i="9"/>
  <c r="S33" i="9"/>
  <c r="W33" i="9" s="1"/>
  <c r="V9" i="9" s="1"/>
  <c r="R33" i="9"/>
  <c r="V33" i="9" s="1"/>
  <c r="BH33" i="9" s="1"/>
  <c r="BJ33" i="9" s="1"/>
  <c r="P33" i="9"/>
  <c r="BK33" i="9" s="1"/>
  <c r="S34" i="9"/>
  <c r="W34" i="9" s="1"/>
  <c r="V10" i="9" s="1"/>
  <c r="R34" i="9"/>
  <c r="V34" i="9" s="1"/>
  <c r="P34" i="9"/>
  <c r="U17" i="9"/>
  <c r="Q34" i="9"/>
  <c r="Q35" i="9" s="1"/>
  <c r="L35" i="9"/>
  <c r="AP34" i="9"/>
  <c r="AS34" i="9"/>
  <c r="AW34" i="9" s="1"/>
  <c r="V19" i="9" s="1"/>
  <c r="AR34" i="9"/>
  <c r="AV34" i="9" s="1"/>
  <c r="AZ36" i="9"/>
  <c r="AG36" i="9"/>
  <c r="AF36" i="9"/>
  <c r="AJ36" i="9" s="1"/>
  <c r="BE34" i="9"/>
  <c r="BG32" i="9"/>
  <c r="Q32" i="5"/>
  <c r="BG29" i="4"/>
  <c r="Q33" i="4"/>
  <c r="BF29" i="4"/>
  <c r="AL34" i="4"/>
  <c r="BK31" i="4"/>
  <c r="N32" i="4"/>
  <c r="BK32" i="4" s="1"/>
  <c r="Q30" i="3"/>
  <c r="M31" i="3"/>
  <c r="V32" i="6"/>
  <c r="BH32" i="6" s="1"/>
  <c r="BJ32" i="6" s="1"/>
  <c r="BI67" i="6"/>
  <c r="AZ72" i="6"/>
  <c r="AF72" i="6"/>
  <c r="W4" i="6"/>
  <c r="BF32" i="6"/>
  <c r="BG32" i="6"/>
  <c r="AW28" i="3"/>
  <c r="V10" i="3" s="1"/>
  <c r="W28" i="3"/>
  <c r="V4" i="3" s="1"/>
  <c r="A74" i="6"/>
  <c r="AE73" i="6"/>
  <c r="AR29" i="3"/>
  <c r="AV29" i="3" s="1"/>
  <c r="AS29" i="3"/>
  <c r="BE69" i="6"/>
  <c r="AR68" i="6"/>
  <c r="AV68" i="6" s="1"/>
  <c r="AS68" i="6"/>
  <c r="AW68" i="6" s="1"/>
  <c r="AP68" i="6"/>
  <c r="AV31" i="4"/>
  <c r="BI31" i="4" s="1"/>
  <c r="R29" i="3"/>
  <c r="V29" i="3" s="1"/>
  <c r="S29" i="3"/>
  <c r="P29" i="3"/>
  <c r="BK29" i="3" s="1"/>
  <c r="V30" i="5"/>
  <c r="BG30" i="5" s="1"/>
  <c r="R31" i="5"/>
  <c r="V31" i="5" s="1"/>
  <c r="S31" i="5"/>
  <c r="P31" i="5"/>
  <c r="BK31" i="5" s="1"/>
  <c r="AO32" i="4"/>
  <c r="AP32" i="4" s="1"/>
  <c r="AJ70" i="6"/>
  <c r="AQ70" i="6" s="1"/>
  <c r="AM70" i="6"/>
  <c r="AR31" i="5"/>
  <c r="AV31" i="5" s="1"/>
  <c r="AS31" i="5"/>
  <c r="AW31" i="5" s="1"/>
  <c r="R32" i="4"/>
  <c r="V32" i="4" s="1"/>
  <c r="S32" i="4"/>
  <c r="W32" i="4" s="1"/>
  <c r="V6" i="4" s="1"/>
  <c r="P32" i="4"/>
  <c r="AG71" i="6"/>
  <c r="AH71" i="6" s="1"/>
  <c r="AI71" i="6"/>
  <c r="R33" i="4"/>
  <c r="V33" i="4" s="1"/>
  <c r="S33" i="4"/>
  <c r="P33" i="4"/>
  <c r="AN69" i="6"/>
  <c r="AO69" i="6"/>
  <c r="BF30" i="4"/>
  <c r="BJ31" i="6"/>
  <c r="J34" i="6"/>
  <c r="G35" i="6"/>
  <c r="H35" i="6" s="1"/>
  <c r="M35" i="6" s="1"/>
  <c r="I35" i="6"/>
  <c r="E36" i="6"/>
  <c r="F36" i="6" s="1"/>
  <c r="I36" i="6" s="1"/>
  <c r="B36" i="6"/>
  <c r="C36" i="6" s="1"/>
  <c r="Z35" i="6"/>
  <c r="R33" i="6"/>
  <c r="V33" i="6" s="1"/>
  <c r="S33" i="6"/>
  <c r="W33" i="6" s="1"/>
  <c r="O34" i="6"/>
  <c r="P34" i="6" s="1"/>
  <c r="N34" i="6"/>
  <c r="BI30" i="5"/>
  <c r="U11" i="5"/>
  <c r="BE32" i="5"/>
  <c r="BH28" i="3"/>
  <c r="U4" i="3"/>
  <c r="U10" i="3"/>
  <c r="BE32" i="4"/>
  <c r="BE33" i="4"/>
  <c r="BE30" i="3"/>
  <c r="BF28" i="3"/>
  <c r="G30" i="1"/>
  <c r="AG32" i="3"/>
  <c r="G35" i="4"/>
  <c r="L34" i="4"/>
  <c r="M29" i="1"/>
  <c r="L31" i="3"/>
  <c r="AM31" i="3"/>
  <c r="AN31" i="3" s="1"/>
  <c r="AM34" i="4"/>
  <c r="M34" i="4"/>
  <c r="AM29" i="1"/>
  <c r="L29" i="1"/>
  <c r="AL29" i="1"/>
  <c r="AG30" i="1"/>
  <c r="AG35" i="4"/>
  <c r="G32" i="3"/>
  <c r="AO32" i="5"/>
  <c r="AP32" i="5" s="1"/>
  <c r="AL33" i="5"/>
  <c r="AM33" i="5"/>
  <c r="M33" i="5"/>
  <c r="L33" i="5"/>
  <c r="J33" i="5"/>
  <c r="AN32" i="5"/>
  <c r="N33" i="4"/>
  <c r="AJ34" i="4"/>
  <c r="J29" i="1"/>
  <c r="AJ29" i="1"/>
  <c r="AQ29" i="1" s="1"/>
  <c r="AI34" i="4"/>
  <c r="AI31" i="3"/>
  <c r="AJ31" i="3"/>
  <c r="I31" i="3"/>
  <c r="J31" i="3"/>
  <c r="O32" i="5"/>
  <c r="I33" i="5"/>
  <c r="AJ33" i="5"/>
  <c r="AI33" i="5"/>
  <c r="AZ34" i="5"/>
  <c r="AF34" i="5"/>
  <c r="F34" i="5"/>
  <c r="Z34" i="5"/>
  <c r="A36" i="5"/>
  <c r="B35" i="5"/>
  <c r="C35" i="5" s="1"/>
  <c r="BJ35" i="5" s="1"/>
  <c r="E35" i="5"/>
  <c r="G35" i="5" s="1"/>
  <c r="AE35" i="5"/>
  <c r="AG35" i="5" s="1"/>
  <c r="AO33" i="4"/>
  <c r="AP33" i="4" s="1"/>
  <c r="AN33" i="4"/>
  <c r="W33" i="4"/>
  <c r="J34" i="4"/>
  <c r="Z35" i="4"/>
  <c r="F35" i="4"/>
  <c r="I35" i="4" s="1"/>
  <c r="B36" i="4"/>
  <c r="C36" i="4" s="1"/>
  <c r="E36" i="4"/>
  <c r="A37" i="4"/>
  <c r="AE36" i="4"/>
  <c r="AZ35" i="4"/>
  <c r="AF35" i="4"/>
  <c r="AI35" i="4" s="1"/>
  <c r="AO28" i="1"/>
  <c r="AP28" i="1" s="1"/>
  <c r="AN28" i="1"/>
  <c r="F30" i="1"/>
  <c r="Z30" i="1"/>
  <c r="AF30" i="1"/>
  <c r="AO30" i="3"/>
  <c r="AP30" i="3" s="1"/>
  <c r="O30" i="3"/>
  <c r="F32" i="3"/>
  <c r="Z32" i="3"/>
  <c r="AF32" i="3"/>
  <c r="AZ32" i="3"/>
  <c r="AZ30" i="1"/>
  <c r="E33" i="3"/>
  <c r="AE33" i="3"/>
  <c r="B33" i="3"/>
  <c r="C33" i="3" s="1"/>
  <c r="BJ33" i="3" s="1"/>
  <c r="AE31" i="1"/>
  <c r="B31" i="1"/>
  <c r="C31" i="1" s="1"/>
  <c r="E31" i="1"/>
  <c r="A31" i="8" s="1"/>
  <c r="A34" i="3"/>
  <c r="A32" i="1"/>
  <c r="AQ31" i="3" l="1"/>
  <c r="AQ33" i="5"/>
  <c r="AQ34" i="4"/>
  <c r="BK33" i="4"/>
  <c r="BI28" i="3"/>
  <c r="BF30" i="5"/>
  <c r="Q31" i="3"/>
  <c r="BI34" i="9"/>
  <c r="BH34" i="9"/>
  <c r="AI36" i="9"/>
  <c r="BE36" i="9" s="1"/>
  <c r="AL36" i="9"/>
  <c r="L36" i="9"/>
  <c r="BI31" i="5"/>
  <c r="AO34" i="4"/>
  <c r="AP34" i="4" s="1"/>
  <c r="Q33" i="5"/>
  <c r="AQ35" i="9"/>
  <c r="Q34" i="6"/>
  <c r="AL32" i="3"/>
  <c r="U5" i="5"/>
  <c r="AM36" i="9"/>
  <c r="BK34" i="9"/>
  <c r="U19" i="9"/>
  <c r="BF33" i="9"/>
  <c r="BG33" i="9"/>
  <c r="U9" i="9"/>
  <c r="AS35" i="9"/>
  <c r="AW35" i="9" s="1"/>
  <c r="V20" i="9" s="1"/>
  <c r="AR35" i="9"/>
  <c r="AV35" i="9" s="1"/>
  <c r="AP35" i="9"/>
  <c r="Q36" i="9"/>
  <c r="AF37" i="9"/>
  <c r="AI37" i="9" s="1"/>
  <c r="AG37" i="9"/>
  <c r="AZ37" i="9"/>
  <c r="AJ37" i="9"/>
  <c r="N35" i="9"/>
  <c r="O35" i="9"/>
  <c r="G37" i="9"/>
  <c r="Z37" i="9"/>
  <c r="F37" i="9"/>
  <c r="I37" i="9" s="1"/>
  <c r="M37" i="9"/>
  <c r="N36" i="9"/>
  <c r="O36" i="9"/>
  <c r="U10" i="9"/>
  <c r="BF34" i="9"/>
  <c r="BG34" i="9"/>
  <c r="A39" i="9"/>
  <c r="B38" i="9"/>
  <c r="C38" i="9" s="1"/>
  <c r="AE38" i="9"/>
  <c r="E38" i="9"/>
  <c r="BG31" i="4"/>
  <c r="Q34" i="4"/>
  <c r="AN34" i="4"/>
  <c r="BF31" i="4"/>
  <c r="AL30" i="1"/>
  <c r="BE29" i="1"/>
  <c r="V4" i="6"/>
  <c r="AO70" i="6"/>
  <c r="AN70" i="6"/>
  <c r="L32" i="3"/>
  <c r="AR33" i="4"/>
  <c r="AV33" i="4" s="1"/>
  <c r="AS33" i="4"/>
  <c r="AW33" i="4" s="1"/>
  <c r="BG28" i="3"/>
  <c r="W5" i="6"/>
  <c r="BG33" i="6"/>
  <c r="BF33" i="6"/>
  <c r="BE70" i="6"/>
  <c r="W31" i="5"/>
  <c r="W29" i="3"/>
  <c r="BH29" i="3" s="1"/>
  <c r="BI68" i="6"/>
  <c r="AW29" i="3"/>
  <c r="BI29" i="3" s="1"/>
  <c r="BH31" i="5"/>
  <c r="L30" i="1"/>
  <c r="AR34" i="4"/>
  <c r="AV34" i="4" s="1"/>
  <c r="U13" i="4" s="1"/>
  <c r="AS34" i="4"/>
  <c r="V5" i="6"/>
  <c r="BH33" i="6"/>
  <c r="BJ33" i="6" s="1"/>
  <c r="AJ71" i="6"/>
  <c r="AQ71" i="6" s="1"/>
  <c r="AM71" i="6"/>
  <c r="AR32" i="4"/>
  <c r="AS32" i="4"/>
  <c r="AZ73" i="6"/>
  <c r="AF73" i="6"/>
  <c r="R30" i="3"/>
  <c r="S30" i="3"/>
  <c r="P30" i="3"/>
  <c r="BK30" i="3" s="1"/>
  <c r="AR28" i="1"/>
  <c r="AW28" i="1" s="1"/>
  <c r="V13" i="1" s="1"/>
  <c r="AS28" i="1"/>
  <c r="R32" i="5"/>
  <c r="S32" i="5"/>
  <c r="P32" i="5"/>
  <c r="BK32" i="5" s="1"/>
  <c r="AR30" i="3"/>
  <c r="AV30" i="3" s="1"/>
  <c r="AS30" i="3"/>
  <c r="BH32" i="4"/>
  <c r="U6" i="4"/>
  <c r="AR32" i="5"/>
  <c r="AV32" i="5" s="1"/>
  <c r="U12" i="5" s="1"/>
  <c r="AS32" i="5"/>
  <c r="AW32" i="5" s="1"/>
  <c r="V12" i="5" s="1"/>
  <c r="BH30" i="5"/>
  <c r="BJ30" i="5" s="1"/>
  <c r="AR69" i="6"/>
  <c r="AV69" i="6" s="1"/>
  <c r="AS69" i="6"/>
  <c r="AW69" i="6" s="1"/>
  <c r="AP69" i="6"/>
  <c r="A75" i="6"/>
  <c r="AE74" i="6"/>
  <c r="AI72" i="6"/>
  <c r="AG72" i="6"/>
  <c r="AH72" i="6" s="1"/>
  <c r="J35" i="6"/>
  <c r="G36" i="6"/>
  <c r="H36" i="6" s="1"/>
  <c r="M36" i="6" s="1"/>
  <c r="B37" i="6"/>
  <c r="C37" i="6" s="1"/>
  <c r="E37" i="6"/>
  <c r="F37" i="6" s="1"/>
  <c r="S34" i="6"/>
  <c r="W34" i="6" s="1"/>
  <c r="R34" i="6"/>
  <c r="V34" i="6" s="1"/>
  <c r="Z36" i="6"/>
  <c r="N35" i="6"/>
  <c r="O35" i="6"/>
  <c r="P35" i="6" s="1"/>
  <c r="BE33" i="5"/>
  <c r="BG31" i="5"/>
  <c r="BF31" i="5"/>
  <c r="BJ28" i="3"/>
  <c r="BE34" i="4"/>
  <c r="BE31" i="3"/>
  <c r="G31" i="1"/>
  <c r="AG33" i="3"/>
  <c r="AG36" i="4"/>
  <c r="J30" i="1"/>
  <c r="M32" i="3"/>
  <c r="N32" i="3" s="1"/>
  <c r="AM32" i="3"/>
  <c r="AN32" i="3" s="1"/>
  <c r="M30" i="1"/>
  <c r="AM30" i="1"/>
  <c r="L35" i="4"/>
  <c r="G33" i="3"/>
  <c r="AG31" i="1"/>
  <c r="G36" i="4"/>
  <c r="BH33" i="4"/>
  <c r="AL35" i="4"/>
  <c r="M35" i="4"/>
  <c r="AM35" i="4"/>
  <c r="AL34" i="5"/>
  <c r="AM34" i="5"/>
  <c r="M34" i="5"/>
  <c r="L34" i="5"/>
  <c r="AN33" i="5"/>
  <c r="AI34" i="5"/>
  <c r="AQ34" i="5" s="1"/>
  <c r="O31" i="3"/>
  <c r="O33" i="5"/>
  <c r="AW34" i="4"/>
  <c r="V13" i="4" s="1"/>
  <c r="AN29" i="1"/>
  <c r="N29" i="1"/>
  <c r="AI30" i="1"/>
  <c r="I30" i="1"/>
  <c r="AJ30" i="1"/>
  <c r="AO31" i="3"/>
  <c r="AP31" i="3" s="1"/>
  <c r="N31" i="3"/>
  <c r="AJ35" i="4"/>
  <c r="AQ35" i="4" s="1"/>
  <c r="J35" i="4"/>
  <c r="AI32" i="3"/>
  <c r="AQ32" i="3" s="1"/>
  <c r="AJ32" i="3"/>
  <c r="I32" i="3"/>
  <c r="J32" i="3"/>
  <c r="AO33" i="5"/>
  <c r="AP33" i="5" s="1"/>
  <c r="J34" i="5"/>
  <c r="AJ34" i="5"/>
  <c r="AE36" i="5"/>
  <c r="AG36" i="5" s="1"/>
  <c r="A37" i="5"/>
  <c r="B36" i="5"/>
  <c r="C36" i="5" s="1"/>
  <c r="E36" i="5"/>
  <c r="G36" i="5" s="1"/>
  <c r="N33" i="5"/>
  <c r="Z35" i="5"/>
  <c r="F35" i="5"/>
  <c r="AZ35" i="5"/>
  <c r="AF35" i="5"/>
  <c r="I34" i="5"/>
  <c r="E37" i="4"/>
  <c r="AE37" i="4"/>
  <c r="B37" i="4"/>
  <c r="C37" i="4" s="1"/>
  <c r="BJ37" i="4" s="1"/>
  <c r="A38" i="4"/>
  <c r="AF36" i="4"/>
  <c r="AJ36" i="4" s="1"/>
  <c r="AZ36" i="4"/>
  <c r="N34" i="4"/>
  <c r="O34" i="4"/>
  <c r="Z36" i="4"/>
  <c r="F36" i="4"/>
  <c r="J36" i="4" s="1"/>
  <c r="V30" i="3"/>
  <c r="O29" i="1"/>
  <c r="AO29" i="1"/>
  <c r="AP29" i="1" s="1"/>
  <c r="AF31" i="1"/>
  <c r="AM31" i="1" s="1"/>
  <c r="F31" i="1"/>
  <c r="I31" i="1" s="1"/>
  <c r="Z31" i="1"/>
  <c r="F33" i="3"/>
  <c r="Z33" i="3"/>
  <c r="AF33" i="3"/>
  <c r="AZ31" i="1"/>
  <c r="AZ33" i="3"/>
  <c r="E34" i="3"/>
  <c r="AE34" i="3"/>
  <c r="B34" i="3"/>
  <c r="C34" i="3" s="1"/>
  <c r="E32" i="1"/>
  <c r="A32" i="8" s="1"/>
  <c r="AE32" i="1"/>
  <c r="B32" i="1"/>
  <c r="C32" i="1" s="1"/>
  <c r="A35" i="3"/>
  <c r="A33" i="1"/>
  <c r="AM37" i="9" l="1"/>
  <c r="Q32" i="3"/>
  <c r="BI35" i="9"/>
  <c r="AN36" i="9"/>
  <c r="BJ34" i="9"/>
  <c r="L37" i="9"/>
  <c r="N37" i="9" s="1"/>
  <c r="AQ36" i="9"/>
  <c r="AQ37" i="9" s="1"/>
  <c r="W32" i="5"/>
  <c r="V6" i="5" s="1"/>
  <c r="AO36" i="9"/>
  <c r="AR36" i="9" s="1"/>
  <c r="AV36" i="9" s="1"/>
  <c r="Q34" i="5"/>
  <c r="AQ30" i="1"/>
  <c r="AL37" i="9"/>
  <c r="Q35" i="6"/>
  <c r="BK34" i="6"/>
  <c r="A40" i="9"/>
  <c r="B39" i="9"/>
  <c r="C39" i="9" s="1"/>
  <c r="AE39" i="9"/>
  <c r="E39" i="9"/>
  <c r="U20" i="9"/>
  <c r="AZ38" i="9"/>
  <c r="AF38" i="9"/>
  <c r="AG38" i="9"/>
  <c r="AP36" i="9"/>
  <c r="AN37" i="9"/>
  <c r="Z38" i="9"/>
  <c r="F38" i="9"/>
  <c r="J38" i="9" s="1"/>
  <c r="G38" i="9"/>
  <c r="S36" i="9"/>
  <c r="W36" i="9" s="1"/>
  <c r="V12" i="9" s="1"/>
  <c r="P36" i="9"/>
  <c r="BK36" i="9" s="1"/>
  <c r="R36" i="9"/>
  <c r="V36" i="9" s="1"/>
  <c r="BH36" i="9" s="1"/>
  <c r="S35" i="9"/>
  <c r="W35" i="9" s="1"/>
  <c r="V11" i="9" s="1"/>
  <c r="R35" i="9"/>
  <c r="V35" i="9" s="1"/>
  <c r="P35" i="9"/>
  <c r="BK35" i="9" s="1"/>
  <c r="J37" i="9"/>
  <c r="BE37" i="9" s="1"/>
  <c r="Q35" i="4"/>
  <c r="BE35" i="4"/>
  <c r="L36" i="4"/>
  <c r="AL33" i="3"/>
  <c r="AV28" i="1"/>
  <c r="BI28" i="1" s="1"/>
  <c r="R29" i="1"/>
  <c r="W29" i="1" s="1"/>
  <c r="V5" i="1" s="1"/>
  <c r="S29" i="1"/>
  <c r="P29" i="1"/>
  <c r="AR33" i="5"/>
  <c r="AS33" i="5"/>
  <c r="AM33" i="3"/>
  <c r="V6" i="6"/>
  <c r="BH34" i="6"/>
  <c r="BJ34" i="6" s="1"/>
  <c r="AF74" i="6"/>
  <c r="AZ74" i="6"/>
  <c r="BI69" i="6"/>
  <c r="AW30" i="3"/>
  <c r="V11" i="3" s="1"/>
  <c r="W30" i="3"/>
  <c r="V5" i="3" s="1"/>
  <c r="AW32" i="4"/>
  <c r="V12" i="4" s="1"/>
  <c r="AV32" i="4"/>
  <c r="BF29" i="3"/>
  <c r="V32" i="5"/>
  <c r="BF32" i="5" s="1"/>
  <c r="R33" i="5"/>
  <c r="V33" i="5" s="1"/>
  <c r="S33" i="5"/>
  <c r="P33" i="5"/>
  <c r="BK33" i="5" s="1"/>
  <c r="AL31" i="1"/>
  <c r="BG29" i="3"/>
  <c r="W6" i="6"/>
  <c r="BF34" i="6"/>
  <c r="BG34" i="6"/>
  <c r="A76" i="6"/>
  <c r="AE75" i="6"/>
  <c r="AI73" i="6"/>
  <c r="AG73" i="6"/>
  <c r="AH73" i="6" s="1"/>
  <c r="AO71" i="6"/>
  <c r="AN71" i="6"/>
  <c r="AR29" i="1"/>
  <c r="AV29" i="1" s="1"/>
  <c r="AS29" i="1"/>
  <c r="AW29" i="1" s="1"/>
  <c r="V14" i="1" s="1"/>
  <c r="R31" i="3"/>
  <c r="V31" i="3" s="1"/>
  <c r="S31" i="3"/>
  <c r="W31" i="3" s="1"/>
  <c r="P31" i="3"/>
  <c r="BK31" i="3" s="1"/>
  <c r="L33" i="3"/>
  <c r="BF33" i="4"/>
  <c r="R34" i="4"/>
  <c r="V34" i="4" s="1"/>
  <c r="U7" i="4" s="1"/>
  <c r="S34" i="4"/>
  <c r="W34" i="4" s="1"/>
  <c r="V7" i="4" s="1"/>
  <c r="P34" i="4"/>
  <c r="BK34" i="4" s="1"/>
  <c r="AR31" i="3"/>
  <c r="AS31" i="3"/>
  <c r="O30" i="1"/>
  <c r="BI32" i="5"/>
  <c r="L31" i="1"/>
  <c r="AJ72" i="6"/>
  <c r="AQ72" i="6" s="1"/>
  <c r="AM72" i="6"/>
  <c r="BE71" i="6"/>
  <c r="AR70" i="6"/>
  <c r="AV70" i="6" s="1"/>
  <c r="AS70" i="6"/>
  <c r="AW70" i="6" s="1"/>
  <c r="AP70" i="6"/>
  <c r="J36" i="6"/>
  <c r="G37" i="6"/>
  <c r="H37" i="6" s="1"/>
  <c r="M37" i="6" s="1"/>
  <c r="I37" i="6"/>
  <c r="Z37" i="6"/>
  <c r="N36" i="6"/>
  <c r="O36" i="6"/>
  <c r="P36" i="6" s="1"/>
  <c r="S35" i="6"/>
  <c r="W35" i="6" s="1"/>
  <c r="R35" i="6"/>
  <c r="V35" i="6" s="1"/>
  <c r="B38" i="6"/>
  <c r="C38" i="6" s="1"/>
  <c r="E38" i="6"/>
  <c r="F38" i="6" s="1"/>
  <c r="BE34" i="5"/>
  <c r="BI30" i="3"/>
  <c r="U11" i="3"/>
  <c r="U5" i="3"/>
  <c r="U13" i="1"/>
  <c r="BE32" i="3"/>
  <c r="BF30" i="3"/>
  <c r="BE30" i="1"/>
  <c r="BG33" i="4"/>
  <c r="G32" i="1"/>
  <c r="M33" i="3"/>
  <c r="N33" i="3" s="1"/>
  <c r="M31" i="1"/>
  <c r="AG37" i="4"/>
  <c r="AG34" i="3"/>
  <c r="G37" i="4"/>
  <c r="BI34" i="4"/>
  <c r="M36" i="4"/>
  <c r="AL36" i="4"/>
  <c r="AG32" i="1"/>
  <c r="G34" i="3"/>
  <c r="BI33" i="4"/>
  <c r="AM36" i="4"/>
  <c r="AM35" i="5"/>
  <c r="AL35" i="5"/>
  <c r="L35" i="5"/>
  <c r="M35" i="5"/>
  <c r="O34" i="5"/>
  <c r="AJ35" i="5"/>
  <c r="N30" i="1"/>
  <c r="I36" i="4"/>
  <c r="J31" i="1"/>
  <c r="AJ31" i="1"/>
  <c r="AI31" i="1"/>
  <c r="N35" i="4"/>
  <c r="O36" i="4"/>
  <c r="O35" i="4"/>
  <c r="AJ33" i="3"/>
  <c r="AI33" i="3"/>
  <c r="I33" i="3"/>
  <c r="Q33" i="3" s="1"/>
  <c r="J33" i="3"/>
  <c r="AO34" i="5"/>
  <c r="AP34" i="5" s="1"/>
  <c r="AN34" i="5"/>
  <c r="AF36" i="5"/>
  <c r="AZ36" i="5"/>
  <c r="B37" i="5"/>
  <c r="C37" i="5" s="1"/>
  <c r="BJ37" i="5" s="1"/>
  <c r="A38" i="5"/>
  <c r="AE37" i="5"/>
  <c r="AG37" i="5" s="1"/>
  <c r="E37" i="5"/>
  <c r="G37" i="5" s="1"/>
  <c r="Z36" i="5"/>
  <c r="F36" i="5"/>
  <c r="N34" i="5"/>
  <c r="I35" i="5"/>
  <c r="AI35" i="5"/>
  <c r="AQ35" i="5" s="1"/>
  <c r="J35" i="5"/>
  <c r="AZ37" i="4"/>
  <c r="AF37" i="4"/>
  <c r="A39" i="4"/>
  <c r="B38" i="4"/>
  <c r="C38" i="4" s="1"/>
  <c r="E38" i="4"/>
  <c r="AE38" i="4"/>
  <c r="AO35" i="4"/>
  <c r="AP35" i="4" s="1"/>
  <c r="AN35" i="4"/>
  <c r="Z37" i="4"/>
  <c r="F37" i="4"/>
  <c r="I37" i="4" s="1"/>
  <c r="AI36" i="4"/>
  <c r="AQ36" i="4" s="1"/>
  <c r="O32" i="3"/>
  <c r="AO30" i="1"/>
  <c r="AP30" i="1" s="1"/>
  <c r="AN30" i="1"/>
  <c r="F32" i="1"/>
  <c r="L32" i="1" s="1"/>
  <c r="Z32" i="1"/>
  <c r="AF32" i="1"/>
  <c r="AO32" i="3"/>
  <c r="AP32" i="3" s="1"/>
  <c r="F34" i="3"/>
  <c r="M34" i="3" s="1"/>
  <c r="Z34" i="3"/>
  <c r="AF34" i="3"/>
  <c r="AZ32" i="1"/>
  <c r="AZ34" i="3"/>
  <c r="B35" i="3"/>
  <c r="C35" i="3" s="1"/>
  <c r="BJ35" i="3" s="1"/>
  <c r="E35" i="3"/>
  <c r="AE35" i="3"/>
  <c r="E33" i="1"/>
  <c r="A33" i="8" s="1"/>
  <c r="AE33" i="1"/>
  <c r="B33" i="1"/>
  <c r="C33" i="1" s="1"/>
  <c r="A36" i="3"/>
  <c r="A34" i="1"/>
  <c r="AQ31" i="1" l="1"/>
  <c r="BH35" i="9"/>
  <c r="BJ35" i="9" s="1"/>
  <c r="AO37" i="9"/>
  <c r="AP37" i="9" s="1"/>
  <c r="Q35" i="5"/>
  <c r="M38" i="9"/>
  <c r="AL38" i="9"/>
  <c r="O37" i="9"/>
  <c r="BG30" i="3"/>
  <c r="BH30" i="3"/>
  <c r="BJ30" i="3" s="1"/>
  <c r="BG32" i="5"/>
  <c r="AW33" i="5"/>
  <c r="L38" i="9"/>
  <c r="AS36" i="9"/>
  <c r="AW36" i="9" s="1"/>
  <c r="V21" i="9" s="1"/>
  <c r="Q36" i="6"/>
  <c r="BK36" i="6" s="1"/>
  <c r="AQ33" i="3"/>
  <c r="BH32" i="5"/>
  <c r="BJ32" i="5" s="1"/>
  <c r="AM32" i="1"/>
  <c r="BI70" i="6"/>
  <c r="AW31" i="3"/>
  <c r="AN33" i="3"/>
  <c r="BK35" i="6"/>
  <c r="A41" i="9"/>
  <c r="B40" i="9"/>
  <c r="C40" i="9" s="1"/>
  <c r="AE40" i="9"/>
  <c r="E40" i="9"/>
  <c r="AS37" i="9"/>
  <c r="AW37" i="9" s="1"/>
  <c r="V22" i="9" s="1"/>
  <c r="AR37" i="9"/>
  <c r="AV37" i="9" s="1"/>
  <c r="BI37" i="9" s="1"/>
  <c r="AM38" i="9"/>
  <c r="AO38" i="9" s="1"/>
  <c r="U21" i="9"/>
  <c r="AZ39" i="9"/>
  <c r="AF39" i="9"/>
  <c r="AM39" i="9" s="1"/>
  <c r="AG39" i="9"/>
  <c r="S37" i="9"/>
  <c r="W37" i="9" s="1"/>
  <c r="R37" i="9"/>
  <c r="V37" i="9" s="1"/>
  <c r="P37" i="9"/>
  <c r="AI38" i="9"/>
  <c r="AJ38" i="9"/>
  <c r="U12" i="9"/>
  <c r="G39" i="9"/>
  <c r="F39" i="9"/>
  <c r="J39" i="9" s="1"/>
  <c r="Z39" i="9"/>
  <c r="BF35" i="9"/>
  <c r="BG35" i="9"/>
  <c r="U11" i="9"/>
  <c r="I38" i="9"/>
  <c r="Q37" i="9"/>
  <c r="U6" i="5"/>
  <c r="AV33" i="5"/>
  <c r="BI33" i="5" s="1"/>
  <c r="Q36" i="4"/>
  <c r="AL37" i="4"/>
  <c r="AN36" i="4"/>
  <c r="BH31" i="3"/>
  <c r="V29" i="1"/>
  <c r="BH29" i="1" s="1"/>
  <c r="AF75" i="6"/>
  <c r="AZ75" i="6"/>
  <c r="U12" i="4"/>
  <c r="BF32" i="4"/>
  <c r="BI32" i="4"/>
  <c r="BJ32" i="4" s="1"/>
  <c r="BG32" i="4"/>
  <c r="AR32" i="3"/>
  <c r="AS32" i="3"/>
  <c r="BE31" i="1"/>
  <c r="V7" i="6"/>
  <c r="BH35" i="6"/>
  <c r="BJ35" i="6" s="1"/>
  <c r="AR71" i="6"/>
  <c r="AV71" i="6" s="1"/>
  <c r="AS71" i="6"/>
  <c r="AW71" i="6" s="1"/>
  <c r="AP71" i="6"/>
  <c r="A77" i="6"/>
  <c r="AE76" i="6"/>
  <c r="W33" i="5"/>
  <c r="BH33" i="5" s="1"/>
  <c r="R32" i="3"/>
  <c r="S32" i="3"/>
  <c r="P32" i="3"/>
  <c r="BK32" i="3" s="1"/>
  <c r="AR34" i="5"/>
  <c r="AV34" i="5" s="1"/>
  <c r="U13" i="5" s="1"/>
  <c r="AS34" i="5"/>
  <c r="AW34" i="5" s="1"/>
  <c r="V13" i="5" s="1"/>
  <c r="AM34" i="3"/>
  <c r="AR35" i="4"/>
  <c r="AV35" i="4" s="1"/>
  <c r="AS35" i="4"/>
  <c r="AW35" i="4" s="1"/>
  <c r="R35" i="4"/>
  <c r="S35" i="4"/>
  <c r="P35" i="4"/>
  <c r="BK35" i="4" s="1"/>
  <c r="AV31" i="3"/>
  <c r="BI31" i="3" s="1"/>
  <c r="R34" i="5"/>
  <c r="S34" i="5"/>
  <c r="P34" i="5"/>
  <c r="BK34" i="5" s="1"/>
  <c r="O31" i="1"/>
  <c r="W7" i="6"/>
  <c r="BG35" i="6"/>
  <c r="BF35" i="6"/>
  <c r="AN72" i="6"/>
  <c r="AO72" i="6"/>
  <c r="R30" i="1"/>
  <c r="V30" i="1" s="1"/>
  <c r="U6" i="1" s="1"/>
  <c r="S30" i="1"/>
  <c r="W30" i="1" s="1"/>
  <c r="V6" i="1" s="1"/>
  <c r="P30" i="1"/>
  <c r="AM73" i="6"/>
  <c r="AJ73" i="6"/>
  <c r="AQ73" i="6" s="1"/>
  <c r="AG74" i="6"/>
  <c r="AH74" i="6" s="1"/>
  <c r="AI74" i="6"/>
  <c r="AR30" i="1"/>
  <c r="AS30" i="1"/>
  <c r="R36" i="4"/>
  <c r="W36" i="4" s="1"/>
  <c r="V8" i="4" s="1"/>
  <c r="S36" i="4"/>
  <c r="P36" i="4"/>
  <c r="BE72" i="6"/>
  <c r="G38" i="6"/>
  <c r="H38" i="6" s="1"/>
  <c r="M38" i="6" s="1"/>
  <c r="I38" i="6"/>
  <c r="J37" i="6"/>
  <c r="R36" i="6"/>
  <c r="S36" i="6"/>
  <c r="W36" i="6" s="1"/>
  <c r="O37" i="6"/>
  <c r="P37" i="6" s="1"/>
  <c r="N37" i="6"/>
  <c r="B39" i="6"/>
  <c r="C39" i="6" s="1"/>
  <c r="E39" i="6"/>
  <c r="F39" i="6" s="1"/>
  <c r="I39" i="6" s="1"/>
  <c r="Z38" i="6"/>
  <c r="BE35" i="5"/>
  <c r="BF33" i="5"/>
  <c r="U14" i="1"/>
  <c r="U5" i="1"/>
  <c r="BE36" i="4"/>
  <c r="BE33" i="3"/>
  <c r="BI29" i="1"/>
  <c r="BG34" i="4"/>
  <c r="BF34" i="4"/>
  <c r="BF31" i="3"/>
  <c r="G33" i="1"/>
  <c r="BH34" i="4"/>
  <c r="BJ34" i="4" s="1"/>
  <c r="AJ32" i="1"/>
  <c r="N35" i="5"/>
  <c r="L34" i="3"/>
  <c r="L37" i="4"/>
  <c r="AL34" i="3"/>
  <c r="AM37" i="4"/>
  <c r="AO37" i="4" s="1"/>
  <c r="AP37" i="4" s="1"/>
  <c r="AG35" i="3"/>
  <c r="M37" i="4"/>
  <c r="M32" i="1"/>
  <c r="AL32" i="1"/>
  <c r="AN32" i="1" s="1"/>
  <c r="G35" i="3"/>
  <c r="AG38" i="4"/>
  <c r="AG33" i="1"/>
  <c r="G38" i="4"/>
  <c r="M36" i="5"/>
  <c r="L36" i="5"/>
  <c r="AL36" i="5"/>
  <c r="AM36" i="5"/>
  <c r="V34" i="5"/>
  <c r="AI36" i="5"/>
  <c r="V35" i="4"/>
  <c r="I32" i="1"/>
  <c r="N36" i="4"/>
  <c r="BK36" i="4" s="1"/>
  <c r="J32" i="1"/>
  <c r="AI32" i="1"/>
  <c r="AQ32" i="1" s="1"/>
  <c r="O33" i="3"/>
  <c r="AJ37" i="4"/>
  <c r="AI34" i="3"/>
  <c r="AJ34" i="3"/>
  <c r="J34" i="3"/>
  <c r="I34" i="3"/>
  <c r="Q34" i="3" s="1"/>
  <c r="O35" i="5"/>
  <c r="I36" i="5"/>
  <c r="E38" i="5"/>
  <c r="G38" i="5" s="1"/>
  <c r="A39" i="5"/>
  <c r="AE38" i="5"/>
  <c r="AG38" i="5" s="1"/>
  <c r="B38" i="5"/>
  <c r="C38" i="5" s="1"/>
  <c r="AN35" i="5"/>
  <c r="AO35" i="5"/>
  <c r="AP35" i="5" s="1"/>
  <c r="J36" i="5"/>
  <c r="AJ36" i="5"/>
  <c r="AZ37" i="5"/>
  <c r="AF37" i="5"/>
  <c r="Z37" i="5"/>
  <c r="F37" i="5"/>
  <c r="AI37" i="4"/>
  <c r="AO36" i="4"/>
  <c r="AP36" i="4" s="1"/>
  <c r="A40" i="4"/>
  <c r="AE39" i="4"/>
  <c r="E39" i="4"/>
  <c r="B39" i="4"/>
  <c r="C39" i="4" s="1"/>
  <c r="BJ39" i="4" s="1"/>
  <c r="F38" i="4"/>
  <c r="Z38" i="4"/>
  <c r="J37" i="4"/>
  <c r="AZ38" i="4"/>
  <c r="AF38" i="4"/>
  <c r="AL38" i="4" s="1"/>
  <c r="AO31" i="1"/>
  <c r="AP31" i="1" s="1"/>
  <c r="AN31" i="1"/>
  <c r="N31" i="1"/>
  <c r="F33" i="1"/>
  <c r="I33" i="1" s="1"/>
  <c r="Z33" i="1"/>
  <c r="AF33" i="1"/>
  <c r="AO33" i="3"/>
  <c r="AP33" i="3" s="1"/>
  <c r="AV32" i="3"/>
  <c r="F35" i="3"/>
  <c r="Z35" i="3"/>
  <c r="AF35" i="3"/>
  <c r="AZ33" i="1"/>
  <c r="AZ35" i="3"/>
  <c r="E36" i="3"/>
  <c r="B36" i="3"/>
  <c r="C36" i="3" s="1"/>
  <c r="AE36" i="3"/>
  <c r="AE34" i="1"/>
  <c r="B34" i="1"/>
  <c r="C34" i="1" s="1"/>
  <c r="E34" i="1"/>
  <c r="A34" i="8" s="1"/>
  <c r="A37" i="3"/>
  <c r="A35" i="1"/>
  <c r="Q36" i="5" l="1"/>
  <c r="AN34" i="3"/>
  <c r="BH37" i="9"/>
  <c r="BJ37" i="9" s="1"/>
  <c r="BI36" i="9"/>
  <c r="BJ36" i="9" s="1"/>
  <c r="BJ29" i="1"/>
  <c r="A29" i="2" s="1"/>
  <c r="N38" i="9"/>
  <c r="O38" i="9"/>
  <c r="S38" i="9" s="1"/>
  <c r="W38" i="9" s="1"/>
  <c r="AN38" i="9"/>
  <c r="AQ34" i="3"/>
  <c r="BG33" i="5"/>
  <c r="BG36" i="9"/>
  <c r="AQ36" i="5"/>
  <c r="AW30" i="1"/>
  <c r="V15" i="1" s="1"/>
  <c r="BF36" i="9"/>
  <c r="AQ37" i="4"/>
  <c r="N36" i="5"/>
  <c r="W34" i="5"/>
  <c r="V7" i="5" s="1"/>
  <c r="W35" i="4"/>
  <c r="BH35" i="4" s="1"/>
  <c r="W32" i="3"/>
  <c r="V6" i="3" s="1"/>
  <c r="Q37" i="6"/>
  <c r="A42" i="9"/>
  <c r="B41" i="9"/>
  <c r="C41" i="9" s="1"/>
  <c r="AE41" i="9"/>
  <c r="E41" i="9"/>
  <c r="BE38" i="9"/>
  <c r="AL39" i="9"/>
  <c r="I39" i="9"/>
  <c r="AI39" i="9"/>
  <c r="AR38" i="9"/>
  <c r="AV38" i="9" s="1"/>
  <c r="AP38" i="9"/>
  <c r="AS38" i="9"/>
  <c r="AW38" i="9" s="1"/>
  <c r="R38" i="9"/>
  <c r="V38" i="9" s="1"/>
  <c r="BH38" i="9" s="1"/>
  <c r="AZ40" i="9"/>
  <c r="AF40" i="9"/>
  <c r="AI40" i="9" s="1"/>
  <c r="AG40" i="9"/>
  <c r="AM40" i="9" s="1"/>
  <c r="M39" i="9"/>
  <c r="AJ39" i="9"/>
  <c r="Z40" i="9"/>
  <c r="G40" i="9"/>
  <c r="F40" i="9"/>
  <c r="BF37" i="9"/>
  <c r="BG37" i="9"/>
  <c r="U22" i="9"/>
  <c r="Q38" i="9"/>
  <c r="BK37" i="9"/>
  <c r="AQ38" i="9"/>
  <c r="L39" i="9"/>
  <c r="V36" i="4"/>
  <c r="U8" i="4" s="1"/>
  <c r="Q37" i="4"/>
  <c r="AM38" i="4"/>
  <c r="AM35" i="3"/>
  <c r="V32" i="3"/>
  <c r="U6" i="3" s="1"/>
  <c r="BG31" i="3"/>
  <c r="AV30" i="1"/>
  <c r="U15" i="1" s="1"/>
  <c r="BF29" i="1"/>
  <c r="AM33" i="1"/>
  <c r="AL33" i="1"/>
  <c r="BG29" i="1"/>
  <c r="BI71" i="6"/>
  <c r="V36" i="6"/>
  <c r="BH36" i="6" s="1"/>
  <c r="BJ36" i="6" s="1"/>
  <c r="AR37" i="4"/>
  <c r="AV37" i="4" s="1"/>
  <c r="AS37" i="4"/>
  <c r="AJ74" i="6"/>
  <c r="AQ74" i="6" s="1"/>
  <c r="AM74" i="6"/>
  <c r="AZ76" i="6"/>
  <c r="AF76" i="6"/>
  <c r="L38" i="4"/>
  <c r="M38" i="4"/>
  <c r="J38" i="6"/>
  <c r="BE73" i="6"/>
  <c r="A78" i="6"/>
  <c r="AE77" i="6"/>
  <c r="AW32" i="3"/>
  <c r="V12" i="3" s="1"/>
  <c r="AR36" i="4"/>
  <c r="AS36" i="4"/>
  <c r="AN73" i="6"/>
  <c r="AO73" i="6"/>
  <c r="AR72" i="6"/>
  <c r="AV72" i="6" s="1"/>
  <c r="AS72" i="6"/>
  <c r="AW72" i="6" s="1"/>
  <c r="AP72" i="6"/>
  <c r="AR33" i="3"/>
  <c r="AV33" i="3" s="1"/>
  <c r="AS33" i="3"/>
  <c r="AR35" i="5"/>
  <c r="AV35" i="5" s="1"/>
  <c r="AS35" i="5"/>
  <c r="R35" i="5"/>
  <c r="V35" i="5" s="1"/>
  <c r="S35" i="5"/>
  <c r="P35" i="5"/>
  <c r="BK35" i="5" s="1"/>
  <c r="AL35" i="3"/>
  <c r="AO35" i="3" s="1"/>
  <c r="AP35" i="3" s="1"/>
  <c r="W8" i="6"/>
  <c r="BF36" i="6"/>
  <c r="BG36" i="6"/>
  <c r="L35" i="3"/>
  <c r="AR31" i="1"/>
  <c r="AV31" i="1" s="1"/>
  <c r="AS31" i="1"/>
  <c r="R33" i="3"/>
  <c r="V33" i="3" s="1"/>
  <c r="S33" i="3"/>
  <c r="P33" i="3"/>
  <c r="BK33" i="3" s="1"/>
  <c r="BH30" i="1"/>
  <c r="R31" i="1"/>
  <c r="V31" i="1" s="1"/>
  <c r="U7" i="1" s="1"/>
  <c r="S31" i="1"/>
  <c r="W31" i="1" s="1"/>
  <c r="V7" i="1" s="1"/>
  <c r="P31" i="1"/>
  <c r="AG75" i="6"/>
  <c r="AH75" i="6" s="1"/>
  <c r="AI75" i="6"/>
  <c r="G39" i="6"/>
  <c r="H39" i="6" s="1"/>
  <c r="M39" i="6" s="1"/>
  <c r="S37" i="6"/>
  <c r="W37" i="6" s="1"/>
  <c r="R37" i="6"/>
  <c r="B40" i="6"/>
  <c r="C40" i="6" s="1"/>
  <c r="E40" i="6"/>
  <c r="F40" i="6" s="1"/>
  <c r="I40" i="6" s="1"/>
  <c r="Z39" i="6"/>
  <c r="O38" i="6"/>
  <c r="P38" i="6" s="1"/>
  <c r="N38" i="6"/>
  <c r="BE36" i="5"/>
  <c r="BH34" i="5"/>
  <c r="U7" i="5"/>
  <c r="BG34" i="5"/>
  <c r="BF34" i="5"/>
  <c r="BH32" i="3"/>
  <c r="U12" i="3"/>
  <c r="BE37" i="4"/>
  <c r="BG35" i="4"/>
  <c r="BF35" i="4"/>
  <c r="BE34" i="3"/>
  <c r="BE32" i="1"/>
  <c r="BI34" i="5"/>
  <c r="M35" i="3"/>
  <c r="M33" i="1"/>
  <c r="AG36" i="3"/>
  <c r="G39" i="4"/>
  <c r="G34" i="1"/>
  <c r="G36" i="3"/>
  <c r="AG34" i="1"/>
  <c r="BI35" i="4"/>
  <c r="L33" i="1"/>
  <c r="AG39" i="4"/>
  <c r="M37" i="5"/>
  <c r="L37" i="5"/>
  <c r="AL37" i="5"/>
  <c r="AM37" i="5"/>
  <c r="J37" i="5"/>
  <c r="W33" i="3"/>
  <c r="N37" i="4"/>
  <c r="AV36" i="4"/>
  <c r="O34" i="3"/>
  <c r="AJ33" i="1"/>
  <c r="AO32" i="1"/>
  <c r="AP32" i="1" s="1"/>
  <c r="J33" i="1"/>
  <c r="AI33" i="1"/>
  <c r="N34" i="3"/>
  <c r="O37" i="4"/>
  <c r="AW37" i="4"/>
  <c r="AN37" i="4"/>
  <c r="AO38" i="4"/>
  <c r="AP38" i="4" s="1"/>
  <c r="AI38" i="4"/>
  <c r="AQ38" i="4" s="1"/>
  <c r="J35" i="3"/>
  <c r="I35" i="3"/>
  <c r="AI35" i="3"/>
  <c r="AQ35" i="3" s="1"/>
  <c r="AJ35" i="3"/>
  <c r="AN36" i="5"/>
  <c r="AO36" i="5"/>
  <c r="AP36" i="5" s="1"/>
  <c r="I37" i="5"/>
  <c r="Q37" i="5" s="1"/>
  <c r="AI37" i="5"/>
  <c r="O36" i="5"/>
  <c r="AJ37" i="5"/>
  <c r="AZ38" i="5"/>
  <c r="AF38" i="5"/>
  <c r="F38" i="5"/>
  <c r="Z38" i="5"/>
  <c r="A40" i="5"/>
  <c r="AE39" i="5"/>
  <c r="AG39" i="5" s="1"/>
  <c r="B39" i="5"/>
  <c r="C39" i="5" s="1"/>
  <c r="BJ39" i="5" s="1"/>
  <c r="E39" i="5"/>
  <c r="G39" i="5" s="1"/>
  <c r="Z39" i="4"/>
  <c r="F39" i="4"/>
  <c r="J39" i="4" s="1"/>
  <c r="AJ38" i="4"/>
  <c r="J38" i="4"/>
  <c r="B40" i="4"/>
  <c r="C40" i="4" s="1"/>
  <c r="E40" i="4"/>
  <c r="A41" i="4"/>
  <c r="AE40" i="4"/>
  <c r="AZ39" i="4"/>
  <c r="AF39" i="4"/>
  <c r="AI39" i="4" s="1"/>
  <c r="I38" i="4"/>
  <c r="O32" i="1"/>
  <c r="N32" i="1"/>
  <c r="AF34" i="1"/>
  <c r="F34" i="1"/>
  <c r="I34" i="1" s="1"/>
  <c r="Z34" i="1"/>
  <c r="AO34" i="3"/>
  <c r="AP34" i="3" s="1"/>
  <c r="F36" i="3"/>
  <c r="Z36" i="3"/>
  <c r="AF36" i="3"/>
  <c r="AZ34" i="1"/>
  <c r="AZ36" i="3"/>
  <c r="B37" i="3"/>
  <c r="C37" i="3" s="1"/>
  <c r="BJ37" i="3" s="1"/>
  <c r="E37" i="3"/>
  <c r="AE37" i="3"/>
  <c r="E35" i="1"/>
  <c r="A35" i="8" s="1"/>
  <c r="AE35" i="1"/>
  <c r="B35" i="1"/>
  <c r="C35" i="1" s="1"/>
  <c r="A38" i="3"/>
  <c r="A36" i="1"/>
  <c r="AQ37" i="5" l="1"/>
  <c r="P38" i="9"/>
  <c r="BI38" i="9"/>
  <c r="BJ38" i="9"/>
  <c r="AQ33" i="1"/>
  <c r="Q35" i="3"/>
  <c r="O38" i="4"/>
  <c r="BK38" i="9"/>
  <c r="M40" i="9"/>
  <c r="O40" i="9" s="1"/>
  <c r="I40" i="9"/>
  <c r="AL40" i="9"/>
  <c r="BI37" i="4"/>
  <c r="J40" i="9"/>
  <c r="Q38" i="4"/>
  <c r="L40" i="9"/>
  <c r="AL36" i="3"/>
  <c r="AL34" i="1"/>
  <c r="BH33" i="3"/>
  <c r="AJ40" i="9"/>
  <c r="Q38" i="6"/>
  <c r="BK37" i="6"/>
  <c r="Q39" i="9"/>
  <c r="AN40" i="9"/>
  <c r="AO40" i="9"/>
  <c r="BF38" i="9"/>
  <c r="BG38" i="9"/>
  <c r="BE39" i="9"/>
  <c r="AF41" i="9"/>
  <c r="AI41" i="9" s="1"/>
  <c r="AG41" i="9"/>
  <c r="AZ41" i="9"/>
  <c r="AQ39" i="9"/>
  <c r="AQ40" i="9" s="1"/>
  <c r="A43" i="9"/>
  <c r="B42" i="9"/>
  <c r="C42" i="9" s="1"/>
  <c r="AE42" i="9"/>
  <c r="E42" i="9"/>
  <c r="N40" i="9"/>
  <c r="AN39" i="9"/>
  <c r="AO39" i="9"/>
  <c r="N39" i="9"/>
  <c r="O39" i="9"/>
  <c r="G41" i="9"/>
  <c r="Z41" i="9"/>
  <c r="F41" i="9"/>
  <c r="I41" i="9" s="1"/>
  <c r="BH36" i="4"/>
  <c r="BF32" i="3"/>
  <c r="M36" i="3"/>
  <c r="BH31" i="1"/>
  <c r="BF30" i="1"/>
  <c r="BI30" i="1"/>
  <c r="BJ30" i="1" s="1"/>
  <c r="A30" i="2" s="1"/>
  <c r="BG30" i="1"/>
  <c r="V37" i="6"/>
  <c r="BH37" i="6" s="1"/>
  <c r="BJ37" i="6" s="1"/>
  <c r="V8" i="6"/>
  <c r="AR35" i="3"/>
  <c r="AS35" i="3"/>
  <c r="AW35" i="3" s="1"/>
  <c r="AN35" i="3"/>
  <c r="AR73" i="6"/>
  <c r="AV73" i="6" s="1"/>
  <c r="AS73" i="6"/>
  <c r="AW73" i="6" s="1"/>
  <c r="AP73" i="6"/>
  <c r="AO74" i="6"/>
  <c r="AN74" i="6"/>
  <c r="BE33" i="1"/>
  <c r="BG32" i="3"/>
  <c r="AW35" i="5"/>
  <c r="BI35" i="5" s="1"/>
  <c r="AF77" i="6"/>
  <c r="AZ77" i="6"/>
  <c r="BE74" i="6"/>
  <c r="R32" i="1"/>
  <c r="S32" i="1"/>
  <c r="P32" i="1"/>
  <c r="R34" i="3"/>
  <c r="V34" i="3" s="1"/>
  <c r="U7" i="3" s="1"/>
  <c r="S34" i="3"/>
  <c r="W34" i="3" s="1"/>
  <c r="V7" i="3" s="1"/>
  <c r="P34" i="3"/>
  <c r="BK34" i="3" s="1"/>
  <c r="BI32" i="3"/>
  <c r="BJ32" i="3" s="1"/>
  <c r="A79" i="6"/>
  <c r="AE78" i="6"/>
  <c r="AG76" i="6"/>
  <c r="AH76" i="6" s="1"/>
  <c r="AI76" i="6"/>
  <c r="AR38" i="4"/>
  <c r="AV38" i="4" s="1"/>
  <c r="U15" i="4" s="1"/>
  <c r="AS38" i="4"/>
  <c r="AW38" i="4" s="1"/>
  <c r="V15" i="4" s="1"/>
  <c r="AR32" i="1"/>
  <c r="AV32" i="1" s="1"/>
  <c r="AS32" i="1"/>
  <c r="R38" i="4"/>
  <c r="S38" i="4"/>
  <c r="W38" i="4" s="1"/>
  <c r="V9" i="4" s="1"/>
  <c r="P38" i="4"/>
  <c r="W9" i="6"/>
  <c r="BG37" i="6"/>
  <c r="BF37" i="6"/>
  <c r="AR36" i="5"/>
  <c r="AV36" i="5" s="1"/>
  <c r="U14" i="5" s="1"/>
  <c r="AS36" i="5"/>
  <c r="AW36" i="5" s="1"/>
  <c r="AR34" i="3"/>
  <c r="AV34" i="3" s="1"/>
  <c r="AS34" i="3"/>
  <c r="R36" i="5"/>
  <c r="V36" i="5" s="1"/>
  <c r="S36" i="5"/>
  <c r="P36" i="5"/>
  <c r="BK36" i="5" s="1"/>
  <c r="R37" i="4"/>
  <c r="V37" i="4" s="1"/>
  <c r="S37" i="4"/>
  <c r="P37" i="4"/>
  <c r="BK37" i="4" s="1"/>
  <c r="U14" i="4"/>
  <c r="AJ75" i="6"/>
  <c r="AQ75" i="6" s="1"/>
  <c r="AM75" i="6"/>
  <c r="AW31" i="1"/>
  <c r="V16" i="1" s="1"/>
  <c r="W35" i="5"/>
  <c r="AW33" i="3"/>
  <c r="BI33" i="3" s="1"/>
  <c r="BI72" i="6"/>
  <c r="AW36" i="4"/>
  <c r="V14" i="4" s="1"/>
  <c r="J39" i="6"/>
  <c r="G40" i="6"/>
  <c r="H40" i="6" s="1"/>
  <c r="M40" i="6" s="1"/>
  <c r="N39" i="6"/>
  <c r="O39" i="6"/>
  <c r="P39" i="6" s="1"/>
  <c r="S38" i="6"/>
  <c r="W38" i="6" s="1"/>
  <c r="R38" i="6"/>
  <c r="B41" i="6"/>
  <c r="C41" i="6" s="1"/>
  <c r="E41" i="6"/>
  <c r="F41" i="6" s="1"/>
  <c r="I41" i="6" s="1"/>
  <c r="Z40" i="6"/>
  <c r="BE37" i="5"/>
  <c r="BJ34" i="5"/>
  <c r="BG35" i="5"/>
  <c r="U16" i="1"/>
  <c r="BE38" i="4"/>
  <c r="BE35" i="3"/>
  <c r="AG35" i="1"/>
  <c r="AG37" i="3"/>
  <c r="G40" i="4"/>
  <c r="AL39" i="4"/>
  <c r="M34" i="1"/>
  <c r="M39" i="4"/>
  <c r="G37" i="3"/>
  <c r="AM39" i="4"/>
  <c r="AM34" i="1"/>
  <c r="L36" i="3"/>
  <c r="L34" i="1"/>
  <c r="BI36" i="4"/>
  <c r="AM36" i="3"/>
  <c r="AN36" i="3" s="1"/>
  <c r="AG40" i="4"/>
  <c r="G35" i="1"/>
  <c r="AO37" i="5"/>
  <c r="AP37" i="5" s="1"/>
  <c r="L39" i="4"/>
  <c r="AL38" i="5"/>
  <c r="AM38" i="5"/>
  <c r="M38" i="5"/>
  <c r="L38" i="5"/>
  <c r="O37" i="5"/>
  <c r="N38" i="4"/>
  <c r="BK38" i="4" s="1"/>
  <c r="O33" i="1"/>
  <c r="AJ34" i="1"/>
  <c r="N33" i="1"/>
  <c r="J34" i="1"/>
  <c r="AI34" i="1"/>
  <c r="V38" i="4"/>
  <c r="U9" i="4" s="1"/>
  <c r="AN38" i="4"/>
  <c r="AN37" i="5"/>
  <c r="AJ39" i="4"/>
  <c r="AQ39" i="4" s="1"/>
  <c r="AI36" i="3"/>
  <c r="AQ36" i="3" s="1"/>
  <c r="AJ36" i="3"/>
  <c r="I36" i="3"/>
  <c r="J36" i="3"/>
  <c r="N37" i="5"/>
  <c r="AI38" i="5"/>
  <c r="AJ38" i="5"/>
  <c r="AE40" i="5"/>
  <c r="AG40" i="5" s="1"/>
  <c r="A41" i="5"/>
  <c r="B40" i="5"/>
  <c r="C40" i="5" s="1"/>
  <c r="E40" i="5"/>
  <c r="G40" i="5" s="1"/>
  <c r="AZ39" i="5"/>
  <c r="AF39" i="5"/>
  <c r="I38" i="5"/>
  <c r="Z39" i="5"/>
  <c r="F39" i="5"/>
  <c r="J38" i="5"/>
  <c r="E41" i="4"/>
  <c r="AE41" i="4"/>
  <c r="B41" i="4"/>
  <c r="C41" i="4" s="1"/>
  <c r="BJ41" i="4" s="1"/>
  <c r="A42" i="4"/>
  <c r="I39" i="4"/>
  <c r="Z40" i="4"/>
  <c r="F40" i="4"/>
  <c r="AF40" i="4"/>
  <c r="AM40" i="4" s="1"/>
  <c r="AZ40" i="4"/>
  <c r="AO33" i="1"/>
  <c r="AP33" i="1" s="1"/>
  <c r="AN33" i="1"/>
  <c r="V32" i="1"/>
  <c r="F35" i="1"/>
  <c r="Z35" i="1"/>
  <c r="AF35" i="1"/>
  <c r="N35" i="3"/>
  <c r="O35" i="3"/>
  <c r="AV35" i="3"/>
  <c r="F37" i="3"/>
  <c r="L37" i="3" s="1"/>
  <c r="Z37" i="3"/>
  <c r="AF37" i="3"/>
  <c r="AL37" i="3" s="1"/>
  <c r="AZ35" i="1"/>
  <c r="AZ37" i="3"/>
  <c r="AE38" i="3"/>
  <c r="B38" i="3"/>
  <c r="C38" i="3" s="1"/>
  <c r="E38" i="3"/>
  <c r="E36" i="1"/>
  <c r="A36" i="8" s="1"/>
  <c r="AE36" i="1"/>
  <c r="B36" i="1"/>
  <c r="C36" i="1" s="1"/>
  <c r="A39" i="3"/>
  <c r="A37" i="1"/>
  <c r="L35" i="1" l="1"/>
  <c r="Q38" i="5"/>
  <c r="AQ38" i="5"/>
  <c r="Q36" i="3"/>
  <c r="M41" i="9"/>
  <c r="Q40" i="9"/>
  <c r="BE40" i="9"/>
  <c r="AM41" i="9"/>
  <c r="Q39" i="6"/>
  <c r="BK38" i="6"/>
  <c r="AQ34" i="1"/>
  <c r="BI31" i="1"/>
  <c r="BJ31" i="1" s="1"/>
  <c r="A31" i="2" s="1"/>
  <c r="L41" i="9"/>
  <c r="O41" i="9" s="1"/>
  <c r="AL41" i="9"/>
  <c r="AO41" i="9" s="1"/>
  <c r="BJ36" i="4"/>
  <c r="N41" i="9"/>
  <c r="AN41" i="9"/>
  <c r="S39" i="9"/>
  <c r="W39" i="9" s="1"/>
  <c r="R39" i="9"/>
  <c r="V39" i="9" s="1"/>
  <c r="P39" i="9"/>
  <c r="BK39" i="9" s="1"/>
  <c r="AS40" i="9"/>
  <c r="AW40" i="9" s="1"/>
  <c r="AP40" i="9"/>
  <c r="AR40" i="9"/>
  <c r="AV40" i="9" s="1"/>
  <c r="A44" i="9"/>
  <c r="B43" i="9"/>
  <c r="C43" i="9" s="1"/>
  <c r="AE43" i="9"/>
  <c r="E43" i="9"/>
  <c r="Z42" i="9"/>
  <c r="F42" i="9"/>
  <c r="J42" i="9" s="1"/>
  <c r="G42" i="9"/>
  <c r="S40" i="9"/>
  <c r="W40" i="9" s="1"/>
  <c r="R40" i="9"/>
  <c r="V40" i="9" s="1"/>
  <c r="BH40" i="9" s="1"/>
  <c r="P40" i="9"/>
  <c r="BK40" i="9" s="1"/>
  <c r="AS39" i="9"/>
  <c r="AW39" i="9" s="1"/>
  <c r="AP39" i="9"/>
  <c r="AR39" i="9"/>
  <c r="AV39" i="9" s="1"/>
  <c r="BI39" i="9" s="1"/>
  <c r="AZ42" i="9"/>
  <c r="AF42" i="9"/>
  <c r="AJ42" i="9" s="1"/>
  <c r="AG42" i="9"/>
  <c r="J41" i="9"/>
  <c r="AJ41" i="9"/>
  <c r="AQ41" i="9" s="1"/>
  <c r="BF35" i="5"/>
  <c r="BH35" i="5"/>
  <c r="M40" i="4"/>
  <c r="AN39" i="4"/>
  <c r="BF36" i="4"/>
  <c r="Q39" i="4"/>
  <c r="BK35" i="3"/>
  <c r="AL35" i="1"/>
  <c r="BF31" i="1"/>
  <c r="V9" i="6"/>
  <c r="V38" i="6"/>
  <c r="BH38" i="6" s="1"/>
  <c r="BJ38" i="6" s="1"/>
  <c r="J40" i="6"/>
  <c r="AF78" i="6"/>
  <c r="AZ78" i="6"/>
  <c r="R35" i="3"/>
  <c r="W35" i="3" s="1"/>
  <c r="S35" i="3"/>
  <c r="P35" i="3"/>
  <c r="R37" i="5"/>
  <c r="V37" i="5" s="1"/>
  <c r="S37" i="5"/>
  <c r="P37" i="5"/>
  <c r="BK37" i="5" s="1"/>
  <c r="AN38" i="5"/>
  <c r="BF33" i="3"/>
  <c r="AR74" i="6"/>
  <c r="AV74" i="6" s="1"/>
  <c r="BI74" i="6" s="1"/>
  <c r="AS74" i="6"/>
  <c r="AW74" i="6" s="1"/>
  <c r="AP74" i="6"/>
  <c r="AR33" i="1"/>
  <c r="AV33" i="1" s="1"/>
  <c r="AS33" i="1"/>
  <c r="BG33" i="3"/>
  <c r="BG36" i="4"/>
  <c r="G41" i="6"/>
  <c r="H41" i="6" s="1"/>
  <c r="M41" i="6" s="1"/>
  <c r="AO75" i="6"/>
  <c r="AN75" i="6"/>
  <c r="W37" i="4"/>
  <c r="BH37" i="4" s="1"/>
  <c r="W36" i="5"/>
  <c r="BG36" i="5" s="1"/>
  <c r="AW32" i="1"/>
  <c r="V17" i="1" s="1"/>
  <c r="AJ76" i="6"/>
  <c r="AQ76" i="6" s="1"/>
  <c r="AM76" i="6"/>
  <c r="W32" i="1"/>
  <c r="V8" i="1" s="1"/>
  <c r="AG77" i="6"/>
  <c r="AH77" i="6" s="1"/>
  <c r="AI77" i="6"/>
  <c r="BG31" i="1"/>
  <c r="AR37" i="5"/>
  <c r="AV37" i="5" s="1"/>
  <c r="AS37" i="5"/>
  <c r="AW37" i="5" s="1"/>
  <c r="BE75" i="6"/>
  <c r="R33" i="1"/>
  <c r="S33" i="1"/>
  <c r="P33" i="1"/>
  <c r="W10" i="6"/>
  <c r="BF38" i="6"/>
  <c r="BG38" i="6"/>
  <c r="AW34" i="3"/>
  <c r="V13" i="3" s="1"/>
  <c r="A80" i="6"/>
  <c r="AE79" i="6"/>
  <c r="BI73" i="6"/>
  <c r="N40" i="6"/>
  <c r="O40" i="6"/>
  <c r="P40" i="6" s="1"/>
  <c r="E42" i="6"/>
  <c r="F42" i="6" s="1"/>
  <c r="I42" i="6" s="1"/>
  <c r="B42" i="6"/>
  <c r="C42" i="6" s="1"/>
  <c r="Z41" i="6"/>
  <c r="R39" i="6"/>
  <c r="V39" i="6" s="1"/>
  <c r="S39" i="6"/>
  <c r="W39" i="6" s="1"/>
  <c r="BI36" i="5"/>
  <c r="V14" i="5"/>
  <c r="U8" i="5"/>
  <c r="BE38" i="5"/>
  <c r="U13" i="3"/>
  <c r="BE34" i="1"/>
  <c r="U8" i="1"/>
  <c r="U17" i="1"/>
  <c r="BE39" i="4"/>
  <c r="BF37" i="4"/>
  <c r="BE36" i="3"/>
  <c r="BG38" i="4"/>
  <c r="BF38" i="4"/>
  <c r="BH38" i="4"/>
  <c r="BH34" i="3"/>
  <c r="AG36" i="1"/>
  <c r="G36" i="1"/>
  <c r="G38" i="3"/>
  <c r="M37" i="3"/>
  <c r="AM37" i="3"/>
  <c r="AN37" i="3" s="1"/>
  <c r="AM35" i="1"/>
  <c r="AG38" i="3"/>
  <c r="M35" i="1"/>
  <c r="O35" i="1" s="1"/>
  <c r="AG41" i="4"/>
  <c r="G41" i="4"/>
  <c r="BI38" i="4"/>
  <c r="AL40" i="4"/>
  <c r="AN40" i="4" s="1"/>
  <c r="L40" i="4"/>
  <c r="N40" i="4" s="1"/>
  <c r="BI35" i="3"/>
  <c r="L39" i="5"/>
  <c r="M39" i="5"/>
  <c r="AL39" i="5"/>
  <c r="AM39" i="5"/>
  <c r="W37" i="5"/>
  <c r="N38" i="5"/>
  <c r="AJ39" i="5"/>
  <c r="J35" i="1"/>
  <c r="I35" i="1"/>
  <c r="AO39" i="4"/>
  <c r="AP39" i="4" s="1"/>
  <c r="AJ35" i="1"/>
  <c r="AI35" i="1"/>
  <c r="AQ35" i="1" s="1"/>
  <c r="AO38" i="5"/>
  <c r="AP38" i="5" s="1"/>
  <c r="AI39" i="5"/>
  <c r="AQ39" i="5" s="1"/>
  <c r="AO36" i="3"/>
  <c r="AP36" i="3" s="1"/>
  <c r="O38" i="5"/>
  <c r="I39" i="5"/>
  <c r="J39" i="5"/>
  <c r="AJ40" i="4"/>
  <c r="AI40" i="4"/>
  <c r="I37" i="3"/>
  <c r="J37" i="3"/>
  <c r="AJ37" i="3"/>
  <c r="AI37" i="3"/>
  <c r="Z40" i="5"/>
  <c r="F40" i="5"/>
  <c r="AF40" i="5"/>
  <c r="AZ40" i="5"/>
  <c r="B41" i="5"/>
  <c r="C41" i="5" s="1"/>
  <c r="BJ41" i="5" s="1"/>
  <c r="A42" i="5"/>
  <c r="E41" i="5"/>
  <c r="G41" i="5" s="1"/>
  <c r="AE41" i="5"/>
  <c r="AG41" i="5" s="1"/>
  <c r="O39" i="4"/>
  <c r="N39" i="4"/>
  <c r="Z41" i="4"/>
  <c r="F41" i="4"/>
  <c r="J41" i="4" s="1"/>
  <c r="I40" i="4"/>
  <c r="A43" i="4"/>
  <c r="B42" i="4"/>
  <c r="C42" i="4" s="1"/>
  <c r="E42" i="4"/>
  <c r="AE42" i="4"/>
  <c r="J40" i="4"/>
  <c r="AZ41" i="4"/>
  <c r="AF41" i="4"/>
  <c r="AO40" i="4"/>
  <c r="AP40" i="4" s="1"/>
  <c r="AO34" i="1"/>
  <c r="AP34" i="1" s="1"/>
  <c r="AN34" i="1"/>
  <c r="O34" i="1"/>
  <c r="N34" i="1"/>
  <c r="F36" i="1"/>
  <c r="I36" i="1" s="1"/>
  <c r="Z36" i="1"/>
  <c r="AF36" i="1"/>
  <c r="N36" i="3"/>
  <c r="F38" i="3"/>
  <c r="Z38" i="3"/>
  <c r="O36" i="3"/>
  <c r="AF38" i="3"/>
  <c r="AZ36" i="1"/>
  <c r="AZ38" i="3"/>
  <c r="AE39" i="3"/>
  <c r="E39" i="3"/>
  <c r="B39" i="3"/>
  <c r="C39" i="3" s="1"/>
  <c r="BJ39" i="3" s="1"/>
  <c r="AE37" i="1"/>
  <c r="E37" i="1"/>
  <c r="A37" i="8" s="1"/>
  <c r="B37" i="1"/>
  <c r="C37" i="1" s="1"/>
  <c r="A40" i="3"/>
  <c r="A38" i="1"/>
  <c r="Q40" i="6" l="1"/>
  <c r="Q39" i="5"/>
  <c r="N39" i="5"/>
  <c r="BF34" i="3"/>
  <c r="BI40" i="9"/>
  <c r="BJ40" i="9" s="1"/>
  <c r="BH39" i="9"/>
  <c r="BJ39" i="9" s="1"/>
  <c r="AQ37" i="3"/>
  <c r="AQ40" i="4"/>
  <c r="I42" i="9"/>
  <c r="BK39" i="6"/>
  <c r="M42" i="9"/>
  <c r="AL38" i="3"/>
  <c r="W33" i="1"/>
  <c r="V9" i="1" s="1"/>
  <c r="L42" i="9"/>
  <c r="N42" i="9" s="1"/>
  <c r="BG34" i="3"/>
  <c r="BI34" i="3"/>
  <c r="BJ34" i="3" s="1"/>
  <c r="V35" i="3"/>
  <c r="BH35" i="3" s="1"/>
  <c r="BK40" i="6"/>
  <c r="A45" i="9"/>
  <c r="B44" i="9"/>
  <c r="C44" i="9" s="1"/>
  <c r="AE44" i="9"/>
  <c r="E44" i="9"/>
  <c r="AS41" i="9"/>
  <c r="AW41" i="9" s="1"/>
  <c r="AP41" i="9"/>
  <c r="AR41" i="9"/>
  <c r="AV41" i="9" s="1"/>
  <c r="BI41" i="9" s="1"/>
  <c r="BF40" i="9"/>
  <c r="BG40" i="9"/>
  <c r="AM42" i="9"/>
  <c r="Q41" i="9"/>
  <c r="Q42" i="9" s="1"/>
  <c r="S41" i="9"/>
  <c r="W41" i="9" s="1"/>
  <c r="R41" i="9"/>
  <c r="V41" i="9" s="1"/>
  <c r="P41" i="9"/>
  <c r="AL42" i="9"/>
  <c r="AZ43" i="9"/>
  <c r="AF43" i="9"/>
  <c r="AJ43" i="9" s="1"/>
  <c r="AG43" i="9"/>
  <c r="G43" i="9"/>
  <c r="F43" i="9"/>
  <c r="J43" i="9" s="1"/>
  <c r="Z43" i="9"/>
  <c r="BF39" i="9"/>
  <c r="BG39" i="9"/>
  <c r="AI42" i="9"/>
  <c r="BE41" i="9"/>
  <c r="BI37" i="5"/>
  <c r="Q40" i="4"/>
  <c r="BG37" i="4"/>
  <c r="AM41" i="4"/>
  <c r="Q37" i="3"/>
  <c r="M38" i="3"/>
  <c r="BI32" i="1"/>
  <c r="AL36" i="1"/>
  <c r="V33" i="1"/>
  <c r="BF33" i="1" s="1"/>
  <c r="V10" i="6"/>
  <c r="R34" i="1"/>
  <c r="S34" i="1"/>
  <c r="P34" i="1"/>
  <c r="AR40" i="4"/>
  <c r="AS40" i="4"/>
  <c r="AW40" i="4" s="1"/>
  <c r="AR36" i="3"/>
  <c r="AV36" i="3" s="1"/>
  <c r="AS36" i="3"/>
  <c r="L41" i="4"/>
  <c r="L38" i="3"/>
  <c r="BH36" i="5"/>
  <c r="BF32" i="1"/>
  <c r="AO76" i="6"/>
  <c r="AN76" i="6"/>
  <c r="AW33" i="1"/>
  <c r="V18" i="1" s="1"/>
  <c r="AG78" i="6"/>
  <c r="AH78" i="6" s="1"/>
  <c r="AI78" i="6"/>
  <c r="R38" i="5"/>
  <c r="S38" i="5"/>
  <c r="P38" i="5"/>
  <c r="BK38" i="5" s="1"/>
  <c r="AR39" i="4"/>
  <c r="AV39" i="4" s="1"/>
  <c r="AS39" i="4"/>
  <c r="W11" i="6"/>
  <c r="BG39" i="6"/>
  <c r="BF39" i="6"/>
  <c r="BE76" i="6"/>
  <c r="R36" i="3"/>
  <c r="S36" i="3"/>
  <c r="P36" i="3"/>
  <c r="BK36" i="3" s="1"/>
  <c r="R35" i="1"/>
  <c r="V35" i="1" s="1"/>
  <c r="S35" i="1"/>
  <c r="P35" i="1"/>
  <c r="A81" i="6"/>
  <c r="AE80" i="6"/>
  <c r="V8" i="5"/>
  <c r="BF36" i="5"/>
  <c r="AR34" i="1"/>
  <c r="AV34" i="1" s="1"/>
  <c r="AS34" i="1"/>
  <c r="R39" i="4"/>
  <c r="V39" i="4" s="1"/>
  <c r="S39" i="4"/>
  <c r="P39" i="4"/>
  <c r="BK39" i="4" s="1"/>
  <c r="AR38" i="5"/>
  <c r="AS38" i="5"/>
  <c r="BH32" i="1"/>
  <c r="BJ32" i="1" s="1"/>
  <c r="A32" i="2" s="1"/>
  <c r="V11" i="6"/>
  <c r="BH39" i="6"/>
  <c r="BJ39" i="6" s="1"/>
  <c r="J41" i="6"/>
  <c r="AF79" i="6"/>
  <c r="AZ79" i="6"/>
  <c r="AJ77" i="6"/>
  <c r="AQ77" i="6" s="1"/>
  <c r="AM77" i="6"/>
  <c r="AR75" i="6"/>
  <c r="AV75" i="6" s="1"/>
  <c r="AS75" i="6"/>
  <c r="AW75" i="6" s="1"/>
  <c r="AP75" i="6"/>
  <c r="BG32" i="1"/>
  <c r="G42" i="6"/>
  <c r="H42" i="6" s="1"/>
  <c r="M42" i="6" s="1"/>
  <c r="Z42" i="6"/>
  <c r="O41" i="6"/>
  <c r="P41" i="6" s="1"/>
  <c r="N41" i="6"/>
  <c r="B43" i="6"/>
  <c r="C43" i="6" s="1"/>
  <c r="E43" i="6"/>
  <c r="F43" i="6" s="1"/>
  <c r="I43" i="6" s="1"/>
  <c r="S40" i="6"/>
  <c r="W40" i="6" s="1"/>
  <c r="R40" i="6"/>
  <c r="V40" i="6" s="1"/>
  <c r="BJ36" i="5"/>
  <c r="BE39" i="5"/>
  <c r="BE37" i="3"/>
  <c r="U18" i="1"/>
  <c r="BH33" i="1"/>
  <c r="U9" i="1"/>
  <c r="BE40" i="4"/>
  <c r="BE35" i="1"/>
  <c r="BG37" i="5"/>
  <c r="BF37" i="5"/>
  <c r="BH37" i="5"/>
  <c r="BJ38" i="4"/>
  <c r="AG37" i="1"/>
  <c r="AL41" i="4"/>
  <c r="M41" i="4"/>
  <c r="AM38" i="3"/>
  <c r="AN38" i="3" s="1"/>
  <c r="AM36" i="1"/>
  <c r="G42" i="4"/>
  <c r="G39" i="3"/>
  <c r="M36" i="1"/>
  <c r="G37" i="1"/>
  <c r="AG39" i="3"/>
  <c r="AG42" i="4"/>
  <c r="L36" i="1"/>
  <c r="M40" i="5"/>
  <c r="L40" i="5"/>
  <c r="AL40" i="5"/>
  <c r="AM40" i="5"/>
  <c r="I40" i="5"/>
  <c r="Q40" i="5" s="1"/>
  <c r="O39" i="5"/>
  <c r="AN39" i="5"/>
  <c r="J36" i="1"/>
  <c r="AJ36" i="1"/>
  <c r="AI36" i="1"/>
  <c r="AQ36" i="1" s="1"/>
  <c r="AO39" i="5"/>
  <c r="AP39" i="5" s="1"/>
  <c r="N37" i="3"/>
  <c r="O40" i="4"/>
  <c r="V38" i="5"/>
  <c r="AJ40" i="5"/>
  <c r="AI40" i="5"/>
  <c r="AQ40" i="5" s="1"/>
  <c r="J40" i="5"/>
  <c r="AJ38" i="3"/>
  <c r="AI38" i="3"/>
  <c r="I38" i="3"/>
  <c r="J38" i="3"/>
  <c r="AZ41" i="5"/>
  <c r="AF41" i="5"/>
  <c r="E42" i="5"/>
  <c r="G42" i="5" s="1"/>
  <c r="A43" i="5"/>
  <c r="AE42" i="5"/>
  <c r="AG42" i="5" s="1"/>
  <c r="B42" i="5"/>
  <c r="C42" i="5" s="1"/>
  <c r="Z41" i="5"/>
  <c r="F41" i="5"/>
  <c r="A44" i="4"/>
  <c r="AE43" i="4"/>
  <c r="E43" i="4"/>
  <c r="B43" i="4"/>
  <c r="C43" i="4" s="1"/>
  <c r="BJ43" i="4" s="1"/>
  <c r="F42" i="4"/>
  <c r="Z42" i="4"/>
  <c r="AZ42" i="4"/>
  <c r="AF42" i="4"/>
  <c r="I41" i="4"/>
  <c r="AJ41" i="4"/>
  <c r="AI41" i="4"/>
  <c r="AV40" i="4"/>
  <c r="AO37" i="3"/>
  <c r="AP37" i="3" s="1"/>
  <c r="O37" i="3"/>
  <c r="V34" i="1"/>
  <c r="N35" i="1"/>
  <c r="AO35" i="1"/>
  <c r="AP35" i="1" s="1"/>
  <c r="AN35" i="1"/>
  <c r="W35" i="1"/>
  <c r="V11" i="1" s="1"/>
  <c r="AF37" i="1"/>
  <c r="AI37" i="1" s="1"/>
  <c r="F37" i="1"/>
  <c r="J37" i="1" s="1"/>
  <c r="Z37" i="1"/>
  <c r="F39" i="3"/>
  <c r="M39" i="3" s="1"/>
  <c r="Z39" i="3"/>
  <c r="AF39" i="3"/>
  <c r="AZ37" i="1"/>
  <c r="AZ39" i="3"/>
  <c r="AE40" i="3"/>
  <c r="B40" i="3"/>
  <c r="C40" i="3" s="1"/>
  <c r="E40" i="3"/>
  <c r="AE38" i="1"/>
  <c r="B38" i="1"/>
  <c r="C38" i="1" s="1"/>
  <c r="E38" i="1"/>
  <c r="A38" i="8" s="1"/>
  <c r="A41" i="3"/>
  <c r="A39" i="1"/>
  <c r="AM42" i="4" l="1"/>
  <c r="AO41" i="4"/>
  <c r="AP41" i="4" s="1"/>
  <c r="BH41" i="9"/>
  <c r="BJ41" i="9" s="1"/>
  <c r="BE42" i="9"/>
  <c r="O42" i="9"/>
  <c r="P42" i="9" s="1"/>
  <c r="BK42" i="9" s="1"/>
  <c r="BF35" i="3"/>
  <c r="AL43" i="9"/>
  <c r="BI75" i="6"/>
  <c r="AQ41" i="4"/>
  <c r="L42" i="4"/>
  <c r="BG35" i="3"/>
  <c r="W36" i="3"/>
  <c r="V8" i="3" s="1"/>
  <c r="AN36" i="1"/>
  <c r="Q38" i="3"/>
  <c r="AI43" i="9"/>
  <c r="AQ38" i="3"/>
  <c r="AW38" i="5"/>
  <c r="V15" i="5" s="1"/>
  <c r="M43" i="9"/>
  <c r="Q41" i="6"/>
  <c r="AQ42" i="9"/>
  <c r="BK41" i="9"/>
  <c r="BF41" i="9"/>
  <c r="BG41" i="9"/>
  <c r="S42" i="9"/>
  <c r="W42" i="9" s="1"/>
  <c r="L43" i="9"/>
  <c r="A46" i="9"/>
  <c r="B45" i="9"/>
  <c r="C45" i="9" s="1"/>
  <c r="AE45" i="9"/>
  <c r="E45" i="9"/>
  <c r="I43" i="9"/>
  <c r="AM43" i="9"/>
  <c r="AN43" i="9" s="1"/>
  <c r="Z44" i="9"/>
  <c r="G44" i="9"/>
  <c r="F44" i="9"/>
  <c r="J44" i="9" s="1"/>
  <c r="L44" i="9"/>
  <c r="AN42" i="9"/>
  <c r="AO42" i="9"/>
  <c r="AZ44" i="9"/>
  <c r="AF44" i="9"/>
  <c r="AJ44" i="9" s="1"/>
  <c r="AG44" i="9"/>
  <c r="AV38" i="5"/>
  <c r="U15" i="5" s="1"/>
  <c r="AW39" i="4"/>
  <c r="BI39" i="4" s="1"/>
  <c r="Q41" i="4"/>
  <c r="M42" i="4"/>
  <c r="V36" i="3"/>
  <c r="U8" i="3" s="1"/>
  <c r="W34" i="1"/>
  <c r="V10" i="1" s="1"/>
  <c r="G43" i="6"/>
  <c r="H43" i="6" s="1"/>
  <c r="M43" i="6" s="1"/>
  <c r="AM39" i="3"/>
  <c r="BG33" i="1"/>
  <c r="W12" i="6"/>
  <c r="BF40" i="6"/>
  <c r="BG40" i="6"/>
  <c r="AN77" i="6"/>
  <c r="AO77" i="6"/>
  <c r="W39" i="4"/>
  <c r="BH39" i="4" s="1"/>
  <c r="W38" i="5"/>
  <c r="V9" i="5" s="1"/>
  <c r="AW36" i="3"/>
  <c r="V14" i="3" s="1"/>
  <c r="R37" i="3"/>
  <c r="V37" i="3" s="1"/>
  <c r="S37" i="3"/>
  <c r="P37" i="3"/>
  <c r="BK37" i="3" s="1"/>
  <c r="AR41" i="4"/>
  <c r="AS41" i="4"/>
  <c r="R40" i="4"/>
  <c r="S40" i="4"/>
  <c r="P40" i="4"/>
  <c r="BK40" i="4" s="1"/>
  <c r="AR39" i="5"/>
  <c r="AV39" i="5" s="1"/>
  <c r="AS39" i="5"/>
  <c r="AL42" i="4"/>
  <c r="BE77" i="6"/>
  <c r="AZ80" i="6"/>
  <c r="AF80" i="6"/>
  <c r="AR76" i="6"/>
  <c r="AV76" i="6" s="1"/>
  <c r="AS76" i="6"/>
  <c r="AW76" i="6" s="1"/>
  <c r="AP76" i="6"/>
  <c r="V12" i="6"/>
  <c r="BH40" i="6"/>
  <c r="BJ40" i="6" s="1"/>
  <c r="AI79" i="6"/>
  <c r="AG79" i="6"/>
  <c r="AH79" i="6" s="1"/>
  <c r="AR35" i="1"/>
  <c r="AS35" i="1"/>
  <c r="AR37" i="3"/>
  <c r="AV37" i="3" s="1"/>
  <c r="AS37" i="3"/>
  <c r="R39" i="5"/>
  <c r="S39" i="5"/>
  <c r="P39" i="5"/>
  <c r="BK39" i="5" s="1"/>
  <c r="BI33" i="1"/>
  <c r="BJ33" i="1" s="1"/>
  <c r="A33" i="2" s="1"/>
  <c r="AW34" i="1"/>
  <c r="V19" i="1" s="1"/>
  <c r="A82" i="6"/>
  <c r="AE81" i="6"/>
  <c r="AJ78" i="6"/>
  <c r="AQ78" i="6" s="1"/>
  <c r="AM78" i="6"/>
  <c r="J42" i="6"/>
  <c r="N42" i="6"/>
  <c r="E44" i="6"/>
  <c r="F44" i="6" s="1"/>
  <c r="B44" i="6"/>
  <c r="C44" i="6" s="1"/>
  <c r="S41" i="6"/>
  <c r="W41" i="6" s="1"/>
  <c r="R41" i="6"/>
  <c r="J43" i="6"/>
  <c r="Z43" i="6"/>
  <c r="O42" i="6"/>
  <c r="P42" i="6" s="1"/>
  <c r="BE40" i="5"/>
  <c r="U9" i="5"/>
  <c r="BF38" i="5"/>
  <c r="U14" i="3"/>
  <c r="BE36" i="1"/>
  <c r="U10" i="1"/>
  <c r="BH35" i="1"/>
  <c r="U11" i="1"/>
  <c r="BI34" i="1"/>
  <c r="U19" i="1"/>
  <c r="BI40" i="4"/>
  <c r="BE41" i="4"/>
  <c r="BF39" i="4"/>
  <c r="BG36" i="3"/>
  <c r="BE38" i="3"/>
  <c r="AG38" i="1"/>
  <c r="G43" i="4"/>
  <c r="AG40" i="3"/>
  <c r="AO40" i="5"/>
  <c r="AP40" i="5" s="1"/>
  <c r="AL39" i="3"/>
  <c r="L37" i="1"/>
  <c r="L39" i="3"/>
  <c r="AM37" i="1"/>
  <c r="AL37" i="1"/>
  <c r="G40" i="3"/>
  <c r="AG43" i="4"/>
  <c r="G38" i="1"/>
  <c r="M37" i="1"/>
  <c r="N40" i="5"/>
  <c r="AL41" i="5"/>
  <c r="AM41" i="5"/>
  <c r="M41" i="5"/>
  <c r="L41" i="5"/>
  <c r="AN40" i="5"/>
  <c r="O36" i="1"/>
  <c r="N38" i="3"/>
  <c r="I37" i="1"/>
  <c r="AJ37" i="1"/>
  <c r="AQ37" i="1" s="1"/>
  <c r="N36" i="1"/>
  <c r="O38" i="3"/>
  <c r="O40" i="5"/>
  <c r="N42" i="4"/>
  <c r="I42" i="4"/>
  <c r="AN41" i="4"/>
  <c r="J39" i="3"/>
  <c r="I39" i="3"/>
  <c r="AJ39" i="3"/>
  <c r="AI39" i="3"/>
  <c r="AO38" i="3"/>
  <c r="AP38" i="3" s="1"/>
  <c r="F42" i="5"/>
  <c r="Z42" i="5"/>
  <c r="A44" i="5"/>
  <c r="B43" i="5"/>
  <c r="C43" i="5" s="1"/>
  <c r="BJ43" i="5" s="1"/>
  <c r="AE43" i="5"/>
  <c r="AG43" i="5" s="1"/>
  <c r="E43" i="5"/>
  <c r="G43" i="5" s="1"/>
  <c r="AZ42" i="5"/>
  <c r="AF42" i="5"/>
  <c r="AJ41" i="5"/>
  <c r="AQ41" i="5" s="1"/>
  <c r="AI41" i="5"/>
  <c r="I41" i="5"/>
  <c r="Q41" i="5" s="1"/>
  <c r="J41" i="5"/>
  <c r="AZ43" i="4"/>
  <c r="AF43" i="4"/>
  <c r="AI43" i="4" s="1"/>
  <c r="O41" i="4"/>
  <c r="N41" i="4"/>
  <c r="AW41" i="4"/>
  <c r="AV41" i="4"/>
  <c r="AI42" i="4"/>
  <c r="AJ42" i="4"/>
  <c r="J42" i="4"/>
  <c r="Z43" i="4"/>
  <c r="F43" i="4"/>
  <c r="J43" i="4" s="1"/>
  <c r="B44" i="4"/>
  <c r="C44" i="4" s="1"/>
  <c r="E44" i="4"/>
  <c r="A45" i="4"/>
  <c r="AE44" i="4"/>
  <c r="AV35" i="1"/>
  <c r="AO36" i="1"/>
  <c r="AP36" i="1" s="1"/>
  <c r="AF38" i="1"/>
  <c r="AL38" i="1" s="1"/>
  <c r="F38" i="1"/>
  <c r="Z38" i="1"/>
  <c r="F40" i="3"/>
  <c r="Z40" i="3"/>
  <c r="AF40" i="3"/>
  <c r="AZ38" i="1"/>
  <c r="AZ40" i="3"/>
  <c r="AE41" i="3"/>
  <c r="E41" i="3"/>
  <c r="B41" i="3"/>
  <c r="C41" i="3" s="1"/>
  <c r="BJ41" i="3" s="1"/>
  <c r="E39" i="1"/>
  <c r="A39" i="8" s="1"/>
  <c r="B39" i="1"/>
  <c r="C39" i="1" s="1"/>
  <c r="AE39" i="1"/>
  <c r="A42" i="3"/>
  <c r="A40" i="1"/>
  <c r="I44" i="9" l="1"/>
  <c r="AQ42" i="4"/>
  <c r="AQ39" i="3"/>
  <c r="R42" i="9"/>
  <c r="V42" i="9" s="1"/>
  <c r="BH42" i="9" s="1"/>
  <c r="AM44" i="9"/>
  <c r="AI44" i="9"/>
  <c r="BE44" i="9" s="1"/>
  <c r="AQ43" i="9"/>
  <c r="L38" i="1"/>
  <c r="N37" i="1"/>
  <c r="AN39" i="3"/>
  <c r="BH38" i="5"/>
  <c r="AL44" i="9"/>
  <c r="AO43" i="9"/>
  <c r="AR43" i="9" s="1"/>
  <c r="AV43" i="9" s="1"/>
  <c r="BG38" i="5"/>
  <c r="W39" i="5"/>
  <c r="W40" i="4"/>
  <c r="M44" i="9"/>
  <c r="Q42" i="6"/>
  <c r="Q43" i="6" s="1"/>
  <c r="BK41" i="6"/>
  <c r="AR42" i="9"/>
  <c r="AV42" i="9" s="1"/>
  <c r="BI42" i="9" s="1"/>
  <c r="AP42" i="9"/>
  <c r="AS42" i="9"/>
  <c r="AW42" i="9" s="1"/>
  <c r="AF45" i="9"/>
  <c r="AJ45" i="9" s="1"/>
  <c r="AG45" i="9"/>
  <c r="AZ45" i="9"/>
  <c r="N43" i="9"/>
  <c r="O43" i="9"/>
  <c r="Z45" i="9"/>
  <c r="F45" i="9"/>
  <c r="I45" i="9" s="1"/>
  <c r="G45" i="9"/>
  <c r="M45" i="9" s="1"/>
  <c r="J45" i="9"/>
  <c r="AS43" i="9"/>
  <c r="AW43" i="9" s="1"/>
  <c r="N44" i="9"/>
  <c r="O44" i="9"/>
  <c r="A47" i="9"/>
  <c r="B46" i="9"/>
  <c r="C46" i="9" s="1"/>
  <c r="AE46" i="9"/>
  <c r="E46" i="9"/>
  <c r="BE43" i="9"/>
  <c r="Q43" i="9"/>
  <c r="Q44" i="9" s="1"/>
  <c r="BI38" i="5"/>
  <c r="Q42" i="4"/>
  <c r="BF36" i="3"/>
  <c r="BH36" i="3"/>
  <c r="Q39" i="3"/>
  <c r="BI36" i="3"/>
  <c r="BG34" i="1"/>
  <c r="BF34" i="1"/>
  <c r="BH34" i="1"/>
  <c r="BJ34" i="1" s="1"/>
  <c r="A34" i="2" s="1"/>
  <c r="V41" i="6"/>
  <c r="BH41" i="6" s="1"/>
  <c r="BJ41" i="6" s="1"/>
  <c r="R36" i="1"/>
  <c r="V36" i="1" s="1"/>
  <c r="U12" i="1" s="1"/>
  <c r="S36" i="1"/>
  <c r="W36" i="1" s="1"/>
  <c r="V12" i="1" s="1"/>
  <c r="P36" i="1"/>
  <c r="L40" i="3"/>
  <c r="AR36" i="1"/>
  <c r="AS36" i="1"/>
  <c r="R41" i="4"/>
  <c r="S41" i="4"/>
  <c r="P41" i="4"/>
  <c r="BK41" i="4" s="1"/>
  <c r="BE37" i="1"/>
  <c r="V39" i="5"/>
  <c r="BG39" i="4"/>
  <c r="AZ81" i="6"/>
  <c r="AF81" i="6"/>
  <c r="AW35" i="1"/>
  <c r="V20" i="1" s="1"/>
  <c r="BI76" i="6"/>
  <c r="AW39" i="5"/>
  <c r="W37" i="3"/>
  <c r="AR77" i="6"/>
  <c r="AV77" i="6" s="1"/>
  <c r="AS77" i="6"/>
  <c r="AW77" i="6" s="1"/>
  <c r="AP77" i="6"/>
  <c r="R38" i="3"/>
  <c r="V38" i="3" s="1"/>
  <c r="U9" i="3" s="1"/>
  <c r="S38" i="3"/>
  <c r="P38" i="3"/>
  <c r="BK38" i="3" s="1"/>
  <c r="AR40" i="5"/>
  <c r="AV40" i="5" s="1"/>
  <c r="AS40" i="5"/>
  <c r="AW40" i="5" s="1"/>
  <c r="BG41" i="6"/>
  <c r="BF41" i="6"/>
  <c r="A83" i="6"/>
  <c r="AE82" i="6"/>
  <c r="AJ79" i="6"/>
  <c r="AQ79" i="6" s="1"/>
  <c r="AM79" i="6"/>
  <c r="AR38" i="3"/>
  <c r="AS38" i="3"/>
  <c r="R40" i="5"/>
  <c r="S40" i="5"/>
  <c r="P40" i="5"/>
  <c r="BK40" i="5" s="1"/>
  <c r="BE78" i="6"/>
  <c r="BH37" i="3"/>
  <c r="AL40" i="3"/>
  <c r="BI39" i="5"/>
  <c r="M40" i="3"/>
  <c r="V40" i="4"/>
  <c r="BH40" i="4" s="1"/>
  <c r="BJ40" i="4" s="1"/>
  <c r="AO78" i="6"/>
  <c r="AN78" i="6"/>
  <c r="AW37" i="3"/>
  <c r="BI37" i="3" s="1"/>
  <c r="AI80" i="6"/>
  <c r="AG80" i="6"/>
  <c r="AH80" i="6" s="1"/>
  <c r="G44" i="6"/>
  <c r="H44" i="6" s="1"/>
  <c r="M44" i="6" s="1"/>
  <c r="I44" i="6"/>
  <c r="O43" i="6"/>
  <c r="B45" i="6"/>
  <c r="C45" i="6" s="1"/>
  <c r="E45" i="6"/>
  <c r="F45" i="6" s="1"/>
  <c r="Z44" i="6"/>
  <c r="N43" i="6"/>
  <c r="R42" i="6"/>
  <c r="S42" i="6"/>
  <c r="W42" i="6" s="1"/>
  <c r="BJ38" i="5"/>
  <c r="BE41" i="5"/>
  <c r="U20" i="1"/>
  <c r="BE42" i="4"/>
  <c r="BE39" i="3"/>
  <c r="BF35" i="1"/>
  <c r="AG41" i="3"/>
  <c r="G39" i="1"/>
  <c r="AL43" i="4"/>
  <c r="AM38" i="1"/>
  <c r="AO38" i="1" s="1"/>
  <c r="AP38" i="1" s="1"/>
  <c r="G44" i="4"/>
  <c r="AG44" i="4"/>
  <c r="M38" i="1"/>
  <c r="AM43" i="4"/>
  <c r="AM40" i="3"/>
  <c r="L43" i="4"/>
  <c r="AG39" i="1"/>
  <c r="G41" i="3"/>
  <c r="BI41" i="4"/>
  <c r="M43" i="4"/>
  <c r="O41" i="5"/>
  <c r="AL42" i="5"/>
  <c r="AM42" i="5"/>
  <c r="M42" i="5"/>
  <c r="L42" i="5"/>
  <c r="AN41" i="5"/>
  <c r="AN37" i="1"/>
  <c r="W38" i="3"/>
  <c r="V41" i="4"/>
  <c r="O37" i="1"/>
  <c r="AJ38" i="1"/>
  <c r="AO37" i="1"/>
  <c r="AP37" i="1" s="1"/>
  <c r="I38" i="1"/>
  <c r="J38" i="1"/>
  <c r="AI38" i="1"/>
  <c r="O42" i="4"/>
  <c r="I43" i="4"/>
  <c r="AJ43" i="4"/>
  <c r="AQ43" i="4" s="1"/>
  <c r="I40" i="3"/>
  <c r="J40" i="3"/>
  <c r="AI40" i="3"/>
  <c r="AJ40" i="3"/>
  <c r="N39" i="3"/>
  <c r="AV38" i="3"/>
  <c r="O39" i="3"/>
  <c r="AO41" i="5"/>
  <c r="AP41" i="5" s="1"/>
  <c r="I42" i="5"/>
  <c r="AJ42" i="5"/>
  <c r="N41" i="5"/>
  <c r="J42" i="5"/>
  <c r="Q42" i="5" s="1"/>
  <c r="AZ43" i="5"/>
  <c r="AF43" i="5"/>
  <c r="AI42" i="5"/>
  <c r="AQ42" i="5" s="1"/>
  <c r="AE44" i="5"/>
  <c r="AG44" i="5" s="1"/>
  <c r="B44" i="5"/>
  <c r="C44" i="5" s="1"/>
  <c r="E44" i="5"/>
  <c r="G44" i="5" s="1"/>
  <c r="A45" i="5"/>
  <c r="Z43" i="5"/>
  <c r="F43" i="5"/>
  <c r="Z44" i="4"/>
  <c r="F44" i="4"/>
  <c r="J44" i="4" s="1"/>
  <c r="E45" i="4"/>
  <c r="AE45" i="4"/>
  <c r="B45" i="4"/>
  <c r="C45" i="4" s="1"/>
  <c r="BJ45" i="4" s="1"/>
  <c r="A46" i="4"/>
  <c r="AF44" i="4"/>
  <c r="AM44" i="4" s="1"/>
  <c r="AZ44" i="4"/>
  <c r="AN42" i="4"/>
  <c r="AO42" i="4"/>
  <c r="AP42" i="4" s="1"/>
  <c r="AV36" i="1"/>
  <c r="AF39" i="1"/>
  <c r="AI39" i="1" s="1"/>
  <c r="F39" i="1"/>
  <c r="I39" i="1" s="1"/>
  <c r="Z39" i="1"/>
  <c r="AO39" i="3"/>
  <c r="AP39" i="3" s="1"/>
  <c r="F41" i="3"/>
  <c r="Z41" i="3"/>
  <c r="AF41" i="3"/>
  <c r="AZ39" i="1"/>
  <c r="AZ41" i="3"/>
  <c r="E42" i="3"/>
  <c r="AE42" i="3"/>
  <c r="B42" i="3"/>
  <c r="C42" i="3" s="1"/>
  <c r="E40" i="1"/>
  <c r="A40" i="8" s="1"/>
  <c r="B40" i="1"/>
  <c r="C40" i="1" s="1"/>
  <c r="AE40" i="1"/>
  <c r="A43" i="3"/>
  <c r="A41" i="1"/>
  <c r="BI43" i="9" l="1"/>
  <c r="BJ42" i="9"/>
  <c r="AQ40" i="3"/>
  <c r="BG40" i="4"/>
  <c r="AP43" i="9"/>
  <c r="AQ44" i="9"/>
  <c r="L45" i="9"/>
  <c r="N45" i="9" s="1"/>
  <c r="AN44" i="9"/>
  <c r="AL45" i="9"/>
  <c r="AQ38" i="1"/>
  <c r="AN40" i="3"/>
  <c r="AO44" i="9"/>
  <c r="AP44" i="9" s="1"/>
  <c r="AM45" i="9"/>
  <c r="BI40" i="5"/>
  <c r="AI45" i="9"/>
  <c r="W40" i="5"/>
  <c r="BI77" i="6"/>
  <c r="BH39" i="5"/>
  <c r="Q43" i="4"/>
  <c r="BK42" i="6"/>
  <c r="BJ36" i="3"/>
  <c r="Q45" i="9"/>
  <c r="BF42" i="9"/>
  <c r="S43" i="9"/>
  <c r="W43" i="9" s="1"/>
  <c r="R43" i="9"/>
  <c r="V43" i="9" s="1"/>
  <c r="BH43" i="9" s="1"/>
  <c r="BJ43" i="9" s="1"/>
  <c r="P43" i="9"/>
  <c r="BK43" i="9" s="1"/>
  <c r="A48" i="9"/>
  <c r="B47" i="9"/>
  <c r="C47" i="9" s="1"/>
  <c r="AE47" i="9"/>
  <c r="E47" i="9"/>
  <c r="AZ46" i="9"/>
  <c r="AF46" i="9"/>
  <c r="AI46" i="9" s="1"/>
  <c r="AG46" i="9"/>
  <c r="AR44" i="9"/>
  <c r="AV44" i="9" s="1"/>
  <c r="S44" i="9"/>
  <c r="W44" i="9" s="1"/>
  <c r="R44" i="9"/>
  <c r="V44" i="9" s="1"/>
  <c r="BH44" i="9" s="1"/>
  <c r="P44" i="9"/>
  <c r="BK44" i="9" s="1"/>
  <c r="Z46" i="9"/>
  <c r="F46" i="9"/>
  <c r="G46" i="9"/>
  <c r="L46" i="9" s="1"/>
  <c r="I46" i="9"/>
  <c r="BG42" i="9"/>
  <c r="BG39" i="5"/>
  <c r="V40" i="5"/>
  <c r="BH40" i="5" s="1"/>
  <c r="BJ40" i="5" s="1"/>
  <c r="BF39" i="5"/>
  <c r="BK42" i="4"/>
  <c r="AO43" i="4"/>
  <c r="AP43" i="4" s="1"/>
  <c r="L44" i="4"/>
  <c r="AL41" i="3"/>
  <c r="Q40" i="3"/>
  <c r="M41" i="3"/>
  <c r="BF37" i="3"/>
  <c r="BG37" i="3"/>
  <c r="V42" i="6"/>
  <c r="BH42" i="6" s="1"/>
  <c r="BJ42" i="6" s="1"/>
  <c r="AR41" i="5"/>
  <c r="AW41" i="5" s="1"/>
  <c r="AS41" i="5"/>
  <c r="AR37" i="1"/>
  <c r="AS37" i="1"/>
  <c r="BE79" i="6"/>
  <c r="R39" i="3"/>
  <c r="S39" i="3"/>
  <c r="P39" i="3"/>
  <c r="BK39" i="3" s="1"/>
  <c r="BE43" i="4"/>
  <c r="R41" i="5"/>
  <c r="S41" i="5"/>
  <c r="P41" i="5"/>
  <c r="BK41" i="5" s="1"/>
  <c r="AM39" i="1"/>
  <c r="BG35" i="1"/>
  <c r="BF40" i="4"/>
  <c r="BI35" i="1"/>
  <c r="BJ35" i="1" s="1"/>
  <c r="A35" i="2" s="1"/>
  <c r="AR78" i="6"/>
  <c r="AV78" i="6" s="1"/>
  <c r="BI78" i="6" s="1"/>
  <c r="AS78" i="6"/>
  <c r="AW78" i="6" s="1"/>
  <c r="AP78" i="6"/>
  <c r="AW38" i="3"/>
  <c r="V15" i="3" s="1"/>
  <c r="AF82" i="6"/>
  <c r="AZ82" i="6"/>
  <c r="AG81" i="6"/>
  <c r="AH81" i="6" s="1"/>
  <c r="AI81" i="6"/>
  <c r="W41" i="4"/>
  <c r="BF41" i="4" s="1"/>
  <c r="AJ80" i="6"/>
  <c r="AQ80" i="6" s="1"/>
  <c r="AM80" i="6"/>
  <c r="L41" i="3"/>
  <c r="N41" i="3" s="1"/>
  <c r="R37" i="1"/>
  <c r="V37" i="1" s="1"/>
  <c r="S37" i="1"/>
  <c r="P37" i="1"/>
  <c r="AS43" i="4"/>
  <c r="AW43" i="4" s="1"/>
  <c r="A84" i="6"/>
  <c r="AE83" i="6"/>
  <c r="AR42" i="4"/>
  <c r="AV42" i="4" s="1"/>
  <c r="AS42" i="4"/>
  <c r="AI44" i="4"/>
  <c r="AQ44" i="4" s="1"/>
  <c r="AR39" i="3"/>
  <c r="AS39" i="3"/>
  <c r="R42" i="4"/>
  <c r="S42" i="4"/>
  <c r="P42" i="4"/>
  <c r="AR38" i="1"/>
  <c r="AV38" i="1" s="1"/>
  <c r="AS38" i="1"/>
  <c r="AW38" i="1" s="1"/>
  <c r="BF42" i="6"/>
  <c r="BG42" i="6"/>
  <c r="AN79" i="6"/>
  <c r="AO79" i="6"/>
  <c r="AW36" i="1"/>
  <c r="V21" i="1" s="1"/>
  <c r="G45" i="6"/>
  <c r="H45" i="6" s="1"/>
  <c r="M45" i="6" s="1"/>
  <c r="I45" i="6"/>
  <c r="J44" i="6"/>
  <c r="R43" i="6"/>
  <c r="P43" i="6"/>
  <c r="BK43" i="6" s="1"/>
  <c r="N44" i="6"/>
  <c r="S43" i="6"/>
  <c r="W43" i="6" s="1"/>
  <c r="B46" i="6"/>
  <c r="C46" i="6" s="1"/>
  <c r="E46" i="6"/>
  <c r="F46" i="6" s="1"/>
  <c r="O44" i="6"/>
  <c r="P44" i="6" s="1"/>
  <c r="Z45" i="6"/>
  <c r="BE42" i="5"/>
  <c r="BG40" i="5"/>
  <c r="BH38" i="3"/>
  <c r="V9" i="3"/>
  <c r="U15" i="3"/>
  <c r="BE40" i="3"/>
  <c r="U21" i="1"/>
  <c r="BE38" i="1"/>
  <c r="BH36" i="1"/>
  <c r="G42" i="3"/>
  <c r="G45" i="4"/>
  <c r="M39" i="1"/>
  <c r="AM41" i="3"/>
  <c r="AN41" i="3" s="1"/>
  <c r="G40" i="1"/>
  <c r="AJ44" i="4"/>
  <c r="AL39" i="1"/>
  <c r="AL44" i="4"/>
  <c r="AO44" i="4" s="1"/>
  <c r="AP44" i="4" s="1"/>
  <c r="L39" i="1"/>
  <c r="AG40" i="1"/>
  <c r="AG42" i="3"/>
  <c r="AG45" i="4"/>
  <c r="M44" i="4"/>
  <c r="AM43" i="5"/>
  <c r="AL43" i="5"/>
  <c r="M43" i="5"/>
  <c r="L43" i="5"/>
  <c r="N42" i="5"/>
  <c r="AJ43" i="5"/>
  <c r="N40" i="3"/>
  <c r="W37" i="1"/>
  <c r="AN38" i="1"/>
  <c r="AJ39" i="1"/>
  <c r="AQ39" i="1" s="1"/>
  <c r="J39" i="1"/>
  <c r="AO40" i="3"/>
  <c r="AP40" i="3" s="1"/>
  <c r="N43" i="4"/>
  <c r="AN43" i="4"/>
  <c r="O43" i="4"/>
  <c r="AI41" i="3"/>
  <c r="AJ41" i="3"/>
  <c r="I41" i="3"/>
  <c r="J41" i="3"/>
  <c r="O42" i="5"/>
  <c r="AV41" i="5"/>
  <c r="BI41" i="5" s="1"/>
  <c r="AO42" i="5"/>
  <c r="AP42" i="5" s="1"/>
  <c r="AN42" i="5"/>
  <c r="AF44" i="5"/>
  <c r="AZ44" i="5"/>
  <c r="Z44" i="5"/>
  <c r="F44" i="5"/>
  <c r="I43" i="5"/>
  <c r="J43" i="5"/>
  <c r="AI43" i="5"/>
  <c r="B45" i="5"/>
  <c r="C45" i="5" s="1"/>
  <c r="BJ45" i="5" s="1"/>
  <c r="A46" i="5"/>
  <c r="E45" i="5"/>
  <c r="G45" i="5" s="1"/>
  <c r="AE45" i="5"/>
  <c r="AG45" i="5" s="1"/>
  <c r="Z45" i="4"/>
  <c r="F45" i="4"/>
  <c r="M45" i="4" s="1"/>
  <c r="AZ45" i="4"/>
  <c r="AF45" i="4"/>
  <c r="AJ45" i="4" s="1"/>
  <c r="I44" i="4"/>
  <c r="Q44" i="4" s="1"/>
  <c r="A47" i="4"/>
  <c r="B46" i="4"/>
  <c r="C46" i="4" s="1"/>
  <c r="E46" i="4"/>
  <c r="AE46" i="4"/>
  <c r="O40" i="3"/>
  <c r="N38" i="1"/>
  <c r="AF40" i="1"/>
  <c r="AJ40" i="1" s="1"/>
  <c r="F40" i="1"/>
  <c r="Z40" i="1"/>
  <c r="O38" i="1"/>
  <c r="F42" i="3"/>
  <c r="Z42" i="3"/>
  <c r="AF42" i="3"/>
  <c r="AM42" i="3" s="1"/>
  <c r="AZ40" i="1"/>
  <c r="AZ42" i="3"/>
  <c r="B43" i="3"/>
  <c r="C43" i="3" s="1"/>
  <c r="BJ43" i="3" s="1"/>
  <c r="E43" i="3"/>
  <c r="AE43" i="3"/>
  <c r="E41" i="1"/>
  <c r="A41" i="8" s="1"/>
  <c r="AE41" i="1"/>
  <c r="B41" i="1"/>
  <c r="C41" i="1" s="1"/>
  <c r="A44" i="3"/>
  <c r="A42" i="1"/>
  <c r="AW37" i="1" l="1"/>
  <c r="V22" i="1" s="1"/>
  <c r="L42" i="3"/>
  <c r="BF38" i="3"/>
  <c r="AQ41" i="3"/>
  <c r="BI38" i="3"/>
  <c r="AJ46" i="9"/>
  <c r="O45" i="9"/>
  <c r="AQ45" i="9"/>
  <c r="AQ46" i="9" s="1"/>
  <c r="AN45" i="9"/>
  <c r="AQ43" i="5"/>
  <c r="O44" i="4"/>
  <c r="R44" i="4" s="1"/>
  <c r="BE45" i="9"/>
  <c r="AO45" i="9"/>
  <c r="AR45" i="9" s="1"/>
  <c r="AV45" i="9" s="1"/>
  <c r="AS44" i="9"/>
  <c r="AW44" i="9" s="1"/>
  <c r="BF44" i="9" s="1"/>
  <c r="AM46" i="9"/>
  <c r="Q43" i="5"/>
  <c r="W42" i="4"/>
  <c r="BG38" i="3"/>
  <c r="AW39" i="3"/>
  <c r="W39" i="3"/>
  <c r="M46" i="9"/>
  <c r="O46" i="9" s="1"/>
  <c r="AL46" i="9"/>
  <c r="Q44" i="6"/>
  <c r="BJ38" i="3"/>
  <c r="AS45" i="9"/>
  <c r="AW45" i="9" s="1"/>
  <c r="AF47" i="9"/>
  <c r="AJ47" i="9" s="1"/>
  <c r="AZ47" i="9"/>
  <c r="AG47" i="9"/>
  <c r="S45" i="9"/>
  <c r="W45" i="9" s="1"/>
  <c r="R45" i="9"/>
  <c r="V45" i="9" s="1"/>
  <c r="BH45" i="9" s="1"/>
  <c r="P45" i="9"/>
  <c r="BK45" i="9" s="1"/>
  <c r="J46" i="9"/>
  <c r="BE46" i="9" s="1"/>
  <c r="A49" i="9"/>
  <c r="B48" i="9"/>
  <c r="C48" i="9" s="1"/>
  <c r="AE48" i="9"/>
  <c r="E48" i="9"/>
  <c r="G47" i="9"/>
  <c r="Z47" i="9"/>
  <c r="F47" i="9"/>
  <c r="J47" i="9" s="1"/>
  <c r="BF43" i="9"/>
  <c r="BG43" i="9"/>
  <c r="BG44" i="9"/>
  <c r="BF40" i="5"/>
  <c r="W41" i="5"/>
  <c r="BE44" i="4"/>
  <c r="V42" i="4"/>
  <c r="BH42" i="4" s="1"/>
  <c r="AR43" i="4"/>
  <c r="AV43" i="4" s="1"/>
  <c r="BI43" i="4" s="1"/>
  <c r="AV39" i="3"/>
  <c r="BI39" i="3" s="1"/>
  <c r="Q41" i="3"/>
  <c r="BG36" i="1"/>
  <c r="BF36" i="1"/>
  <c r="BI36" i="1"/>
  <c r="BJ36" i="1" s="1"/>
  <c r="A36" i="2" s="1"/>
  <c r="V43" i="6"/>
  <c r="BH43" i="6" s="1"/>
  <c r="BJ43" i="6" s="1"/>
  <c r="R40" i="3"/>
  <c r="V40" i="3" s="1"/>
  <c r="S40" i="3"/>
  <c r="P40" i="3"/>
  <c r="BK40" i="3" s="1"/>
  <c r="AI82" i="6"/>
  <c r="AG82" i="6"/>
  <c r="AH82" i="6" s="1"/>
  <c r="R38" i="1"/>
  <c r="S38" i="1"/>
  <c r="P38" i="1"/>
  <c r="R43" i="4"/>
  <c r="S43" i="4"/>
  <c r="P43" i="4"/>
  <c r="BK43" i="4" s="1"/>
  <c r="AW42" i="4"/>
  <c r="BI42" i="4" s="1"/>
  <c r="AR42" i="5"/>
  <c r="AV42" i="5" s="1"/>
  <c r="AS42" i="5"/>
  <c r="P44" i="4"/>
  <c r="R42" i="5"/>
  <c r="S42" i="5"/>
  <c r="P42" i="5"/>
  <c r="BK42" i="5" s="1"/>
  <c r="AR40" i="3"/>
  <c r="AS40" i="3"/>
  <c r="V39" i="3"/>
  <c r="BH39" i="3" s="1"/>
  <c r="AV37" i="1"/>
  <c r="U22" i="1" s="1"/>
  <c r="BG43" i="6"/>
  <c r="BF43" i="6"/>
  <c r="AR79" i="6"/>
  <c r="AV79" i="6" s="1"/>
  <c r="AS79" i="6"/>
  <c r="AW79" i="6" s="1"/>
  <c r="AP79" i="6"/>
  <c r="BG41" i="4"/>
  <c r="AF83" i="6"/>
  <c r="AZ83" i="6"/>
  <c r="AN80" i="6"/>
  <c r="AO80" i="6"/>
  <c r="AJ81" i="6"/>
  <c r="AQ81" i="6" s="1"/>
  <c r="AM81" i="6"/>
  <c r="M40" i="1"/>
  <c r="AR44" i="4"/>
  <c r="AS44" i="4"/>
  <c r="BE39" i="1"/>
  <c r="V41" i="5"/>
  <c r="BH41" i="4"/>
  <c r="A85" i="6"/>
  <c r="AE84" i="6"/>
  <c r="BE80" i="6"/>
  <c r="G46" i="6"/>
  <c r="H46" i="6" s="1"/>
  <c r="M46" i="6" s="1"/>
  <c r="I46" i="6"/>
  <c r="J45" i="6"/>
  <c r="N45" i="6"/>
  <c r="O45" i="6"/>
  <c r="P45" i="6" s="1"/>
  <c r="Z46" i="6"/>
  <c r="S44" i="6"/>
  <c r="W44" i="6" s="1"/>
  <c r="R44" i="6"/>
  <c r="E47" i="6"/>
  <c r="F47" i="6" s="1"/>
  <c r="B47" i="6"/>
  <c r="C47" i="6" s="1"/>
  <c r="BE43" i="5"/>
  <c r="BF41" i="5"/>
  <c r="BG42" i="4"/>
  <c r="BE41" i="3"/>
  <c r="BF39" i="3"/>
  <c r="G43" i="3"/>
  <c r="AM40" i="1"/>
  <c r="L40" i="1"/>
  <c r="L45" i="4"/>
  <c r="N45" i="4" s="1"/>
  <c r="M42" i="3"/>
  <c r="AG46" i="4"/>
  <c r="AL42" i="3"/>
  <c r="AN42" i="3" s="1"/>
  <c r="AL40" i="1"/>
  <c r="AG41" i="1"/>
  <c r="G41" i="1"/>
  <c r="G46" i="4"/>
  <c r="BH37" i="1"/>
  <c r="AL45" i="4"/>
  <c r="AN45" i="4" s="1"/>
  <c r="AG43" i="3"/>
  <c r="BI38" i="1"/>
  <c r="AM45" i="4"/>
  <c r="AL44" i="5"/>
  <c r="AM44" i="5"/>
  <c r="M44" i="5"/>
  <c r="L44" i="5"/>
  <c r="AJ44" i="5"/>
  <c r="I44" i="5"/>
  <c r="AI45" i="4"/>
  <c r="AQ45" i="4" s="1"/>
  <c r="AO41" i="3"/>
  <c r="AP41" i="3" s="1"/>
  <c r="I40" i="1"/>
  <c r="AI40" i="1"/>
  <c r="AQ40" i="1" s="1"/>
  <c r="J40" i="1"/>
  <c r="N39" i="1"/>
  <c r="O39" i="1"/>
  <c r="AN39" i="1"/>
  <c r="AO39" i="1"/>
  <c r="AP39" i="1" s="1"/>
  <c r="AN44" i="4"/>
  <c r="J44" i="5"/>
  <c r="N44" i="4"/>
  <c r="V43" i="4"/>
  <c r="AJ42" i="3"/>
  <c r="AI42" i="3"/>
  <c r="AQ42" i="3" s="1"/>
  <c r="J42" i="3"/>
  <c r="I42" i="3"/>
  <c r="O41" i="3"/>
  <c r="V42" i="5"/>
  <c r="AI44" i="5"/>
  <c r="AQ44" i="5" s="1"/>
  <c r="Z45" i="5"/>
  <c r="F45" i="5"/>
  <c r="AZ45" i="5"/>
  <c r="AF45" i="5"/>
  <c r="E46" i="5"/>
  <c r="G46" i="5" s="1"/>
  <c r="A47" i="5"/>
  <c r="AE46" i="5"/>
  <c r="AG46" i="5" s="1"/>
  <c r="B46" i="5"/>
  <c r="C46" i="5" s="1"/>
  <c r="O43" i="5"/>
  <c r="N43" i="5"/>
  <c r="AN43" i="5"/>
  <c r="AO43" i="5"/>
  <c r="AP43" i="5" s="1"/>
  <c r="AW44" i="4"/>
  <c r="AV44" i="4"/>
  <c r="O45" i="4"/>
  <c r="I45" i="4"/>
  <c r="A48" i="4"/>
  <c r="AE47" i="4"/>
  <c r="E47" i="4"/>
  <c r="B47" i="4"/>
  <c r="C47" i="4" s="1"/>
  <c r="BJ47" i="4" s="1"/>
  <c r="F46" i="4"/>
  <c r="M46" i="4" s="1"/>
  <c r="Z46" i="4"/>
  <c r="J45" i="4"/>
  <c r="AZ46" i="4"/>
  <c r="AF46" i="4"/>
  <c r="AJ46" i="4" s="1"/>
  <c r="W40" i="3"/>
  <c r="V38" i="1"/>
  <c r="AF41" i="1"/>
  <c r="AI41" i="1" s="1"/>
  <c r="F41" i="1"/>
  <c r="I41" i="1" s="1"/>
  <c r="Z41" i="1"/>
  <c r="F43" i="3"/>
  <c r="M43" i="3" s="1"/>
  <c r="Z43" i="3"/>
  <c r="AF43" i="3"/>
  <c r="AZ41" i="1"/>
  <c r="AZ43" i="3"/>
  <c r="E44" i="3"/>
  <c r="B44" i="3"/>
  <c r="C44" i="3" s="1"/>
  <c r="AE44" i="3"/>
  <c r="AE42" i="1"/>
  <c r="B42" i="1"/>
  <c r="C42" i="1" s="1"/>
  <c r="E42" i="1"/>
  <c r="A42" i="8" s="1"/>
  <c r="A45" i="3"/>
  <c r="A43" i="1"/>
  <c r="BI45" i="9" l="1"/>
  <c r="BJ45" i="9" s="1"/>
  <c r="BI44" i="9"/>
  <c r="BJ44" i="9" s="1"/>
  <c r="O40" i="1"/>
  <c r="AM47" i="9"/>
  <c r="AP45" i="9"/>
  <c r="AN46" i="9"/>
  <c r="AI47" i="9"/>
  <c r="AQ47" i="9" s="1"/>
  <c r="V44" i="4"/>
  <c r="S44" i="4"/>
  <c r="W44" i="4" s="1"/>
  <c r="BK44" i="4"/>
  <c r="Q44" i="5"/>
  <c r="AO46" i="9"/>
  <c r="AR46" i="9" s="1"/>
  <c r="AV46" i="9" s="1"/>
  <c r="Q45" i="6"/>
  <c r="N46" i="9"/>
  <c r="BF42" i="4"/>
  <c r="W42" i="5"/>
  <c r="BH42" i="5" s="1"/>
  <c r="BK44" i="6"/>
  <c r="A50" i="9"/>
  <c r="B49" i="9"/>
  <c r="C49" i="9" s="1"/>
  <c r="AE49" i="9"/>
  <c r="E49" i="9"/>
  <c r="AL47" i="9"/>
  <c r="L47" i="9"/>
  <c r="I47" i="9"/>
  <c r="AZ48" i="9"/>
  <c r="AF48" i="9"/>
  <c r="AJ48" i="9" s="1"/>
  <c r="AG48" i="9"/>
  <c r="BF45" i="9"/>
  <c r="BG45" i="9"/>
  <c r="Q46" i="9"/>
  <c r="M47" i="9"/>
  <c r="S46" i="9"/>
  <c r="W46" i="9" s="1"/>
  <c r="R46" i="9"/>
  <c r="V46" i="9" s="1"/>
  <c r="P46" i="9"/>
  <c r="Z48" i="9"/>
  <c r="G48" i="9"/>
  <c r="F48" i="9"/>
  <c r="BJ42" i="4"/>
  <c r="Q45" i="4"/>
  <c r="Q42" i="3"/>
  <c r="BG39" i="3"/>
  <c r="N40" i="1"/>
  <c r="BG37" i="1"/>
  <c r="BF37" i="1"/>
  <c r="BI37" i="1"/>
  <c r="BJ37" i="1" s="1"/>
  <c r="A37" i="2" s="1"/>
  <c r="AN40" i="1"/>
  <c r="V44" i="6"/>
  <c r="BH44" i="6" s="1"/>
  <c r="BJ44" i="6" s="1"/>
  <c r="BI79" i="6"/>
  <c r="AR43" i="5"/>
  <c r="AV43" i="5" s="1"/>
  <c r="AS43" i="5"/>
  <c r="AR39" i="1"/>
  <c r="AS39" i="1"/>
  <c r="A86" i="6"/>
  <c r="AE85" i="6"/>
  <c r="AN81" i="6"/>
  <c r="AO81" i="6"/>
  <c r="AW42" i="5"/>
  <c r="R43" i="5"/>
  <c r="V43" i="5" s="1"/>
  <c r="S43" i="5"/>
  <c r="P43" i="5"/>
  <c r="BK43" i="5" s="1"/>
  <c r="R45" i="4"/>
  <c r="S45" i="4"/>
  <c r="P45" i="4"/>
  <c r="BE81" i="6"/>
  <c r="AI83" i="6"/>
  <c r="AG83" i="6"/>
  <c r="AH83" i="6" s="1"/>
  <c r="R40" i="1"/>
  <c r="S40" i="1"/>
  <c r="P40" i="1"/>
  <c r="AN44" i="5"/>
  <c r="BF44" i="6"/>
  <c r="BG44" i="6"/>
  <c r="AR80" i="6"/>
  <c r="AV80" i="6" s="1"/>
  <c r="AS80" i="6"/>
  <c r="AW80" i="6" s="1"/>
  <c r="AP80" i="6"/>
  <c r="W38" i="1"/>
  <c r="BF38" i="1" s="1"/>
  <c r="AR41" i="3"/>
  <c r="AV41" i="3" s="1"/>
  <c r="AS41" i="3"/>
  <c r="AW41" i="3" s="1"/>
  <c r="AM43" i="3"/>
  <c r="R41" i="3"/>
  <c r="S41" i="3"/>
  <c r="P41" i="3"/>
  <c r="BK41" i="3" s="1"/>
  <c r="R39" i="1"/>
  <c r="W39" i="1" s="1"/>
  <c r="S39" i="1"/>
  <c r="P39" i="1"/>
  <c r="N44" i="5"/>
  <c r="AZ84" i="6"/>
  <c r="AF84" i="6"/>
  <c r="BH41" i="5"/>
  <c r="BG41" i="5"/>
  <c r="AW40" i="3"/>
  <c r="AV40" i="3"/>
  <c r="W43" i="4"/>
  <c r="BH43" i="4" s="1"/>
  <c r="AJ82" i="6"/>
  <c r="AQ82" i="6" s="1"/>
  <c r="AM82" i="6"/>
  <c r="J46" i="6"/>
  <c r="G47" i="6"/>
  <c r="H47" i="6" s="1"/>
  <c r="M47" i="6" s="1"/>
  <c r="I47" i="6"/>
  <c r="O46" i="6"/>
  <c r="P46" i="6" s="1"/>
  <c r="N46" i="6"/>
  <c r="B48" i="6"/>
  <c r="C48" i="6" s="1"/>
  <c r="E48" i="6"/>
  <c r="F48" i="6" s="1"/>
  <c r="R45" i="6"/>
  <c r="S45" i="6"/>
  <c r="W45" i="6" s="1"/>
  <c r="Z47" i="6"/>
  <c r="BE44" i="5"/>
  <c r="BG42" i="5"/>
  <c r="BE45" i="4"/>
  <c r="BG43" i="4"/>
  <c r="BH40" i="3"/>
  <c r="BE42" i="3"/>
  <c r="BG38" i="1"/>
  <c r="BE40" i="1"/>
  <c r="G42" i="1"/>
  <c r="AG44" i="3"/>
  <c r="BI44" i="4"/>
  <c r="AL43" i="3"/>
  <c r="M41" i="1"/>
  <c r="AM41" i="1"/>
  <c r="L46" i="4"/>
  <c r="N46" i="4" s="1"/>
  <c r="L41" i="1"/>
  <c r="AL41" i="1"/>
  <c r="AL46" i="4"/>
  <c r="L43" i="3"/>
  <c r="G44" i="3"/>
  <c r="G47" i="4"/>
  <c r="AM46" i="4"/>
  <c r="AG42" i="1"/>
  <c r="AG47" i="4"/>
  <c r="M45" i="5"/>
  <c r="L45" i="5"/>
  <c r="AL45" i="5"/>
  <c r="AM45" i="5"/>
  <c r="AJ45" i="5"/>
  <c r="AO45" i="4"/>
  <c r="AP45" i="4" s="1"/>
  <c r="AV39" i="1"/>
  <c r="AO40" i="1"/>
  <c r="AP40" i="1" s="1"/>
  <c r="J41" i="1"/>
  <c r="AJ41" i="1"/>
  <c r="AQ41" i="1" s="1"/>
  <c r="V41" i="3"/>
  <c r="N42" i="3"/>
  <c r="O44" i="5"/>
  <c r="J45" i="5"/>
  <c r="W45" i="4"/>
  <c r="V45" i="4"/>
  <c r="I43" i="3"/>
  <c r="J43" i="3"/>
  <c r="O42" i="3"/>
  <c r="AJ43" i="3"/>
  <c r="AI43" i="3"/>
  <c r="AQ43" i="3" s="1"/>
  <c r="AO44" i="5"/>
  <c r="AP44" i="5" s="1"/>
  <c r="I45" i="5"/>
  <c r="A48" i="5"/>
  <c r="AE47" i="5"/>
  <c r="AG47" i="5" s="1"/>
  <c r="E47" i="5"/>
  <c r="G47" i="5" s="1"/>
  <c r="B47" i="5"/>
  <c r="C47" i="5" s="1"/>
  <c r="BJ47" i="5" s="1"/>
  <c r="AZ46" i="5"/>
  <c r="AF46" i="5"/>
  <c r="AI45" i="5"/>
  <c r="F46" i="5"/>
  <c r="Z46" i="5"/>
  <c r="B48" i="4"/>
  <c r="C48" i="4" s="1"/>
  <c r="E48" i="4"/>
  <c r="A49" i="4"/>
  <c r="AE48" i="4"/>
  <c r="AZ47" i="4"/>
  <c r="AF47" i="4"/>
  <c r="Z47" i="4"/>
  <c r="F47" i="4"/>
  <c r="I47" i="4" s="1"/>
  <c r="J46" i="4"/>
  <c r="AI46" i="4"/>
  <c r="AQ46" i="4" s="1"/>
  <c r="I46" i="4"/>
  <c r="V40" i="1"/>
  <c r="AF42" i="1"/>
  <c r="AI42" i="1" s="1"/>
  <c r="F42" i="1"/>
  <c r="Z42" i="1"/>
  <c r="F44" i="3"/>
  <c r="L44" i="3" s="1"/>
  <c r="Z44" i="3"/>
  <c r="AO42" i="3"/>
  <c r="AP42" i="3" s="1"/>
  <c r="AF44" i="3"/>
  <c r="AZ42" i="1"/>
  <c r="AZ44" i="3"/>
  <c r="B45" i="3"/>
  <c r="C45" i="3" s="1"/>
  <c r="BJ45" i="3" s="1"/>
  <c r="E45" i="3"/>
  <c r="AE45" i="3"/>
  <c r="E43" i="1"/>
  <c r="A43" i="8" s="1"/>
  <c r="AE43" i="1"/>
  <c r="B43" i="1"/>
  <c r="C43" i="1" s="1"/>
  <c r="A46" i="3"/>
  <c r="A44" i="1"/>
  <c r="BH46" i="9" l="1"/>
  <c r="BK45" i="4"/>
  <c r="AQ45" i="5"/>
  <c r="BH38" i="1"/>
  <c r="BJ38" i="1" s="1"/>
  <c r="A38" i="2" s="1"/>
  <c r="BF42" i="5"/>
  <c r="AS46" i="9"/>
  <c r="AW46" i="9" s="1"/>
  <c r="BI46" i="9"/>
  <c r="L48" i="9"/>
  <c r="AP46" i="9"/>
  <c r="AL48" i="9"/>
  <c r="BK46" i="9"/>
  <c r="AI48" i="9"/>
  <c r="BG44" i="4"/>
  <c r="BF44" i="4"/>
  <c r="BE41" i="1"/>
  <c r="BI42" i="5"/>
  <c r="BJ42" i="5" s="1"/>
  <c r="AM48" i="9"/>
  <c r="Q46" i="6"/>
  <c r="BH44" i="4"/>
  <c r="BJ44" i="4" s="1"/>
  <c r="Q45" i="5"/>
  <c r="V39" i="1"/>
  <c r="BH39" i="1" s="1"/>
  <c r="AN43" i="3"/>
  <c r="BI40" i="3"/>
  <c r="BJ40" i="3" s="1"/>
  <c r="BK45" i="6"/>
  <c r="O48" i="9"/>
  <c r="A51" i="9"/>
  <c r="B50" i="9"/>
  <c r="C50" i="9" s="1"/>
  <c r="AE50" i="9"/>
  <c r="E50" i="9"/>
  <c r="AZ49" i="9"/>
  <c r="AF49" i="9"/>
  <c r="AG49" i="9"/>
  <c r="AI49" i="9"/>
  <c r="M48" i="9"/>
  <c r="N48" i="9" s="1"/>
  <c r="I48" i="9"/>
  <c r="N47" i="9"/>
  <c r="O47" i="9"/>
  <c r="BF46" i="9"/>
  <c r="BG46" i="9"/>
  <c r="BE47" i="9"/>
  <c r="G49" i="9"/>
  <c r="F49" i="9"/>
  <c r="J49" i="9" s="1"/>
  <c r="Z49" i="9"/>
  <c r="AQ48" i="9"/>
  <c r="J48" i="9"/>
  <c r="AN48" i="9"/>
  <c r="AO48" i="9"/>
  <c r="AN47" i="9"/>
  <c r="AO47" i="9"/>
  <c r="Q47" i="9"/>
  <c r="BF43" i="4"/>
  <c r="Q46" i="4"/>
  <c r="AM47" i="4"/>
  <c r="Q43" i="3"/>
  <c r="BG40" i="3"/>
  <c r="BI41" i="3"/>
  <c r="AL44" i="3"/>
  <c r="BF40" i="3"/>
  <c r="L42" i="1"/>
  <c r="V45" i="6"/>
  <c r="BH45" i="6" s="1"/>
  <c r="BJ45" i="6" s="1"/>
  <c r="R44" i="5"/>
  <c r="S44" i="5"/>
  <c r="P44" i="5"/>
  <c r="BK44" i="5" s="1"/>
  <c r="AN82" i="6"/>
  <c r="AO82" i="6"/>
  <c r="W40" i="1"/>
  <c r="W43" i="5"/>
  <c r="BH43" i="5" s="1"/>
  <c r="AW39" i="1"/>
  <c r="BI39" i="1" s="1"/>
  <c r="AR45" i="4"/>
  <c r="AV45" i="4" s="1"/>
  <c r="AS45" i="4"/>
  <c r="BE82" i="6"/>
  <c r="AZ85" i="6"/>
  <c r="AF85" i="6"/>
  <c r="AR42" i="3"/>
  <c r="AS42" i="3"/>
  <c r="R42" i="3"/>
  <c r="V42" i="3" s="1"/>
  <c r="S42" i="3"/>
  <c r="P42" i="3"/>
  <c r="BK42" i="3" s="1"/>
  <c r="AR40" i="1"/>
  <c r="AV40" i="1" s="1"/>
  <c r="AS40" i="1"/>
  <c r="AW40" i="1" s="1"/>
  <c r="BI80" i="6"/>
  <c r="AJ83" i="6"/>
  <c r="AQ83" i="6" s="1"/>
  <c r="AM83" i="6"/>
  <c r="A87" i="6"/>
  <c r="AE86" i="6"/>
  <c r="BH40" i="1"/>
  <c r="AR44" i="5"/>
  <c r="AS44" i="5"/>
  <c r="BG45" i="6"/>
  <c r="BF45" i="6"/>
  <c r="AG84" i="6"/>
  <c r="AH84" i="6" s="1"/>
  <c r="AI84" i="6"/>
  <c r="W41" i="3"/>
  <c r="BH41" i="3" s="1"/>
  <c r="AR81" i="6"/>
  <c r="AV81" i="6" s="1"/>
  <c r="AS81" i="6"/>
  <c r="AW81" i="6" s="1"/>
  <c r="AP81" i="6"/>
  <c r="AW43" i="5"/>
  <c r="BI43" i="5" s="1"/>
  <c r="J47" i="6"/>
  <c r="G48" i="6"/>
  <c r="H48" i="6" s="1"/>
  <c r="M48" i="6" s="1"/>
  <c r="I48" i="6"/>
  <c r="Z48" i="6"/>
  <c r="R46" i="6"/>
  <c r="S46" i="6"/>
  <c r="W46" i="6" s="1"/>
  <c r="B49" i="6"/>
  <c r="C49" i="6" s="1"/>
  <c r="E49" i="6"/>
  <c r="F49" i="6" s="1"/>
  <c r="N47" i="6"/>
  <c r="O47" i="6"/>
  <c r="P47" i="6" s="1"/>
  <c r="BE45" i="5"/>
  <c r="BF43" i="5"/>
  <c r="BE46" i="4"/>
  <c r="BE43" i="3"/>
  <c r="BG41" i="3"/>
  <c r="BF41" i="3"/>
  <c r="BH45" i="4"/>
  <c r="AG45" i="3"/>
  <c r="AL47" i="4"/>
  <c r="AN47" i="4" s="1"/>
  <c r="AM42" i="1"/>
  <c r="M47" i="4"/>
  <c r="M42" i="1"/>
  <c r="M44" i="3"/>
  <c r="AM44" i="3"/>
  <c r="G45" i="3"/>
  <c r="G48" i="4"/>
  <c r="AG43" i="1"/>
  <c r="G43" i="1"/>
  <c r="AG48" i="4"/>
  <c r="AL42" i="1"/>
  <c r="L47" i="4"/>
  <c r="AL46" i="5"/>
  <c r="AM46" i="5"/>
  <c r="M46" i="5"/>
  <c r="L46" i="5"/>
  <c r="N45" i="5"/>
  <c r="V44" i="5"/>
  <c r="AJ42" i="1"/>
  <c r="AQ42" i="1" s="1"/>
  <c r="J42" i="1"/>
  <c r="I42" i="1"/>
  <c r="J47" i="4"/>
  <c r="AI44" i="3"/>
  <c r="AQ44" i="3" s="1"/>
  <c r="AJ44" i="3"/>
  <c r="I44" i="3"/>
  <c r="J44" i="3"/>
  <c r="O45" i="5"/>
  <c r="AI46" i="5"/>
  <c r="AO45" i="5"/>
  <c r="AP45" i="5" s="1"/>
  <c r="AN45" i="5"/>
  <c r="AE48" i="5"/>
  <c r="AG48" i="5" s="1"/>
  <c r="B48" i="5"/>
  <c r="C48" i="5" s="1"/>
  <c r="E48" i="5"/>
  <c r="G48" i="5" s="1"/>
  <c r="A49" i="5"/>
  <c r="AZ47" i="5"/>
  <c r="AF47" i="5"/>
  <c r="Z47" i="5"/>
  <c r="F47" i="5"/>
  <c r="I46" i="5"/>
  <c r="J46" i="5"/>
  <c r="Q46" i="5" s="1"/>
  <c r="AJ46" i="5"/>
  <c r="AI47" i="4"/>
  <c r="O46" i="4"/>
  <c r="AJ47" i="4"/>
  <c r="E49" i="4"/>
  <c r="AE49" i="4"/>
  <c r="B49" i="4"/>
  <c r="C49" i="4" s="1"/>
  <c r="BJ49" i="4" s="1"/>
  <c r="A50" i="4"/>
  <c r="AN46" i="4"/>
  <c r="AO46" i="4"/>
  <c r="AP46" i="4" s="1"/>
  <c r="Z48" i="4"/>
  <c r="F48" i="4"/>
  <c r="AF48" i="4"/>
  <c r="AZ48" i="4"/>
  <c r="N41" i="1"/>
  <c r="AN41" i="1"/>
  <c r="F43" i="1"/>
  <c r="Z43" i="1"/>
  <c r="AF43" i="1"/>
  <c r="AI43" i="1" s="1"/>
  <c r="AO41" i="1"/>
  <c r="AP41" i="1" s="1"/>
  <c r="O41" i="1"/>
  <c r="N43" i="3"/>
  <c r="AO43" i="3"/>
  <c r="AP43" i="3" s="1"/>
  <c r="F45" i="3"/>
  <c r="Z45" i="3"/>
  <c r="O43" i="3"/>
  <c r="AV42" i="3"/>
  <c r="AF45" i="3"/>
  <c r="AZ43" i="1"/>
  <c r="AZ45" i="3"/>
  <c r="AE46" i="3"/>
  <c r="B46" i="3"/>
  <c r="C46" i="3" s="1"/>
  <c r="E46" i="3"/>
  <c r="E44" i="1"/>
  <c r="A44" i="8" s="1"/>
  <c r="B44" i="1"/>
  <c r="C44" i="1" s="1"/>
  <c r="AE44" i="1"/>
  <c r="A47" i="3"/>
  <c r="A45" i="1"/>
  <c r="BG39" i="1" l="1"/>
  <c r="BG43" i="5"/>
  <c r="Q47" i="6"/>
  <c r="BK47" i="6" s="1"/>
  <c r="AQ46" i="5"/>
  <c r="BJ39" i="1"/>
  <c r="A39" i="2" s="1"/>
  <c r="BJ46" i="9"/>
  <c r="AM49" i="9"/>
  <c r="AJ49" i="9"/>
  <c r="AN44" i="3"/>
  <c r="AW44" i="5"/>
  <c r="AL49" i="9"/>
  <c r="BK46" i="6"/>
  <c r="AQ47" i="4"/>
  <c r="M43" i="1"/>
  <c r="AM48" i="4"/>
  <c r="AN49" i="9"/>
  <c r="AO49" i="9"/>
  <c r="S47" i="9"/>
  <c r="W47" i="9" s="1"/>
  <c r="R47" i="9"/>
  <c r="V47" i="9" s="1"/>
  <c r="P47" i="9"/>
  <c r="BK47" i="9" s="1"/>
  <c r="AZ50" i="9"/>
  <c r="AF50" i="9"/>
  <c r="AG50" i="9"/>
  <c r="AI50" i="9"/>
  <c r="AJ50" i="9"/>
  <c r="M49" i="9"/>
  <c r="Z50" i="9"/>
  <c r="F50" i="9"/>
  <c r="G50" i="9"/>
  <c r="Q48" i="9"/>
  <c r="S48" i="9"/>
  <c r="W48" i="9" s="1"/>
  <c r="P48" i="9"/>
  <c r="R48" i="9"/>
  <c r="A52" i="9"/>
  <c r="B51" i="9"/>
  <c r="C51" i="9" s="1"/>
  <c r="AE51" i="9"/>
  <c r="E51" i="9"/>
  <c r="AP48" i="9"/>
  <c r="AS48" i="9"/>
  <c r="AW48" i="9" s="1"/>
  <c r="AR48" i="9"/>
  <c r="AV48" i="9" s="1"/>
  <c r="BI48" i="9" s="1"/>
  <c r="AS47" i="9"/>
  <c r="AW47" i="9" s="1"/>
  <c r="AP47" i="9"/>
  <c r="AR47" i="9"/>
  <c r="AV47" i="9" s="1"/>
  <c r="BE48" i="9"/>
  <c r="V48" i="9"/>
  <c r="BH48" i="9" s="1"/>
  <c r="I49" i="9"/>
  <c r="L49" i="9"/>
  <c r="AQ49" i="9"/>
  <c r="AV44" i="5"/>
  <c r="BI44" i="5" s="1"/>
  <c r="W44" i="5"/>
  <c r="BH44" i="5" s="1"/>
  <c r="L48" i="4"/>
  <c r="Q47" i="4"/>
  <c r="BK43" i="3"/>
  <c r="W42" i="3"/>
  <c r="Q44" i="3"/>
  <c r="AL45" i="3"/>
  <c r="AW42" i="3"/>
  <c r="BI42" i="3" s="1"/>
  <c r="BF39" i="1"/>
  <c r="V46" i="6"/>
  <c r="BH46" i="6" s="1"/>
  <c r="BJ46" i="6" s="1"/>
  <c r="R43" i="3"/>
  <c r="S43" i="3"/>
  <c r="P43" i="3"/>
  <c r="AR46" i="4"/>
  <c r="AV46" i="4" s="1"/>
  <c r="AS46" i="4"/>
  <c r="R46" i="4"/>
  <c r="V46" i="4" s="1"/>
  <c r="S46" i="4"/>
  <c r="P46" i="4"/>
  <c r="BK46" i="4" s="1"/>
  <c r="BE83" i="6"/>
  <c r="R41" i="1"/>
  <c r="S41" i="1"/>
  <c r="W41" i="1" s="1"/>
  <c r="P41" i="1"/>
  <c r="R45" i="5"/>
  <c r="W45" i="5" s="1"/>
  <c r="S45" i="5"/>
  <c r="P45" i="5"/>
  <c r="BK45" i="5" s="1"/>
  <c r="BF46" i="6"/>
  <c r="BG46" i="6"/>
  <c r="AZ86" i="6"/>
  <c r="AF86" i="6"/>
  <c r="AG85" i="6"/>
  <c r="AH85" i="6" s="1"/>
  <c r="AI85" i="6"/>
  <c r="M45" i="3"/>
  <c r="AR41" i="1"/>
  <c r="AS41" i="1"/>
  <c r="AR45" i="5"/>
  <c r="AV45" i="5" s="1"/>
  <c r="AS45" i="5"/>
  <c r="BI81" i="6"/>
  <c r="AJ84" i="6"/>
  <c r="AQ84" i="6" s="1"/>
  <c r="AM84" i="6"/>
  <c r="A88" i="6"/>
  <c r="AE87" i="6"/>
  <c r="AW45" i="4"/>
  <c r="BI45" i="4" s="1"/>
  <c r="AR82" i="6"/>
  <c r="AV82" i="6" s="1"/>
  <c r="AS82" i="6"/>
  <c r="AW82" i="6" s="1"/>
  <c r="AP82" i="6"/>
  <c r="AR43" i="3"/>
  <c r="AV43" i="3" s="1"/>
  <c r="AS43" i="3"/>
  <c r="AO83" i="6"/>
  <c r="AN83" i="6"/>
  <c r="G49" i="6"/>
  <c r="H49" i="6" s="1"/>
  <c r="M49" i="6" s="1"/>
  <c r="I49" i="6"/>
  <c r="J48" i="6"/>
  <c r="Z49" i="6"/>
  <c r="O48" i="6"/>
  <c r="P48" i="6" s="1"/>
  <c r="N48" i="6"/>
  <c r="R47" i="6"/>
  <c r="V47" i="6" s="1"/>
  <c r="S47" i="6"/>
  <c r="W47" i="6" s="1"/>
  <c r="B50" i="6"/>
  <c r="C50" i="6" s="1"/>
  <c r="E50" i="6"/>
  <c r="F50" i="6" s="1"/>
  <c r="BE46" i="5"/>
  <c r="BG44" i="5"/>
  <c r="BF44" i="5"/>
  <c r="BE47" i="4"/>
  <c r="BE44" i="3"/>
  <c r="BE42" i="1"/>
  <c r="BI40" i="1"/>
  <c r="BJ40" i="1" s="1"/>
  <c r="A40" i="2" s="1"/>
  <c r="BF40" i="1"/>
  <c r="BG40" i="1"/>
  <c r="AG46" i="3"/>
  <c r="AM43" i="1"/>
  <c r="M48" i="4"/>
  <c r="O48" i="4" s="1"/>
  <c r="L45" i="3"/>
  <c r="O45" i="3" s="1"/>
  <c r="AM45" i="3"/>
  <c r="L43" i="1"/>
  <c r="N43" i="1" s="1"/>
  <c r="AL43" i="1"/>
  <c r="G44" i="1"/>
  <c r="AG49" i="4"/>
  <c r="AL48" i="4"/>
  <c r="G46" i="3"/>
  <c r="AG44" i="1"/>
  <c r="G49" i="4"/>
  <c r="AM47" i="5"/>
  <c r="AL47" i="5"/>
  <c r="L47" i="5"/>
  <c r="M47" i="5"/>
  <c r="AO46" i="5"/>
  <c r="AP46" i="5" s="1"/>
  <c r="I47" i="5"/>
  <c r="O47" i="4"/>
  <c r="I48" i="4"/>
  <c r="AJ43" i="1"/>
  <c r="AQ43" i="1" s="1"/>
  <c r="J43" i="1"/>
  <c r="I43" i="1"/>
  <c r="N47" i="4"/>
  <c r="AO47" i="4"/>
  <c r="AP47" i="4" s="1"/>
  <c r="AI45" i="3"/>
  <c r="AQ45" i="3" s="1"/>
  <c r="AJ45" i="3"/>
  <c r="I45" i="3"/>
  <c r="J45" i="3"/>
  <c r="B49" i="5"/>
  <c r="C49" i="5" s="1"/>
  <c r="BJ49" i="5" s="1"/>
  <c r="A50" i="5"/>
  <c r="AE49" i="5"/>
  <c r="AG49" i="5" s="1"/>
  <c r="E49" i="5"/>
  <c r="G49" i="5" s="1"/>
  <c r="AF48" i="5"/>
  <c r="AZ48" i="5"/>
  <c r="AJ47" i="5"/>
  <c r="AQ47" i="5" s="1"/>
  <c r="AI47" i="5"/>
  <c r="AN46" i="5"/>
  <c r="N46" i="5"/>
  <c r="O46" i="5"/>
  <c r="Z48" i="5"/>
  <c r="F48" i="5"/>
  <c r="J47" i="5"/>
  <c r="AZ49" i="4"/>
  <c r="AF49" i="4"/>
  <c r="AM49" i="4" s="1"/>
  <c r="A51" i="4"/>
  <c r="B50" i="4"/>
  <c r="C50" i="4" s="1"/>
  <c r="E50" i="4"/>
  <c r="AE50" i="4"/>
  <c r="AJ48" i="4"/>
  <c r="AI48" i="4"/>
  <c r="J48" i="4"/>
  <c r="Z49" i="4"/>
  <c r="F49" i="4"/>
  <c r="I49" i="4" s="1"/>
  <c r="O42" i="1"/>
  <c r="N42" i="1"/>
  <c r="AO42" i="1"/>
  <c r="AP42" i="1" s="1"/>
  <c r="AN42" i="1"/>
  <c r="F44" i="1"/>
  <c r="I44" i="1" s="1"/>
  <c r="Z44" i="1"/>
  <c r="AF44" i="1"/>
  <c r="V41" i="1"/>
  <c r="AO44" i="3"/>
  <c r="AP44" i="3" s="1"/>
  <c r="O44" i="3"/>
  <c r="N44" i="3"/>
  <c r="W43" i="3"/>
  <c r="V43" i="3"/>
  <c r="F46" i="3"/>
  <c r="Z46" i="3"/>
  <c r="AF46" i="3"/>
  <c r="AM46" i="3" s="1"/>
  <c r="AZ44" i="1"/>
  <c r="AZ46" i="3"/>
  <c r="AE47" i="3"/>
  <c r="E47" i="3"/>
  <c r="B47" i="3"/>
  <c r="C47" i="3" s="1"/>
  <c r="BJ47" i="3" s="1"/>
  <c r="AE45" i="1"/>
  <c r="E45" i="1"/>
  <c r="A45" i="8" s="1"/>
  <c r="B45" i="1"/>
  <c r="C45" i="1" s="1"/>
  <c r="A48" i="3"/>
  <c r="A46" i="1"/>
  <c r="Q47" i="5" l="1"/>
  <c r="BI47" i="9"/>
  <c r="BH47" i="9"/>
  <c r="BJ47" i="9" s="1"/>
  <c r="BJ48" i="9"/>
  <c r="AQ48" i="4"/>
  <c r="AM50" i="9"/>
  <c r="AW46" i="4"/>
  <c r="BI46" i="4" s="1"/>
  <c r="L50" i="9"/>
  <c r="Q48" i="6"/>
  <c r="BH47" i="6"/>
  <c r="BJ47" i="6" s="1"/>
  <c r="BG42" i="3"/>
  <c r="AW41" i="1"/>
  <c r="BF45" i="4"/>
  <c r="BG45" i="4"/>
  <c r="L46" i="3"/>
  <c r="AN45" i="3"/>
  <c r="BI82" i="6"/>
  <c r="N45" i="3"/>
  <c r="BF42" i="3"/>
  <c r="AL50" i="9"/>
  <c r="BJ44" i="5"/>
  <c r="Q49" i="9"/>
  <c r="AN50" i="9"/>
  <c r="AO50" i="9"/>
  <c r="BE49" i="9"/>
  <c r="N49" i="9"/>
  <c r="O49" i="9"/>
  <c r="BF47" i="9"/>
  <c r="BG47" i="9"/>
  <c r="M50" i="9"/>
  <c r="AQ50" i="9"/>
  <c r="J50" i="9"/>
  <c r="I50" i="9"/>
  <c r="G51" i="9"/>
  <c r="Z51" i="9"/>
  <c r="F51" i="9"/>
  <c r="J51" i="9" s="1"/>
  <c r="L51" i="9"/>
  <c r="BF48" i="9"/>
  <c r="BG48" i="9"/>
  <c r="AS49" i="9"/>
  <c r="AW49" i="9" s="1"/>
  <c r="AP49" i="9"/>
  <c r="AR49" i="9"/>
  <c r="AV49" i="9" s="1"/>
  <c r="BI49" i="9" s="1"/>
  <c r="A53" i="9"/>
  <c r="B52" i="9"/>
  <c r="C52" i="9" s="1"/>
  <c r="AE52" i="9"/>
  <c r="E52" i="9"/>
  <c r="AF51" i="9"/>
  <c r="AI51" i="9" s="1"/>
  <c r="AG51" i="9"/>
  <c r="AZ51" i="9"/>
  <c r="BK48" i="9"/>
  <c r="V45" i="5"/>
  <c r="BH45" i="5" s="1"/>
  <c r="Q48" i="4"/>
  <c r="Q45" i="3"/>
  <c r="BH42" i="3"/>
  <c r="BJ42" i="3" s="1"/>
  <c r="AV41" i="1"/>
  <c r="BI41" i="1" s="1"/>
  <c r="AN43" i="1"/>
  <c r="AM44" i="1"/>
  <c r="R44" i="3"/>
  <c r="V44" i="3" s="1"/>
  <c r="S44" i="3"/>
  <c r="P44" i="3"/>
  <c r="BK44" i="3" s="1"/>
  <c r="R45" i="3"/>
  <c r="V45" i="3" s="1"/>
  <c r="S45" i="3"/>
  <c r="P45" i="3"/>
  <c r="R47" i="4"/>
  <c r="S47" i="4"/>
  <c r="P47" i="4"/>
  <c r="BK47" i="4" s="1"/>
  <c r="L49" i="4"/>
  <c r="AR83" i="6"/>
  <c r="AV83" i="6" s="1"/>
  <c r="BI83" i="6" s="1"/>
  <c r="AS83" i="6"/>
  <c r="AW83" i="6" s="1"/>
  <c r="AP83" i="6"/>
  <c r="A89" i="6"/>
  <c r="AE88" i="6"/>
  <c r="AJ85" i="6"/>
  <c r="AQ85" i="6" s="1"/>
  <c r="AM85" i="6"/>
  <c r="R48" i="4"/>
  <c r="S48" i="4"/>
  <c r="P48" i="4"/>
  <c r="AO84" i="6"/>
  <c r="AN84" i="6"/>
  <c r="AG86" i="6"/>
  <c r="AH86" i="6" s="1"/>
  <c r="AI86" i="6"/>
  <c r="M49" i="4"/>
  <c r="BE47" i="5"/>
  <c r="AW43" i="3"/>
  <c r="BI43" i="3" s="1"/>
  <c r="BE84" i="6"/>
  <c r="W46" i="4"/>
  <c r="BH46" i="4" s="1"/>
  <c r="AR44" i="3"/>
  <c r="AS44" i="3"/>
  <c r="AR42" i="1"/>
  <c r="AS42" i="1"/>
  <c r="R42" i="1"/>
  <c r="V42" i="1" s="1"/>
  <c r="S42" i="1"/>
  <c r="P42" i="1"/>
  <c r="R46" i="5"/>
  <c r="V46" i="5" s="1"/>
  <c r="S46" i="5"/>
  <c r="P46" i="5"/>
  <c r="BK46" i="5" s="1"/>
  <c r="AR47" i="4"/>
  <c r="AV47" i="4" s="1"/>
  <c r="AS47" i="4"/>
  <c r="AR46" i="5"/>
  <c r="AS46" i="5"/>
  <c r="AL44" i="1"/>
  <c r="BG47" i="6"/>
  <c r="BF47" i="6"/>
  <c r="AZ87" i="6"/>
  <c r="AF87" i="6"/>
  <c r="AW45" i="5"/>
  <c r="BI45" i="5" s="1"/>
  <c r="G50" i="6"/>
  <c r="H50" i="6" s="1"/>
  <c r="M50" i="6" s="1"/>
  <c r="I50" i="6"/>
  <c r="J49" i="6"/>
  <c r="S48" i="6"/>
  <c r="W48" i="6" s="1"/>
  <c r="R48" i="6"/>
  <c r="E51" i="6"/>
  <c r="F51" i="6" s="1"/>
  <c r="I51" i="6" s="1"/>
  <c r="B51" i="6"/>
  <c r="C51" i="6" s="1"/>
  <c r="Z50" i="6"/>
  <c r="O49" i="6"/>
  <c r="P49" i="6" s="1"/>
  <c r="N49" i="6"/>
  <c r="BE48" i="4"/>
  <c r="BE45" i="3"/>
  <c r="BE43" i="1"/>
  <c r="BH43" i="3"/>
  <c r="BF41" i="1"/>
  <c r="G47" i="3"/>
  <c r="BH41" i="1"/>
  <c r="BJ41" i="1" s="1"/>
  <c r="A41" i="2" s="1"/>
  <c r="AG50" i="4"/>
  <c r="M46" i="3"/>
  <c r="AL49" i="4"/>
  <c r="AL46" i="3"/>
  <c r="AN46" i="3" s="1"/>
  <c r="G45" i="1"/>
  <c r="G50" i="4"/>
  <c r="N48" i="4"/>
  <c r="BK48" i="4" s="1"/>
  <c r="M44" i="1"/>
  <c r="AG47" i="3"/>
  <c r="AG45" i="1"/>
  <c r="L44" i="1"/>
  <c r="AO47" i="5"/>
  <c r="AP47" i="5" s="1"/>
  <c r="AL48" i="5"/>
  <c r="AM48" i="5"/>
  <c r="M48" i="5"/>
  <c r="L48" i="5"/>
  <c r="AV46" i="5"/>
  <c r="AJ48" i="5"/>
  <c r="O43" i="1"/>
  <c r="AO45" i="3"/>
  <c r="AP45" i="3" s="1"/>
  <c r="AI44" i="1"/>
  <c r="AQ44" i="1" s="1"/>
  <c r="AJ44" i="1"/>
  <c r="J44" i="1"/>
  <c r="J49" i="4"/>
  <c r="N49" i="4"/>
  <c r="AI46" i="3"/>
  <c r="AJ46" i="3"/>
  <c r="J46" i="3"/>
  <c r="I46" i="3"/>
  <c r="E50" i="5"/>
  <c r="G50" i="5" s="1"/>
  <c r="A51" i="5"/>
  <c r="B50" i="5"/>
  <c r="C50" i="5" s="1"/>
  <c r="AE50" i="5"/>
  <c r="AG50" i="5" s="1"/>
  <c r="O47" i="5"/>
  <c r="N47" i="5"/>
  <c r="J48" i="5"/>
  <c r="AI48" i="5"/>
  <c r="AQ48" i="5" s="1"/>
  <c r="AN47" i="5"/>
  <c r="Z49" i="5"/>
  <c r="F49" i="5"/>
  <c r="AZ49" i="5"/>
  <c r="AF49" i="5"/>
  <c r="I48" i="5"/>
  <c r="A52" i="4"/>
  <c r="AE51" i="4"/>
  <c r="E51" i="4"/>
  <c r="B51" i="4"/>
  <c r="C51" i="4" s="1"/>
  <c r="BJ51" i="4" s="1"/>
  <c r="AN48" i="4"/>
  <c r="AO48" i="4"/>
  <c r="AP48" i="4" s="1"/>
  <c r="F50" i="4"/>
  <c r="Z50" i="4"/>
  <c r="W48" i="4"/>
  <c r="AI49" i="4"/>
  <c r="AJ49" i="4"/>
  <c r="AQ49" i="4" s="1"/>
  <c r="AZ50" i="4"/>
  <c r="AF50" i="4"/>
  <c r="V48" i="4"/>
  <c r="AV42" i="1"/>
  <c r="AO43" i="1"/>
  <c r="AP43" i="1" s="1"/>
  <c r="F45" i="1"/>
  <c r="I45" i="1" s="1"/>
  <c r="Z45" i="1"/>
  <c r="AF45" i="1"/>
  <c r="AV44" i="3"/>
  <c r="W45" i="3"/>
  <c r="F47" i="3"/>
  <c r="Z47" i="3"/>
  <c r="AF47" i="3"/>
  <c r="AZ45" i="1"/>
  <c r="AZ47" i="3"/>
  <c r="AE48" i="3"/>
  <c r="B48" i="3"/>
  <c r="C48" i="3" s="1"/>
  <c r="E48" i="3"/>
  <c r="AE46" i="1"/>
  <c r="B46" i="1"/>
  <c r="C46" i="1" s="1"/>
  <c r="E46" i="1"/>
  <c r="A46" i="8" s="1"/>
  <c r="A49" i="3"/>
  <c r="A47" i="1"/>
  <c r="L47" i="3" l="1"/>
  <c r="AQ46" i="3"/>
  <c r="AJ51" i="9"/>
  <c r="AL47" i="3"/>
  <c r="Q48" i="5"/>
  <c r="N50" i="9"/>
  <c r="I51" i="9"/>
  <c r="BE51" i="9" s="1"/>
  <c r="M51" i="9"/>
  <c r="O50" i="9"/>
  <c r="R50" i="9" s="1"/>
  <c r="V50" i="9" s="1"/>
  <c r="BG45" i="5"/>
  <c r="BJ46" i="4"/>
  <c r="Q46" i="3"/>
  <c r="BG43" i="3"/>
  <c r="BK45" i="3"/>
  <c r="AL51" i="9"/>
  <c r="Q49" i="6"/>
  <c r="BK48" i="6"/>
  <c r="AM45" i="1"/>
  <c r="BF43" i="3"/>
  <c r="W46" i="5"/>
  <c r="BH46" i="5" s="1"/>
  <c r="AM51" i="9"/>
  <c r="AO51" i="9" s="1"/>
  <c r="AN51" i="9"/>
  <c r="AZ52" i="9"/>
  <c r="AF52" i="9"/>
  <c r="AG52" i="9"/>
  <c r="BE50" i="9"/>
  <c r="AQ51" i="9"/>
  <c r="Q50" i="9"/>
  <c r="Q51" i="9" s="1"/>
  <c r="Z52" i="9"/>
  <c r="G52" i="9"/>
  <c r="F52" i="9"/>
  <c r="I52" i="9" s="1"/>
  <c r="S49" i="9"/>
  <c r="W49" i="9" s="1"/>
  <c r="R49" i="9"/>
  <c r="V49" i="9" s="1"/>
  <c r="P49" i="9"/>
  <c r="BK49" i="9" s="1"/>
  <c r="N51" i="9"/>
  <c r="O51" i="9"/>
  <c r="AP50" i="9"/>
  <c r="AS50" i="9"/>
  <c r="AW50" i="9" s="1"/>
  <c r="AR50" i="9"/>
  <c r="AV50" i="9" s="1"/>
  <c r="BI50" i="9" s="1"/>
  <c r="A54" i="9"/>
  <c r="B53" i="9"/>
  <c r="C53" i="9" s="1"/>
  <c r="AE53" i="9"/>
  <c r="E53" i="9"/>
  <c r="Q49" i="4"/>
  <c r="BF46" i="4"/>
  <c r="W47" i="4"/>
  <c r="AM50" i="4"/>
  <c r="L50" i="4"/>
  <c r="V47" i="4"/>
  <c r="W42" i="1"/>
  <c r="BH42" i="1" s="1"/>
  <c r="BG41" i="1"/>
  <c r="V48" i="6"/>
  <c r="BH48" i="6" s="1"/>
  <c r="BJ48" i="6" s="1"/>
  <c r="AR45" i="3"/>
  <c r="AS45" i="3"/>
  <c r="AR47" i="5"/>
  <c r="AV47" i="5" s="1"/>
  <c r="BI47" i="5" s="1"/>
  <c r="AS47" i="5"/>
  <c r="AW47" i="5" s="1"/>
  <c r="BF45" i="5"/>
  <c r="BF48" i="6"/>
  <c r="BG48" i="6"/>
  <c r="AW46" i="5"/>
  <c r="BG46" i="5" s="1"/>
  <c r="AW42" i="1"/>
  <c r="BI42" i="1" s="1"/>
  <c r="AR84" i="6"/>
  <c r="AV84" i="6" s="1"/>
  <c r="AS84" i="6"/>
  <c r="AW84" i="6" s="1"/>
  <c r="AP84" i="6"/>
  <c r="A90" i="6"/>
  <c r="AE89" i="6"/>
  <c r="BG46" i="4"/>
  <c r="AR48" i="4"/>
  <c r="AS48" i="4"/>
  <c r="R43" i="1"/>
  <c r="S43" i="1"/>
  <c r="P43" i="1"/>
  <c r="AO85" i="6"/>
  <c r="AN85" i="6"/>
  <c r="AR43" i="1"/>
  <c r="AV43" i="1" s="1"/>
  <c r="AS43" i="1"/>
  <c r="R47" i="5"/>
  <c r="S47" i="5"/>
  <c r="P47" i="5"/>
  <c r="BK47" i="5" s="1"/>
  <c r="BE49" i="4"/>
  <c r="AI87" i="6"/>
  <c r="AG87" i="6"/>
  <c r="AH87" i="6" s="1"/>
  <c r="AW44" i="3"/>
  <c r="BI44" i="3" s="1"/>
  <c r="AJ86" i="6"/>
  <c r="AQ86" i="6" s="1"/>
  <c r="AM86" i="6"/>
  <c r="BE85" i="6"/>
  <c r="AW47" i="4"/>
  <c r="BI47" i="4" s="1"/>
  <c r="AF88" i="6"/>
  <c r="AZ88" i="6"/>
  <c r="W44" i="3"/>
  <c r="J50" i="6"/>
  <c r="G51" i="6"/>
  <c r="H51" i="6" s="1"/>
  <c r="M51" i="6" s="1"/>
  <c r="Z51" i="6"/>
  <c r="N50" i="6"/>
  <c r="O50" i="6"/>
  <c r="P50" i="6" s="1"/>
  <c r="B52" i="6"/>
  <c r="C52" i="6" s="1"/>
  <c r="E52" i="6"/>
  <c r="F52" i="6" s="1"/>
  <c r="R49" i="6"/>
  <c r="S49" i="6"/>
  <c r="W49" i="6" s="1"/>
  <c r="BE48" i="5"/>
  <c r="BE44" i="1"/>
  <c r="BH48" i="4"/>
  <c r="BE46" i="3"/>
  <c r="G48" i="3"/>
  <c r="I50" i="4"/>
  <c r="AL45" i="1"/>
  <c r="M50" i="4"/>
  <c r="O50" i="4" s="1"/>
  <c r="AL50" i="4"/>
  <c r="AO50" i="4" s="1"/>
  <c r="AP50" i="4" s="1"/>
  <c r="M47" i="3"/>
  <c r="O47" i="3" s="1"/>
  <c r="AG48" i="3"/>
  <c r="G51" i="4"/>
  <c r="AM47" i="3"/>
  <c r="AN47" i="3" s="1"/>
  <c r="M45" i="1"/>
  <c r="G46" i="1"/>
  <c r="AG46" i="1"/>
  <c r="AG51" i="4"/>
  <c r="L45" i="1"/>
  <c r="BH45" i="3"/>
  <c r="M49" i="5"/>
  <c r="L49" i="5"/>
  <c r="AL49" i="5"/>
  <c r="AM49" i="5"/>
  <c r="AI49" i="5"/>
  <c r="AQ49" i="5" s="1"/>
  <c r="V43" i="1"/>
  <c r="AV45" i="3"/>
  <c r="N46" i="3"/>
  <c r="O49" i="4"/>
  <c r="AV48" i="4"/>
  <c r="J45" i="1"/>
  <c r="AI45" i="1"/>
  <c r="AQ45" i="1" s="1"/>
  <c r="AJ45" i="1"/>
  <c r="O46" i="3"/>
  <c r="J49" i="5"/>
  <c r="AO48" i="5"/>
  <c r="AP48" i="5" s="1"/>
  <c r="J47" i="3"/>
  <c r="I47" i="3"/>
  <c r="AI47" i="3"/>
  <c r="AJ47" i="3"/>
  <c r="AN48" i="5"/>
  <c r="O48" i="5"/>
  <c r="N48" i="5"/>
  <c r="F50" i="5"/>
  <c r="Z50" i="5"/>
  <c r="A52" i="5"/>
  <c r="B51" i="5"/>
  <c r="C51" i="5" s="1"/>
  <c r="BJ51" i="5" s="1"/>
  <c r="E51" i="5"/>
  <c r="G51" i="5" s="1"/>
  <c r="AE51" i="5"/>
  <c r="AG51" i="5" s="1"/>
  <c r="AJ49" i="5"/>
  <c r="I49" i="5"/>
  <c r="Q49" i="5" s="1"/>
  <c r="AZ50" i="5"/>
  <c r="AF50" i="5"/>
  <c r="W47" i="5"/>
  <c r="V47" i="5"/>
  <c r="Z51" i="4"/>
  <c r="F51" i="4"/>
  <c r="L51" i="4" s="1"/>
  <c r="AN49" i="4"/>
  <c r="AO49" i="4"/>
  <c r="AP49" i="4" s="1"/>
  <c r="B52" i="4"/>
  <c r="C52" i="4" s="1"/>
  <c r="E52" i="4"/>
  <c r="A53" i="4"/>
  <c r="AE52" i="4"/>
  <c r="AZ51" i="4"/>
  <c r="AF51" i="4"/>
  <c r="AL51" i="4" s="1"/>
  <c r="AI50" i="4"/>
  <c r="AJ50" i="4"/>
  <c r="AQ50" i="4" s="1"/>
  <c r="J50" i="4"/>
  <c r="N50" i="4"/>
  <c r="O44" i="1"/>
  <c r="N44" i="1"/>
  <c r="AN44" i="1"/>
  <c r="AO44" i="1"/>
  <c r="AP44" i="1" s="1"/>
  <c r="AF46" i="1"/>
  <c r="AJ46" i="1" s="1"/>
  <c r="F46" i="1"/>
  <c r="I46" i="1" s="1"/>
  <c r="Z46" i="1"/>
  <c r="AO46" i="3"/>
  <c r="AP46" i="3" s="1"/>
  <c r="F48" i="3"/>
  <c r="L48" i="3" s="1"/>
  <c r="Z48" i="3"/>
  <c r="AF48" i="3"/>
  <c r="AZ46" i="1"/>
  <c r="AZ48" i="3"/>
  <c r="E49" i="3"/>
  <c r="AE49" i="3"/>
  <c r="B49" i="3"/>
  <c r="C49" i="3" s="1"/>
  <c r="BJ49" i="3" s="1"/>
  <c r="B47" i="1"/>
  <c r="C47" i="1" s="1"/>
  <c r="E47" i="1"/>
  <c r="A47" i="8" s="1"/>
  <c r="AE47" i="1"/>
  <c r="A50" i="3"/>
  <c r="A48" i="1"/>
  <c r="BJ42" i="1" l="1"/>
  <c r="A42" i="2" s="1"/>
  <c r="BH50" i="9"/>
  <c r="BJ50" i="9" s="1"/>
  <c r="BE45" i="1"/>
  <c r="Q47" i="3"/>
  <c r="BH49" i="9"/>
  <c r="BJ49" i="9" s="1"/>
  <c r="S50" i="9"/>
  <c r="W50" i="9" s="1"/>
  <c r="P50" i="9"/>
  <c r="BF44" i="3"/>
  <c r="BG47" i="4"/>
  <c r="AL52" i="9"/>
  <c r="AQ47" i="3"/>
  <c r="BG42" i="1"/>
  <c r="BK50" i="9"/>
  <c r="Q50" i="6"/>
  <c r="BK49" i="6"/>
  <c r="G53" i="9"/>
  <c r="F53" i="9"/>
  <c r="I53" i="9" s="1"/>
  <c r="Z53" i="9"/>
  <c r="L52" i="9"/>
  <c r="AI52" i="9"/>
  <c r="M52" i="9"/>
  <c r="AM52" i="9"/>
  <c r="AO52" i="9" s="1"/>
  <c r="A55" i="9"/>
  <c r="B54" i="9"/>
  <c r="C54" i="9" s="1"/>
  <c r="AE54" i="9"/>
  <c r="E54" i="9"/>
  <c r="J52" i="9"/>
  <c r="Q52" i="9" s="1"/>
  <c r="AJ52" i="9"/>
  <c r="AQ52" i="9" s="1"/>
  <c r="AF53" i="9"/>
  <c r="AI53" i="9" s="1"/>
  <c r="AZ53" i="9"/>
  <c r="AG53" i="9"/>
  <c r="S51" i="9"/>
  <c r="W51" i="9" s="1"/>
  <c r="R51" i="9"/>
  <c r="V51" i="9" s="1"/>
  <c r="BH51" i="9" s="1"/>
  <c r="P51" i="9"/>
  <c r="BK51" i="9" s="1"/>
  <c r="BF50" i="9"/>
  <c r="BG50" i="9"/>
  <c r="AS51" i="9"/>
  <c r="AW51" i="9" s="1"/>
  <c r="AP51" i="9"/>
  <c r="AR51" i="9"/>
  <c r="AV51" i="9" s="1"/>
  <c r="BF49" i="9"/>
  <c r="BG49" i="9"/>
  <c r="BF46" i="5"/>
  <c r="BI46" i="5"/>
  <c r="BJ46" i="5" s="1"/>
  <c r="AW48" i="4"/>
  <c r="BF48" i="4" s="1"/>
  <c r="BH47" i="4"/>
  <c r="Q50" i="4"/>
  <c r="AW45" i="3"/>
  <c r="BF45" i="3" s="1"/>
  <c r="AL48" i="3"/>
  <c r="BG44" i="3"/>
  <c r="AQ46" i="1"/>
  <c r="BF42" i="1"/>
  <c r="V49" i="6"/>
  <c r="BH49" i="6" s="1"/>
  <c r="BJ49" i="6" s="1"/>
  <c r="BI84" i="6"/>
  <c r="R47" i="3"/>
  <c r="V47" i="3" s="1"/>
  <c r="S47" i="3"/>
  <c r="P47" i="3"/>
  <c r="O45" i="1"/>
  <c r="BG49" i="6"/>
  <c r="BF49" i="6"/>
  <c r="AN86" i="6"/>
  <c r="AO86" i="6"/>
  <c r="AZ89" i="6"/>
  <c r="AF89" i="6"/>
  <c r="BE86" i="6"/>
  <c r="AR85" i="6"/>
  <c r="AV85" i="6" s="1"/>
  <c r="AS85" i="6"/>
  <c r="AW85" i="6" s="1"/>
  <c r="AP85" i="6"/>
  <c r="A91" i="6"/>
  <c r="AE90" i="6"/>
  <c r="AR46" i="3"/>
  <c r="AW46" i="3" s="1"/>
  <c r="AS46" i="3"/>
  <c r="R44" i="1"/>
  <c r="W44" i="1" s="1"/>
  <c r="S44" i="1"/>
  <c r="P44" i="1"/>
  <c r="AR50" i="4"/>
  <c r="AV50" i="4" s="1"/>
  <c r="AS50" i="4"/>
  <c r="R46" i="3"/>
  <c r="V46" i="3" s="1"/>
  <c r="S46" i="3"/>
  <c r="W46" i="3" s="1"/>
  <c r="BH46" i="3" s="1"/>
  <c r="P46" i="3"/>
  <c r="BK46" i="3" s="1"/>
  <c r="R50" i="4"/>
  <c r="S50" i="4"/>
  <c r="P50" i="4"/>
  <c r="BK50" i="4" s="1"/>
  <c r="AR49" i="4"/>
  <c r="AS49" i="4"/>
  <c r="AR48" i="5"/>
  <c r="AS48" i="5"/>
  <c r="R49" i="4"/>
  <c r="V49" i="4" s="1"/>
  <c r="S49" i="4"/>
  <c r="P49" i="4"/>
  <c r="BK49" i="4" s="1"/>
  <c r="AM46" i="1"/>
  <c r="BF47" i="4"/>
  <c r="AW43" i="1"/>
  <c r="BI43" i="1" s="1"/>
  <c r="W43" i="1"/>
  <c r="BH43" i="1" s="1"/>
  <c r="AR44" i="1"/>
  <c r="AV44" i="1" s="1"/>
  <c r="AS44" i="1"/>
  <c r="R48" i="5"/>
  <c r="V48" i="5" s="1"/>
  <c r="S48" i="5"/>
  <c r="P48" i="5"/>
  <c r="BK48" i="5" s="1"/>
  <c r="AI88" i="6"/>
  <c r="AG88" i="6"/>
  <c r="AH88" i="6" s="1"/>
  <c r="AJ87" i="6"/>
  <c r="AQ87" i="6" s="1"/>
  <c r="AM87" i="6"/>
  <c r="BH44" i="3"/>
  <c r="BJ44" i="3" s="1"/>
  <c r="G52" i="6"/>
  <c r="H52" i="6" s="1"/>
  <c r="M52" i="6" s="1"/>
  <c r="I52" i="6"/>
  <c r="J51" i="6"/>
  <c r="O51" i="6"/>
  <c r="S50" i="6"/>
  <c r="W50" i="6" s="1"/>
  <c r="R50" i="6"/>
  <c r="B53" i="6"/>
  <c r="C53" i="6" s="1"/>
  <c r="E53" i="6"/>
  <c r="F53" i="6" s="1"/>
  <c r="I53" i="6" s="1"/>
  <c r="N51" i="6"/>
  <c r="Z52" i="6"/>
  <c r="BE49" i="5"/>
  <c r="BE50" i="4"/>
  <c r="BE47" i="3"/>
  <c r="BG47" i="5"/>
  <c r="BF47" i="5"/>
  <c r="G47" i="1"/>
  <c r="N45" i="1"/>
  <c r="AG52" i="4"/>
  <c r="BH47" i="5"/>
  <c r="AM51" i="4"/>
  <c r="AN51" i="4" s="1"/>
  <c r="M51" i="4"/>
  <c r="O51" i="4" s="1"/>
  <c r="M48" i="3"/>
  <c r="G52" i="4"/>
  <c r="AG47" i="1"/>
  <c r="AG49" i="3"/>
  <c r="M46" i="1"/>
  <c r="L46" i="1"/>
  <c r="O46" i="1" s="1"/>
  <c r="AM48" i="3"/>
  <c r="G49" i="3"/>
  <c r="AL46" i="1"/>
  <c r="M50" i="5"/>
  <c r="N50" i="5" s="1"/>
  <c r="L50" i="5"/>
  <c r="AL50" i="5"/>
  <c r="AM50" i="5"/>
  <c r="W49" i="4"/>
  <c r="J46" i="1"/>
  <c r="N47" i="3"/>
  <c r="BK47" i="3" s="1"/>
  <c r="AJ50" i="5"/>
  <c r="AO47" i="3"/>
  <c r="AP47" i="3" s="1"/>
  <c r="AI46" i="1"/>
  <c r="AV48" i="5"/>
  <c r="AN50" i="4"/>
  <c r="W50" i="4"/>
  <c r="AV49" i="4"/>
  <c r="AJ48" i="3"/>
  <c r="AI48" i="3"/>
  <c r="J48" i="3"/>
  <c r="I48" i="3"/>
  <c r="AI50" i="5"/>
  <c r="A53" i="5"/>
  <c r="AE52" i="5"/>
  <c r="AG52" i="5" s="1"/>
  <c r="B52" i="5"/>
  <c r="C52" i="5" s="1"/>
  <c r="E52" i="5"/>
  <c r="G52" i="5" s="1"/>
  <c r="N49" i="5"/>
  <c r="O49" i="5"/>
  <c r="J50" i="5"/>
  <c r="AZ51" i="5"/>
  <c r="AF51" i="5"/>
  <c r="I50" i="5"/>
  <c r="Z51" i="5"/>
  <c r="F51" i="5"/>
  <c r="AO49" i="5"/>
  <c r="AP49" i="5" s="1"/>
  <c r="AN49" i="5"/>
  <c r="AI51" i="4"/>
  <c r="AJ51" i="4"/>
  <c r="AF52" i="4"/>
  <c r="AL52" i="4" s="1"/>
  <c r="AZ52" i="4"/>
  <c r="J51" i="4"/>
  <c r="Z52" i="4"/>
  <c r="F52" i="4"/>
  <c r="E53" i="4"/>
  <c r="AE53" i="4"/>
  <c r="B53" i="4"/>
  <c r="C53" i="4" s="1"/>
  <c r="BJ53" i="4" s="1"/>
  <c r="A54" i="4"/>
  <c r="V50" i="4"/>
  <c r="AW50" i="4"/>
  <c r="I51" i="4"/>
  <c r="V44" i="1"/>
  <c r="BH44" i="1" s="1"/>
  <c r="W47" i="3"/>
  <c r="AO45" i="1"/>
  <c r="AP45" i="1" s="1"/>
  <c r="AN45" i="1"/>
  <c r="AF47" i="1"/>
  <c r="AW44" i="1"/>
  <c r="F47" i="1"/>
  <c r="Z47" i="1"/>
  <c r="F49" i="3"/>
  <c r="M49" i="3" s="1"/>
  <c r="Z49" i="3"/>
  <c r="AF49" i="3"/>
  <c r="AZ47" i="1"/>
  <c r="AZ49" i="3"/>
  <c r="E50" i="3"/>
  <c r="AE50" i="3"/>
  <c r="B50" i="3"/>
  <c r="C50" i="3" s="1"/>
  <c r="E48" i="1"/>
  <c r="A48" i="8" s="1"/>
  <c r="B48" i="1"/>
  <c r="C48" i="1" s="1"/>
  <c r="AE48" i="1"/>
  <c r="A51" i="3"/>
  <c r="A49" i="1"/>
  <c r="AQ51" i="4" l="1"/>
  <c r="BI48" i="4"/>
  <c r="BJ48" i="4" s="1"/>
  <c r="L52" i="4"/>
  <c r="AQ48" i="3"/>
  <c r="BJ43" i="1"/>
  <c r="A43" i="2" s="1"/>
  <c r="BI51" i="9"/>
  <c r="BJ51" i="9" s="1"/>
  <c r="J53" i="9"/>
  <c r="M53" i="9"/>
  <c r="N46" i="1"/>
  <c r="AW48" i="5"/>
  <c r="BI48" i="5" s="1"/>
  <c r="L53" i="9"/>
  <c r="Q51" i="6"/>
  <c r="AQ50" i="5"/>
  <c r="AQ51" i="5" s="1"/>
  <c r="AO50" i="5"/>
  <c r="AP50" i="5" s="1"/>
  <c r="BK50" i="6"/>
  <c r="Q50" i="5"/>
  <c r="BI49" i="4"/>
  <c r="AW49" i="4"/>
  <c r="BE52" i="9"/>
  <c r="AP52" i="9"/>
  <c r="AR52" i="9"/>
  <c r="AV52" i="9" s="1"/>
  <c r="BI52" i="9" s="1"/>
  <c r="AS52" i="9"/>
  <c r="AW52" i="9" s="1"/>
  <c r="Z54" i="9"/>
  <c r="F54" i="9"/>
  <c r="G54" i="9"/>
  <c r="AJ53" i="9"/>
  <c r="BE53" i="9" s="1"/>
  <c r="AN52" i="9"/>
  <c r="AZ54" i="9"/>
  <c r="AF54" i="9"/>
  <c r="AL54" i="9" s="1"/>
  <c r="AG54" i="9"/>
  <c r="N52" i="9"/>
  <c r="O52" i="9"/>
  <c r="Q53" i="9"/>
  <c r="AL53" i="9"/>
  <c r="AM53" i="9"/>
  <c r="BF51" i="9"/>
  <c r="BG51" i="9"/>
  <c r="A56" i="9"/>
  <c r="B55" i="9"/>
  <c r="C55" i="9" s="1"/>
  <c r="AE55" i="9"/>
  <c r="E55" i="9"/>
  <c r="N53" i="9"/>
  <c r="O53" i="9"/>
  <c r="Q51" i="4"/>
  <c r="BG48" i="4"/>
  <c r="AV46" i="3"/>
  <c r="BI46" i="3" s="1"/>
  <c r="BJ46" i="3" s="1"/>
  <c r="BI45" i="3"/>
  <c r="Q48" i="3"/>
  <c r="AL49" i="3"/>
  <c r="AN48" i="3"/>
  <c r="BG45" i="3"/>
  <c r="L47" i="1"/>
  <c r="AM47" i="1"/>
  <c r="BE46" i="1"/>
  <c r="BF43" i="1"/>
  <c r="BF44" i="1"/>
  <c r="BG43" i="1"/>
  <c r="V50" i="6"/>
  <c r="BH50" i="6" s="1"/>
  <c r="BJ50" i="6" s="1"/>
  <c r="BF50" i="6"/>
  <c r="BG50" i="6"/>
  <c r="AJ88" i="6"/>
  <c r="AQ88" i="6" s="1"/>
  <c r="AM88" i="6"/>
  <c r="W48" i="5"/>
  <c r="BH48" i="5" s="1"/>
  <c r="BJ48" i="5" s="1"/>
  <c r="AF90" i="6"/>
  <c r="AZ90" i="6"/>
  <c r="BI85" i="6"/>
  <c r="AR86" i="6"/>
  <c r="AV86" i="6" s="1"/>
  <c r="AS86" i="6"/>
  <c r="AW86" i="6" s="1"/>
  <c r="AP86" i="6"/>
  <c r="R45" i="1"/>
  <c r="V45" i="1" s="1"/>
  <c r="S45" i="1"/>
  <c r="W45" i="1" s="1"/>
  <c r="P45" i="1"/>
  <c r="R51" i="4"/>
  <c r="S51" i="4"/>
  <c r="P51" i="4"/>
  <c r="AR47" i="3"/>
  <c r="AS47" i="3"/>
  <c r="A92" i="6"/>
  <c r="AE91" i="6"/>
  <c r="AG89" i="6"/>
  <c r="AH89" i="6" s="1"/>
  <c r="AI89" i="6"/>
  <c r="AR45" i="1"/>
  <c r="AS45" i="1"/>
  <c r="AO87" i="6"/>
  <c r="AN87" i="6"/>
  <c r="R46" i="1"/>
  <c r="V46" i="1" s="1"/>
  <c r="S46" i="1"/>
  <c r="P46" i="1"/>
  <c r="AR49" i="5"/>
  <c r="AS49" i="5"/>
  <c r="AW49" i="5" s="1"/>
  <c r="R49" i="5"/>
  <c r="S49" i="5"/>
  <c r="P49" i="5"/>
  <c r="BK49" i="5" s="1"/>
  <c r="AR50" i="5"/>
  <c r="AV50" i="5" s="1"/>
  <c r="BE87" i="6"/>
  <c r="J52" i="6"/>
  <c r="G53" i="6"/>
  <c r="H53" i="6" s="1"/>
  <c r="M53" i="6" s="1"/>
  <c r="S51" i="6"/>
  <c r="W51" i="6" s="1"/>
  <c r="P51" i="6"/>
  <c r="BK51" i="6" s="1"/>
  <c r="R51" i="6"/>
  <c r="V51" i="6" s="1"/>
  <c r="O52" i="6"/>
  <c r="P52" i="6" s="1"/>
  <c r="N52" i="6"/>
  <c r="B54" i="6"/>
  <c r="C54" i="6" s="1"/>
  <c r="E54" i="6"/>
  <c r="F54" i="6" s="1"/>
  <c r="I54" i="6" s="1"/>
  <c r="Z53" i="6"/>
  <c r="BE50" i="5"/>
  <c r="BE51" i="4"/>
  <c r="BE48" i="3"/>
  <c r="BG44" i="1"/>
  <c r="BG50" i="4"/>
  <c r="BF50" i="4"/>
  <c r="BH49" i="4"/>
  <c r="BG49" i="4"/>
  <c r="BF49" i="4"/>
  <c r="BF46" i="3"/>
  <c r="G53" i="4"/>
  <c r="BI50" i="4"/>
  <c r="AM49" i="3"/>
  <c r="AN49" i="3" s="1"/>
  <c r="AL47" i="1"/>
  <c r="AN47" i="1" s="1"/>
  <c r="M52" i="4"/>
  <c r="N52" i="4" s="1"/>
  <c r="AM52" i="4"/>
  <c r="AO52" i="4" s="1"/>
  <c r="AP52" i="4" s="1"/>
  <c r="M47" i="1"/>
  <c r="AG48" i="1"/>
  <c r="AG50" i="3"/>
  <c r="L49" i="3"/>
  <c r="O49" i="3" s="1"/>
  <c r="G50" i="3"/>
  <c r="G48" i="1"/>
  <c r="BI44" i="1"/>
  <c r="BJ44" i="1" s="1"/>
  <c r="A44" i="2" s="1"/>
  <c r="BH50" i="4"/>
  <c r="AG53" i="4"/>
  <c r="BH47" i="3"/>
  <c r="AL51" i="5"/>
  <c r="AM51" i="5"/>
  <c r="L51" i="5"/>
  <c r="M51" i="5"/>
  <c r="AO51" i="4"/>
  <c r="AP51" i="4" s="1"/>
  <c r="J52" i="4"/>
  <c r="AV47" i="3"/>
  <c r="AJ47" i="1"/>
  <c r="J47" i="1"/>
  <c r="AI47" i="1"/>
  <c r="AQ47" i="1" s="1"/>
  <c r="I47" i="1"/>
  <c r="AN50" i="5"/>
  <c r="AJ51" i="5"/>
  <c r="J51" i="5"/>
  <c r="I52" i="4"/>
  <c r="AI52" i="4"/>
  <c r="N51" i="4"/>
  <c r="BK51" i="4" s="1"/>
  <c r="AJ52" i="4"/>
  <c r="AQ52" i="4" s="1"/>
  <c r="I49" i="3"/>
  <c r="J49" i="3"/>
  <c r="AI49" i="3"/>
  <c r="AQ49" i="3" s="1"/>
  <c r="AJ49" i="3"/>
  <c r="O50" i="5"/>
  <c r="I51" i="5"/>
  <c r="AI51" i="5"/>
  <c r="AZ52" i="5"/>
  <c r="AF52" i="5"/>
  <c r="B53" i="5"/>
  <c r="C53" i="5" s="1"/>
  <c r="BJ53" i="5" s="1"/>
  <c r="A54" i="5"/>
  <c r="E53" i="5"/>
  <c r="G53" i="5" s="1"/>
  <c r="AE53" i="5"/>
  <c r="AG53" i="5" s="1"/>
  <c r="AV49" i="5"/>
  <c r="Z52" i="5"/>
  <c r="F52" i="5"/>
  <c r="A55" i="4"/>
  <c r="B54" i="4"/>
  <c r="C54" i="4" s="1"/>
  <c r="E54" i="4"/>
  <c r="AE54" i="4"/>
  <c r="Z53" i="4"/>
  <c r="F53" i="4"/>
  <c r="M53" i="4" s="1"/>
  <c r="V51" i="4"/>
  <c r="AZ53" i="4"/>
  <c r="AF53" i="4"/>
  <c r="W51" i="4"/>
  <c r="AO46" i="1"/>
  <c r="AP46" i="1" s="1"/>
  <c r="AN46" i="1"/>
  <c r="W46" i="1"/>
  <c r="F48" i="1"/>
  <c r="Z48" i="1"/>
  <c r="AF48" i="1"/>
  <c r="AL48" i="1" s="1"/>
  <c r="O48" i="3"/>
  <c r="N48" i="3"/>
  <c r="AO48" i="3"/>
  <c r="AP48" i="3" s="1"/>
  <c r="F50" i="3"/>
  <c r="Z50" i="3"/>
  <c r="AF50" i="3"/>
  <c r="AL50" i="3" s="1"/>
  <c r="AZ48" i="1"/>
  <c r="AZ50" i="3"/>
  <c r="B51" i="3"/>
  <c r="C51" i="3" s="1"/>
  <c r="BJ51" i="3" s="1"/>
  <c r="E51" i="3"/>
  <c r="AE51" i="3"/>
  <c r="E49" i="1"/>
  <c r="A49" i="8" s="1"/>
  <c r="AE49" i="1"/>
  <c r="B49" i="1"/>
  <c r="C49" i="1" s="1"/>
  <c r="A52" i="3"/>
  <c r="A50" i="1"/>
  <c r="BI86" i="6" l="1"/>
  <c r="Q51" i="5"/>
  <c r="BH51" i="6"/>
  <c r="BJ51" i="6" s="1"/>
  <c r="AQ53" i="9"/>
  <c r="L54" i="9"/>
  <c r="BF48" i="5"/>
  <c r="AW45" i="1"/>
  <c r="BH45" i="1"/>
  <c r="N47" i="1"/>
  <c r="M50" i="3"/>
  <c r="BG48" i="5"/>
  <c r="Q52" i="6"/>
  <c r="AS50" i="5"/>
  <c r="AW50" i="5" s="1"/>
  <c r="W49" i="5"/>
  <c r="S53" i="9"/>
  <c r="W53" i="9" s="1"/>
  <c r="R53" i="9"/>
  <c r="V53" i="9" s="1"/>
  <c r="P53" i="9"/>
  <c r="BK53" i="9" s="1"/>
  <c r="S52" i="9"/>
  <c r="W52" i="9" s="1"/>
  <c r="R52" i="9"/>
  <c r="V52" i="9" s="1"/>
  <c r="P52" i="9"/>
  <c r="BK52" i="9" s="1"/>
  <c r="A57" i="9"/>
  <c r="B56" i="9"/>
  <c r="C56" i="9" s="1"/>
  <c r="AE56" i="9"/>
  <c r="E56" i="9"/>
  <c r="I54" i="9"/>
  <c r="AJ54" i="9"/>
  <c r="M54" i="9"/>
  <c r="N54" i="9" s="1"/>
  <c r="AI54" i="9"/>
  <c r="J54" i="9"/>
  <c r="AN53" i="9"/>
  <c r="AO53" i="9"/>
  <c r="AF55" i="9"/>
  <c r="AI55" i="9" s="1"/>
  <c r="AG55" i="9"/>
  <c r="AZ55" i="9"/>
  <c r="AM54" i="9"/>
  <c r="AN54" i="9" s="1"/>
  <c r="Z55" i="9"/>
  <c r="F55" i="9"/>
  <c r="J55" i="9" s="1"/>
  <c r="G55" i="9"/>
  <c r="V49" i="5"/>
  <c r="O52" i="4"/>
  <c r="R52" i="4" s="1"/>
  <c r="V52" i="4" s="1"/>
  <c r="Q52" i="4"/>
  <c r="BE52" i="4"/>
  <c r="AM53" i="4"/>
  <c r="Q49" i="3"/>
  <c r="BG46" i="3"/>
  <c r="AV45" i="1"/>
  <c r="M48" i="1"/>
  <c r="O47" i="1"/>
  <c r="S47" i="1" s="1"/>
  <c r="W47" i="1" s="1"/>
  <c r="AR52" i="4"/>
  <c r="AV52" i="4" s="1"/>
  <c r="AS52" i="4"/>
  <c r="AW52" i="4" s="1"/>
  <c r="AJ89" i="6"/>
  <c r="AQ89" i="6" s="1"/>
  <c r="AM89" i="6"/>
  <c r="BE88" i="6"/>
  <c r="R48" i="3"/>
  <c r="S48" i="3"/>
  <c r="P48" i="3"/>
  <c r="BK48" i="3" s="1"/>
  <c r="S52" i="4"/>
  <c r="R49" i="3"/>
  <c r="S49" i="3"/>
  <c r="P49" i="3"/>
  <c r="AR48" i="3"/>
  <c r="AS48" i="3"/>
  <c r="AF91" i="6"/>
  <c r="AZ91" i="6"/>
  <c r="AW47" i="3"/>
  <c r="AI90" i="6"/>
  <c r="AG90" i="6"/>
  <c r="AH90" i="6" s="1"/>
  <c r="AR46" i="1"/>
  <c r="AV46" i="1" s="1"/>
  <c r="AS46" i="1"/>
  <c r="AR51" i="4"/>
  <c r="AS51" i="4"/>
  <c r="BG51" i="6"/>
  <c r="BF51" i="6"/>
  <c r="A93" i="6"/>
  <c r="AE92" i="6"/>
  <c r="R50" i="5"/>
  <c r="V50" i="5" s="1"/>
  <c r="S50" i="5"/>
  <c r="P50" i="5"/>
  <c r="BK50" i="5" s="1"/>
  <c r="BI47" i="3"/>
  <c r="BF47" i="3"/>
  <c r="AR87" i="6"/>
  <c r="AV87" i="6" s="1"/>
  <c r="AS87" i="6"/>
  <c r="AW87" i="6" s="1"/>
  <c r="AP87" i="6"/>
  <c r="AO88" i="6"/>
  <c r="AN88" i="6"/>
  <c r="G54" i="6"/>
  <c r="H54" i="6" s="1"/>
  <c r="M54" i="6" s="1"/>
  <c r="J53" i="6"/>
  <c r="B55" i="6"/>
  <c r="C55" i="6" s="1"/>
  <c r="E55" i="6"/>
  <c r="F55" i="6" s="1"/>
  <c r="N53" i="6"/>
  <c r="O53" i="6"/>
  <c r="P53" i="6" s="1"/>
  <c r="S52" i="6"/>
  <c r="W52" i="6" s="1"/>
  <c r="R52" i="6"/>
  <c r="V52" i="6" s="1"/>
  <c r="J54" i="6"/>
  <c r="Z54" i="6"/>
  <c r="BI50" i="5"/>
  <c r="BE51" i="5"/>
  <c r="BE47" i="1"/>
  <c r="BE49" i="3"/>
  <c r="BG47" i="3"/>
  <c r="BJ50" i="4"/>
  <c r="G49" i="1"/>
  <c r="G51" i="3"/>
  <c r="BH51" i="4"/>
  <c r="G54" i="4"/>
  <c r="L48" i="1"/>
  <c r="AM50" i="3"/>
  <c r="AN50" i="3" s="1"/>
  <c r="AM48" i="1"/>
  <c r="AN48" i="1" s="1"/>
  <c r="L53" i="4"/>
  <c r="O53" i="4" s="1"/>
  <c r="AG51" i="3"/>
  <c r="AG49" i="1"/>
  <c r="BH46" i="1"/>
  <c r="AI53" i="4"/>
  <c r="AL53" i="4"/>
  <c r="AO53" i="4" s="1"/>
  <c r="AP53" i="4" s="1"/>
  <c r="L50" i="3"/>
  <c r="AG54" i="4"/>
  <c r="BI49" i="5"/>
  <c r="AN51" i="5"/>
  <c r="O51" i="5"/>
  <c r="AL52" i="5"/>
  <c r="AM52" i="5"/>
  <c r="M52" i="5"/>
  <c r="L52" i="5"/>
  <c r="AV51" i="4"/>
  <c r="AI52" i="5"/>
  <c r="AJ53" i="4"/>
  <c r="AN52" i="4"/>
  <c r="J48" i="1"/>
  <c r="AO47" i="1"/>
  <c r="AP47" i="1" s="1"/>
  <c r="I48" i="1"/>
  <c r="AJ48" i="1"/>
  <c r="AI48" i="1"/>
  <c r="AQ48" i="1" s="1"/>
  <c r="AO51" i="5"/>
  <c r="AP51" i="5" s="1"/>
  <c r="AJ52" i="5"/>
  <c r="AQ52" i="5" s="1"/>
  <c r="W49" i="3"/>
  <c r="N49" i="3"/>
  <c r="BK49" i="3" s="1"/>
  <c r="I50" i="3"/>
  <c r="J50" i="3"/>
  <c r="AI50" i="3"/>
  <c r="AJ50" i="3"/>
  <c r="N51" i="5"/>
  <c r="J52" i="5"/>
  <c r="E54" i="5"/>
  <c r="G54" i="5" s="1"/>
  <c r="A55" i="5"/>
  <c r="AE54" i="5"/>
  <c r="AG54" i="5" s="1"/>
  <c r="B54" i="5"/>
  <c r="C54" i="5" s="1"/>
  <c r="Z53" i="5"/>
  <c r="F53" i="5"/>
  <c r="AF53" i="5"/>
  <c r="AZ53" i="5"/>
  <c r="I52" i="5"/>
  <c r="Q52" i="5" s="1"/>
  <c r="AN53" i="4"/>
  <c r="AZ54" i="4"/>
  <c r="AF54" i="4"/>
  <c r="AI54" i="4" s="1"/>
  <c r="A56" i="4"/>
  <c r="AE55" i="4"/>
  <c r="E55" i="4"/>
  <c r="B55" i="4"/>
  <c r="C55" i="4" s="1"/>
  <c r="BJ55" i="4" s="1"/>
  <c r="J53" i="4"/>
  <c r="F54" i="4"/>
  <c r="Z54" i="4"/>
  <c r="I53" i="4"/>
  <c r="V49" i="3"/>
  <c r="F49" i="1"/>
  <c r="I49" i="1" s="1"/>
  <c r="Z49" i="1"/>
  <c r="AF49" i="1"/>
  <c r="W48" i="3"/>
  <c r="V48" i="3"/>
  <c r="AO49" i="3"/>
  <c r="AP49" i="3" s="1"/>
  <c r="AV48" i="3"/>
  <c r="F51" i="3"/>
  <c r="L51" i="3" s="1"/>
  <c r="Z51" i="3"/>
  <c r="AF51" i="3"/>
  <c r="AZ49" i="1"/>
  <c r="AZ51" i="3"/>
  <c r="E52" i="3"/>
  <c r="B52" i="3"/>
  <c r="C52" i="3" s="1"/>
  <c r="AE52" i="3"/>
  <c r="AE50" i="1"/>
  <c r="B50" i="1"/>
  <c r="C50" i="1" s="1"/>
  <c r="E50" i="1"/>
  <c r="A50" i="8" s="1"/>
  <c r="A53" i="3"/>
  <c r="A51" i="1"/>
  <c r="AQ50" i="3" l="1"/>
  <c r="BH53" i="9"/>
  <c r="BH52" i="9"/>
  <c r="BJ52" i="9" s="1"/>
  <c r="AQ53" i="4"/>
  <c r="BG45" i="1"/>
  <c r="AO54" i="9"/>
  <c r="O54" i="9"/>
  <c r="R54" i="9" s="1"/>
  <c r="V54" i="9" s="1"/>
  <c r="BH49" i="5"/>
  <c r="Q53" i="6"/>
  <c r="Q54" i="6" s="1"/>
  <c r="BK52" i="6"/>
  <c r="Q50" i="3"/>
  <c r="AL51" i="3"/>
  <c r="M54" i="4"/>
  <c r="P52" i="4"/>
  <c r="BI45" i="1"/>
  <c r="BJ45" i="1" s="1"/>
  <c r="A45" i="2" s="1"/>
  <c r="BE54" i="9"/>
  <c r="AZ56" i="9"/>
  <c r="AF56" i="9"/>
  <c r="AG56" i="9"/>
  <c r="AL56" i="9" s="1"/>
  <c r="AI56" i="9"/>
  <c r="AJ56" i="9"/>
  <c r="Z56" i="9"/>
  <c r="G56" i="9"/>
  <c r="M56" i="9" s="1"/>
  <c r="F56" i="9"/>
  <c r="J56" i="9" s="1"/>
  <c r="AM55" i="9"/>
  <c r="M55" i="9"/>
  <c r="AJ55" i="9"/>
  <c r="BF52" i="9"/>
  <c r="BG52" i="9"/>
  <c r="S54" i="9"/>
  <c r="W54" i="9" s="1"/>
  <c r="A58" i="9"/>
  <c r="B57" i="9"/>
  <c r="C57" i="9" s="1"/>
  <c r="AE57" i="9"/>
  <c r="E57" i="9"/>
  <c r="AP54" i="9"/>
  <c r="AR54" i="9"/>
  <c r="AV54" i="9" s="1"/>
  <c r="BI54" i="9" s="1"/>
  <c r="AS54" i="9"/>
  <c r="AS53" i="9"/>
  <c r="AW53" i="9" s="1"/>
  <c r="AP53" i="9"/>
  <c r="AR53" i="9"/>
  <c r="AV53" i="9" s="1"/>
  <c r="BI53" i="9" s="1"/>
  <c r="AW54" i="9"/>
  <c r="L55" i="9"/>
  <c r="AL55" i="9"/>
  <c r="I55" i="9"/>
  <c r="AQ54" i="9"/>
  <c r="Q54" i="9"/>
  <c r="BF49" i="5"/>
  <c r="BG49" i="5"/>
  <c r="AN52" i="5"/>
  <c r="W50" i="5"/>
  <c r="BF50" i="5" s="1"/>
  <c r="Q53" i="4"/>
  <c r="BK52" i="4"/>
  <c r="N53" i="4"/>
  <c r="AW48" i="3"/>
  <c r="BI48" i="3" s="1"/>
  <c r="P47" i="1"/>
  <c r="R47" i="1"/>
  <c r="V47" i="1" s="1"/>
  <c r="BH47" i="1" s="1"/>
  <c r="AL49" i="1"/>
  <c r="BF45" i="1"/>
  <c r="AW46" i="1"/>
  <c r="BG46" i="1" s="1"/>
  <c r="BI87" i="6"/>
  <c r="R53" i="4"/>
  <c r="S53" i="4"/>
  <c r="W53" i="4" s="1"/>
  <c r="P53" i="4"/>
  <c r="AR51" i="5"/>
  <c r="AW51" i="5" s="1"/>
  <c r="AS51" i="5"/>
  <c r="BF52" i="6"/>
  <c r="BG52" i="6"/>
  <c r="AR88" i="6"/>
  <c r="AV88" i="6" s="1"/>
  <c r="AS88" i="6"/>
  <c r="AW88" i="6" s="1"/>
  <c r="AP88" i="6"/>
  <c r="AO89" i="6"/>
  <c r="AN89" i="6"/>
  <c r="AR49" i="3"/>
  <c r="AV49" i="3" s="1"/>
  <c r="AS49" i="3"/>
  <c r="AR53" i="4"/>
  <c r="AS53" i="4"/>
  <c r="AW53" i="4" s="1"/>
  <c r="AZ92" i="6"/>
  <c r="AF92" i="6"/>
  <c r="AJ90" i="6"/>
  <c r="AQ90" i="6" s="1"/>
  <c r="AM90" i="6"/>
  <c r="AI91" i="6"/>
  <c r="AG91" i="6"/>
  <c r="AH91" i="6" s="1"/>
  <c r="BE89" i="6"/>
  <c r="AR47" i="1"/>
  <c r="AV47" i="1" s="1"/>
  <c r="AS47" i="1"/>
  <c r="AW47" i="1" s="1"/>
  <c r="A94" i="6"/>
  <c r="AE93" i="6"/>
  <c r="AW51" i="4"/>
  <c r="BI51" i="4" s="1"/>
  <c r="W52" i="4"/>
  <c r="BH52" i="4" s="1"/>
  <c r="BE50" i="3"/>
  <c r="R51" i="5"/>
  <c r="S51" i="5"/>
  <c r="P51" i="5"/>
  <c r="BK51" i="5" s="1"/>
  <c r="BH52" i="6"/>
  <c r="BJ52" i="6" s="1"/>
  <c r="G55" i="6"/>
  <c r="H55" i="6" s="1"/>
  <c r="M55" i="6" s="1"/>
  <c r="I55" i="6"/>
  <c r="N54" i="6"/>
  <c r="BK54" i="6" s="1"/>
  <c r="Z55" i="6"/>
  <c r="O54" i="6"/>
  <c r="P54" i="6" s="1"/>
  <c r="S53" i="6"/>
  <c r="W53" i="6" s="1"/>
  <c r="R53" i="6"/>
  <c r="B56" i="6"/>
  <c r="C56" i="6" s="1"/>
  <c r="E56" i="6"/>
  <c r="F56" i="6" s="1"/>
  <c r="BE52" i="5"/>
  <c r="BG50" i="5"/>
  <c r="BE53" i="4"/>
  <c r="BF52" i="4"/>
  <c r="BF51" i="4"/>
  <c r="BE48" i="1"/>
  <c r="BF46" i="1"/>
  <c r="BG52" i="4"/>
  <c r="BG48" i="3"/>
  <c r="BF48" i="3"/>
  <c r="G50" i="1"/>
  <c r="AM49" i="1"/>
  <c r="M49" i="1"/>
  <c r="L54" i="4"/>
  <c r="O54" i="4" s="1"/>
  <c r="M51" i="3"/>
  <c r="L49" i="1"/>
  <c r="G55" i="4"/>
  <c r="AL54" i="4"/>
  <c r="AM51" i="3"/>
  <c r="AN51" i="3" s="1"/>
  <c r="G52" i="3"/>
  <c r="AG50" i="1"/>
  <c r="AG52" i="3"/>
  <c r="AG55" i="4"/>
  <c r="BH50" i="5"/>
  <c r="BJ50" i="5" s="1"/>
  <c r="BI52" i="4"/>
  <c r="AM54" i="4"/>
  <c r="BH49" i="3"/>
  <c r="BH48" i="3"/>
  <c r="O52" i="5"/>
  <c r="AL53" i="5"/>
  <c r="AM53" i="5"/>
  <c r="M53" i="5"/>
  <c r="L53" i="5"/>
  <c r="AI53" i="5"/>
  <c r="N50" i="3"/>
  <c r="AO48" i="1"/>
  <c r="AP48" i="1" s="1"/>
  <c r="J49" i="1"/>
  <c r="AJ49" i="1"/>
  <c r="AI49" i="1"/>
  <c r="AO50" i="3"/>
  <c r="AP50" i="3" s="1"/>
  <c r="I54" i="4"/>
  <c r="V53" i="4"/>
  <c r="AJ54" i="4"/>
  <c r="AQ54" i="4" s="1"/>
  <c r="J54" i="4"/>
  <c r="O50" i="3"/>
  <c r="AI51" i="3"/>
  <c r="AJ51" i="3"/>
  <c r="J51" i="3"/>
  <c r="I51" i="3"/>
  <c r="Q51" i="3" s="1"/>
  <c r="AO52" i="5"/>
  <c r="AP52" i="5" s="1"/>
  <c r="N52" i="5"/>
  <c r="AJ53" i="5"/>
  <c r="J53" i="5"/>
  <c r="A56" i="5"/>
  <c r="B55" i="5"/>
  <c r="C55" i="5" s="1"/>
  <c r="BJ55" i="5" s="1"/>
  <c r="AE55" i="5"/>
  <c r="AG55" i="5" s="1"/>
  <c r="E55" i="5"/>
  <c r="G55" i="5" s="1"/>
  <c r="Z54" i="5"/>
  <c r="F54" i="5"/>
  <c r="AZ54" i="5"/>
  <c r="AF54" i="5"/>
  <c r="I53" i="5"/>
  <c r="Z55" i="4"/>
  <c r="F55" i="4"/>
  <c r="J55" i="4" s="1"/>
  <c r="B56" i="4"/>
  <c r="C56" i="4" s="1"/>
  <c r="A57" i="4"/>
  <c r="AE56" i="4"/>
  <c r="E56" i="4"/>
  <c r="AV53" i="4"/>
  <c r="AZ55" i="4"/>
  <c r="AF55" i="4"/>
  <c r="O48" i="1"/>
  <c r="N48" i="1"/>
  <c r="AF50" i="1"/>
  <c r="AJ50" i="1" s="1"/>
  <c r="F50" i="1"/>
  <c r="I50" i="1" s="1"/>
  <c r="Z50" i="1"/>
  <c r="F52" i="3"/>
  <c r="Z52" i="3"/>
  <c r="AF52" i="3"/>
  <c r="AZ50" i="1"/>
  <c r="AZ52" i="3"/>
  <c r="B53" i="3"/>
  <c r="C53" i="3" s="1"/>
  <c r="BJ53" i="3" s="1"/>
  <c r="E53" i="3"/>
  <c r="AE53" i="3"/>
  <c r="E51" i="1"/>
  <c r="A51" i="8" s="1"/>
  <c r="AE51" i="1"/>
  <c r="B51" i="1"/>
  <c r="C51" i="1" s="1"/>
  <c r="A54" i="3"/>
  <c r="A52" i="1"/>
  <c r="Q54" i="4" l="1"/>
  <c r="BJ53" i="9"/>
  <c r="BH54" i="9"/>
  <c r="BJ54" i="9" s="1"/>
  <c r="L52" i="3"/>
  <c r="BG51" i="4"/>
  <c r="I56" i="9"/>
  <c r="AM56" i="9"/>
  <c r="AQ53" i="5"/>
  <c r="L56" i="9"/>
  <c r="O56" i="9" s="1"/>
  <c r="BK53" i="6"/>
  <c r="BI53" i="4"/>
  <c r="BI46" i="1"/>
  <c r="BJ46" i="1" s="1"/>
  <c r="A46" i="2" s="1"/>
  <c r="BK53" i="4"/>
  <c r="P54" i="9"/>
  <c r="BK54" i="9" s="1"/>
  <c r="AL52" i="3"/>
  <c r="AQ51" i="3"/>
  <c r="AQ49" i="1"/>
  <c r="BI47" i="1"/>
  <c r="BJ47" i="1" s="1"/>
  <c r="A47" i="2" s="1"/>
  <c r="AQ55" i="9"/>
  <c r="AQ56" i="9" s="1"/>
  <c r="Q55" i="9"/>
  <c r="Q56" i="9" s="1"/>
  <c r="N55" i="9"/>
  <c r="O55" i="9"/>
  <c r="G57" i="9"/>
  <c r="Z57" i="9"/>
  <c r="F57" i="9"/>
  <c r="I57" i="9" s="1"/>
  <c r="BE56" i="9"/>
  <c r="AN56" i="9"/>
  <c r="AO56" i="9"/>
  <c r="AN55" i="9"/>
  <c r="AO55" i="9"/>
  <c r="AF57" i="9"/>
  <c r="AI57" i="9" s="1"/>
  <c r="AG57" i="9"/>
  <c r="AZ57" i="9"/>
  <c r="N56" i="9"/>
  <c r="BE55" i="9"/>
  <c r="BF54" i="9"/>
  <c r="BG54" i="9"/>
  <c r="A59" i="9"/>
  <c r="B58" i="9"/>
  <c r="C58" i="9" s="1"/>
  <c r="AE58" i="9"/>
  <c r="E58" i="9"/>
  <c r="BF53" i="9"/>
  <c r="BG53" i="9"/>
  <c r="AV51" i="5"/>
  <c r="BI51" i="5" s="1"/>
  <c r="Q53" i="5"/>
  <c r="AL55" i="4"/>
  <c r="BJ48" i="3"/>
  <c r="V53" i="6"/>
  <c r="BH53" i="6" s="1"/>
  <c r="BJ53" i="6" s="1"/>
  <c r="R54" i="4"/>
  <c r="V54" i="4" s="1"/>
  <c r="S54" i="4"/>
  <c r="W54" i="4" s="1"/>
  <c r="P54" i="4"/>
  <c r="BG53" i="6"/>
  <c r="BF53" i="6"/>
  <c r="BE90" i="6"/>
  <c r="AR89" i="6"/>
  <c r="AV89" i="6" s="1"/>
  <c r="AS89" i="6"/>
  <c r="AW89" i="6" s="1"/>
  <c r="AP89" i="6"/>
  <c r="R48" i="1"/>
  <c r="W48" i="1" s="1"/>
  <c r="S48" i="1"/>
  <c r="P48" i="1"/>
  <c r="AR52" i="5"/>
  <c r="AS52" i="5"/>
  <c r="AR50" i="3"/>
  <c r="AS50" i="3"/>
  <c r="W51" i="5"/>
  <c r="V51" i="5"/>
  <c r="AJ91" i="6"/>
  <c r="AQ91" i="6" s="1"/>
  <c r="AM91" i="6"/>
  <c r="AG92" i="6"/>
  <c r="AH92" i="6" s="1"/>
  <c r="AI92" i="6"/>
  <c r="AR48" i="1"/>
  <c r="AS48" i="1"/>
  <c r="R52" i="5"/>
  <c r="V52" i="5" s="1"/>
  <c r="S52" i="5"/>
  <c r="W52" i="5" s="1"/>
  <c r="BH52" i="5" s="1"/>
  <c r="P52" i="5"/>
  <c r="BK52" i="5" s="1"/>
  <c r="BJ52" i="4"/>
  <c r="AZ93" i="6"/>
  <c r="AF93" i="6"/>
  <c r="AW49" i="3"/>
  <c r="BI49" i="3" s="1"/>
  <c r="R50" i="3"/>
  <c r="V50" i="3" s="1"/>
  <c r="S50" i="3"/>
  <c r="P50" i="3"/>
  <c r="BK50" i="3" s="1"/>
  <c r="A95" i="6"/>
  <c r="AE94" i="6"/>
  <c r="AO90" i="6"/>
  <c r="AN90" i="6"/>
  <c r="BI88" i="6"/>
  <c r="G56" i="6"/>
  <c r="H56" i="6" s="1"/>
  <c r="M56" i="6" s="1"/>
  <c r="I56" i="6"/>
  <c r="J55" i="6"/>
  <c r="Q55" i="6" s="1"/>
  <c r="B57" i="6"/>
  <c r="C57" i="6" s="1"/>
  <c r="E57" i="6"/>
  <c r="F57" i="6" s="1"/>
  <c r="N55" i="6"/>
  <c r="O55" i="6"/>
  <c r="P55" i="6" s="1"/>
  <c r="Z56" i="6"/>
  <c r="S54" i="6"/>
  <c r="W54" i="6" s="1"/>
  <c r="R54" i="6"/>
  <c r="BE53" i="5"/>
  <c r="BE54" i="4"/>
  <c r="BH53" i="4"/>
  <c r="BE51" i="3"/>
  <c r="BE49" i="1"/>
  <c r="BG47" i="1"/>
  <c r="BF47" i="1"/>
  <c r="BG53" i="4"/>
  <c r="BF53" i="4"/>
  <c r="G51" i="1"/>
  <c r="AG56" i="4"/>
  <c r="AM55" i="4"/>
  <c r="M52" i="3"/>
  <c r="M50" i="1"/>
  <c r="AM50" i="1"/>
  <c r="L55" i="4"/>
  <c r="L50" i="1"/>
  <c r="G53" i="3"/>
  <c r="AM52" i="3"/>
  <c r="AN52" i="3" s="1"/>
  <c r="AL50" i="1"/>
  <c r="M55" i="4"/>
  <c r="AG53" i="3"/>
  <c r="AG51" i="1"/>
  <c r="G56" i="4"/>
  <c r="M54" i="5"/>
  <c r="L54" i="5"/>
  <c r="AL54" i="5"/>
  <c r="AM54" i="5"/>
  <c r="AN53" i="5"/>
  <c r="AJ54" i="5"/>
  <c r="O51" i="3"/>
  <c r="N51" i="3"/>
  <c r="AV48" i="1"/>
  <c r="AI50" i="1"/>
  <c r="AQ50" i="1" s="1"/>
  <c r="J50" i="1"/>
  <c r="AV50" i="3"/>
  <c r="AO53" i="5"/>
  <c r="AP53" i="5" s="1"/>
  <c r="N54" i="4"/>
  <c r="BK54" i="4" s="1"/>
  <c r="AJ52" i="3"/>
  <c r="AI52" i="3"/>
  <c r="J52" i="3"/>
  <c r="Q52" i="3" s="1"/>
  <c r="I52" i="3"/>
  <c r="J54" i="5"/>
  <c r="I54" i="5"/>
  <c r="AI54" i="5"/>
  <c r="AQ54" i="5" s="1"/>
  <c r="N53" i="5"/>
  <c r="O53" i="5"/>
  <c r="A57" i="5"/>
  <c r="AE56" i="5"/>
  <c r="AG56" i="5" s="1"/>
  <c r="E56" i="5"/>
  <c r="G56" i="5" s="1"/>
  <c r="B56" i="5"/>
  <c r="C56" i="5" s="1"/>
  <c r="F55" i="5"/>
  <c r="Z55" i="5"/>
  <c r="AZ55" i="5"/>
  <c r="AF55" i="5"/>
  <c r="AN54" i="4"/>
  <c r="AO54" i="4"/>
  <c r="AP54" i="4" s="1"/>
  <c r="E57" i="4"/>
  <c r="AE57" i="4"/>
  <c r="B57" i="4"/>
  <c r="C57" i="4" s="1"/>
  <c r="BJ57" i="4" s="1"/>
  <c r="A58" i="4"/>
  <c r="AI55" i="4"/>
  <c r="I55" i="4"/>
  <c r="AF56" i="4"/>
  <c r="AI56" i="4" s="1"/>
  <c r="AZ56" i="4"/>
  <c r="Z56" i="4"/>
  <c r="F56" i="4"/>
  <c r="I56" i="4" s="1"/>
  <c r="AJ55" i="4"/>
  <c r="N49" i="1"/>
  <c r="AO49" i="1"/>
  <c r="AP49" i="1" s="1"/>
  <c r="AN49" i="1"/>
  <c r="AF51" i="1"/>
  <c r="AJ51" i="1" s="1"/>
  <c r="O49" i="1"/>
  <c r="F51" i="1"/>
  <c r="J51" i="1" s="1"/>
  <c r="Z51" i="1"/>
  <c r="AO51" i="3"/>
  <c r="AP51" i="3" s="1"/>
  <c r="F53" i="3"/>
  <c r="Z53" i="3"/>
  <c r="AF53" i="3"/>
  <c r="AZ51" i="1"/>
  <c r="AZ53" i="3"/>
  <c r="AE54" i="3"/>
  <c r="B54" i="3"/>
  <c r="C54" i="3" s="1"/>
  <c r="E54" i="3"/>
  <c r="E52" i="1"/>
  <c r="A52" i="8" s="1"/>
  <c r="AE52" i="1"/>
  <c r="B52" i="1"/>
  <c r="C52" i="1" s="1"/>
  <c r="A55" i="3"/>
  <c r="A53" i="1"/>
  <c r="AW52" i="5" l="1"/>
  <c r="AL57" i="9"/>
  <c r="AQ52" i="3"/>
  <c r="AQ55" i="4"/>
  <c r="AJ57" i="9"/>
  <c r="AQ57" i="9" s="1"/>
  <c r="L57" i="9"/>
  <c r="AM57" i="9"/>
  <c r="AN57" i="9" s="1"/>
  <c r="W50" i="3"/>
  <c r="AO55" i="4"/>
  <c r="AP55" i="4" s="1"/>
  <c r="BK55" i="6"/>
  <c r="L53" i="3"/>
  <c r="BH50" i="3"/>
  <c r="S56" i="9"/>
  <c r="W56" i="9" s="1"/>
  <c r="R56" i="9"/>
  <c r="V56" i="9" s="1"/>
  <c r="BH56" i="9" s="1"/>
  <c r="P56" i="9"/>
  <c r="BK56" i="9" s="1"/>
  <c r="AZ58" i="9"/>
  <c r="AF58" i="9"/>
  <c r="AJ58" i="9" s="1"/>
  <c r="AG58" i="9"/>
  <c r="AI58" i="9"/>
  <c r="AP56" i="9"/>
  <c r="AS56" i="9"/>
  <c r="AW56" i="9" s="1"/>
  <c r="AR56" i="9"/>
  <c r="AV56" i="9" s="1"/>
  <c r="BI56" i="9" s="1"/>
  <c r="M57" i="9"/>
  <c r="N57" i="9" s="1"/>
  <c r="S55" i="9"/>
  <c r="W55" i="9" s="1"/>
  <c r="R55" i="9"/>
  <c r="V55" i="9" s="1"/>
  <c r="P55" i="9"/>
  <c r="BK55" i="9" s="1"/>
  <c r="A60" i="9"/>
  <c r="B59" i="9"/>
  <c r="C59" i="9" s="1"/>
  <c r="AE59" i="9"/>
  <c r="E59" i="9"/>
  <c r="J57" i="9"/>
  <c r="Z58" i="9"/>
  <c r="F58" i="9"/>
  <c r="J58" i="9" s="1"/>
  <c r="G58" i="9"/>
  <c r="AS55" i="9"/>
  <c r="AW55" i="9" s="1"/>
  <c r="AP55" i="9"/>
  <c r="AR55" i="9"/>
  <c r="AV55" i="9" s="1"/>
  <c r="BI55" i="9" s="1"/>
  <c r="Q54" i="5"/>
  <c r="AV52" i="5"/>
  <c r="Q55" i="4"/>
  <c r="BG49" i="3"/>
  <c r="BF49" i="3"/>
  <c r="AM53" i="3"/>
  <c r="N50" i="1"/>
  <c r="V48" i="1"/>
  <c r="BH48" i="1" s="1"/>
  <c r="BE50" i="1"/>
  <c r="V54" i="6"/>
  <c r="BH54" i="6" s="1"/>
  <c r="BJ54" i="6" s="1"/>
  <c r="R49" i="1"/>
  <c r="S49" i="1"/>
  <c r="P49" i="1"/>
  <c r="AR51" i="3"/>
  <c r="AS51" i="3"/>
  <c r="AR54" i="4"/>
  <c r="AV54" i="4" s="1"/>
  <c r="AS54" i="4"/>
  <c r="R53" i="5"/>
  <c r="S53" i="5"/>
  <c r="P53" i="5"/>
  <c r="BK53" i="5" s="1"/>
  <c r="AR53" i="5"/>
  <c r="AV53" i="5" s="1"/>
  <c r="AS53" i="5"/>
  <c r="BG52" i="5"/>
  <c r="A96" i="6"/>
  <c r="AE95" i="6"/>
  <c r="BH51" i="5"/>
  <c r="BG51" i="5"/>
  <c r="BF51" i="5"/>
  <c r="AJ92" i="6"/>
  <c r="AQ92" i="6" s="1"/>
  <c r="AM92" i="6"/>
  <c r="AR49" i="1"/>
  <c r="AS49" i="1"/>
  <c r="AR55" i="4"/>
  <c r="AS55" i="4"/>
  <c r="AW55" i="4" s="1"/>
  <c r="N54" i="5"/>
  <c r="AR90" i="6"/>
  <c r="AV90" i="6" s="1"/>
  <c r="BI90" i="6" s="1"/>
  <c r="AS90" i="6"/>
  <c r="AW90" i="6" s="1"/>
  <c r="AP90" i="6"/>
  <c r="AO91" i="6"/>
  <c r="AN91" i="6"/>
  <c r="R51" i="3"/>
  <c r="S51" i="3"/>
  <c r="P51" i="3"/>
  <c r="BK51" i="3" s="1"/>
  <c r="M56" i="4"/>
  <c r="BF54" i="6"/>
  <c r="BG54" i="6"/>
  <c r="AF94" i="6"/>
  <c r="AZ94" i="6"/>
  <c r="AI93" i="6"/>
  <c r="AG93" i="6"/>
  <c r="AH93" i="6" s="1"/>
  <c r="AW48" i="1"/>
  <c r="BI48" i="1" s="1"/>
  <c r="BE91" i="6"/>
  <c r="AW50" i="3"/>
  <c r="BI50" i="3" s="1"/>
  <c r="BI89" i="6"/>
  <c r="G57" i="6"/>
  <c r="H57" i="6" s="1"/>
  <c r="M57" i="6" s="1"/>
  <c r="I57" i="6"/>
  <c r="J56" i="6"/>
  <c r="Q56" i="6" s="1"/>
  <c r="N56" i="6"/>
  <c r="Z57" i="6"/>
  <c r="O56" i="6"/>
  <c r="P56" i="6" s="1"/>
  <c r="B58" i="6"/>
  <c r="C58" i="6" s="1"/>
  <c r="E58" i="6"/>
  <c r="F58" i="6" s="1"/>
  <c r="R55" i="6"/>
  <c r="S55" i="6"/>
  <c r="W55" i="6" s="1"/>
  <c r="BE54" i="5"/>
  <c r="BE55" i="4"/>
  <c r="BE52" i="3"/>
  <c r="G52" i="1"/>
  <c r="G57" i="4"/>
  <c r="AL53" i="3"/>
  <c r="AM56" i="4"/>
  <c r="M51" i="1"/>
  <c r="G54" i="3"/>
  <c r="L56" i="4"/>
  <c r="AM51" i="1"/>
  <c r="AL56" i="4"/>
  <c r="AL51" i="1"/>
  <c r="M53" i="3"/>
  <c r="O53" i="3" s="1"/>
  <c r="AG52" i="1"/>
  <c r="AG54" i="3"/>
  <c r="AG57" i="4"/>
  <c r="BH54" i="4"/>
  <c r="L51" i="1"/>
  <c r="AM55" i="5"/>
  <c r="AL55" i="5"/>
  <c r="M55" i="5"/>
  <c r="L55" i="5"/>
  <c r="J55" i="5"/>
  <c r="AN54" i="5"/>
  <c r="I51" i="1"/>
  <c r="AI51" i="1"/>
  <c r="AQ51" i="1" s="1"/>
  <c r="AN55" i="4"/>
  <c r="V53" i="5"/>
  <c r="J56" i="4"/>
  <c r="AV55" i="4"/>
  <c r="AJ56" i="4"/>
  <c r="AQ56" i="4" s="1"/>
  <c r="AI53" i="3"/>
  <c r="AJ53" i="3"/>
  <c r="I53" i="3"/>
  <c r="Q53" i="3" s="1"/>
  <c r="J53" i="3"/>
  <c r="AO54" i="5"/>
  <c r="AP54" i="5" s="1"/>
  <c r="O54" i="5"/>
  <c r="AI55" i="5"/>
  <c r="AQ55" i="5" s="1"/>
  <c r="I55" i="5"/>
  <c r="AJ55" i="5"/>
  <c r="Z56" i="5"/>
  <c r="F56" i="5"/>
  <c r="AZ56" i="5"/>
  <c r="AF56" i="5"/>
  <c r="B57" i="5"/>
  <c r="C57" i="5" s="1"/>
  <c r="BJ57" i="5" s="1"/>
  <c r="E57" i="5"/>
  <c r="G57" i="5" s="1"/>
  <c r="AE57" i="5"/>
  <c r="AG57" i="5" s="1"/>
  <c r="A58" i="5"/>
  <c r="AZ57" i="4"/>
  <c r="AF57" i="4"/>
  <c r="AI57" i="4" s="1"/>
  <c r="A59" i="4"/>
  <c r="B58" i="4"/>
  <c r="C58" i="4" s="1"/>
  <c r="E58" i="4"/>
  <c r="AE58" i="4"/>
  <c r="N55" i="4"/>
  <c r="O55" i="4"/>
  <c r="AW54" i="4"/>
  <c r="Z57" i="4"/>
  <c r="F57" i="4"/>
  <c r="I57" i="4" s="1"/>
  <c r="AO50" i="1"/>
  <c r="AP50" i="1" s="1"/>
  <c r="AN50" i="1"/>
  <c r="V49" i="1"/>
  <c r="AV49" i="1"/>
  <c r="O50" i="1"/>
  <c r="F52" i="1"/>
  <c r="J52" i="1" s="1"/>
  <c r="Z52" i="1"/>
  <c r="AF52" i="1"/>
  <c r="AI52" i="1" s="1"/>
  <c r="AV51" i="3"/>
  <c r="AO52" i="3"/>
  <c r="AP52" i="3" s="1"/>
  <c r="N52" i="3"/>
  <c r="F54" i="3"/>
  <c r="Z54" i="3"/>
  <c r="O52" i="3"/>
  <c r="AF54" i="3"/>
  <c r="AL54" i="3" s="1"/>
  <c r="AZ52" i="1"/>
  <c r="AZ54" i="3"/>
  <c r="AE55" i="3"/>
  <c r="E55" i="3"/>
  <c r="B55" i="3"/>
  <c r="C55" i="3" s="1"/>
  <c r="BJ55" i="3" s="1"/>
  <c r="AE53" i="1"/>
  <c r="E53" i="1"/>
  <c r="A53" i="8" s="1"/>
  <c r="B53" i="1"/>
  <c r="C53" i="1" s="1"/>
  <c r="A56" i="3"/>
  <c r="A54" i="1"/>
  <c r="W53" i="5" l="1"/>
  <c r="BH53" i="5" s="1"/>
  <c r="AW51" i="3"/>
  <c r="BF52" i="5"/>
  <c r="BE57" i="9"/>
  <c r="AO57" i="9"/>
  <c r="AP57" i="9" s="1"/>
  <c r="BI51" i="3"/>
  <c r="AQ53" i="3"/>
  <c r="AN56" i="4"/>
  <c r="BJ48" i="1"/>
  <c r="A48" i="2" s="1"/>
  <c r="BH55" i="9"/>
  <c r="BJ55" i="9" s="1"/>
  <c r="BF50" i="3"/>
  <c r="BJ56" i="9"/>
  <c r="I58" i="9"/>
  <c r="N51" i="1"/>
  <c r="BF48" i="1"/>
  <c r="W49" i="1"/>
  <c r="O57" i="9"/>
  <c r="AL58" i="9"/>
  <c r="BK56" i="6"/>
  <c r="BG50" i="3"/>
  <c r="AN53" i="3"/>
  <c r="BJ50" i="3"/>
  <c r="W51" i="3"/>
  <c r="Q57" i="9"/>
  <c r="Q58" i="9" s="1"/>
  <c r="BF55" i="9"/>
  <c r="BG55" i="9"/>
  <c r="AQ58" i="9"/>
  <c r="BE58" i="9"/>
  <c r="S57" i="9"/>
  <c r="W57" i="9" s="1"/>
  <c r="R57" i="9"/>
  <c r="V57" i="9" s="1"/>
  <c r="BH57" i="9" s="1"/>
  <c r="P57" i="9"/>
  <c r="AZ59" i="9"/>
  <c r="AF59" i="9"/>
  <c r="AJ59" i="9" s="1"/>
  <c r="AG59" i="9"/>
  <c r="AS57" i="9"/>
  <c r="AW57" i="9" s="1"/>
  <c r="AR57" i="9"/>
  <c r="AV57" i="9" s="1"/>
  <c r="M58" i="9"/>
  <c r="A61" i="9"/>
  <c r="B60" i="9"/>
  <c r="C60" i="9" s="1"/>
  <c r="AE60" i="9"/>
  <c r="E60" i="9"/>
  <c r="F59" i="9"/>
  <c r="I59" i="9" s="1"/>
  <c r="G59" i="9"/>
  <c r="Z59" i="9"/>
  <c r="BF56" i="9"/>
  <c r="BG56" i="9"/>
  <c r="AM58" i="9"/>
  <c r="L58" i="9"/>
  <c r="BK54" i="5"/>
  <c r="Q55" i="5"/>
  <c r="BI52" i="5"/>
  <c r="BJ52" i="5" s="1"/>
  <c r="Q56" i="4"/>
  <c r="V51" i="3"/>
  <c r="BH51" i="3" s="1"/>
  <c r="BE51" i="1"/>
  <c r="BG48" i="1"/>
  <c r="V55" i="6"/>
  <c r="BH55" i="6" s="1"/>
  <c r="BJ55" i="6" s="1"/>
  <c r="AR52" i="3"/>
  <c r="AV52" i="3" s="1"/>
  <c r="AS52" i="3"/>
  <c r="R52" i="3"/>
  <c r="V52" i="3" s="1"/>
  <c r="S52" i="3"/>
  <c r="W52" i="3" s="1"/>
  <c r="P52" i="3"/>
  <c r="BK52" i="3" s="1"/>
  <c r="BG55" i="6"/>
  <c r="BF55" i="6"/>
  <c r="AO92" i="6"/>
  <c r="AN92" i="6"/>
  <c r="AZ95" i="6"/>
  <c r="AF95" i="6"/>
  <c r="BE92" i="6"/>
  <c r="A97" i="6"/>
  <c r="AE96" i="6"/>
  <c r="AW53" i="5"/>
  <c r="BF53" i="5" s="1"/>
  <c r="BF54" i="4"/>
  <c r="R54" i="5"/>
  <c r="W54" i="5" s="1"/>
  <c r="S54" i="5"/>
  <c r="P54" i="5"/>
  <c r="BI53" i="5"/>
  <c r="AI94" i="6"/>
  <c r="AG94" i="6"/>
  <c r="AH94" i="6" s="1"/>
  <c r="AR91" i="6"/>
  <c r="AV91" i="6" s="1"/>
  <c r="AS91" i="6"/>
  <c r="AW91" i="6" s="1"/>
  <c r="AP91" i="6"/>
  <c r="R53" i="3"/>
  <c r="S53" i="3"/>
  <c r="P53" i="3"/>
  <c r="R50" i="1"/>
  <c r="V50" i="1" s="1"/>
  <c r="S50" i="1"/>
  <c r="P50" i="1"/>
  <c r="AR50" i="1"/>
  <c r="AV50" i="1" s="1"/>
  <c r="AS50" i="1"/>
  <c r="AW50" i="1" s="1"/>
  <c r="L54" i="3"/>
  <c r="R55" i="4"/>
  <c r="S55" i="4"/>
  <c r="P55" i="4"/>
  <c r="BK55" i="4" s="1"/>
  <c r="AR54" i="5"/>
  <c r="AS54" i="5"/>
  <c r="AN51" i="1"/>
  <c r="AJ93" i="6"/>
  <c r="AQ93" i="6" s="1"/>
  <c r="AM93" i="6"/>
  <c r="AW49" i="1"/>
  <c r="BI49" i="1" s="1"/>
  <c r="G58" i="6"/>
  <c r="H58" i="6" s="1"/>
  <c r="M58" i="6" s="1"/>
  <c r="I58" i="6"/>
  <c r="J57" i="6"/>
  <c r="Q57" i="6" s="1"/>
  <c r="R56" i="6"/>
  <c r="V56" i="6" s="1"/>
  <c r="S56" i="6"/>
  <c r="W56" i="6" s="1"/>
  <c r="Z58" i="6"/>
  <c r="O57" i="6"/>
  <c r="P57" i="6" s="1"/>
  <c r="N57" i="6"/>
  <c r="E59" i="6"/>
  <c r="F59" i="6" s="1"/>
  <c r="B59" i="6"/>
  <c r="C59" i="6" s="1"/>
  <c r="BE55" i="5"/>
  <c r="BG53" i="5"/>
  <c r="W53" i="3"/>
  <c r="BE56" i="4"/>
  <c r="BG54" i="4"/>
  <c r="BE53" i="3"/>
  <c r="G55" i="3"/>
  <c r="G53" i="1"/>
  <c r="AG55" i="3"/>
  <c r="O55" i="5"/>
  <c r="AM52" i="1"/>
  <c r="M54" i="3"/>
  <c r="L57" i="4"/>
  <c r="M52" i="1"/>
  <c r="AG53" i="1"/>
  <c r="BI54" i="4"/>
  <c r="BJ54" i="4" s="1"/>
  <c r="AG58" i="4"/>
  <c r="AM54" i="3"/>
  <c r="AN54" i="3" s="1"/>
  <c r="AL52" i="1"/>
  <c r="M57" i="4"/>
  <c r="L52" i="1"/>
  <c r="G58" i="4"/>
  <c r="AL57" i="4"/>
  <c r="BI55" i="4"/>
  <c r="AM57" i="4"/>
  <c r="AO55" i="5"/>
  <c r="AP55" i="5" s="1"/>
  <c r="M56" i="5"/>
  <c r="L56" i="5"/>
  <c r="AL56" i="5"/>
  <c r="AM56" i="5"/>
  <c r="I56" i="5"/>
  <c r="AO56" i="4"/>
  <c r="AP56" i="4" s="1"/>
  <c r="AJ52" i="1"/>
  <c r="AQ52" i="1" s="1"/>
  <c r="I52" i="1"/>
  <c r="N53" i="3"/>
  <c r="BK53" i="3" s="1"/>
  <c r="O56" i="4"/>
  <c r="AN55" i="5"/>
  <c r="AJ56" i="5"/>
  <c r="AV54" i="5"/>
  <c r="AI56" i="5"/>
  <c r="AQ56" i="5" s="1"/>
  <c r="N56" i="4"/>
  <c r="AI54" i="3"/>
  <c r="AJ54" i="3"/>
  <c r="I54" i="3"/>
  <c r="Q54" i="3" s="1"/>
  <c r="J54" i="3"/>
  <c r="N55" i="5"/>
  <c r="J56" i="5"/>
  <c r="E58" i="5"/>
  <c r="G58" i="5" s="1"/>
  <c r="AE58" i="5"/>
  <c r="AG58" i="5" s="1"/>
  <c r="A59" i="5"/>
  <c r="B58" i="5"/>
  <c r="C58" i="5" s="1"/>
  <c r="AF57" i="5"/>
  <c r="AZ57" i="5"/>
  <c r="Z57" i="5"/>
  <c r="F57" i="5"/>
  <c r="F58" i="4"/>
  <c r="Z58" i="4"/>
  <c r="A60" i="4"/>
  <c r="AE59" i="4"/>
  <c r="E59" i="4"/>
  <c r="B59" i="4"/>
  <c r="C59" i="4" s="1"/>
  <c r="BJ59" i="4" s="1"/>
  <c r="J57" i="4"/>
  <c r="AZ58" i="4"/>
  <c r="AF58" i="4"/>
  <c r="AJ58" i="4" s="1"/>
  <c r="AJ57" i="4"/>
  <c r="AQ57" i="4" s="1"/>
  <c r="V55" i="4"/>
  <c r="O51" i="1"/>
  <c r="W50" i="1"/>
  <c r="AO51" i="1"/>
  <c r="AP51" i="1" s="1"/>
  <c r="AF53" i="1"/>
  <c r="AI53" i="1" s="1"/>
  <c r="F53" i="1"/>
  <c r="J53" i="1" s="1"/>
  <c r="Z53" i="1"/>
  <c r="F55" i="3"/>
  <c r="Z55" i="3"/>
  <c r="V53" i="3"/>
  <c r="BH53" i="3" s="1"/>
  <c r="AF55" i="3"/>
  <c r="AL55" i="3" s="1"/>
  <c r="AO53" i="3"/>
  <c r="AP53" i="3" s="1"/>
  <c r="AZ53" i="1"/>
  <c r="AZ55" i="3"/>
  <c r="AE56" i="3"/>
  <c r="B56" i="3"/>
  <c r="C56" i="3" s="1"/>
  <c r="E56" i="3"/>
  <c r="AE54" i="1"/>
  <c r="B54" i="1"/>
  <c r="C54" i="1" s="1"/>
  <c r="E54" i="1"/>
  <c r="A54" i="8" s="1"/>
  <c r="A57" i="3"/>
  <c r="A55" i="1"/>
  <c r="AN58" i="9" l="1"/>
  <c r="BG49" i="1"/>
  <c r="BI57" i="9"/>
  <c r="BJ57" i="9" s="1"/>
  <c r="AO58" i="9"/>
  <c r="BK57" i="6"/>
  <c r="W55" i="4"/>
  <c r="BH49" i="1"/>
  <c r="BJ49" i="1" s="1"/>
  <c r="A49" i="2" s="1"/>
  <c r="BH56" i="6"/>
  <c r="BJ56" i="6" s="1"/>
  <c r="M55" i="3"/>
  <c r="BH55" i="4"/>
  <c r="AQ54" i="3"/>
  <c r="Q56" i="5"/>
  <c r="BF51" i="3"/>
  <c r="Q57" i="4"/>
  <c r="BK57" i="9"/>
  <c r="AP58" i="9"/>
  <c r="AR58" i="9"/>
  <c r="AV58" i="9" s="1"/>
  <c r="AS58" i="9"/>
  <c r="AW58" i="9" s="1"/>
  <c r="N58" i="9"/>
  <c r="O58" i="9"/>
  <c r="A62" i="9"/>
  <c r="B61" i="9"/>
  <c r="C61" i="9" s="1"/>
  <c r="AE61" i="9"/>
  <c r="E61" i="9"/>
  <c r="L59" i="9"/>
  <c r="AL59" i="9"/>
  <c r="J59" i="9"/>
  <c r="Q59" i="9" s="1"/>
  <c r="AI59" i="9"/>
  <c r="Z60" i="9"/>
  <c r="G60" i="9"/>
  <c r="F60" i="9"/>
  <c r="J60" i="9" s="1"/>
  <c r="I60" i="9"/>
  <c r="AZ60" i="9"/>
  <c r="AF60" i="9"/>
  <c r="AG60" i="9"/>
  <c r="BF57" i="9"/>
  <c r="BG57" i="9"/>
  <c r="M59" i="9"/>
  <c r="AM59" i="9"/>
  <c r="V54" i="5"/>
  <c r="BH54" i="5" s="1"/>
  <c r="M58" i="4"/>
  <c r="BG51" i="3"/>
  <c r="O54" i="3"/>
  <c r="BF49" i="1"/>
  <c r="R54" i="3"/>
  <c r="S54" i="3"/>
  <c r="W54" i="3" s="1"/>
  <c r="P54" i="3"/>
  <c r="AR56" i="4"/>
  <c r="AS56" i="4"/>
  <c r="A98" i="6"/>
  <c r="AE97" i="6"/>
  <c r="AG95" i="6"/>
  <c r="AH95" i="6" s="1"/>
  <c r="AI95" i="6"/>
  <c r="AN93" i="6"/>
  <c r="AO93" i="6"/>
  <c r="AR53" i="3"/>
  <c r="AS53" i="3"/>
  <c r="R51" i="1"/>
  <c r="S51" i="1"/>
  <c r="P51" i="1"/>
  <c r="AR55" i="5"/>
  <c r="AS55" i="5"/>
  <c r="R55" i="5"/>
  <c r="V55" i="5" s="1"/>
  <c r="S55" i="5"/>
  <c r="W55" i="5" s="1"/>
  <c r="BH55" i="5" s="1"/>
  <c r="P55" i="5"/>
  <c r="BK55" i="5" s="1"/>
  <c r="BE93" i="6"/>
  <c r="AW54" i="5"/>
  <c r="BI54" i="5" s="1"/>
  <c r="BI91" i="6"/>
  <c r="AR51" i="1"/>
  <c r="AV51" i="1" s="1"/>
  <c r="AS51" i="1"/>
  <c r="AW51" i="1" s="1"/>
  <c r="R56" i="4"/>
  <c r="V56" i="4" s="1"/>
  <c r="S56" i="4"/>
  <c r="P56" i="4"/>
  <c r="BK56" i="4" s="1"/>
  <c r="BF56" i="6"/>
  <c r="BG56" i="6"/>
  <c r="AJ94" i="6"/>
  <c r="AQ94" i="6" s="1"/>
  <c r="AM94" i="6"/>
  <c r="AZ96" i="6"/>
  <c r="AF96" i="6"/>
  <c r="AR92" i="6"/>
  <c r="AV92" i="6" s="1"/>
  <c r="AS92" i="6"/>
  <c r="AW92" i="6" s="1"/>
  <c r="AP92" i="6"/>
  <c r="AW52" i="3"/>
  <c r="BI52" i="3" s="1"/>
  <c r="G59" i="6"/>
  <c r="H59" i="6" s="1"/>
  <c r="M59" i="6" s="1"/>
  <c r="I59" i="6"/>
  <c r="J58" i="6"/>
  <c r="B60" i="6"/>
  <c r="C60" i="6" s="1"/>
  <c r="E60" i="6"/>
  <c r="F60" i="6" s="1"/>
  <c r="R57" i="6"/>
  <c r="S57" i="6"/>
  <c r="W57" i="6" s="1"/>
  <c r="Z59" i="6"/>
  <c r="N58" i="6"/>
  <c r="O58" i="6"/>
  <c r="P58" i="6" s="1"/>
  <c r="BE56" i="5"/>
  <c r="BE57" i="4"/>
  <c r="BG55" i="4"/>
  <c r="BF55" i="4"/>
  <c r="BE54" i="3"/>
  <c r="BE52" i="1"/>
  <c r="BG52" i="3"/>
  <c r="BH50" i="1"/>
  <c r="BG50" i="1"/>
  <c r="BF50" i="1"/>
  <c r="L58" i="4"/>
  <c r="M53" i="1"/>
  <c r="L55" i="3"/>
  <c r="AG59" i="4"/>
  <c r="AG56" i="3"/>
  <c r="BI50" i="1"/>
  <c r="AL58" i="4"/>
  <c r="AM53" i="1"/>
  <c r="AM55" i="3"/>
  <c r="AN55" i="3" s="1"/>
  <c r="L53" i="1"/>
  <c r="N53" i="1" s="1"/>
  <c r="I53" i="1"/>
  <c r="AM58" i="4"/>
  <c r="AL53" i="1"/>
  <c r="G54" i="1"/>
  <c r="AG54" i="1"/>
  <c r="G56" i="3"/>
  <c r="G59" i="4"/>
  <c r="AJ53" i="1"/>
  <c r="AQ53" i="1" s="1"/>
  <c r="BH52" i="3"/>
  <c r="AV55" i="5"/>
  <c r="M57" i="5"/>
  <c r="L57" i="5"/>
  <c r="AL57" i="5"/>
  <c r="AM57" i="5"/>
  <c r="AI57" i="5"/>
  <c r="O57" i="4"/>
  <c r="N57" i="4"/>
  <c r="AV56" i="4"/>
  <c r="J58" i="4"/>
  <c r="I58" i="4"/>
  <c r="Q58" i="4" s="1"/>
  <c r="N54" i="3"/>
  <c r="O56" i="5"/>
  <c r="N56" i="5"/>
  <c r="AI58" i="4"/>
  <c r="AQ58" i="4" s="1"/>
  <c r="AI55" i="3"/>
  <c r="AQ55" i="3" s="1"/>
  <c r="AJ55" i="3"/>
  <c r="I55" i="3"/>
  <c r="J55" i="3"/>
  <c r="AJ57" i="5"/>
  <c r="AQ57" i="5" s="1"/>
  <c r="A60" i="5"/>
  <c r="B59" i="5"/>
  <c r="C59" i="5" s="1"/>
  <c r="BJ59" i="5" s="1"/>
  <c r="AE59" i="5"/>
  <c r="AG59" i="5" s="1"/>
  <c r="E59" i="5"/>
  <c r="G59" i="5" s="1"/>
  <c r="AO56" i="5"/>
  <c r="AP56" i="5" s="1"/>
  <c r="AN56" i="5"/>
  <c r="I57" i="5"/>
  <c r="Q57" i="5" s="1"/>
  <c r="Z58" i="5"/>
  <c r="F58" i="5"/>
  <c r="J57" i="5"/>
  <c r="AZ58" i="5"/>
  <c r="AF58" i="5"/>
  <c r="B60" i="4"/>
  <c r="C60" i="4" s="1"/>
  <c r="A61" i="4"/>
  <c r="E60" i="4"/>
  <c r="AE60" i="4"/>
  <c r="AZ59" i="4"/>
  <c r="AF59" i="4"/>
  <c r="AJ59" i="4" s="1"/>
  <c r="Z59" i="4"/>
  <c r="F59" i="4"/>
  <c r="I59" i="4" s="1"/>
  <c r="AO57" i="4"/>
  <c r="AP57" i="4" s="1"/>
  <c r="AN57" i="4"/>
  <c r="V51" i="1"/>
  <c r="O53" i="1"/>
  <c r="AN52" i="1"/>
  <c r="O52" i="1"/>
  <c r="N52" i="1"/>
  <c r="AF54" i="1"/>
  <c r="AJ54" i="1" s="1"/>
  <c r="F54" i="1"/>
  <c r="Z54" i="1"/>
  <c r="AO52" i="1"/>
  <c r="AP52" i="1" s="1"/>
  <c r="AO54" i="3"/>
  <c r="AP54" i="3" s="1"/>
  <c r="V54" i="3"/>
  <c r="F56" i="3"/>
  <c r="Z56" i="3"/>
  <c r="AF56" i="3"/>
  <c r="AZ54" i="1"/>
  <c r="AZ56" i="3"/>
  <c r="E57" i="3"/>
  <c r="AE57" i="3"/>
  <c r="B57" i="3"/>
  <c r="C57" i="3" s="1"/>
  <c r="BJ57" i="3" s="1"/>
  <c r="AE55" i="1"/>
  <c r="B55" i="1"/>
  <c r="C55" i="1" s="1"/>
  <c r="E55" i="1"/>
  <c r="A55" i="8" s="1"/>
  <c r="A58" i="3"/>
  <c r="A56" i="1"/>
  <c r="BI58" i="9" l="1"/>
  <c r="Q55" i="3"/>
  <c r="M54" i="1"/>
  <c r="BJ50" i="1"/>
  <c r="A50" i="2" s="1"/>
  <c r="AW55" i="5"/>
  <c r="BI55" i="5" s="1"/>
  <c r="O58" i="4"/>
  <c r="M60" i="9"/>
  <c r="AW53" i="3"/>
  <c r="AW56" i="4"/>
  <c r="BI56" i="4" s="1"/>
  <c r="L60" i="9"/>
  <c r="BI92" i="6"/>
  <c r="BF54" i="5"/>
  <c r="BK54" i="3"/>
  <c r="AL60" i="9"/>
  <c r="Q58" i="6"/>
  <c r="N55" i="3"/>
  <c r="M56" i="3"/>
  <c r="AO53" i="1"/>
  <c r="AP53" i="1" s="1"/>
  <c r="BF52" i="3"/>
  <c r="BJ54" i="5"/>
  <c r="AF61" i="9"/>
  <c r="AI61" i="9" s="1"/>
  <c r="AG61" i="9"/>
  <c r="AZ61" i="9"/>
  <c r="AJ61" i="9"/>
  <c r="N60" i="9"/>
  <c r="O60" i="9"/>
  <c r="N59" i="9"/>
  <c r="O59" i="9"/>
  <c r="S58" i="9"/>
  <c r="W58" i="9" s="1"/>
  <c r="R58" i="9"/>
  <c r="V58" i="9" s="1"/>
  <c r="BH58" i="9" s="1"/>
  <c r="BJ58" i="9" s="1"/>
  <c r="P58" i="9"/>
  <c r="AN59" i="9"/>
  <c r="AO59" i="9"/>
  <c r="A63" i="9"/>
  <c r="B62" i="9"/>
  <c r="C62" i="9" s="1"/>
  <c r="AE62" i="9"/>
  <c r="E62" i="9"/>
  <c r="AM60" i="9"/>
  <c r="AO60" i="9" s="1"/>
  <c r="AI60" i="9"/>
  <c r="BE59" i="9"/>
  <c r="AQ59" i="9"/>
  <c r="AJ60" i="9"/>
  <c r="BE60" i="9" s="1"/>
  <c r="Z61" i="9"/>
  <c r="G61" i="9"/>
  <c r="F61" i="9"/>
  <c r="Q60" i="9"/>
  <c r="BK58" i="9"/>
  <c r="BG54" i="5"/>
  <c r="N58" i="4"/>
  <c r="AN58" i="4"/>
  <c r="AV53" i="3"/>
  <c r="BI53" i="3" s="1"/>
  <c r="BH54" i="3"/>
  <c r="AL56" i="3"/>
  <c r="V57" i="6"/>
  <c r="BH57" i="6" s="1"/>
  <c r="BJ57" i="6" s="1"/>
  <c r="AR54" i="3"/>
  <c r="AW54" i="3" s="1"/>
  <c r="AS54" i="3"/>
  <c r="R52" i="1"/>
  <c r="V52" i="1" s="1"/>
  <c r="S52" i="1"/>
  <c r="P52" i="1"/>
  <c r="R58" i="4"/>
  <c r="S58" i="4"/>
  <c r="W58" i="4" s="1"/>
  <c r="P58" i="4"/>
  <c r="AG96" i="6"/>
  <c r="AH96" i="6" s="1"/>
  <c r="AI96" i="6"/>
  <c r="W56" i="4"/>
  <c r="BG56" i="4" s="1"/>
  <c r="AZ97" i="6"/>
  <c r="AF97" i="6"/>
  <c r="BG57" i="6"/>
  <c r="BF57" i="6"/>
  <c r="A99" i="6"/>
  <c r="AE98" i="6"/>
  <c r="R53" i="1"/>
  <c r="S53" i="1"/>
  <c r="P53" i="1"/>
  <c r="R56" i="5"/>
  <c r="W56" i="5" s="1"/>
  <c r="S56" i="5"/>
  <c r="P56" i="5"/>
  <c r="BK56" i="5" s="1"/>
  <c r="R57" i="4"/>
  <c r="V57" i="4" s="1"/>
  <c r="S57" i="4"/>
  <c r="W57" i="4" s="1"/>
  <c r="P57" i="4"/>
  <c r="BK57" i="4" s="1"/>
  <c r="BJ52" i="3"/>
  <c r="AN94" i="6"/>
  <c r="AO94" i="6"/>
  <c r="AR93" i="6"/>
  <c r="AV93" i="6" s="1"/>
  <c r="AS93" i="6"/>
  <c r="AW93" i="6" s="1"/>
  <c r="AP93" i="6"/>
  <c r="AR52" i="1"/>
  <c r="AV52" i="1" s="1"/>
  <c r="AS52" i="1"/>
  <c r="AR57" i="4"/>
  <c r="AS57" i="4"/>
  <c r="AW57" i="4" s="1"/>
  <c r="AR56" i="5"/>
  <c r="AV56" i="5" s="1"/>
  <c r="AS56" i="5"/>
  <c r="AR53" i="1"/>
  <c r="AS53" i="1"/>
  <c r="L54" i="1"/>
  <c r="BE94" i="6"/>
  <c r="W51" i="1"/>
  <c r="BF51" i="1" s="1"/>
  <c r="AM95" i="6"/>
  <c r="AJ95" i="6"/>
  <c r="AQ95" i="6" s="1"/>
  <c r="J59" i="6"/>
  <c r="G60" i="6"/>
  <c r="H60" i="6" s="1"/>
  <c r="M60" i="6" s="1"/>
  <c r="I60" i="6"/>
  <c r="O59" i="6"/>
  <c r="P59" i="6" s="1"/>
  <c r="N59" i="6"/>
  <c r="Z60" i="6"/>
  <c r="S58" i="6"/>
  <c r="W58" i="6" s="1"/>
  <c r="R58" i="6"/>
  <c r="V58" i="6" s="1"/>
  <c r="B61" i="6"/>
  <c r="C61" i="6" s="1"/>
  <c r="E61" i="6"/>
  <c r="F61" i="6" s="1"/>
  <c r="I61" i="6" s="1"/>
  <c r="BG55" i="5"/>
  <c r="BF55" i="5"/>
  <c r="BE57" i="5"/>
  <c r="BE58" i="4"/>
  <c r="BE55" i="3"/>
  <c r="BE53" i="1"/>
  <c r="AG60" i="4"/>
  <c r="L59" i="4"/>
  <c r="L56" i="3"/>
  <c r="O56" i="3" s="1"/>
  <c r="AM56" i="3"/>
  <c r="AL59" i="4"/>
  <c r="G55" i="1"/>
  <c r="AG57" i="3"/>
  <c r="M59" i="4"/>
  <c r="AM59" i="4"/>
  <c r="G57" i="3"/>
  <c r="AM54" i="1"/>
  <c r="AG55" i="1"/>
  <c r="BI51" i="1"/>
  <c r="G60" i="4"/>
  <c r="AL54" i="1"/>
  <c r="AL58" i="5"/>
  <c r="AM58" i="5"/>
  <c r="M58" i="5"/>
  <c r="L58" i="5"/>
  <c r="O57" i="5"/>
  <c r="J58" i="5"/>
  <c r="V56" i="5"/>
  <c r="BH56" i="5" s="1"/>
  <c r="V58" i="4"/>
  <c r="AI54" i="1"/>
  <c r="AQ54" i="1" s="1"/>
  <c r="AN53" i="1"/>
  <c r="J54" i="1"/>
  <c r="I54" i="1"/>
  <c r="AO55" i="3"/>
  <c r="AP55" i="3" s="1"/>
  <c r="AO58" i="4"/>
  <c r="AP58" i="4" s="1"/>
  <c r="AN59" i="4"/>
  <c r="I56" i="3"/>
  <c r="J56" i="3"/>
  <c r="AI56" i="3"/>
  <c r="AJ56" i="3"/>
  <c r="AO57" i="5"/>
  <c r="AP57" i="5" s="1"/>
  <c r="AN57" i="5"/>
  <c r="AI58" i="5"/>
  <c r="AQ58" i="5" s="1"/>
  <c r="AJ58" i="5"/>
  <c r="N57" i="5"/>
  <c r="I58" i="5"/>
  <c r="Q58" i="5" s="1"/>
  <c r="A61" i="5"/>
  <c r="AE60" i="5"/>
  <c r="AG60" i="5" s="1"/>
  <c r="E60" i="5"/>
  <c r="G60" i="5" s="1"/>
  <c r="B60" i="5"/>
  <c r="C60" i="5" s="1"/>
  <c r="AW56" i="5"/>
  <c r="AZ59" i="5"/>
  <c r="AF59" i="5"/>
  <c r="F59" i="5"/>
  <c r="Z59" i="5"/>
  <c r="AE61" i="4"/>
  <c r="E61" i="4"/>
  <c r="A62" i="4"/>
  <c r="B61" i="4"/>
  <c r="C61" i="4" s="1"/>
  <c r="BJ61" i="4" s="1"/>
  <c r="J59" i="4"/>
  <c r="Q59" i="4" s="1"/>
  <c r="AI59" i="4"/>
  <c r="AQ59" i="4" s="1"/>
  <c r="Z60" i="4"/>
  <c r="F60" i="4"/>
  <c r="AF60" i="4"/>
  <c r="AZ60" i="4"/>
  <c r="AV57" i="4"/>
  <c r="V53" i="1"/>
  <c r="O55" i="3"/>
  <c r="F55" i="1"/>
  <c r="L55" i="1" s="1"/>
  <c r="Z55" i="1"/>
  <c r="AV53" i="1"/>
  <c r="AF55" i="1"/>
  <c r="F57" i="3"/>
  <c r="L57" i="3" s="1"/>
  <c r="Z57" i="3"/>
  <c r="AF57" i="3"/>
  <c r="AZ55" i="1"/>
  <c r="AZ57" i="3"/>
  <c r="E58" i="3"/>
  <c r="AE58" i="3"/>
  <c r="B58" i="3"/>
  <c r="C58" i="3" s="1"/>
  <c r="E56" i="1"/>
  <c r="A56" i="8" s="1"/>
  <c r="AE56" i="1"/>
  <c r="B56" i="1"/>
  <c r="C56" i="1" s="1"/>
  <c r="A59" i="3"/>
  <c r="A57" i="1"/>
  <c r="BK58" i="4" l="1"/>
  <c r="Q59" i="6"/>
  <c r="BK59" i="6" s="1"/>
  <c r="AM60" i="4"/>
  <c r="BF56" i="4"/>
  <c r="AQ56" i="3"/>
  <c r="M61" i="9"/>
  <c r="AM61" i="9"/>
  <c r="AN60" i="9"/>
  <c r="Q56" i="3"/>
  <c r="BF53" i="3"/>
  <c r="BK58" i="6"/>
  <c r="BH57" i="4"/>
  <c r="S60" i="9"/>
  <c r="W60" i="9" s="1"/>
  <c r="R60" i="9"/>
  <c r="V60" i="9" s="1"/>
  <c r="BH60" i="9" s="1"/>
  <c r="P60" i="9"/>
  <c r="BK60" i="9" s="1"/>
  <c r="A64" i="9"/>
  <c r="B63" i="9"/>
  <c r="C63" i="9" s="1"/>
  <c r="AE63" i="9"/>
  <c r="E63" i="9"/>
  <c r="I61" i="9"/>
  <c r="Z62" i="9"/>
  <c r="G62" i="9"/>
  <c r="F62" i="9"/>
  <c r="I62" i="9" s="1"/>
  <c r="AR60" i="9"/>
  <c r="AV60" i="9" s="1"/>
  <c r="BI60" i="9" s="1"/>
  <c r="AS60" i="9"/>
  <c r="AP60" i="9"/>
  <c r="AS59" i="9"/>
  <c r="AW59" i="9" s="1"/>
  <c r="AP59" i="9"/>
  <c r="AR59" i="9"/>
  <c r="AV59" i="9" s="1"/>
  <c r="BF58" i="9"/>
  <c r="BG58" i="9"/>
  <c r="AW60" i="9"/>
  <c r="J61" i="9"/>
  <c r="L61" i="9"/>
  <c r="AL61" i="9"/>
  <c r="S59" i="9"/>
  <c r="W59" i="9" s="1"/>
  <c r="R59" i="9"/>
  <c r="V59" i="9" s="1"/>
  <c r="BH59" i="9" s="1"/>
  <c r="P59" i="9"/>
  <c r="BK59" i="9" s="1"/>
  <c r="AZ62" i="9"/>
  <c r="AF62" i="9"/>
  <c r="AJ62" i="9" s="1"/>
  <c r="AG62" i="9"/>
  <c r="AM62" i="9"/>
  <c r="AL62" i="9"/>
  <c r="AI62" i="9"/>
  <c r="AQ60" i="9"/>
  <c r="AQ61" i="9" s="1"/>
  <c r="BH58" i="4"/>
  <c r="BH56" i="4"/>
  <c r="BJ56" i="4" s="1"/>
  <c r="AV54" i="3"/>
  <c r="BI54" i="3" s="1"/>
  <c r="BJ54" i="3" s="1"/>
  <c r="BG53" i="3"/>
  <c r="AM57" i="3"/>
  <c r="AN56" i="3"/>
  <c r="AW53" i="1"/>
  <c r="BI53" i="1" s="1"/>
  <c r="W52" i="1"/>
  <c r="BH52" i="1" s="1"/>
  <c r="BH58" i="6"/>
  <c r="BJ58" i="6" s="1"/>
  <c r="AR57" i="5"/>
  <c r="AV57" i="5" s="1"/>
  <c r="AS57" i="5"/>
  <c r="AW57" i="5" s="1"/>
  <c r="AR55" i="3"/>
  <c r="AV55" i="3" s="1"/>
  <c r="AS55" i="3"/>
  <c r="BE95" i="6"/>
  <c r="AR94" i="6"/>
  <c r="AV94" i="6" s="1"/>
  <c r="AS94" i="6"/>
  <c r="AW94" i="6" s="1"/>
  <c r="AP94" i="6"/>
  <c r="AF98" i="6"/>
  <c r="AZ98" i="6"/>
  <c r="BF56" i="5"/>
  <c r="R56" i="3"/>
  <c r="S56" i="3"/>
  <c r="W56" i="3" s="1"/>
  <c r="P56" i="3"/>
  <c r="AL55" i="1"/>
  <c r="L60" i="4"/>
  <c r="BG51" i="1"/>
  <c r="BF58" i="6"/>
  <c r="BG58" i="6"/>
  <c r="AO95" i="6"/>
  <c r="AN95" i="6"/>
  <c r="BH51" i="1"/>
  <c r="BJ51" i="1" s="1"/>
  <c r="A51" i="2" s="1"/>
  <c r="A100" i="6"/>
  <c r="AE99" i="6"/>
  <c r="R57" i="5"/>
  <c r="S57" i="5"/>
  <c r="P57" i="5"/>
  <c r="BK57" i="5" s="1"/>
  <c r="AI97" i="6"/>
  <c r="AG97" i="6"/>
  <c r="AH97" i="6" s="1"/>
  <c r="AJ96" i="6"/>
  <c r="AQ96" i="6" s="1"/>
  <c r="AM96" i="6"/>
  <c r="R55" i="3"/>
  <c r="V55" i="3" s="1"/>
  <c r="S55" i="3"/>
  <c r="P55" i="3"/>
  <c r="BK55" i="3" s="1"/>
  <c r="AR58" i="4"/>
  <c r="AV58" i="4" s="1"/>
  <c r="AS58" i="4"/>
  <c r="AW58" i="4" s="1"/>
  <c r="AW52" i="1"/>
  <c r="BI93" i="6"/>
  <c r="W53" i="1"/>
  <c r="BH53" i="1" s="1"/>
  <c r="G61" i="6"/>
  <c r="H61" i="6" s="1"/>
  <c r="M61" i="6" s="1"/>
  <c r="J60" i="6"/>
  <c r="Q60" i="6" s="1"/>
  <c r="O60" i="6"/>
  <c r="R59" i="6"/>
  <c r="S59" i="6"/>
  <c r="W59" i="6" s="1"/>
  <c r="Z61" i="6"/>
  <c r="N60" i="6"/>
  <c r="B62" i="6"/>
  <c r="C62" i="6" s="1"/>
  <c r="E62" i="6"/>
  <c r="F62" i="6" s="1"/>
  <c r="BE58" i="5"/>
  <c r="BE59" i="4"/>
  <c r="BE56" i="3"/>
  <c r="BE54" i="1"/>
  <c r="BG56" i="5"/>
  <c r="BI56" i="5"/>
  <c r="BJ56" i="5" s="1"/>
  <c r="BI57" i="4"/>
  <c r="BG57" i="4"/>
  <c r="BF57" i="4"/>
  <c r="AG58" i="3"/>
  <c r="M60" i="4"/>
  <c r="N60" i="4" s="1"/>
  <c r="AM55" i="1"/>
  <c r="M55" i="1"/>
  <c r="N55" i="1" s="1"/>
  <c r="AL60" i="4"/>
  <c r="AO60" i="4" s="1"/>
  <c r="AP60" i="4" s="1"/>
  <c r="AG56" i="1"/>
  <c r="G58" i="3"/>
  <c r="AO58" i="5"/>
  <c r="AP58" i="5" s="1"/>
  <c r="M57" i="3"/>
  <c r="AL57" i="3"/>
  <c r="G56" i="1"/>
  <c r="G61" i="4"/>
  <c r="AG61" i="4"/>
  <c r="AM59" i="5"/>
  <c r="AL59" i="5"/>
  <c r="L59" i="5"/>
  <c r="M59" i="5"/>
  <c r="AN58" i="5"/>
  <c r="J55" i="1"/>
  <c r="I55" i="1"/>
  <c r="AJ55" i="1"/>
  <c r="AI55" i="1"/>
  <c r="I59" i="5"/>
  <c r="O58" i="5"/>
  <c r="J59" i="5"/>
  <c r="N56" i="3"/>
  <c r="AO59" i="4"/>
  <c r="AP59" i="4" s="1"/>
  <c r="AJ60" i="4"/>
  <c r="O60" i="4"/>
  <c r="J60" i="4"/>
  <c r="I60" i="4"/>
  <c r="Q60" i="4" s="1"/>
  <c r="AJ57" i="3"/>
  <c r="AI57" i="3"/>
  <c r="AQ57" i="3" s="1"/>
  <c r="J57" i="3"/>
  <c r="I57" i="3"/>
  <c r="AI59" i="5"/>
  <c r="N58" i="5"/>
  <c r="AZ60" i="5"/>
  <c r="AF60" i="5"/>
  <c r="Z60" i="5"/>
  <c r="F60" i="5"/>
  <c r="AJ59" i="5"/>
  <c r="B61" i="5"/>
  <c r="C61" i="5" s="1"/>
  <c r="BJ61" i="5" s="1"/>
  <c r="E61" i="5"/>
  <c r="G61" i="5" s="1"/>
  <c r="AE61" i="5"/>
  <c r="AG61" i="5" s="1"/>
  <c r="A62" i="5"/>
  <c r="B62" i="4"/>
  <c r="C62" i="4" s="1"/>
  <c r="E62" i="4"/>
  <c r="A63" i="4"/>
  <c r="AE62" i="4"/>
  <c r="AF61" i="4"/>
  <c r="AZ61" i="4"/>
  <c r="F61" i="4"/>
  <c r="J61" i="4" s="1"/>
  <c r="Z61" i="4"/>
  <c r="O59" i="4"/>
  <c r="N59" i="4"/>
  <c r="AI60" i="4"/>
  <c r="AQ60" i="4" s="1"/>
  <c r="V56" i="3"/>
  <c r="AO54" i="1"/>
  <c r="AP54" i="1" s="1"/>
  <c r="AN54" i="1"/>
  <c r="O54" i="1"/>
  <c r="N54" i="1"/>
  <c r="F56" i="1"/>
  <c r="Z56" i="1"/>
  <c r="AF56" i="1"/>
  <c r="F58" i="3"/>
  <c r="Z58" i="3"/>
  <c r="AO56" i="3"/>
  <c r="AP56" i="3" s="1"/>
  <c r="AF58" i="3"/>
  <c r="AZ56" i="1"/>
  <c r="AZ58" i="3"/>
  <c r="B59" i="3"/>
  <c r="C59" i="3" s="1"/>
  <c r="BJ59" i="3" s="1"/>
  <c r="E59" i="3"/>
  <c r="AE59" i="3"/>
  <c r="E57" i="1"/>
  <c r="A57" i="8" s="1"/>
  <c r="AE57" i="1"/>
  <c r="B57" i="1"/>
  <c r="C57" i="1" s="1"/>
  <c r="A60" i="3"/>
  <c r="A58" i="1"/>
  <c r="Q59" i="5" l="1"/>
  <c r="AQ59" i="5"/>
  <c r="AQ55" i="1"/>
  <c r="AN57" i="3"/>
  <c r="BG54" i="3"/>
  <c r="BI59" i="9"/>
  <c r="BJ59" i="9" s="1"/>
  <c r="BI57" i="5"/>
  <c r="BJ53" i="1"/>
  <c r="A53" i="2" s="1"/>
  <c r="BJ60" i="9"/>
  <c r="BG53" i="1"/>
  <c r="L62" i="9"/>
  <c r="N62" i="9" s="1"/>
  <c r="BG52" i="1"/>
  <c r="W57" i="5"/>
  <c r="J62" i="9"/>
  <c r="BE62" i="9" s="1"/>
  <c r="BK56" i="3"/>
  <c r="Q57" i="3"/>
  <c r="M62" i="9"/>
  <c r="Q61" i="9"/>
  <c r="Q62" i="9" s="1"/>
  <c r="AN61" i="9"/>
  <c r="AO61" i="9"/>
  <c r="A65" i="9"/>
  <c r="B64" i="9"/>
  <c r="C64" i="9" s="1"/>
  <c r="AE64" i="9"/>
  <c r="E64" i="9"/>
  <c r="AQ62" i="9"/>
  <c r="AN62" i="9"/>
  <c r="AO62" i="9"/>
  <c r="BF60" i="9"/>
  <c r="BG60" i="9"/>
  <c r="BF59" i="9"/>
  <c r="BG59" i="9"/>
  <c r="O62" i="9"/>
  <c r="BE61" i="9"/>
  <c r="AF63" i="9"/>
  <c r="AI63" i="9" s="1"/>
  <c r="AG63" i="9"/>
  <c r="AZ63" i="9"/>
  <c r="N61" i="9"/>
  <c r="O61" i="9"/>
  <c r="Z63" i="9"/>
  <c r="F63" i="9"/>
  <c r="I63" i="9" s="1"/>
  <c r="G63" i="9"/>
  <c r="L63" i="9" s="1"/>
  <c r="V57" i="5"/>
  <c r="BF54" i="3"/>
  <c r="BF53" i="1"/>
  <c r="AO55" i="1"/>
  <c r="AP55" i="1" s="1"/>
  <c r="AL56" i="1"/>
  <c r="V59" i="6"/>
  <c r="BH59" i="6" s="1"/>
  <c r="BJ59" i="6" s="1"/>
  <c r="AR55" i="1"/>
  <c r="AV55" i="1" s="1"/>
  <c r="AS55" i="1"/>
  <c r="AW55" i="1" s="1"/>
  <c r="R59" i="4"/>
  <c r="S59" i="4"/>
  <c r="W59" i="4" s="1"/>
  <c r="P59" i="4"/>
  <c r="BK59" i="4" s="1"/>
  <c r="AR60" i="4"/>
  <c r="AV60" i="4" s="1"/>
  <c r="AS60" i="4"/>
  <c r="BI52" i="1"/>
  <c r="BJ52" i="1" s="1"/>
  <c r="A52" i="2" s="1"/>
  <c r="L56" i="1"/>
  <c r="AR54" i="1"/>
  <c r="AS54" i="1"/>
  <c r="AM61" i="4"/>
  <c r="BF52" i="1"/>
  <c r="BG59" i="6"/>
  <c r="BF59" i="6"/>
  <c r="W55" i="3"/>
  <c r="BH55" i="3" s="1"/>
  <c r="BI94" i="6"/>
  <c r="AW55" i="3"/>
  <c r="BI55" i="3" s="1"/>
  <c r="AR56" i="3"/>
  <c r="AS56" i="3"/>
  <c r="R60" i="4"/>
  <c r="V60" i="4" s="1"/>
  <c r="S60" i="4"/>
  <c r="W60" i="4" s="1"/>
  <c r="P60" i="4"/>
  <c r="BK60" i="4" s="1"/>
  <c r="AO96" i="6"/>
  <c r="AN96" i="6"/>
  <c r="AF99" i="6"/>
  <c r="AZ99" i="6"/>
  <c r="AR95" i="6"/>
  <c r="AV95" i="6" s="1"/>
  <c r="AS95" i="6"/>
  <c r="AW95" i="6" s="1"/>
  <c r="AP95" i="6"/>
  <c r="AG98" i="6"/>
  <c r="AH98" i="6" s="1"/>
  <c r="AI98" i="6"/>
  <c r="AJ97" i="6"/>
  <c r="AQ97" i="6" s="1"/>
  <c r="AM97" i="6"/>
  <c r="M58" i="3"/>
  <c r="AN55" i="1"/>
  <c r="AM58" i="3"/>
  <c r="R54" i="1"/>
  <c r="V54" i="1" s="1"/>
  <c r="S54" i="1"/>
  <c r="W54" i="1" s="1"/>
  <c r="P54" i="1"/>
  <c r="AR59" i="4"/>
  <c r="AV59" i="4" s="1"/>
  <c r="AS59" i="4"/>
  <c r="R58" i="5"/>
  <c r="S58" i="5"/>
  <c r="P58" i="5"/>
  <c r="BK58" i="5" s="1"/>
  <c r="AR58" i="5"/>
  <c r="AV58" i="5" s="1"/>
  <c r="AS58" i="5"/>
  <c r="AW58" i="5" s="1"/>
  <c r="BE96" i="6"/>
  <c r="A101" i="6"/>
  <c r="AE100" i="6"/>
  <c r="J61" i="6"/>
  <c r="G62" i="6"/>
  <c r="H62" i="6" s="1"/>
  <c r="M62" i="6" s="1"/>
  <c r="I62" i="6"/>
  <c r="S60" i="6"/>
  <c r="W60" i="6" s="1"/>
  <c r="P60" i="6"/>
  <c r="BK60" i="6" s="1"/>
  <c r="R60" i="6"/>
  <c r="O61" i="6"/>
  <c r="P61" i="6" s="1"/>
  <c r="N61" i="6"/>
  <c r="E63" i="6"/>
  <c r="F63" i="6" s="1"/>
  <c r="B63" i="6"/>
  <c r="C63" i="6" s="1"/>
  <c r="Z62" i="6"/>
  <c r="BE59" i="5"/>
  <c r="BF58" i="4"/>
  <c r="BE60" i="4"/>
  <c r="BE57" i="3"/>
  <c r="BE55" i="1"/>
  <c r="BG57" i="5"/>
  <c r="BF57" i="5"/>
  <c r="BG58" i="4"/>
  <c r="BI58" i="4"/>
  <c r="BJ58" i="4" s="1"/>
  <c r="AG57" i="1"/>
  <c r="G59" i="3"/>
  <c r="M56" i="1"/>
  <c r="L58" i="3"/>
  <c r="G62" i="4"/>
  <c r="AL61" i="4"/>
  <c r="L61" i="4"/>
  <c r="AL58" i="3"/>
  <c r="M61" i="4"/>
  <c r="AM56" i="1"/>
  <c r="G57" i="1"/>
  <c r="AG59" i="3"/>
  <c r="AG62" i="4"/>
  <c r="BH56" i="3"/>
  <c r="AN59" i="5"/>
  <c r="AL60" i="5"/>
  <c r="AM60" i="5"/>
  <c r="M60" i="5"/>
  <c r="L60" i="5"/>
  <c r="N59" i="5"/>
  <c r="J60" i="5"/>
  <c r="O59" i="5"/>
  <c r="O55" i="1"/>
  <c r="I56" i="1"/>
  <c r="AI56" i="1"/>
  <c r="AJ56" i="1"/>
  <c r="J56" i="1"/>
  <c r="AO59" i="5"/>
  <c r="AP59" i="5" s="1"/>
  <c r="O57" i="3"/>
  <c r="AW60" i="4"/>
  <c r="I60" i="5"/>
  <c r="AJ61" i="4"/>
  <c r="AN60" i="4"/>
  <c r="I61" i="4"/>
  <c r="Q61" i="4" s="1"/>
  <c r="AI61" i="4"/>
  <c r="AQ61" i="4" s="1"/>
  <c r="I58" i="3"/>
  <c r="J58" i="3"/>
  <c r="AI58" i="3"/>
  <c r="AQ58" i="3" s="1"/>
  <c r="AJ58" i="3"/>
  <c r="N57" i="3"/>
  <c r="AJ60" i="5"/>
  <c r="E62" i="5"/>
  <c r="G62" i="5" s="1"/>
  <c r="AE62" i="5"/>
  <c r="AG62" i="5" s="1"/>
  <c r="A63" i="5"/>
  <c r="B62" i="5"/>
  <c r="C62" i="5" s="1"/>
  <c r="Z61" i="5"/>
  <c r="F61" i="5"/>
  <c r="AF61" i="5"/>
  <c r="AZ61" i="5"/>
  <c r="AI60" i="5"/>
  <c r="AQ60" i="5" s="1"/>
  <c r="F62" i="4"/>
  <c r="Z62" i="4"/>
  <c r="E63" i="4"/>
  <c r="A64" i="4"/>
  <c r="AE63" i="4"/>
  <c r="B63" i="4"/>
  <c r="C63" i="4" s="1"/>
  <c r="BJ63" i="4" s="1"/>
  <c r="AZ62" i="4"/>
  <c r="AF62" i="4"/>
  <c r="AM62" i="4" s="1"/>
  <c r="V59" i="4"/>
  <c r="AV54" i="1"/>
  <c r="F57" i="1"/>
  <c r="Z57" i="1"/>
  <c r="AF57" i="1"/>
  <c r="AJ57" i="1" s="1"/>
  <c r="F59" i="3"/>
  <c r="L59" i="3" s="1"/>
  <c r="Z59" i="3"/>
  <c r="AO57" i="3"/>
  <c r="AP57" i="3" s="1"/>
  <c r="AV56" i="3"/>
  <c r="AF59" i="3"/>
  <c r="AZ59" i="3"/>
  <c r="AZ57" i="1"/>
  <c r="E60" i="3"/>
  <c r="B60" i="3"/>
  <c r="C60" i="3" s="1"/>
  <c r="AE60" i="3"/>
  <c r="AE58" i="1"/>
  <c r="B58" i="1"/>
  <c r="C58" i="1" s="1"/>
  <c r="E58" i="1"/>
  <c r="A58" i="8" s="1"/>
  <c r="A61" i="3"/>
  <c r="A59" i="1"/>
  <c r="AN58" i="3" l="1"/>
  <c r="BH57" i="5"/>
  <c r="L57" i="1"/>
  <c r="Q58" i="3"/>
  <c r="AQ56" i="1"/>
  <c r="J63" i="9"/>
  <c r="AL63" i="9"/>
  <c r="AO63" i="9" s="1"/>
  <c r="AJ63" i="9"/>
  <c r="W58" i="5"/>
  <c r="AM63" i="9"/>
  <c r="BI58" i="5"/>
  <c r="Q61" i="6"/>
  <c r="N56" i="1"/>
  <c r="BE63" i="9"/>
  <c r="Z64" i="9"/>
  <c r="G64" i="9"/>
  <c r="F64" i="9"/>
  <c r="I64" i="9" s="1"/>
  <c r="J64" i="9"/>
  <c r="Q63" i="9"/>
  <c r="S61" i="9"/>
  <c r="W61" i="9" s="1"/>
  <c r="R61" i="9"/>
  <c r="V61" i="9" s="1"/>
  <c r="P61" i="9"/>
  <c r="BK61" i="9" s="1"/>
  <c r="AS61" i="9"/>
  <c r="AW61" i="9" s="1"/>
  <c r="AP61" i="9"/>
  <c r="AR61" i="9"/>
  <c r="AV61" i="9" s="1"/>
  <c r="BI61" i="9" s="1"/>
  <c r="S62" i="9"/>
  <c r="W62" i="9" s="1"/>
  <c r="R62" i="9"/>
  <c r="V62" i="9" s="1"/>
  <c r="P62" i="9"/>
  <c r="BK62" i="9" s="1"/>
  <c r="AS62" i="9"/>
  <c r="AW62" i="9" s="1"/>
  <c r="AP62" i="9"/>
  <c r="AR62" i="9"/>
  <c r="AV62" i="9" s="1"/>
  <c r="A66" i="9"/>
  <c r="B65" i="9"/>
  <c r="C65" i="9" s="1"/>
  <c r="AE65" i="9"/>
  <c r="E65" i="9"/>
  <c r="AZ64" i="9"/>
  <c r="AF64" i="9"/>
  <c r="AJ64" i="9" s="1"/>
  <c r="AG64" i="9"/>
  <c r="M63" i="9"/>
  <c r="O63" i="9" s="1"/>
  <c r="AQ63" i="9"/>
  <c r="Q60" i="5"/>
  <c r="V58" i="5"/>
  <c r="AN61" i="4"/>
  <c r="M62" i="4"/>
  <c r="N61" i="4"/>
  <c r="V60" i="6"/>
  <c r="BH60" i="6" s="1"/>
  <c r="BJ60" i="6" s="1"/>
  <c r="BI95" i="6"/>
  <c r="AR57" i="3"/>
  <c r="AS57" i="3"/>
  <c r="R59" i="5"/>
  <c r="V59" i="5" s="1"/>
  <c r="S59" i="5"/>
  <c r="P59" i="5"/>
  <c r="BK59" i="5" s="1"/>
  <c r="BF60" i="6"/>
  <c r="BG60" i="6"/>
  <c r="AZ100" i="6"/>
  <c r="AF100" i="6"/>
  <c r="AR96" i="6"/>
  <c r="AV96" i="6" s="1"/>
  <c r="AS96" i="6"/>
  <c r="AW96" i="6" s="1"/>
  <c r="AP96" i="6"/>
  <c r="A102" i="6"/>
  <c r="AE101" i="6"/>
  <c r="AJ98" i="6"/>
  <c r="AQ98" i="6" s="1"/>
  <c r="AM98" i="6"/>
  <c r="AL59" i="3"/>
  <c r="O61" i="4"/>
  <c r="R57" i="3"/>
  <c r="V57" i="3" s="1"/>
  <c r="S57" i="3"/>
  <c r="P57" i="3"/>
  <c r="BK57" i="3" s="1"/>
  <c r="R55" i="1"/>
  <c r="S55" i="1"/>
  <c r="P55" i="1"/>
  <c r="BF55" i="3"/>
  <c r="AW59" i="4"/>
  <c r="BI59" i="4" s="1"/>
  <c r="AN97" i="6"/>
  <c r="AO97" i="6"/>
  <c r="AG99" i="6"/>
  <c r="AH99" i="6" s="1"/>
  <c r="AI99" i="6"/>
  <c r="AW54" i="1"/>
  <c r="BI54" i="1" s="1"/>
  <c r="BI56" i="3"/>
  <c r="BJ56" i="3" s="1"/>
  <c r="AR59" i="5"/>
  <c r="AS59" i="5"/>
  <c r="BG55" i="3"/>
  <c r="BE97" i="6"/>
  <c r="AW56" i="3"/>
  <c r="BG56" i="3" s="1"/>
  <c r="G63" i="6"/>
  <c r="H63" i="6" s="1"/>
  <c r="M63" i="6" s="1"/>
  <c r="I63" i="6"/>
  <c r="J62" i="6"/>
  <c r="O62" i="6"/>
  <c r="P62" i="6" s="1"/>
  <c r="E64" i="6"/>
  <c r="F64" i="6" s="1"/>
  <c r="B64" i="6"/>
  <c r="C64" i="6" s="1"/>
  <c r="Z63" i="6"/>
  <c r="R61" i="6"/>
  <c r="S61" i="6"/>
  <c r="W61" i="6" s="1"/>
  <c r="N62" i="6"/>
  <c r="BF58" i="5"/>
  <c r="BE60" i="5"/>
  <c r="BI60" i="4"/>
  <c r="BE61" i="4"/>
  <c r="BE58" i="3"/>
  <c r="BE56" i="1"/>
  <c r="BI55" i="1"/>
  <c r="BG60" i="4"/>
  <c r="BF60" i="4"/>
  <c r="BF59" i="4"/>
  <c r="BH59" i="4"/>
  <c r="BH60" i="4"/>
  <c r="M57" i="1"/>
  <c r="L62" i="4"/>
  <c r="AG58" i="1"/>
  <c r="AG63" i="4"/>
  <c r="AM59" i="3"/>
  <c r="AM57" i="1"/>
  <c r="G60" i="3"/>
  <c r="AG60" i="3"/>
  <c r="AN60" i="5"/>
  <c r="AL62" i="4"/>
  <c r="M59" i="3"/>
  <c r="AL57" i="1"/>
  <c r="G58" i="1"/>
  <c r="BH54" i="1"/>
  <c r="BJ54" i="1" s="1"/>
  <c r="A54" i="2" s="1"/>
  <c r="G63" i="4"/>
  <c r="AL61" i="5"/>
  <c r="AM61" i="5"/>
  <c r="M61" i="5"/>
  <c r="L61" i="5"/>
  <c r="N60" i="5"/>
  <c r="J61" i="5"/>
  <c r="AJ61" i="5"/>
  <c r="AV59" i="5"/>
  <c r="I62" i="4"/>
  <c r="O58" i="3"/>
  <c r="V55" i="1"/>
  <c r="AI57" i="1"/>
  <c r="AQ57" i="1" s="1"/>
  <c r="J57" i="1"/>
  <c r="I57" i="1"/>
  <c r="I61" i="5"/>
  <c r="O60" i="5"/>
  <c r="AI61" i="5"/>
  <c r="J62" i="4"/>
  <c r="AJ62" i="4"/>
  <c r="O62" i="4"/>
  <c r="AO61" i="4"/>
  <c r="AP61" i="4" s="1"/>
  <c r="AI62" i="4"/>
  <c r="AI59" i="3"/>
  <c r="AJ59" i="3"/>
  <c r="N58" i="3"/>
  <c r="I59" i="3"/>
  <c r="J59" i="3"/>
  <c r="AO60" i="5"/>
  <c r="AP60" i="5" s="1"/>
  <c r="A64" i="5"/>
  <c r="B63" i="5"/>
  <c r="C63" i="5" s="1"/>
  <c r="BJ63" i="5" s="1"/>
  <c r="AE63" i="5"/>
  <c r="AG63" i="5" s="1"/>
  <c r="E63" i="5"/>
  <c r="G63" i="5" s="1"/>
  <c r="Z62" i="5"/>
  <c r="F62" i="5"/>
  <c r="AZ62" i="5"/>
  <c r="AF62" i="5"/>
  <c r="Z63" i="4"/>
  <c r="F63" i="4"/>
  <c r="I63" i="4" s="1"/>
  <c r="AE64" i="4"/>
  <c r="A65" i="4"/>
  <c r="E64" i="4"/>
  <c r="B64" i="4"/>
  <c r="C64" i="4" s="1"/>
  <c r="AF63" i="4"/>
  <c r="AL63" i="4" s="1"/>
  <c r="AZ63" i="4"/>
  <c r="AO56" i="1"/>
  <c r="AP56" i="1" s="1"/>
  <c r="AN56" i="1"/>
  <c r="O56" i="1"/>
  <c r="AF58" i="1"/>
  <c r="AM58" i="1" s="1"/>
  <c r="F58" i="1"/>
  <c r="J58" i="1" s="1"/>
  <c r="Z58" i="1"/>
  <c r="AO58" i="3"/>
  <c r="AP58" i="3" s="1"/>
  <c r="F60" i="3"/>
  <c r="L60" i="3" s="1"/>
  <c r="Z60" i="3"/>
  <c r="AV57" i="3"/>
  <c r="AF60" i="3"/>
  <c r="AZ58" i="1"/>
  <c r="AZ60" i="3"/>
  <c r="B61" i="3"/>
  <c r="C61" i="3" s="1"/>
  <c r="BJ61" i="3" s="1"/>
  <c r="AE61" i="3"/>
  <c r="E61" i="3"/>
  <c r="E59" i="1"/>
  <c r="A59" i="8" s="1"/>
  <c r="AE59" i="1"/>
  <c r="B59" i="1"/>
  <c r="C59" i="1" s="1"/>
  <c r="A62" i="3"/>
  <c r="A60" i="1"/>
  <c r="BH58" i="5" l="1"/>
  <c r="BJ58" i="5" s="1"/>
  <c r="AI64" i="9"/>
  <c r="BI62" i="9"/>
  <c r="BH62" i="9"/>
  <c r="BJ62" i="9" s="1"/>
  <c r="AW59" i="5"/>
  <c r="BI59" i="5" s="1"/>
  <c r="BH61" i="9"/>
  <c r="BJ61" i="9" s="1"/>
  <c r="Q59" i="3"/>
  <c r="AN63" i="9"/>
  <c r="AQ59" i="3"/>
  <c r="AQ62" i="4"/>
  <c r="BF54" i="1"/>
  <c r="BF56" i="3"/>
  <c r="L64" i="9"/>
  <c r="Q62" i="4"/>
  <c r="BG54" i="1"/>
  <c r="M64" i="9"/>
  <c r="Q62" i="6"/>
  <c r="BK61" i="6"/>
  <c r="AQ61" i="5"/>
  <c r="BE64" i="9"/>
  <c r="S63" i="9"/>
  <c r="W63" i="9" s="1"/>
  <c r="R63" i="9"/>
  <c r="V63" i="9" s="1"/>
  <c r="BH63" i="9" s="1"/>
  <c r="P63" i="9"/>
  <c r="BF61" i="9"/>
  <c r="BG61" i="9"/>
  <c r="AS63" i="9"/>
  <c r="AW63" i="9" s="1"/>
  <c r="AP63" i="9"/>
  <c r="AR63" i="9"/>
  <c r="AV63" i="9" s="1"/>
  <c r="AQ64" i="9"/>
  <c r="A67" i="9"/>
  <c r="B66" i="9"/>
  <c r="C66" i="9" s="1"/>
  <c r="AE66" i="9"/>
  <c r="E66" i="9"/>
  <c r="AM64" i="9"/>
  <c r="AL64" i="9"/>
  <c r="N63" i="9"/>
  <c r="BK63" i="9" s="1"/>
  <c r="N64" i="9"/>
  <c r="O64" i="9"/>
  <c r="AF65" i="9"/>
  <c r="AJ65" i="9" s="1"/>
  <c r="AZ65" i="9"/>
  <c r="AG65" i="9"/>
  <c r="G65" i="9"/>
  <c r="F65" i="9"/>
  <c r="Z65" i="9"/>
  <c r="BF62" i="9"/>
  <c r="BG62" i="9"/>
  <c r="Q64" i="9"/>
  <c r="BG58" i="5"/>
  <c r="Q61" i="5"/>
  <c r="BG59" i="4"/>
  <c r="AL60" i="3"/>
  <c r="AN59" i="3"/>
  <c r="W55" i="1"/>
  <c r="BG55" i="1" s="1"/>
  <c r="V61" i="6"/>
  <c r="BH61" i="6" s="1"/>
  <c r="BJ61" i="6" s="1"/>
  <c r="AR60" i="5"/>
  <c r="AS60" i="5"/>
  <c r="AR97" i="6"/>
  <c r="AV97" i="6" s="1"/>
  <c r="BI97" i="6" s="1"/>
  <c r="AS97" i="6"/>
  <c r="AW97" i="6" s="1"/>
  <c r="AP97" i="6"/>
  <c r="BE98" i="6"/>
  <c r="AR58" i="3"/>
  <c r="AV58" i="3" s="1"/>
  <c r="AS58" i="3"/>
  <c r="R62" i="4"/>
  <c r="S62" i="4"/>
  <c r="P62" i="4"/>
  <c r="R60" i="5"/>
  <c r="S60" i="5"/>
  <c r="P60" i="5"/>
  <c r="BK60" i="5" s="1"/>
  <c r="R58" i="3"/>
  <c r="V58" i="3" s="1"/>
  <c r="S58" i="3"/>
  <c r="P58" i="3"/>
  <c r="BK58" i="3" s="1"/>
  <c r="BG61" i="6"/>
  <c r="BF61" i="6"/>
  <c r="AZ101" i="6"/>
  <c r="AF101" i="6"/>
  <c r="BI96" i="6"/>
  <c r="W59" i="5"/>
  <c r="BG59" i="5" s="1"/>
  <c r="AR56" i="1"/>
  <c r="AV56" i="1" s="1"/>
  <c r="AS56" i="1"/>
  <c r="AW56" i="1" s="1"/>
  <c r="W57" i="3"/>
  <c r="BH57" i="3" s="1"/>
  <c r="A103" i="6"/>
  <c r="AE102" i="6"/>
  <c r="R56" i="1"/>
  <c r="S56" i="1"/>
  <c r="P56" i="1"/>
  <c r="AR61" i="4"/>
  <c r="AV61" i="4" s="1"/>
  <c r="AS61" i="4"/>
  <c r="AW61" i="4" s="1"/>
  <c r="AJ99" i="6"/>
  <c r="AQ99" i="6" s="1"/>
  <c r="AM99" i="6"/>
  <c r="R61" i="4"/>
  <c r="S61" i="4"/>
  <c r="P61" i="4"/>
  <c r="BK61" i="4" s="1"/>
  <c r="AO98" i="6"/>
  <c r="AN98" i="6"/>
  <c r="AI100" i="6"/>
  <c r="AG100" i="6"/>
  <c r="AH100" i="6" s="1"/>
  <c r="AW57" i="3"/>
  <c r="BI57" i="3" s="1"/>
  <c r="G64" i="6"/>
  <c r="H64" i="6" s="1"/>
  <c r="M64" i="6" s="1"/>
  <c r="I64" i="6"/>
  <c r="J63" i="6"/>
  <c r="S62" i="6"/>
  <c r="W62" i="6" s="1"/>
  <c r="R62" i="6"/>
  <c r="V62" i="6" s="1"/>
  <c r="N63" i="6"/>
  <c r="O63" i="6"/>
  <c r="P63" i="6" s="1"/>
  <c r="Z64" i="6"/>
  <c r="B65" i="6"/>
  <c r="C65" i="6" s="1"/>
  <c r="E65" i="6"/>
  <c r="F65" i="6" s="1"/>
  <c r="I65" i="6" s="1"/>
  <c r="BE61" i="5"/>
  <c r="BE62" i="4"/>
  <c r="BE59" i="3"/>
  <c r="BE57" i="1"/>
  <c r="L63" i="4"/>
  <c r="M58" i="1"/>
  <c r="AM60" i="3"/>
  <c r="AM63" i="4"/>
  <c r="AG64" i="4"/>
  <c r="M63" i="4"/>
  <c r="L58" i="1"/>
  <c r="AG61" i="3"/>
  <c r="AG59" i="1"/>
  <c r="G59" i="1"/>
  <c r="M60" i="3"/>
  <c r="AL58" i="1"/>
  <c r="G61" i="3"/>
  <c r="G64" i="4"/>
  <c r="AL62" i="5"/>
  <c r="AM62" i="5"/>
  <c r="M62" i="5"/>
  <c r="L62" i="5"/>
  <c r="BJ60" i="4"/>
  <c r="AJ62" i="5"/>
  <c r="O59" i="3"/>
  <c r="V60" i="5"/>
  <c r="W62" i="4"/>
  <c r="N59" i="3"/>
  <c r="AI58" i="1"/>
  <c r="AJ58" i="1"/>
  <c r="I58" i="1"/>
  <c r="O61" i="5"/>
  <c r="N62" i="4"/>
  <c r="BK62" i="4" s="1"/>
  <c r="AI63" i="4"/>
  <c r="V62" i="4"/>
  <c r="I60" i="3"/>
  <c r="J60" i="3"/>
  <c r="AI60" i="3"/>
  <c r="AJ60" i="3"/>
  <c r="N61" i="5"/>
  <c r="AV60" i="5"/>
  <c r="I62" i="5"/>
  <c r="AZ63" i="5"/>
  <c r="AF63" i="5"/>
  <c r="F63" i="5"/>
  <c r="Z63" i="5"/>
  <c r="AN61" i="5"/>
  <c r="AO61" i="5"/>
  <c r="AP61" i="5" s="1"/>
  <c r="A65" i="5"/>
  <c r="AE64" i="5"/>
  <c r="AG64" i="5" s="1"/>
  <c r="E64" i="5"/>
  <c r="G64" i="5" s="1"/>
  <c r="B64" i="5"/>
  <c r="C64" i="5" s="1"/>
  <c r="AI62" i="5"/>
  <c r="AQ62" i="5" s="1"/>
  <c r="J62" i="5"/>
  <c r="AN62" i="4"/>
  <c r="AO62" i="4"/>
  <c r="AP62" i="4" s="1"/>
  <c r="F64" i="4"/>
  <c r="J64" i="4" s="1"/>
  <c r="Z64" i="4"/>
  <c r="AF64" i="4"/>
  <c r="AZ64" i="4"/>
  <c r="AE65" i="4"/>
  <c r="A66" i="4"/>
  <c r="E65" i="4"/>
  <c r="B65" i="4"/>
  <c r="C65" i="4" s="1"/>
  <c r="BJ65" i="4" s="1"/>
  <c r="J63" i="4"/>
  <c r="Q63" i="4" s="1"/>
  <c r="AJ63" i="4"/>
  <c r="AO57" i="1"/>
  <c r="AP57" i="1" s="1"/>
  <c r="AN57" i="1"/>
  <c r="O57" i="1"/>
  <c r="N57" i="1"/>
  <c r="W56" i="1"/>
  <c r="V56" i="1"/>
  <c r="F59" i="1"/>
  <c r="I59" i="1" s="1"/>
  <c r="Z59" i="1"/>
  <c r="AF59" i="1"/>
  <c r="AJ59" i="1" s="1"/>
  <c r="F61" i="3"/>
  <c r="L61" i="3" s="1"/>
  <c r="Z61" i="3"/>
  <c r="AF61" i="3"/>
  <c r="AO59" i="3"/>
  <c r="AP59" i="3" s="1"/>
  <c r="AZ59" i="1"/>
  <c r="AZ61" i="3"/>
  <c r="AE62" i="3"/>
  <c r="B62" i="3"/>
  <c r="C62" i="3" s="1"/>
  <c r="E62" i="3"/>
  <c r="E60" i="1"/>
  <c r="A60" i="8" s="1"/>
  <c r="B60" i="1"/>
  <c r="C60" i="1" s="1"/>
  <c r="AE60" i="1"/>
  <c r="A63" i="3"/>
  <c r="A61" i="1"/>
  <c r="AQ58" i="1" l="1"/>
  <c r="BI63" i="9"/>
  <c r="AL64" i="4"/>
  <c r="AQ60" i="3"/>
  <c r="BJ63" i="9"/>
  <c r="M65" i="9"/>
  <c r="Q63" i="6"/>
  <c r="AQ63" i="4"/>
  <c r="AN60" i="3"/>
  <c r="BH59" i="5"/>
  <c r="Q60" i="3"/>
  <c r="BH55" i="1"/>
  <c r="BJ55" i="1" s="1"/>
  <c r="A55" i="2" s="1"/>
  <c r="BK62" i="6"/>
  <c r="AZ66" i="9"/>
  <c r="AF66" i="9"/>
  <c r="AG66" i="9"/>
  <c r="I65" i="9"/>
  <c r="J65" i="9"/>
  <c r="AM65" i="9"/>
  <c r="Z66" i="9"/>
  <c r="F66" i="9"/>
  <c r="G66" i="9"/>
  <c r="L66" i="9" s="1"/>
  <c r="J66" i="9"/>
  <c r="I66" i="9"/>
  <c r="M66" i="9"/>
  <c r="AN64" i="9"/>
  <c r="AO64" i="9"/>
  <c r="BF63" i="9"/>
  <c r="BG63" i="9"/>
  <c r="L65" i="9"/>
  <c r="AL65" i="9"/>
  <c r="S64" i="9"/>
  <c r="W64" i="9" s="1"/>
  <c r="R64" i="9"/>
  <c r="V64" i="9" s="1"/>
  <c r="BH64" i="9" s="1"/>
  <c r="P64" i="9"/>
  <c r="BK64" i="9" s="1"/>
  <c r="A68" i="9"/>
  <c r="B67" i="9"/>
  <c r="C67" i="9" s="1"/>
  <c r="AE67" i="9"/>
  <c r="E67" i="9"/>
  <c r="AI65" i="9"/>
  <c r="AQ65" i="9" s="1"/>
  <c r="O62" i="5"/>
  <c r="P62" i="5" s="1"/>
  <c r="Q62" i="5"/>
  <c r="BF59" i="5"/>
  <c r="AL61" i="3"/>
  <c r="BF55" i="1"/>
  <c r="AR62" i="4"/>
  <c r="AV62" i="4" s="1"/>
  <c r="AS62" i="4"/>
  <c r="AW62" i="4" s="1"/>
  <c r="AR61" i="5"/>
  <c r="AV61" i="5" s="1"/>
  <c r="AS61" i="5"/>
  <c r="BE63" i="4"/>
  <c r="BF57" i="3"/>
  <c r="BH62" i="6"/>
  <c r="BJ62" i="6" s="1"/>
  <c r="W61" i="4"/>
  <c r="V61" i="4"/>
  <c r="BF61" i="4" s="1"/>
  <c r="AI101" i="6"/>
  <c r="AG101" i="6"/>
  <c r="AH101" i="6" s="1"/>
  <c r="R59" i="3"/>
  <c r="S59" i="3"/>
  <c r="P59" i="3"/>
  <c r="BK59" i="3" s="1"/>
  <c r="R62" i="5"/>
  <c r="BG57" i="3"/>
  <c r="BF62" i="6"/>
  <c r="BG62" i="6"/>
  <c r="AR98" i="6"/>
  <c r="AV98" i="6" s="1"/>
  <c r="AS98" i="6"/>
  <c r="AW98" i="6" s="1"/>
  <c r="AP98" i="6"/>
  <c r="AN99" i="6"/>
  <c r="AO99" i="6"/>
  <c r="AZ102" i="6"/>
  <c r="AF102" i="6"/>
  <c r="W60" i="5"/>
  <c r="BH60" i="5" s="1"/>
  <c r="R57" i="1"/>
  <c r="S57" i="1"/>
  <c r="P57" i="1"/>
  <c r="AR57" i="1"/>
  <c r="AV57" i="1" s="1"/>
  <c r="AS57" i="1"/>
  <c r="AW57" i="1" s="1"/>
  <c r="AR59" i="3"/>
  <c r="AS59" i="3"/>
  <c r="R61" i="5"/>
  <c r="V61" i="5" s="1"/>
  <c r="S61" i="5"/>
  <c r="P61" i="5"/>
  <c r="BK61" i="5" s="1"/>
  <c r="AJ100" i="6"/>
  <c r="AQ100" i="6" s="1"/>
  <c r="AM100" i="6"/>
  <c r="BE99" i="6"/>
  <c r="A104" i="6"/>
  <c r="AE103" i="6"/>
  <c r="W58" i="3"/>
  <c r="AW58" i="3"/>
  <c r="BI58" i="3" s="1"/>
  <c r="AW60" i="5"/>
  <c r="BI60" i="5" s="1"/>
  <c r="G65" i="6"/>
  <c r="H65" i="6" s="1"/>
  <c r="M65" i="6" s="1"/>
  <c r="J64" i="6"/>
  <c r="R63" i="6"/>
  <c r="S63" i="6"/>
  <c r="W63" i="6" s="1"/>
  <c r="B66" i="6"/>
  <c r="C66" i="6" s="1"/>
  <c r="E66" i="6"/>
  <c r="F66" i="6" s="1"/>
  <c r="I66" i="6" s="1"/>
  <c r="Z65" i="6"/>
  <c r="N64" i="6"/>
  <c r="O64" i="6"/>
  <c r="P64" i="6" s="1"/>
  <c r="BE62" i="5"/>
  <c r="BI56" i="1"/>
  <c r="BE60" i="3"/>
  <c r="BE58" i="1"/>
  <c r="BI61" i="4"/>
  <c r="BG61" i="4"/>
  <c r="BH62" i="4"/>
  <c r="BG56" i="1"/>
  <c r="BF56" i="1"/>
  <c r="BH56" i="1"/>
  <c r="BJ56" i="1" s="1"/>
  <c r="A56" i="2" s="1"/>
  <c r="AG62" i="3"/>
  <c r="AG65" i="4"/>
  <c r="M59" i="1"/>
  <c r="AL59" i="1"/>
  <c r="AM64" i="4"/>
  <c r="AO64" i="4" s="1"/>
  <c r="AP64" i="4" s="1"/>
  <c r="G60" i="1"/>
  <c r="AG60" i="1"/>
  <c r="G62" i="3"/>
  <c r="G65" i="4"/>
  <c r="L64" i="4"/>
  <c r="N64" i="4" s="1"/>
  <c r="M61" i="3"/>
  <c r="O61" i="3" s="1"/>
  <c r="AM61" i="3"/>
  <c r="M64" i="4"/>
  <c r="L59" i="1"/>
  <c r="AM59" i="1"/>
  <c r="AL63" i="5"/>
  <c r="AM63" i="5"/>
  <c r="L63" i="5"/>
  <c r="M63" i="5"/>
  <c r="O60" i="3"/>
  <c r="AI59" i="1"/>
  <c r="AQ59" i="1" s="1"/>
  <c r="J59" i="1"/>
  <c r="I64" i="4"/>
  <c r="Q64" i="4" s="1"/>
  <c r="AI61" i="3"/>
  <c r="AQ61" i="3" s="1"/>
  <c r="AJ61" i="3"/>
  <c r="J61" i="3"/>
  <c r="I61" i="3"/>
  <c r="Q61" i="3" s="1"/>
  <c r="N60" i="3"/>
  <c r="N62" i="5"/>
  <c r="J63" i="5"/>
  <c r="AJ63" i="5"/>
  <c r="I63" i="5"/>
  <c r="AI63" i="5"/>
  <c r="AO62" i="5"/>
  <c r="AP62" i="5" s="1"/>
  <c r="AN62" i="5"/>
  <c r="AW61" i="5"/>
  <c r="B65" i="5"/>
  <c r="C65" i="5" s="1"/>
  <c r="BJ65" i="5" s="1"/>
  <c r="E65" i="5"/>
  <c r="G65" i="5" s="1"/>
  <c r="AE65" i="5"/>
  <c r="AG65" i="5" s="1"/>
  <c r="A66" i="5"/>
  <c r="AZ64" i="5"/>
  <c r="AF64" i="5"/>
  <c r="Z64" i="5"/>
  <c r="F64" i="5"/>
  <c r="V62" i="5"/>
  <c r="N63" i="4"/>
  <c r="O63" i="4"/>
  <c r="AZ65" i="4"/>
  <c r="AF65" i="4"/>
  <c r="AJ65" i="4" s="1"/>
  <c r="AJ64" i="4"/>
  <c r="AO63" i="4"/>
  <c r="AP63" i="4" s="1"/>
  <c r="AN63" i="4"/>
  <c r="B66" i="4"/>
  <c r="C66" i="4" s="1"/>
  <c r="E66" i="4"/>
  <c r="AE66" i="4"/>
  <c r="A67" i="4"/>
  <c r="F65" i="4"/>
  <c r="I65" i="4" s="1"/>
  <c r="Z65" i="4"/>
  <c r="AI64" i="4"/>
  <c r="AQ64" i="4" s="1"/>
  <c r="O58" i="1"/>
  <c r="N58" i="1"/>
  <c r="V57" i="1"/>
  <c r="AO58" i="1"/>
  <c r="AP58" i="1" s="1"/>
  <c r="AN58" i="1"/>
  <c r="AF60" i="1"/>
  <c r="F60" i="1"/>
  <c r="Z60" i="1"/>
  <c r="F62" i="3"/>
  <c r="Z62" i="3"/>
  <c r="AO60" i="3"/>
  <c r="AP60" i="3" s="1"/>
  <c r="AV59" i="3"/>
  <c r="AF62" i="3"/>
  <c r="AM62" i="3" s="1"/>
  <c r="AZ60" i="1"/>
  <c r="AZ62" i="3"/>
  <c r="AE63" i="3"/>
  <c r="E63" i="3"/>
  <c r="B63" i="3"/>
  <c r="C63" i="3" s="1"/>
  <c r="BJ63" i="3" s="1"/>
  <c r="AE61" i="1"/>
  <c r="E61" i="1"/>
  <c r="A61" i="8" s="1"/>
  <c r="B61" i="1"/>
  <c r="C61" i="1" s="1"/>
  <c r="A64" i="3"/>
  <c r="A62" i="1"/>
  <c r="AL60" i="1" l="1"/>
  <c r="AQ63" i="5"/>
  <c r="BF58" i="3"/>
  <c r="O59" i="1"/>
  <c r="Q64" i="6"/>
  <c r="L60" i="1"/>
  <c r="BG58" i="3"/>
  <c r="BK62" i="5"/>
  <c r="AL66" i="9"/>
  <c r="AN61" i="3"/>
  <c r="S62" i="5"/>
  <c r="W62" i="5" s="1"/>
  <c r="W59" i="3"/>
  <c r="BK63" i="6"/>
  <c r="N66" i="9"/>
  <c r="O66" i="9"/>
  <c r="N65" i="9"/>
  <c r="O65" i="9"/>
  <c r="AN65" i="9"/>
  <c r="AO65" i="9"/>
  <c r="AM66" i="9"/>
  <c r="AN66" i="9" s="1"/>
  <c r="BE65" i="9"/>
  <c r="AF67" i="9"/>
  <c r="AI67" i="9" s="1"/>
  <c r="AG67" i="9"/>
  <c r="AZ67" i="9"/>
  <c r="AJ67" i="9"/>
  <c r="G67" i="9"/>
  <c r="Z67" i="9"/>
  <c r="F67" i="9"/>
  <c r="AP64" i="9"/>
  <c r="AR64" i="9"/>
  <c r="AV64" i="9" s="1"/>
  <c r="AS64" i="9"/>
  <c r="AW64" i="9" s="1"/>
  <c r="Q65" i="9"/>
  <c r="Q66" i="9" s="1"/>
  <c r="AI66" i="9"/>
  <c r="A69" i="9"/>
  <c r="B68" i="9"/>
  <c r="C68" i="9" s="1"/>
  <c r="AE68" i="9"/>
  <c r="E68" i="9"/>
  <c r="AJ66" i="9"/>
  <c r="BG60" i="5"/>
  <c r="BF60" i="5"/>
  <c r="Q63" i="5"/>
  <c r="BJ60" i="5"/>
  <c r="BE64" i="4"/>
  <c r="BK60" i="3"/>
  <c r="V59" i="3"/>
  <c r="L62" i="3"/>
  <c r="V63" i="6"/>
  <c r="BH63" i="6" s="1"/>
  <c r="BJ63" i="6" s="1"/>
  <c r="AR64" i="4"/>
  <c r="AV64" i="4" s="1"/>
  <c r="AS64" i="4"/>
  <c r="AW64" i="4" s="1"/>
  <c r="AR58" i="1"/>
  <c r="AV58" i="1" s="1"/>
  <c r="AS58" i="1"/>
  <c r="AR62" i="5"/>
  <c r="AV62" i="5" s="1"/>
  <c r="AS62" i="5"/>
  <c r="R59" i="1"/>
  <c r="V59" i="1" s="1"/>
  <c r="S59" i="1"/>
  <c r="P59" i="1"/>
  <c r="AR60" i="3"/>
  <c r="AV60" i="3" s="1"/>
  <c r="AS60" i="3"/>
  <c r="R58" i="1"/>
  <c r="V58" i="1" s="1"/>
  <c r="S58" i="1"/>
  <c r="P58" i="1"/>
  <c r="BH58" i="3"/>
  <c r="BJ58" i="3" s="1"/>
  <c r="R60" i="3"/>
  <c r="S60" i="3"/>
  <c r="P60" i="3"/>
  <c r="AI102" i="6"/>
  <c r="AG102" i="6"/>
  <c r="AH102" i="6" s="1"/>
  <c r="AJ101" i="6"/>
  <c r="AQ101" i="6" s="1"/>
  <c r="AM101" i="6"/>
  <c r="BI59" i="3"/>
  <c r="AF103" i="6"/>
  <c r="AZ103" i="6"/>
  <c r="AO100" i="6"/>
  <c r="AN100" i="6"/>
  <c r="AW59" i="3"/>
  <c r="AR63" i="4"/>
  <c r="AV63" i="4" s="1"/>
  <c r="AS63" i="4"/>
  <c r="R63" i="4"/>
  <c r="V63" i="4" s="1"/>
  <c r="S63" i="4"/>
  <c r="W63" i="4" s="1"/>
  <c r="P63" i="4"/>
  <c r="BK63" i="4" s="1"/>
  <c r="R61" i="3"/>
  <c r="V61" i="3" s="1"/>
  <c r="S61" i="3"/>
  <c r="W61" i="3" s="1"/>
  <c r="P61" i="3"/>
  <c r="BG63" i="6"/>
  <c r="BF63" i="6"/>
  <c r="A105" i="6"/>
  <c r="AE104" i="6"/>
  <c r="BE100" i="6"/>
  <c r="W61" i="5"/>
  <c r="BH61" i="5" s="1"/>
  <c r="W57" i="1"/>
  <c r="BF57" i="1" s="1"/>
  <c r="AR99" i="6"/>
  <c r="AV99" i="6" s="1"/>
  <c r="AS99" i="6"/>
  <c r="AW99" i="6" s="1"/>
  <c r="AP99" i="6"/>
  <c r="BI98" i="6"/>
  <c r="BH61" i="4"/>
  <c r="J65" i="6"/>
  <c r="G66" i="6"/>
  <c r="H66" i="6" s="1"/>
  <c r="M66" i="6" s="1"/>
  <c r="N65" i="6"/>
  <c r="S64" i="6"/>
  <c r="W64" i="6" s="1"/>
  <c r="R64" i="6"/>
  <c r="Z66" i="6"/>
  <c r="B67" i="6"/>
  <c r="C67" i="6" s="1"/>
  <c r="E67" i="6"/>
  <c r="F67" i="6" s="1"/>
  <c r="I67" i="6" s="1"/>
  <c r="O65" i="6"/>
  <c r="P65" i="6" s="1"/>
  <c r="BE63" i="5"/>
  <c r="BE59" i="1"/>
  <c r="BI62" i="4"/>
  <c r="BJ62" i="4" s="1"/>
  <c r="BG62" i="4"/>
  <c r="BF62" i="4"/>
  <c r="BE61" i="3"/>
  <c r="BF59" i="3"/>
  <c r="BG57" i="1"/>
  <c r="BI57" i="1"/>
  <c r="G63" i="3"/>
  <c r="BH62" i="5"/>
  <c r="M62" i="3"/>
  <c r="AM60" i="1"/>
  <c r="AN60" i="1" s="1"/>
  <c r="AM65" i="4"/>
  <c r="AL62" i="3"/>
  <c r="AN62" i="3" s="1"/>
  <c r="L65" i="4"/>
  <c r="AL65" i="4"/>
  <c r="AG63" i="3"/>
  <c r="AG61" i="1"/>
  <c r="AG66" i="4"/>
  <c r="BI61" i="5"/>
  <c r="AN63" i="5"/>
  <c r="M65" i="4"/>
  <c r="M60" i="1"/>
  <c r="G61" i="1"/>
  <c r="G66" i="4"/>
  <c r="O63" i="5"/>
  <c r="AL64" i="5"/>
  <c r="AM64" i="5"/>
  <c r="M64" i="5"/>
  <c r="L64" i="5"/>
  <c r="O64" i="4"/>
  <c r="N61" i="3"/>
  <c r="BK61" i="3" s="1"/>
  <c r="J60" i="1"/>
  <c r="AO59" i="1"/>
  <c r="AP59" i="1" s="1"/>
  <c r="AJ60" i="1"/>
  <c r="AN59" i="1"/>
  <c r="AI60" i="1"/>
  <c r="I60" i="1"/>
  <c r="N59" i="1"/>
  <c r="W59" i="1"/>
  <c r="AO63" i="5"/>
  <c r="AP63" i="5" s="1"/>
  <c r="AN64" i="4"/>
  <c r="AI65" i="4"/>
  <c r="AQ65" i="4" s="1"/>
  <c r="J65" i="4"/>
  <c r="AJ62" i="3"/>
  <c r="AI62" i="3"/>
  <c r="AQ62" i="3" s="1"/>
  <c r="I62" i="3"/>
  <c r="J62" i="3"/>
  <c r="N63" i="5"/>
  <c r="E66" i="5"/>
  <c r="G66" i="5" s="1"/>
  <c r="AE66" i="5"/>
  <c r="AG66" i="5" s="1"/>
  <c r="A67" i="5"/>
  <c r="B66" i="5"/>
  <c r="C66" i="5" s="1"/>
  <c r="AJ64" i="5"/>
  <c r="I64" i="5"/>
  <c r="Z65" i="5"/>
  <c r="F65" i="5"/>
  <c r="AI64" i="5"/>
  <c r="AQ64" i="5" s="1"/>
  <c r="AF65" i="5"/>
  <c r="AZ65" i="5"/>
  <c r="J64" i="5"/>
  <c r="Z66" i="4"/>
  <c r="F66" i="4"/>
  <c r="AZ66" i="4"/>
  <c r="AF66" i="4"/>
  <c r="AJ66" i="4" s="1"/>
  <c r="E67" i="4"/>
  <c r="AE67" i="4"/>
  <c r="A68" i="4"/>
  <c r="B67" i="4"/>
  <c r="C67" i="4" s="1"/>
  <c r="BJ67" i="4" s="1"/>
  <c r="AW63" i="4"/>
  <c r="AF61" i="1"/>
  <c r="AM61" i="1" s="1"/>
  <c r="F61" i="1"/>
  <c r="Z61" i="1"/>
  <c r="AO61" i="3"/>
  <c r="AP61" i="3" s="1"/>
  <c r="F63" i="3"/>
  <c r="Z63" i="3"/>
  <c r="AF63" i="3"/>
  <c r="AZ61" i="1"/>
  <c r="AZ63" i="3"/>
  <c r="AE64" i="3"/>
  <c r="B64" i="3"/>
  <c r="C64" i="3" s="1"/>
  <c r="E64" i="3"/>
  <c r="AE62" i="1"/>
  <c r="B62" i="1"/>
  <c r="C62" i="1" s="1"/>
  <c r="E62" i="1"/>
  <c r="A62" i="8" s="1"/>
  <c r="A65" i="3"/>
  <c r="A63" i="1"/>
  <c r="BI99" i="6" l="1"/>
  <c r="BG59" i="3"/>
  <c r="AQ60" i="1"/>
  <c r="BH59" i="3"/>
  <c r="BI64" i="9"/>
  <c r="BJ64" i="9" s="1"/>
  <c r="M67" i="9"/>
  <c r="AO65" i="4"/>
  <c r="AP65" i="4" s="1"/>
  <c r="W60" i="3"/>
  <c r="AO66" i="9"/>
  <c r="AR66" i="9" s="1"/>
  <c r="AV66" i="9" s="1"/>
  <c r="Q65" i="6"/>
  <c r="AL63" i="3"/>
  <c r="M66" i="4"/>
  <c r="BK64" i="6"/>
  <c r="N60" i="1"/>
  <c r="BK65" i="6"/>
  <c r="AL67" i="9"/>
  <c r="BG64" i="9"/>
  <c r="BF64" i="9"/>
  <c r="A70" i="9"/>
  <c r="B69" i="9"/>
  <c r="C69" i="9" s="1"/>
  <c r="AE69" i="9"/>
  <c r="E69" i="9"/>
  <c r="AZ68" i="9"/>
  <c r="AF68" i="9"/>
  <c r="AG68" i="9"/>
  <c r="L67" i="9"/>
  <c r="AQ66" i="9"/>
  <c r="AQ67" i="9" s="1"/>
  <c r="AM67" i="9"/>
  <c r="J67" i="9"/>
  <c r="S65" i="9"/>
  <c r="W65" i="9" s="1"/>
  <c r="R65" i="9"/>
  <c r="V65" i="9" s="1"/>
  <c r="P65" i="9"/>
  <c r="BK65" i="9" s="1"/>
  <c r="AS66" i="9"/>
  <c r="AW66" i="9" s="1"/>
  <c r="I67" i="9"/>
  <c r="S66" i="9"/>
  <c r="W66" i="9" s="1"/>
  <c r="R66" i="9"/>
  <c r="V66" i="9" s="1"/>
  <c r="P66" i="9"/>
  <c r="BK66" i="9" s="1"/>
  <c r="Z68" i="9"/>
  <c r="G68" i="9"/>
  <c r="F68" i="9"/>
  <c r="AS65" i="9"/>
  <c r="AW65" i="9" s="1"/>
  <c r="AP65" i="9"/>
  <c r="AR65" i="9"/>
  <c r="AV65" i="9" s="1"/>
  <c r="BI65" i="9" s="1"/>
  <c r="BE66" i="9"/>
  <c r="BK63" i="5"/>
  <c r="BF61" i="5"/>
  <c r="Q64" i="5"/>
  <c r="N64" i="5"/>
  <c r="Q65" i="4"/>
  <c r="BI63" i="4"/>
  <c r="L63" i="3"/>
  <c r="V60" i="3"/>
  <c r="Q62" i="3"/>
  <c r="L61" i="1"/>
  <c r="V64" i="6"/>
  <c r="BH64" i="6" s="1"/>
  <c r="BJ64" i="6" s="1"/>
  <c r="AS65" i="4"/>
  <c r="AR59" i="1"/>
  <c r="AV59" i="1" s="1"/>
  <c r="AS59" i="1"/>
  <c r="BF64" i="6"/>
  <c r="BG64" i="6"/>
  <c r="AJ102" i="6"/>
  <c r="AQ102" i="6" s="1"/>
  <c r="AM102" i="6"/>
  <c r="BG61" i="5"/>
  <c r="BH57" i="1"/>
  <c r="BJ57" i="1" s="1"/>
  <c r="A57" i="2" s="1"/>
  <c r="AF104" i="6"/>
  <c r="AZ104" i="6"/>
  <c r="AR100" i="6"/>
  <c r="AV100" i="6" s="1"/>
  <c r="AS100" i="6"/>
  <c r="AW100" i="6" s="1"/>
  <c r="AP100" i="6"/>
  <c r="AW58" i="1"/>
  <c r="BI58" i="1" s="1"/>
  <c r="R63" i="5"/>
  <c r="S63" i="5"/>
  <c r="P63" i="5"/>
  <c r="AR61" i="3"/>
  <c r="AV61" i="3" s="1"/>
  <c r="AS61" i="3"/>
  <c r="A106" i="6"/>
  <c r="AE105" i="6"/>
  <c r="AO101" i="6"/>
  <c r="AN101" i="6"/>
  <c r="AW60" i="3"/>
  <c r="BG60" i="3" s="1"/>
  <c r="AR63" i="5"/>
  <c r="AS63" i="5"/>
  <c r="R64" i="4"/>
  <c r="S64" i="4"/>
  <c r="P64" i="4"/>
  <c r="BK64" i="4" s="1"/>
  <c r="AG103" i="6"/>
  <c r="AH103" i="6" s="1"/>
  <c r="AI103" i="6"/>
  <c r="BE101" i="6"/>
  <c r="W58" i="1"/>
  <c r="BH58" i="1" s="1"/>
  <c r="AW62" i="5"/>
  <c r="BG62" i="5" s="1"/>
  <c r="J66" i="6"/>
  <c r="G67" i="6"/>
  <c r="H67" i="6" s="1"/>
  <c r="M67" i="6" s="1"/>
  <c r="N66" i="6"/>
  <c r="Z67" i="6"/>
  <c r="S65" i="6"/>
  <c r="W65" i="6" s="1"/>
  <c r="R65" i="6"/>
  <c r="V65" i="6" s="1"/>
  <c r="E68" i="6"/>
  <c r="F68" i="6" s="1"/>
  <c r="B68" i="6"/>
  <c r="C68" i="6" s="1"/>
  <c r="O66" i="6"/>
  <c r="P66" i="6" s="1"/>
  <c r="BE64" i="5"/>
  <c r="BE65" i="4"/>
  <c r="BE62" i="3"/>
  <c r="BE60" i="1"/>
  <c r="BH63" i="4"/>
  <c r="BG63" i="4"/>
  <c r="BF63" i="4"/>
  <c r="AG62" i="1"/>
  <c r="G64" i="3"/>
  <c r="AG67" i="4"/>
  <c r="G62" i="1"/>
  <c r="G67" i="4"/>
  <c r="I66" i="4"/>
  <c r="L66" i="4"/>
  <c r="M61" i="1"/>
  <c r="AL66" i="4"/>
  <c r="AL61" i="1"/>
  <c r="M63" i="3"/>
  <c r="BH59" i="1"/>
  <c r="AM66" i="4"/>
  <c r="AG64" i="3"/>
  <c r="BI64" i="4"/>
  <c r="AM63" i="3"/>
  <c r="AN63" i="3" s="1"/>
  <c r="BH61" i="3"/>
  <c r="M65" i="5"/>
  <c r="L65" i="5"/>
  <c r="AL65" i="5"/>
  <c r="AM65" i="5"/>
  <c r="I65" i="5"/>
  <c r="N62" i="3"/>
  <c r="I61" i="1"/>
  <c r="J61" i="1"/>
  <c r="O60" i="1"/>
  <c r="AJ61" i="1"/>
  <c r="AI61" i="1"/>
  <c r="AW65" i="4"/>
  <c r="O65" i="4"/>
  <c r="AN65" i="4"/>
  <c r="I63" i="3"/>
  <c r="J63" i="3"/>
  <c r="AI63" i="3"/>
  <c r="AJ63" i="3"/>
  <c r="O64" i="5"/>
  <c r="AJ65" i="5"/>
  <c r="A68" i="5"/>
  <c r="B67" i="5"/>
  <c r="C67" i="5" s="1"/>
  <c r="BJ67" i="5" s="1"/>
  <c r="AE67" i="5"/>
  <c r="AG67" i="5" s="1"/>
  <c r="E67" i="5"/>
  <c r="G67" i="5" s="1"/>
  <c r="AI65" i="5"/>
  <c r="AQ65" i="5" s="1"/>
  <c r="J65" i="5"/>
  <c r="AO64" i="5"/>
  <c r="AP64" i="5" s="1"/>
  <c r="AN64" i="5"/>
  <c r="Z66" i="5"/>
  <c r="F66" i="5"/>
  <c r="AZ66" i="5"/>
  <c r="AF66" i="5"/>
  <c r="AI66" i="4"/>
  <c r="AQ66" i="4" s="1"/>
  <c r="Z67" i="4"/>
  <c r="F67" i="4"/>
  <c r="J67" i="4" s="1"/>
  <c r="AF67" i="4"/>
  <c r="AI67" i="4" s="1"/>
  <c r="AZ67" i="4"/>
  <c r="N65" i="4"/>
  <c r="AE68" i="4"/>
  <c r="B68" i="4"/>
  <c r="C68" i="4" s="1"/>
  <c r="A69" i="4"/>
  <c r="E68" i="4"/>
  <c r="J66" i="4"/>
  <c r="AO60" i="1"/>
  <c r="AP60" i="1" s="1"/>
  <c r="AF62" i="1"/>
  <c r="AJ62" i="1" s="1"/>
  <c r="F62" i="1"/>
  <c r="Z62" i="1"/>
  <c r="AO62" i="3"/>
  <c r="AP62" i="3" s="1"/>
  <c r="O62" i="3"/>
  <c r="F64" i="3"/>
  <c r="Z64" i="3"/>
  <c r="AF64" i="3"/>
  <c r="AL64" i="3" s="1"/>
  <c r="AZ62" i="1"/>
  <c r="AZ64" i="3"/>
  <c r="AE65" i="3"/>
  <c r="E65" i="3"/>
  <c r="B65" i="3"/>
  <c r="C65" i="3" s="1"/>
  <c r="BJ65" i="3" s="1"/>
  <c r="E63" i="1"/>
  <c r="A63" i="8" s="1"/>
  <c r="B63" i="1"/>
  <c r="C63" i="1" s="1"/>
  <c r="AE63" i="1"/>
  <c r="A66" i="3"/>
  <c r="A64" i="1"/>
  <c r="N61" i="1" l="1"/>
  <c r="W64" i="4"/>
  <c r="BI100" i="6"/>
  <c r="AR65" i="4"/>
  <c r="AV65" i="4" s="1"/>
  <c r="BH60" i="3"/>
  <c r="BH66" i="9"/>
  <c r="BJ66" i="9" s="1"/>
  <c r="AP66" i="9"/>
  <c r="BI66" i="9"/>
  <c r="AQ63" i="3"/>
  <c r="BJ58" i="1"/>
  <c r="A58" i="2" s="1"/>
  <c r="BH65" i="9"/>
  <c r="BJ65" i="9" s="1"/>
  <c r="AL68" i="9"/>
  <c r="V64" i="4"/>
  <c r="BH64" i="4" s="1"/>
  <c r="AI68" i="9"/>
  <c r="AW63" i="5"/>
  <c r="AN67" i="9"/>
  <c r="AJ68" i="9"/>
  <c r="Q66" i="6"/>
  <c r="BK66" i="6" s="1"/>
  <c r="M62" i="1"/>
  <c r="AQ61" i="1"/>
  <c r="BH65" i="6"/>
  <c r="BJ65" i="6" s="1"/>
  <c r="BF60" i="3"/>
  <c r="Q65" i="5"/>
  <c r="M68" i="9"/>
  <c r="AM68" i="9"/>
  <c r="A71" i="9"/>
  <c r="B70" i="9"/>
  <c r="C70" i="9" s="1"/>
  <c r="AE70" i="9"/>
  <c r="E70" i="9"/>
  <c r="AO67" i="9"/>
  <c r="J68" i="9"/>
  <c r="BE67" i="9"/>
  <c r="AZ69" i="9"/>
  <c r="AF69" i="9"/>
  <c r="AM69" i="9" s="1"/>
  <c r="AG69" i="9"/>
  <c r="BF66" i="9"/>
  <c r="BG66" i="9"/>
  <c r="BF65" i="9"/>
  <c r="BG65" i="9"/>
  <c r="F69" i="9"/>
  <c r="I69" i="9" s="1"/>
  <c r="G69" i="9"/>
  <c r="M69" i="9" s="1"/>
  <c r="Z69" i="9"/>
  <c r="I68" i="9"/>
  <c r="L68" i="9"/>
  <c r="Q67" i="9"/>
  <c r="N67" i="9"/>
  <c r="O67" i="9"/>
  <c r="AV63" i="5"/>
  <c r="BI63" i="5" s="1"/>
  <c r="BF62" i="5"/>
  <c r="Q66" i="4"/>
  <c r="Q63" i="3"/>
  <c r="M64" i="3"/>
  <c r="AR62" i="3"/>
  <c r="AS62" i="3"/>
  <c r="A107" i="6"/>
  <c r="AE106" i="6"/>
  <c r="BI60" i="3"/>
  <c r="BJ60" i="3" s="1"/>
  <c r="AN102" i="6"/>
  <c r="AO102" i="6"/>
  <c r="AR60" i="1"/>
  <c r="AV60" i="1" s="1"/>
  <c r="AS60" i="1"/>
  <c r="AR64" i="5"/>
  <c r="AS64" i="5"/>
  <c r="BF58" i="1"/>
  <c r="BG65" i="6"/>
  <c r="BF65" i="6"/>
  <c r="BI62" i="5"/>
  <c r="BJ62" i="5" s="1"/>
  <c r="BE102" i="6"/>
  <c r="AW59" i="1"/>
  <c r="BI59" i="1" s="1"/>
  <c r="BJ59" i="1" s="1"/>
  <c r="A59" i="2" s="1"/>
  <c r="R65" i="4"/>
  <c r="V65" i="4" s="1"/>
  <c r="S65" i="4"/>
  <c r="W65" i="4" s="1"/>
  <c r="P65" i="4"/>
  <c r="BK65" i="4" s="1"/>
  <c r="R64" i="5"/>
  <c r="W64" i="5" s="1"/>
  <c r="S64" i="5"/>
  <c r="P64" i="5"/>
  <c r="BK64" i="5" s="1"/>
  <c r="AR101" i="6"/>
  <c r="AV101" i="6" s="1"/>
  <c r="AS101" i="6"/>
  <c r="AW101" i="6" s="1"/>
  <c r="AP101" i="6"/>
  <c r="AG104" i="6"/>
  <c r="AH104" i="6" s="1"/>
  <c r="AI104" i="6"/>
  <c r="R62" i="3"/>
  <c r="V62" i="3" s="1"/>
  <c r="S62" i="3"/>
  <c r="P62" i="3"/>
  <c r="BK62" i="3" s="1"/>
  <c r="R60" i="1"/>
  <c r="V60" i="1" s="1"/>
  <c r="S60" i="1"/>
  <c r="P60" i="1"/>
  <c r="BG58" i="1"/>
  <c r="AJ103" i="6"/>
  <c r="AQ103" i="6" s="1"/>
  <c r="AM103" i="6"/>
  <c r="AF105" i="6"/>
  <c r="AZ105" i="6"/>
  <c r="AW61" i="3"/>
  <c r="BI61" i="3" s="1"/>
  <c r="W63" i="5"/>
  <c r="V63" i="5"/>
  <c r="G68" i="6"/>
  <c r="H68" i="6" s="1"/>
  <c r="I68" i="6"/>
  <c r="J67" i="6"/>
  <c r="O67" i="6"/>
  <c r="Z68" i="6"/>
  <c r="N67" i="6"/>
  <c r="S66" i="6"/>
  <c r="W66" i="6" s="1"/>
  <c r="R66" i="6"/>
  <c r="B69" i="6"/>
  <c r="C69" i="6" s="1"/>
  <c r="E69" i="6"/>
  <c r="F69" i="6" s="1"/>
  <c r="BE65" i="5"/>
  <c r="BE61" i="1"/>
  <c r="BG64" i="4"/>
  <c r="BE66" i="4"/>
  <c r="BF64" i="4"/>
  <c r="BG61" i="3"/>
  <c r="BE63" i="3"/>
  <c r="BI65" i="4"/>
  <c r="AG63" i="1"/>
  <c r="AM64" i="3"/>
  <c r="AN64" i="3" s="1"/>
  <c r="L67" i="4"/>
  <c r="O67" i="4" s="1"/>
  <c r="L62" i="1"/>
  <c r="N62" i="1" s="1"/>
  <c r="AM62" i="1"/>
  <c r="AG65" i="3"/>
  <c r="M67" i="4"/>
  <c r="L64" i="3"/>
  <c r="AL62" i="1"/>
  <c r="G65" i="3"/>
  <c r="G63" i="1"/>
  <c r="AG68" i="4"/>
  <c r="AL67" i="4"/>
  <c r="G68" i="4"/>
  <c r="AM67" i="4"/>
  <c r="AL66" i="5"/>
  <c r="AM66" i="5"/>
  <c r="M66" i="5"/>
  <c r="L66" i="5"/>
  <c r="AO65" i="5"/>
  <c r="AP65" i="5" s="1"/>
  <c r="I66" i="5"/>
  <c r="BJ64" i="4"/>
  <c r="I67" i="4"/>
  <c r="I62" i="1"/>
  <c r="J62" i="1"/>
  <c r="AI62" i="1"/>
  <c r="AQ62" i="1" s="1"/>
  <c r="N65" i="5"/>
  <c r="O65" i="5"/>
  <c r="I64" i="3"/>
  <c r="J64" i="3"/>
  <c r="AI64" i="3"/>
  <c r="AQ64" i="3" s="1"/>
  <c r="AJ64" i="3"/>
  <c r="AN65" i="5"/>
  <c r="AV64" i="5"/>
  <c r="AZ67" i="5"/>
  <c r="AF67" i="5"/>
  <c r="F67" i="5"/>
  <c r="Z67" i="5"/>
  <c r="A69" i="5"/>
  <c r="AE68" i="5"/>
  <c r="AG68" i="5" s="1"/>
  <c r="E68" i="5"/>
  <c r="G68" i="5" s="1"/>
  <c r="B68" i="5"/>
  <c r="C68" i="5" s="1"/>
  <c r="AI66" i="5"/>
  <c r="AJ66" i="5"/>
  <c r="J66" i="5"/>
  <c r="F68" i="4"/>
  <c r="Z68" i="4"/>
  <c r="AN66" i="4"/>
  <c r="AO66" i="4"/>
  <c r="AP66" i="4" s="1"/>
  <c r="AZ68" i="4"/>
  <c r="AF68" i="4"/>
  <c r="AJ67" i="4"/>
  <c r="AQ67" i="4" s="1"/>
  <c r="N66" i="4"/>
  <c r="O66" i="4"/>
  <c r="AE69" i="4"/>
  <c r="B69" i="4"/>
  <c r="C69" i="4" s="1"/>
  <c r="BJ69" i="4" s="1"/>
  <c r="A70" i="4"/>
  <c r="E69" i="4"/>
  <c r="AO63" i="3"/>
  <c r="AP63" i="3" s="1"/>
  <c r="O61" i="1"/>
  <c r="AO61" i="1"/>
  <c r="AP61" i="1" s="1"/>
  <c r="AN61" i="1"/>
  <c r="F63" i="1"/>
  <c r="Z63" i="1"/>
  <c r="AF63" i="1"/>
  <c r="AJ63" i="1" s="1"/>
  <c r="N63" i="3"/>
  <c r="AV62" i="3"/>
  <c r="O63" i="3"/>
  <c r="F65" i="3"/>
  <c r="Z65" i="3"/>
  <c r="AF65" i="3"/>
  <c r="AZ63" i="1"/>
  <c r="AZ65" i="3"/>
  <c r="E66" i="3"/>
  <c r="B66" i="3"/>
  <c r="C66" i="3" s="1"/>
  <c r="AE66" i="3"/>
  <c r="E64" i="1"/>
  <c r="A64" i="8" s="1"/>
  <c r="AE64" i="1"/>
  <c r="B64" i="1"/>
  <c r="C64" i="1" s="1"/>
  <c r="A67" i="3"/>
  <c r="A65" i="1"/>
  <c r="BI64" i="5" l="1"/>
  <c r="BH63" i="5"/>
  <c r="AW64" i="5"/>
  <c r="AN68" i="9"/>
  <c r="J69" i="9"/>
  <c r="AQ68" i="9"/>
  <c r="L69" i="9"/>
  <c r="O69" i="9" s="1"/>
  <c r="Q66" i="5"/>
  <c r="BF59" i="1"/>
  <c r="Q67" i="4"/>
  <c r="AI69" i="9"/>
  <c r="AO68" i="9"/>
  <c r="AR68" i="9" s="1"/>
  <c r="AV68" i="9" s="1"/>
  <c r="AL69" i="9"/>
  <c r="AO69" i="9" s="1"/>
  <c r="BG59" i="1"/>
  <c r="AQ66" i="5"/>
  <c r="AJ69" i="9"/>
  <c r="W62" i="3"/>
  <c r="BH62" i="3" s="1"/>
  <c r="Q67" i="6"/>
  <c r="BE68" i="9"/>
  <c r="A72" i="9"/>
  <c r="B71" i="9"/>
  <c r="C71" i="9" s="1"/>
  <c r="AE71" i="9"/>
  <c r="E71" i="9"/>
  <c r="N68" i="9"/>
  <c r="O68" i="9"/>
  <c r="AN69" i="9"/>
  <c r="BE69" i="9"/>
  <c r="Z70" i="9"/>
  <c r="F70" i="9"/>
  <c r="J70" i="9" s="1"/>
  <c r="G70" i="9"/>
  <c r="AZ70" i="9"/>
  <c r="AF70" i="9"/>
  <c r="AJ70" i="9" s="1"/>
  <c r="AG70" i="9"/>
  <c r="S67" i="9"/>
  <c r="W67" i="9" s="1"/>
  <c r="R67" i="9"/>
  <c r="V67" i="9" s="1"/>
  <c r="BH67" i="9" s="1"/>
  <c r="P67" i="9"/>
  <c r="BK67" i="9" s="1"/>
  <c r="AS67" i="9"/>
  <c r="AW67" i="9" s="1"/>
  <c r="AP67" i="9"/>
  <c r="AR67" i="9"/>
  <c r="AV67" i="9" s="1"/>
  <c r="BI67" i="9" s="1"/>
  <c r="Q68" i="9"/>
  <c r="Q69" i="9" s="1"/>
  <c r="V64" i="5"/>
  <c r="BH64" i="5" s="1"/>
  <c r="BJ64" i="5" s="1"/>
  <c r="AM68" i="4"/>
  <c r="N67" i="4"/>
  <c r="BK67" i="4" s="1"/>
  <c r="Q64" i="3"/>
  <c r="AM65" i="3"/>
  <c r="L63" i="1"/>
  <c r="V66" i="6"/>
  <c r="BH66" i="6" s="1"/>
  <c r="BJ66" i="6" s="1"/>
  <c r="AI105" i="6"/>
  <c r="AG105" i="6"/>
  <c r="AH105" i="6" s="1"/>
  <c r="AJ104" i="6"/>
  <c r="AQ104" i="6" s="1"/>
  <c r="AM104" i="6"/>
  <c r="AR102" i="6"/>
  <c r="AV102" i="6" s="1"/>
  <c r="AS102" i="6"/>
  <c r="AW102" i="6" s="1"/>
  <c r="AP102" i="6"/>
  <c r="A108" i="6"/>
  <c r="AE107" i="6"/>
  <c r="M65" i="3"/>
  <c r="BE64" i="3"/>
  <c r="AR65" i="5"/>
  <c r="AV65" i="5" s="1"/>
  <c r="AS65" i="5"/>
  <c r="BF61" i="3"/>
  <c r="BG63" i="5"/>
  <c r="BF66" i="6"/>
  <c r="BG66" i="6"/>
  <c r="AN103" i="6"/>
  <c r="AO103" i="6"/>
  <c r="AR63" i="3"/>
  <c r="AS63" i="3"/>
  <c r="AR66" i="4"/>
  <c r="AS66" i="4"/>
  <c r="R63" i="3"/>
  <c r="V63" i="3" s="1"/>
  <c r="S63" i="3"/>
  <c r="P63" i="3"/>
  <c r="BK63" i="3" s="1"/>
  <c r="AR61" i="1"/>
  <c r="AS61" i="1"/>
  <c r="R66" i="4"/>
  <c r="S66" i="4"/>
  <c r="W66" i="4" s="1"/>
  <c r="P66" i="4"/>
  <c r="BK66" i="4" s="1"/>
  <c r="R65" i="5"/>
  <c r="V65" i="5" s="1"/>
  <c r="S65" i="5"/>
  <c r="P65" i="5"/>
  <c r="BK65" i="5" s="1"/>
  <c r="BE103" i="6"/>
  <c r="R61" i="1"/>
  <c r="V61" i="1" s="1"/>
  <c r="S61" i="1"/>
  <c r="W61" i="1" s="1"/>
  <c r="P61" i="1"/>
  <c r="R67" i="4"/>
  <c r="S67" i="4"/>
  <c r="P67" i="4"/>
  <c r="M68" i="4"/>
  <c r="BF63" i="5"/>
  <c r="W60" i="1"/>
  <c r="BH60" i="1" s="1"/>
  <c r="BJ60" i="1" s="1"/>
  <c r="A60" i="2" s="1"/>
  <c r="BI101" i="6"/>
  <c r="AW60" i="1"/>
  <c r="BI60" i="1" s="1"/>
  <c r="AF106" i="6"/>
  <c r="AZ106" i="6"/>
  <c r="AW62" i="3"/>
  <c r="BI62" i="3" s="1"/>
  <c r="M68" i="6"/>
  <c r="G69" i="6"/>
  <c r="H69" i="6" s="1"/>
  <c r="M69" i="6" s="1"/>
  <c r="I69" i="6"/>
  <c r="J68" i="6"/>
  <c r="S67" i="6"/>
  <c r="W67" i="6" s="1"/>
  <c r="P67" i="6"/>
  <c r="R67" i="6"/>
  <c r="E70" i="6"/>
  <c r="F70" i="6" s="1"/>
  <c r="I70" i="6" s="1"/>
  <c r="B70" i="6"/>
  <c r="C70" i="6" s="1"/>
  <c r="Z69" i="6"/>
  <c r="BE66" i="5"/>
  <c r="BF64" i="5"/>
  <c r="BE67" i="4"/>
  <c r="BE62" i="1"/>
  <c r="BG60" i="1"/>
  <c r="BH65" i="4"/>
  <c r="BG65" i="4"/>
  <c r="BF65" i="4"/>
  <c r="AG64" i="1"/>
  <c r="L68" i="4"/>
  <c r="L65" i="3"/>
  <c r="AL65" i="3"/>
  <c r="AN65" i="3" s="1"/>
  <c r="AM63" i="1"/>
  <c r="G66" i="3"/>
  <c r="G64" i="1"/>
  <c r="AG69" i="4"/>
  <c r="M63" i="1"/>
  <c r="AL63" i="1"/>
  <c r="AG66" i="3"/>
  <c r="G69" i="4"/>
  <c r="AL68" i="4"/>
  <c r="AM67" i="5"/>
  <c r="AL67" i="5"/>
  <c r="M67" i="5"/>
  <c r="L67" i="5"/>
  <c r="AI67" i="5"/>
  <c r="AN62" i="1"/>
  <c r="AI63" i="1"/>
  <c r="AQ63" i="1" s="1"/>
  <c r="I63" i="1"/>
  <c r="O62" i="1"/>
  <c r="J63" i="1"/>
  <c r="J67" i="5"/>
  <c r="N64" i="3"/>
  <c r="AJ68" i="4"/>
  <c r="J68" i="4"/>
  <c r="AI68" i="4"/>
  <c r="AQ68" i="4" s="1"/>
  <c r="I65" i="3"/>
  <c r="J65" i="3"/>
  <c r="O64" i="3"/>
  <c r="AJ65" i="3"/>
  <c r="AI65" i="3"/>
  <c r="AJ67" i="5"/>
  <c r="I67" i="5"/>
  <c r="B69" i="5"/>
  <c r="C69" i="5" s="1"/>
  <c r="BJ69" i="5" s="1"/>
  <c r="E69" i="5"/>
  <c r="G69" i="5" s="1"/>
  <c r="AE69" i="5"/>
  <c r="AG69" i="5" s="1"/>
  <c r="A70" i="5"/>
  <c r="AO66" i="5"/>
  <c r="AP66" i="5" s="1"/>
  <c r="AN66" i="5"/>
  <c r="AZ68" i="5"/>
  <c r="AF68" i="5"/>
  <c r="O66" i="5"/>
  <c r="N66" i="5"/>
  <c r="Z68" i="5"/>
  <c r="F68" i="5"/>
  <c r="AZ69" i="4"/>
  <c r="AF69" i="4"/>
  <c r="AJ69" i="4" s="1"/>
  <c r="B70" i="4"/>
  <c r="C70" i="4" s="1"/>
  <c r="E70" i="4"/>
  <c r="AE70" i="4"/>
  <c r="A71" i="4"/>
  <c r="AV66" i="4"/>
  <c r="I68" i="4"/>
  <c r="Q68" i="4" s="1"/>
  <c r="Z69" i="4"/>
  <c r="F69" i="4"/>
  <c r="L69" i="4" s="1"/>
  <c r="AN67" i="4"/>
  <c r="AO67" i="4"/>
  <c r="AP67" i="4" s="1"/>
  <c r="V66" i="4"/>
  <c r="V67" i="4"/>
  <c r="AV61" i="1"/>
  <c r="AV63" i="3"/>
  <c r="AO62" i="1"/>
  <c r="AP62" i="1" s="1"/>
  <c r="F64" i="1"/>
  <c r="Z64" i="1"/>
  <c r="AF64" i="1"/>
  <c r="AI64" i="1" s="1"/>
  <c r="F66" i="3"/>
  <c r="L66" i="3" s="1"/>
  <c r="Z66" i="3"/>
  <c r="AO64" i="3"/>
  <c r="AP64" i="3" s="1"/>
  <c r="AF66" i="3"/>
  <c r="AZ64" i="1"/>
  <c r="AZ66" i="3"/>
  <c r="B67" i="3"/>
  <c r="C67" i="3" s="1"/>
  <c r="BJ67" i="3" s="1"/>
  <c r="E67" i="3"/>
  <c r="AE67" i="3"/>
  <c r="E65" i="1"/>
  <c r="A65" i="8" s="1"/>
  <c r="AE65" i="1"/>
  <c r="B65" i="1"/>
  <c r="C65" i="1" s="1"/>
  <c r="A68" i="3"/>
  <c r="A66" i="1"/>
  <c r="AQ67" i="5" l="1"/>
  <c r="Q65" i="3"/>
  <c r="AM70" i="9"/>
  <c r="M70" i="9"/>
  <c r="AS68" i="9"/>
  <c r="AW68" i="9" s="1"/>
  <c r="BI68" i="9" s="1"/>
  <c r="BJ67" i="9"/>
  <c r="W67" i="4"/>
  <c r="BH67" i="4" s="1"/>
  <c r="N69" i="9"/>
  <c r="BK69" i="9" s="1"/>
  <c r="AI70" i="9"/>
  <c r="I70" i="9"/>
  <c r="AQ69" i="9"/>
  <c r="AQ70" i="9" s="1"/>
  <c r="Q68" i="6"/>
  <c r="BK67" i="6"/>
  <c r="Q67" i="5"/>
  <c r="L70" i="9"/>
  <c r="O70" i="9" s="1"/>
  <c r="AP68" i="9"/>
  <c r="BJ62" i="3"/>
  <c r="BF62" i="3"/>
  <c r="AQ65" i="3"/>
  <c r="A73" i="9"/>
  <c r="B72" i="9"/>
  <c r="C72" i="9" s="1"/>
  <c r="AE72" i="9"/>
  <c r="E72" i="9"/>
  <c r="AL70" i="9"/>
  <c r="AS69" i="9"/>
  <c r="AW69" i="9" s="1"/>
  <c r="AP69" i="9"/>
  <c r="AR69" i="9"/>
  <c r="AV69" i="9" s="1"/>
  <c r="BI69" i="9" s="1"/>
  <c r="S69" i="9"/>
  <c r="W69" i="9" s="1"/>
  <c r="R69" i="9"/>
  <c r="V69" i="9" s="1"/>
  <c r="P69" i="9"/>
  <c r="Z71" i="9"/>
  <c r="F71" i="9"/>
  <c r="M71" i="9" s="1"/>
  <c r="G71" i="9"/>
  <c r="BF67" i="9"/>
  <c r="BG67" i="9"/>
  <c r="Q70" i="9"/>
  <c r="BE70" i="9"/>
  <c r="N70" i="9"/>
  <c r="AF71" i="9"/>
  <c r="AI71" i="9" s="1"/>
  <c r="AG71" i="9"/>
  <c r="AZ71" i="9"/>
  <c r="AM71" i="9"/>
  <c r="S68" i="9"/>
  <c r="W68" i="9" s="1"/>
  <c r="R68" i="9"/>
  <c r="V68" i="9" s="1"/>
  <c r="BH68" i="9" s="1"/>
  <c r="P68" i="9"/>
  <c r="BK68" i="9" s="1"/>
  <c r="BG64" i="5"/>
  <c r="AN68" i="4"/>
  <c r="AL66" i="3"/>
  <c r="BG62" i="3"/>
  <c r="L64" i="1"/>
  <c r="BF60" i="1"/>
  <c r="O63" i="1"/>
  <c r="R63" i="1" s="1"/>
  <c r="V63" i="1" s="1"/>
  <c r="V67" i="6"/>
  <c r="BH67" i="6" s="1"/>
  <c r="BJ67" i="6" s="1"/>
  <c r="N68" i="6"/>
  <c r="S63" i="1"/>
  <c r="P63" i="1"/>
  <c r="R64" i="3"/>
  <c r="V64" i="3" s="1"/>
  <c r="S64" i="3"/>
  <c r="W64" i="3" s="1"/>
  <c r="P64" i="3"/>
  <c r="BK64" i="3" s="1"/>
  <c r="AG106" i="6"/>
  <c r="AH106" i="6" s="1"/>
  <c r="AI106" i="6"/>
  <c r="AR103" i="6"/>
  <c r="AV103" i="6" s="1"/>
  <c r="AS103" i="6"/>
  <c r="AW103" i="6" s="1"/>
  <c r="AP103" i="6"/>
  <c r="A109" i="6"/>
  <c r="AE108" i="6"/>
  <c r="AO104" i="6"/>
  <c r="AN104" i="6"/>
  <c r="BG67" i="6"/>
  <c r="BF67" i="6"/>
  <c r="AW66" i="4"/>
  <c r="BI66" i="4" s="1"/>
  <c r="BE104" i="6"/>
  <c r="AR62" i="1"/>
  <c r="AS62" i="1"/>
  <c r="W65" i="5"/>
  <c r="BH65" i="5" s="1"/>
  <c r="W63" i="3"/>
  <c r="BH63" i="3" s="1"/>
  <c r="AJ105" i="6"/>
  <c r="AQ105" i="6" s="1"/>
  <c r="AM105" i="6"/>
  <c r="R66" i="5"/>
  <c r="V66" i="5" s="1"/>
  <c r="S66" i="5"/>
  <c r="W66" i="5" s="1"/>
  <c r="P66" i="5"/>
  <c r="BK66" i="5" s="1"/>
  <c r="AR66" i="5"/>
  <c r="AS66" i="5"/>
  <c r="AR64" i="3"/>
  <c r="AV64" i="3" s="1"/>
  <c r="AS64" i="3"/>
  <c r="AR67" i="4"/>
  <c r="AS67" i="4"/>
  <c r="AW67" i="4" s="1"/>
  <c r="R62" i="1"/>
  <c r="S62" i="1"/>
  <c r="P62" i="1"/>
  <c r="AW61" i="1"/>
  <c r="BI61" i="1" s="1"/>
  <c r="AW63" i="3"/>
  <c r="BI63" i="3" s="1"/>
  <c r="AW65" i="5"/>
  <c r="BI65" i="5" s="1"/>
  <c r="AZ107" i="6"/>
  <c r="AF107" i="6"/>
  <c r="BI102" i="6"/>
  <c r="G70" i="6"/>
  <c r="H70" i="6" s="1"/>
  <c r="M70" i="6" s="1"/>
  <c r="O68" i="6"/>
  <c r="P68" i="6" s="1"/>
  <c r="J69" i="6"/>
  <c r="N69" i="6"/>
  <c r="Z70" i="6"/>
  <c r="B71" i="6"/>
  <c r="C71" i="6" s="1"/>
  <c r="E71" i="6"/>
  <c r="F71" i="6" s="1"/>
  <c r="I71" i="6" s="1"/>
  <c r="O69" i="6"/>
  <c r="P69" i="6" s="1"/>
  <c r="BE67" i="5"/>
  <c r="BE68" i="4"/>
  <c r="BE65" i="3"/>
  <c r="BE63" i="1"/>
  <c r="BH66" i="4"/>
  <c r="BH61" i="1"/>
  <c r="BJ61" i="1" s="1"/>
  <c r="A61" i="2" s="1"/>
  <c r="AG65" i="1"/>
  <c r="AG67" i="3"/>
  <c r="M69" i="4"/>
  <c r="AM69" i="4"/>
  <c r="G67" i="3"/>
  <c r="AG70" i="4"/>
  <c r="M66" i="3"/>
  <c r="AL64" i="1"/>
  <c r="G70" i="4"/>
  <c r="AM66" i="3"/>
  <c r="M64" i="1"/>
  <c r="AM64" i="1"/>
  <c r="G65" i="1"/>
  <c r="AL69" i="4"/>
  <c r="AL68" i="5"/>
  <c r="AM68" i="5"/>
  <c r="M68" i="5"/>
  <c r="L68" i="5"/>
  <c r="AN67" i="5"/>
  <c r="O65" i="3"/>
  <c r="W63" i="1"/>
  <c r="AN63" i="1"/>
  <c r="V62" i="1"/>
  <c r="AJ64" i="1"/>
  <c r="AQ64" i="1" s="1"/>
  <c r="J64" i="1"/>
  <c r="I64" i="1"/>
  <c r="I68" i="5"/>
  <c r="J68" i="5"/>
  <c r="AJ68" i="5"/>
  <c r="AO68" i="4"/>
  <c r="AP68" i="4" s="1"/>
  <c r="AI66" i="3"/>
  <c r="AQ66" i="3" s="1"/>
  <c r="AJ66" i="3"/>
  <c r="J66" i="3"/>
  <c r="I66" i="3"/>
  <c r="Q66" i="3" s="1"/>
  <c r="AO67" i="5"/>
  <c r="AP67" i="5" s="1"/>
  <c r="AI68" i="5"/>
  <c r="AV66" i="5"/>
  <c r="N67" i="5"/>
  <c r="O67" i="5"/>
  <c r="Z69" i="5"/>
  <c r="F69" i="5"/>
  <c r="AF69" i="5"/>
  <c r="AZ69" i="5"/>
  <c r="E70" i="5"/>
  <c r="G70" i="5" s="1"/>
  <c r="AE70" i="5"/>
  <c r="AG70" i="5" s="1"/>
  <c r="A71" i="5"/>
  <c r="B70" i="5"/>
  <c r="C70" i="5" s="1"/>
  <c r="AV67" i="4"/>
  <c r="O68" i="4"/>
  <c r="N68" i="4"/>
  <c r="Z70" i="4"/>
  <c r="F70" i="4"/>
  <c r="I70" i="4" s="1"/>
  <c r="AZ70" i="4"/>
  <c r="AF70" i="4"/>
  <c r="AI70" i="4" s="1"/>
  <c r="E71" i="4"/>
  <c r="AE71" i="4"/>
  <c r="A72" i="4"/>
  <c r="B71" i="4"/>
  <c r="C71" i="4" s="1"/>
  <c r="BJ71" i="4" s="1"/>
  <c r="I69" i="4"/>
  <c r="J69" i="4"/>
  <c r="AI69" i="4"/>
  <c r="AQ69" i="4" s="1"/>
  <c r="AV62" i="1"/>
  <c r="N65" i="3"/>
  <c r="N63" i="1"/>
  <c r="F65" i="1"/>
  <c r="Z65" i="1"/>
  <c r="AF65" i="1"/>
  <c r="AM65" i="1" s="1"/>
  <c r="AO63" i="1"/>
  <c r="AP63" i="1" s="1"/>
  <c r="AO65" i="3"/>
  <c r="AP65" i="3" s="1"/>
  <c r="F67" i="3"/>
  <c r="Z67" i="3"/>
  <c r="AF67" i="3"/>
  <c r="AM67" i="3" s="1"/>
  <c r="AZ65" i="1"/>
  <c r="AZ67" i="3"/>
  <c r="E68" i="3"/>
  <c r="B68" i="3"/>
  <c r="C68" i="3" s="1"/>
  <c r="AE68" i="3"/>
  <c r="AE66" i="1"/>
  <c r="B66" i="1"/>
  <c r="C66" i="1" s="1"/>
  <c r="E66" i="1"/>
  <c r="A66" i="8" s="1"/>
  <c r="A69" i="3"/>
  <c r="A67" i="1"/>
  <c r="Q69" i="4" l="1"/>
  <c r="BK68" i="6"/>
  <c r="AJ71" i="9"/>
  <c r="AQ71" i="9" s="1"/>
  <c r="BJ68" i="9"/>
  <c r="BH69" i="9"/>
  <c r="BJ69" i="9" s="1"/>
  <c r="AL71" i="9"/>
  <c r="AQ68" i="5"/>
  <c r="L71" i="9"/>
  <c r="N71" i="9" s="1"/>
  <c r="Q68" i="5"/>
  <c r="I71" i="9"/>
  <c r="J71" i="9"/>
  <c r="Q69" i="6"/>
  <c r="BK69" i="6" s="1"/>
  <c r="A74" i="9"/>
  <c r="B73" i="9"/>
  <c r="C73" i="9" s="1"/>
  <c r="AE73" i="9"/>
  <c r="E73" i="9"/>
  <c r="AZ72" i="9"/>
  <c r="AF72" i="9"/>
  <c r="AI72" i="9" s="1"/>
  <c r="AG72" i="9"/>
  <c r="S70" i="9"/>
  <c r="W70" i="9" s="1"/>
  <c r="R70" i="9"/>
  <c r="V70" i="9" s="1"/>
  <c r="BH70" i="9" s="1"/>
  <c r="P70" i="9"/>
  <c r="BK70" i="9" s="1"/>
  <c r="Z72" i="9"/>
  <c r="G72" i="9"/>
  <c r="F72" i="9"/>
  <c r="J72" i="9" s="1"/>
  <c r="BF68" i="9"/>
  <c r="BG68" i="9"/>
  <c r="AN70" i="9"/>
  <c r="AO70" i="9"/>
  <c r="BF69" i="9"/>
  <c r="BG69" i="9"/>
  <c r="AN71" i="9"/>
  <c r="AO71" i="9"/>
  <c r="BG65" i="5"/>
  <c r="BF65" i="5"/>
  <c r="BG66" i="4"/>
  <c r="BF66" i="4"/>
  <c r="AN66" i="3"/>
  <c r="BG63" i="3"/>
  <c r="BF63" i="3"/>
  <c r="L67" i="3"/>
  <c r="BG61" i="1"/>
  <c r="BF61" i="1"/>
  <c r="BJ66" i="4"/>
  <c r="AJ106" i="6"/>
  <c r="AQ106" i="6" s="1"/>
  <c r="AM106" i="6"/>
  <c r="AR63" i="1"/>
  <c r="AV63" i="1" s="1"/>
  <c r="AS63" i="1"/>
  <c r="R68" i="4"/>
  <c r="S68" i="4"/>
  <c r="P68" i="4"/>
  <c r="BK68" i="4" s="1"/>
  <c r="R67" i="5"/>
  <c r="V67" i="5" s="1"/>
  <c r="S67" i="5"/>
  <c r="W67" i="5" s="1"/>
  <c r="P67" i="5"/>
  <c r="BK67" i="5" s="1"/>
  <c r="AR67" i="5"/>
  <c r="AV67" i="5" s="1"/>
  <c r="AS67" i="5"/>
  <c r="R65" i="3"/>
  <c r="S65" i="3"/>
  <c r="P65" i="3"/>
  <c r="BK65" i="3" s="1"/>
  <c r="AG107" i="6"/>
  <c r="AH107" i="6" s="1"/>
  <c r="AI107" i="6"/>
  <c r="W62" i="1"/>
  <c r="BH62" i="1" s="1"/>
  <c r="BJ62" i="1" s="1"/>
  <c r="A62" i="2" s="1"/>
  <c r="AW66" i="5"/>
  <c r="AR104" i="6"/>
  <c r="AV104" i="6" s="1"/>
  <c r="AS104" i="6"/>
  <c r="AW104" i="6" s="1"/>
  <c r="AP104" i="6"/>
  <c r="AO105" i="6"/>
  <c r="AN105" i="6"/>
  <c r="AZ108" i="6"/>
  <c r="AF108" i="6"/>
  <c r="BI103" i="6"/>
  <c r="AR65" i="3"/>
  <c r="AS65" i="3"/>
  <c r="L65" i="1"/>
  <c r="BI66" i="5"/>
  <c r="AR68" i="4"/>
  <c r="AV68" i="4" s="1"/>
  <c r="AS68" i="4"/>
  <c r="AW64" i="3"/>
  <c r="BI64" i="3" s="1"/>
  <c r="BE105" i="6"/>
  <c r="AW62" i="1"/>
  <c r="BI62" i="1" s="1"/>
  <c r="A110" i="6"/>
  <c r="AE109" i="6"/>
  <c r="J70" i="6"/>
  <c r="S68" i="6"/>
  <c r="W68" i="6" s="1"/>
  <c r="R68" i="6"/>
  <c r="V68" i="6" s="1"/>
  <c r="G71" i="6"/>
  <c r="H71" i="6" s="1"/>
  <c r="M71" i="6" s="1"/>
  <c r="N70" i="6"/>
  <c r="O70" i="6"/>
  <c r="P70" i="6" s="1"/>
  <c r="B72" i="6"/>
  <c r="C72" i="6" s="1"/>
  <c r="E72" i="6"/>
  <c r="F72" i="6" s="1"/>
  <c r="I72" i="6" s="1"/>
  <c r="S69" i="6"/>
  <c r="W69" i="6" s="1"/>
  <c r="R69" i="6"/>
  <c r="Z71" i="6"/>
  <c r="BE68" i="5"/>
  <c r="BE64" i="1"/>
  <c r="BE69" i="4"/>
  <c r="BE66" i="3"/>
  <c r="BF67" i="4"/>
  <c r="BG67" i="4"/>
  <c r="BH66" i="5"/>
  <c r="BG66" i="5"/>
  <c r="BF66" i="5"/>
  <c r="BH64" i="3"/>
  <c r="BH63" i="1"/>
  <c r="G66" i="1"/>
  <c r="AG66" i="1"/>
  <c r="AG71" i="4"/>
  <c r="BI67" i="4"/>
  <c r="M65" i="1"/>
  <c r="M70" i="4"/>
  <c r="N70" i="4" s="1"/>
  <c r="AL70" i="4"/>
  <c r="M67" i="3"/>
  <c r="O67" i="3" s="1"/>
  <c r="AL65" i="1"/>
  <c r="AG68" i="3"/>
  <c r="G71" i="4"/>
  <c r="AM70" i="4"/>
  <c r="AL67" i="3"/>
  <c r="AN67" i="3" s="1"/>
  <c r="G68" i="3"/>
  <c r="N68" i="5"/>
  <c r="L70" i="4"/>
  <c r="AL69" i="5"/>
  <c r="AM69" i="5"/>
  <c r="M69" i="5"/>
  <c r="L69" i="5"/>
  <c r="AN68" i="5"/>
  <c r="AI69" i="5"/>
  <c r="N66" i="3"/>
  <c r="J65" i="1"/>
  <c r="AJ65" i="1"/>
  <c r="I65" i="1"/>
  <c r="AI65" i="1"/>
  <c r="AQ65" i="1" s="1"/>
  <c r="O68" i="5"/>
  <c r="AJ69" i="5"/>
  <c r="J70" i="4"/>
  <c r="Q70" i="4" s="1"/>
  <c r="AI67" i="3"/>
  <c r="AQ67" i="3" s="1"/>
  <c r="AJ67" i="3"/>
  <c r="I67" i="3"/>
  <c r="J67" i="3"/>
  <c r="J69" i="5"/>
  <c r="I69" i="5"/>
  <c r="AO68" i="5"/>
  <c r="AP68" i="5" s="1"/>
  <c r="A72" i="5"/>
  <c r="B71" i="5"/>
  <c r="C71" i="5" s="1"/>
  <c r="BJ71" i="5" s="1"/>
  <c r="AE71" i="5"/>
  <c r="AG71" i="5" s="1"/>
  <c r="E71" i="5"/>
  <c r="G71" i="5" s="1"/>
  <c r="Z70" i="5"/>
  <c r="F70" i="5"/>
  <c r="AZ70" i="5"/>
  <c r="AF70" i="5"/>
  <c r="Z71" i="4"/>
  <c r="F71" i="4"/>
  <c r="O69" i="4"/>
  <c r="N69" i="4"/>
  <c r="AN69" i="4"/>
  <c r="AO69" i="4"/>
  <c r="AP69" i="4" s="1"/>
  <c r="V68" i="4"/>
  <c r="AJ70" i="4"/>
  <c r="AQ70" i="4" s="1"/>
  <c r="AF71" i="4"/>
  <c r="AZ71" i="4"/>
  <c r="A73" i="4"/>
  <c r="E72" i="4"/>
  <c r="AE72" i="4"/>
  <c r="B72" i="4"/>
  <c r="C72" i="4" s="1"/>
  <c r="AO64" i="1"/>
  <c r="AP64" i="1" s="1"/>
  <c r="AN64" i="1"/>
  <c r="N64" i="1"/>
  <c r="O64" i="1"/>
  <c r="AF66" i="1"/>
  <c r="AI66" i="1" s="1"/>
  <c r="F66" i="1"/>
  <c r="I66" i="1" s="1"/>
  <c r="Z66" i="1"/>
  <c r="O66" i="3"/>
  <c r="F68" i="3"/>
  <c r="Z68" i="3"/>
  <c r="AO66" i="3"/>
  <c r="AP66" i="3" s="1"/>
  <c r="AF68" i="3"/>
  <c r="AZ66" i="1"/>
  <c r="AZ68" i="3"/>
  <c r="B69" i="3"/>
  <c r="C69" i="3" s="1"/>
  <c r="BJ69" i="3" s="1"/>
  <c r="E69" i="3"/>
  <c r="AE69" i="3"/>
  <c r="E67" i="1"/>
  <c r="A67" i="8" s="1"/>
  <c r="AE67" i="1"/>
  <c r="B67" i="1"/>
  <c r="C67" i="1" s="1"/>
  <c r="A70" i="3"/>
  <c r="A68" i="1"/>
  <c r="M68" i="3" l="1"/>
  <c r="W65" i="3"/>
  <c r="BE71" i="9"/>
  <c r="O71" i="9"/>
  <c r="S71" i="9" s="1"/>
  <c r="W71" i="9" s="1"/>
  <c r="Q67" i="3"/>
  <c r="AQ69" i="5"/>
  <c r="AW65" i="3"/>
  <c r="BF65" i="3" s="1"/>
  <c r="BG62" i="1"/>
  <c r="Q71" i="9"/>
  <c r="AL71" i="4"/>
  <c r="N65" i="1"/>
  <c r="Q70" i="6"/>
  <c r="BK70" i="6" s="1"/>
  <c r="A75" i="9"/>
  <c r="B74" i="9"/>
  <c r="C74" i="9" s="1"/>
  <c r="AE74" i="9"/>
  <c r="E74" i="9"/>
  <c r="M72" i="9"/>
  <c r="AM72" i="9"/>
  <c r="AR70" i="9"/>
  <c r="AV70" i="9" s="1"/>
  <c r="BI70" i="9" s="1"/>
  <c r="BJ70" i="9" s="1"/>
  <c r="AS70" i="9"/>
  <c r="AW70" i="9" s="1"/>
  <c r="AP70" i="9"/>
  <c r="AZ73" i="9"/>
  <c r="AF73" i="9"/>
  <c r="AG73" i="9"/>
  <c r="AS71" i="9"/>
  <c r="AW71" i="9" s="1"/>
  <c r="AP71" i="9"/>
  <c r="AR71" i="9"/>
  <c r="AV71" i="9" s="1"/>
  <c r="BI71" i="9" s="1"/>
  <c r="Z73" i="9"/>
  <c r="F73" i="9"/>
  <c r="G73" i="9"/>
  <c r="M73" i="9" s="1"/>
  <c r="I73" i="9"/>
  <c r="AL72" i="9"/>
  <c r="L72" i="9"/>
  <c r="AJ72" i="9"/>
  <c r="AQ72" i="9" s="1"/>
  <c r="I72" i="9"/>
  <c r="Q72" i="9" s="1"/>
  <c r="P71" i="9"/>
  <c r="BK71" i="9" s="1"/>
  <c r="Q69" i="5"/>
  <c r="BJ66" i="5"/>
  <c r="L71" i="4"/>
  <c r="AV65" i="3"/>
  <c r="V65" i="3"/>
  <c r="BH65" i="3" s="1"/>
  <c r="BF62" i="1"/>
  <c r="V69" i="6"/>
  <c r="BH69" i="6" s="1"/>
  <c r="BJ69" i="6" s="1"/>
  <c r="BI104" i="6"/>
  <c r="R67" i="3"/>
  <c r="V67" i="3" s="1"/>
  <c r="S67" i="3"/>
  <c r="P67" i="3"/>
  <c r="R69" i="4"/>
  <c r="S69" i="4"/>
  <c r="P69" i="4"/>
  <c r="BK69" i="4" s="1"/>
  <c r="BJ64" i="3"/>
  <c r="BH68" i="6"/>
  <c r="BJ68" i="6" s="1"/>
  <c r="AF109" i="6"/>
  <c r="AZ109" i="6"/>
  <c r="AO106" i="6"/>
  <c r="AN106" i="6"/>
  <c r="R64" i="1"/>
  <c r="S64" i="1"/>
  <c r="P64" i="1"/>
  <c r="BF68" i="6"/>
  <c r="BG68" i="6"/>
  <c r="A111" i="6"/>
  <c r="AE110" i="6"/>
  <c r="AR105" i="6"/>
  <c r="AV105" i="6" s="1"/>
  <c r="AS105" i="6"/>
  <c r="AW105" i="6" s="1"/>
  <c r="AP105" i="6"/>
  <c r="AM107" i="6"/>
  <c r="AJ107" i="6"/>
  <c r="AQ107" i="6" s="1"/>
  <c r="W68" i="4"/>
  <c r="BH68" i="4" s="1"/>
  <c r="BE106" i="6"/>
  <c r="AR64" i="1"/>
  <c r="AS64" i="1"/>
  <c r="AR69" i="4"/>
  <c r="AV69" i="4" s="1"/>
  <c r="AS69" i="4"/>
  <c r="AR68" i="5"/>
  <c r="AV68" i="5" s="1"/>
  <c r="AS68" i="5"/>
  <c r="R68" i="5"/>
  <c r="S68" i="5"/>
  <c r="P68" i="5"/>
  <c r="BK68" i="5" s="1"/>
  <c r="AL68" i="3"/>
  <c r="R66" i="3"/>
  <c r="S66" i="3"/>
  <c r="P66" i="3"/>
  <c r="BK66" i="3" s="1"/>
  <c r="BE70" i="4"/>
  <c r="BF64" i="3"/>
  <c r="BG69" i="6"/>
  <c r="BF69" i="6"/>
  <c r="AG108" i="6"/>
  <c r="AH108" i="6" s="1"/>
  <c r="AI108" i="6"/>
  <c r="AR66" i="3"/>
  <c r="AS66" i="3"/>
  <c r="BG64" i="3"/>
  <c r="AW68" i="4"/>
  <c r="BG68" i="4" s="1"/>
  <c r="AW67" i="5"/>
  <c r="BI67" i="5" s="1"/>
  <c r="AW63" i="1"/>
  <c r="BF63" i="1" s="1"/>
  <c r="G72" i="6"/>
  <c r="H72" i="6" s="1"/>
  <c r="M72" i="6" s="1"/>
  <c r="J71" i="6"/>
  <c r="Z72" i="6"/>
  <c r="E73" i="6"/>
  <c r="F73" i="6" s="1"/>
  <c r="I73" i="6" s="1"/>
  <c r="B73" i="6"/>
  <c r="C73" i="6" s="1"/>
  <c r="R70" i="6"/>
  <c r="V70" i="6" s="1"/>
  <c r="S70" i="6"/>
  <c r="W70" i="6" s="1"/>
  <c r="O71" i="6"/>
  <c r="P71" i="6" s="1"/>
  <c r="N71" i="6"/>
  <c r="BE69" i="5"/>
  <c r="BE67" i="3"/>
  <c r="BE65" i="1"/>
  <c r="BG67" i="5"/>
  <c r="G69" i="3"/>
  <c r="AG67" i="1"/>
  <c r="AG72" i="4"/>
  <c r="M71" i="4"/>
  <c r="AM71" i="4"/>
  <c r="AG69" i="3"/>
  <c r="G67" i="1"/>
  <c r="G72" i="4"/>
  <c r="BH67" i="5"/>
  <c r="L68" i="3"/>
  <c r="M66" i="1"/>
  <c r="AM68" i="3"/>
  <c r="AM66" i="1"/>
  <c r="L66" i="1"/>
  <c r="N66" i="1" s="1"/>
  <c r="AL66" i="1"/>
  <c r="AL70" i="5"/>
  <c r="AM70" i="5"/>
  <c r="M70" i="5"/>
  <c r="L70" i="5"/>
  <c r="N69" i="5"/>
  <c r="I70" i="5"/>
  <c r="W67" i="3"/>
  <c r="O70" i="4"/>
  <c r="N67" i="3"/>
  <c r="O65" i="1"/>
  <c r="J66" i="1"/>
  <c r="AJ66" i="1"/>
  <c r="AQ66" i="1" s="1"/>
  <c r="V68" i="5"/>
  <c r="AO69" i="5"/>
  <c r="AP69" i="5" s="1"/>
  <c r="AI71" i="4"/>
  <c r="AQ71" i="4" s="1"/>
  <c r="I68" i="3"/>
  <c r="Q68" i="3" s="1"/>
  <c r="J68" i="3"/>
  <c r="AJ68" i="3"/>
  <c r="AI68" i="3"/>
  <c r="AQ68" i="3" s="1"/>
  <c r="O69" i="5"/>
  <c r="A73" i="5"/>
  <c r="AE72" i="5"/>
  <c r="AG72" i="5" s="1"/>
  <c r="E72" i="5"/>
  <c r="G72" i="5" s="1"/>
  <c r="B72" i="5"/>
  <c r="C72" i="5" s="1"/>
  <c r="AZ71" i="5"/>
  <c r="AF71" i="5"/>
  <c r="AN69" i="5"/>
  <c r="AJ70" i="5"/>
  <c r="AQ70" i="5" s="1"/>
  <c r="AI70" i="5"/>
  <c r="J70" i="5"/>
  <c r="F71" i="5"/>
  <c r="Z71" i="5"/>
  <c r="AZ72" i="4"/>
  <c r="AF72" i="4"/>
  <c r="V69" i="4"/>
  <c r="J71" i="4"/>
  <c r="F72" i="4"/>
  <c r="Z72" i="4"/>
  <c r="AO70" i="4"/>
  <c r="AP70" i="4" s="1"/>
  <c r="AN70" i="4"/>
  <c r="AJ71" i="4"/>
  <c r="I71" i="4"/>
  <c r="AE73" i="4"/>
  <c r="B73" i="4"/>
  <c r="C73" i="4" s="1"/>
  <c r="BJ73" i="4" s="1"/>
  <c r="A74" i="4"/>
  <c r="E73" i="4"/>
  <c r="AW64" i="1"/>
  <c r="AV64" i="1"/>
  <c r="AO65" i="1"/>
  <c r="AP65" i="1" s="1"/>
  <c r="AN65" i="1"/>
  <c r="W64" i="1"/>
  <c r="V64" i="1"/>
  <c r="F67" i="1"/>
  <c r="I67" i="1" s="1"/>
  <c r="Z67" i="1"/>
  <c r="AF67" i="1"/>
  <c r="AL67" i="1" s="1"/>
  <c r="V66" i="3"/>
  <c r="AO67" i="3"/>
  <c r="AP67" i="3" s="1"/>
  <c r="F69" i="3"/>
  <c r="Z69" i="3"/>
  <c r="AV66" i="3"/>
  <c r="AF69" i="3"/>
  <c r="AZ67" i="1"/>
  <c r="AZ69" i="3"/>
  <c r="AE70" i="3"/>
  <c r="B70" i="3"/>
  <c r="C70" i="3" s="1"/>
  <c r="E70" i="3"/>
  <c r="E68" i="1"/>
  <c r="A68" i="8" s="1"/>
  <c r="AE68" i="1"/>
  <c r="B68" i="1"/>
  <c r="C68" i="1" s="1"/>
  <c r="A71" i="3"/>
  <c r="A69" i="1"/>
  <c r="AL72" i="4" l="1"/>
  <c r="R71" i="9"/>
  <c r="V71" i="9" s="1"/>
  <c r="BH71" i="9" s="1"/>
  <c r="BJ71" i="9" s="1"/>
  <c r="Q71" i="4"/>
  <c r="BK67" i="3"/>
  <c r="AN68" i="3"/>
  <c r="BI65" i="3"/>
  <c r="AL73" i="9"/>
  <c r="BG63" i="1"/>
  <c r="BI63" i="1"/>
  <c r="BJ63" i="1" s="1"/>
  <c r="A63" i="2" s="1"/>
  <c r="Q71" i="6"/>
  <c r="BK71" i="6" s="1"/>
  <c r="BH67" i="3"/>
  <c r="L73" i="9"/>
  <c r="M72" i="4"/>
  <c r="BG70" i="9"/>
  <c r="N73" i="9"/>
  <c r="O73" i="9"/>
  <c r="N72" i="9"/>
  <c r="O72" i="9"/>
  <c r="AM73" i="9"/>
  <c r="AN73" i="9" s="1"/>
  <c r="BE72" i="9"/>
  <c r="A76" i="9"/>
  <c r="B75" i="9"/>
  <c r="C75" i="9" s="1"/>
  <c r="AE75" i="9"/>
  <c r="E75" i="9"/>
  <c r="AZ74" i="9"/>
  <c r="AF74" i="9"/>
  <c r="AG74" i="9"/>
  <c r="AJ73" i="9"/>
  <c r="AI73" i="9"/>
  <c r="J73" i="9"/>
  <c r="AN72" i="9"/>
  <c r="AO72" i="9"/>
  <c r="Z74" i="9"/>
  <c r="F74" i="9"/>
  <c r="G74" i="9"/>
  <c r="I74" i="9"/>
  <c r="Q73" i="9"/>
  <c r="BF70" i="9"/>
  <c r="BF67" i="5"/>
  <c r="Q70" i="5"/>
  <c r="BI68" i="5"/>
  <c r="AW68" i="5"/>
  <c r="BE71" i="4"/>
  <c r="BF68" i="4"/>
  <c r="BI68" i="4"/>
  <c r="BJ68" i="4" s="1"/>
  <c r="AL69" i="3"/>
  <c r="M69" i="3"/>
  <c r="BG65" i="3"/>
  <c r="BH70" i="6"/>
  <c r="BJ70" i="6" s="1"/>
  <c r="AR69" i="5"/>
  <c r="AV69" i="5" s="1"/>
  <c r="AS69" i="5"/>
  <c r="AN107" i="6"/>
  <c r="AO107" i="6"/>
  <c r="AZ110" i="6"/>
  <c r="AF110" i="6"/>
  <c r="AR106" i="6"/>
  <c r="AV106" i="6" s="1"/>
  <c r="AS106" i="6"/>
  <c r="AW106" i="6" s="1"/>
  <c r="AP106" i="6"/>
  <c r="AR67" i="3"/>
  <c r="AV67" i="3" s="1"/>
  <c r="AS67" i="3"/>
  <c r="R69" i="5"/>
  <c r="V69" i="5" s="1"/>
  <c r="S69" i="5"/>
  <c r="P69" i="5"/>
  <c r="BK69" i="5" s="1"/>
  <c r="R70" i="4"/>
  <c r="V70" i="4" s="1"/>
  <c r="S70" i="4"/>
  <c r="P70" i="4"/>
  <c r="BK70" i="4" s="1"/>
  <c r="W66" i="3"/>
  <c r="BH66" i="3" s="1"/>
  <c r="W68" i="5"/>
  <c r="BF68" i="5" s="1"/>
  <c r="AW69" i="4"/>
  <c r="BI69" i="4" s="1"/>
  <c r="A112" i="6"/>
  <c r="AE111" i="6"/>
  <c r="AR65" i="1"/>
  <c r="AV65" i="1" s="1"/>
  <c r="AS65" i="1"/>
  <c r="AW65" i="1" s="1"/>
  <c r="AR70" i="4"/>
  <c r="AV70" i="4" s="1"/>
  <c r="AS70" i="4"/>
  <c r="AW70" i="4" s="1"/>
  <c r="BE66" i="1"/>
  <c r="BF70" i="6"/>
  <c r="BG70" i="6"/>
  <c r="AJ108" i="6"/>
  <c r="AQ108" i="6" s="1"/>
  <c r="AM108" i="6"/>
  <c r="W69" i="4"/>
  <c r="BH69" i="4" s="1"/>
  <c r="R65" i="1"/>
  <c r="S65" i="1"/>
  <c r="P65" i="1"/>
  <c r="BE70" i="5"/>
  <c r="AW66" i="3"/>
  <c r="BI66" i="3" s="1"/>
  <c r="BE107" i="6"/>
  <c r="BI105" i="6"/>
  <c r="AI109" i="6"/>
  <c r="AG109" i="6"/>
  <c r="AH109" i="6" s="1"/>
  <c r="G73" i="6"/>
  <c r="H73" i="6" s="1"/>
  <c r="M73" i="6" s="1"/>
  <c r="J72" i="6"/>
  <c r="N72" i="6"/>
  <c r="O72" i="6"/>
  <c r="P72" i="6" s="1"/>
  <c r="S71" i="6"/>
  <c r="W71" i="6" s="1"/>
  <c r="R71" i="6"/>
  <c r="V71" i="6" s="1"/>
  <c r="B74" i="6"/>
  <c r="C74" i="6" s="1"/>
  <c r="E74" i="6"/>
  <c r="F74" i="6" s="1"/>
  <c r="I74" i="6" s="1"/>
  <c r="Z73" i="6"/>
  <c r="G74" i="6"/>
  <c r="H74" i="6" s="1"/>
  <c r="M74" i="6" s="1"/>
  <c r="BE68" i="3"/>
  <c r="BG64" i="1"/>
  <c r="BF64" i="1"/>
  <c r="G73" i="4"/>
  <c r="AG68" i="1"/>
  <c r="AG70" i="3"/>
  <c r="L72" i="4"/>
  <c r="L67" i="1"/>
  <c r="AM69" i="3"/>
  <c r="AM72" i="4"/>
  <c r="AM67" i="1"/>
  <c r="AN67" i="1" s="1"/>
  <c r="L69" i="3"/>
  <c r="O69" i="3" s="1"/>
  <c r="G68" i="1"/>
  <c r="BH64" i="1"/>
  <c r="BI64" i="1"/>
  <c r="M67" i="1"/>
  <c r="G70" i="3"/>
  <c r="AG73" i="4"/>
  <c r="L71" i="5"/>
  <c r="M71" i="5"/>
  <c r="AM71" i="5"/>
  <c r="AL71" i="5"/>
  <c r="N70" i="5"/>
  <c r="AN70" i="5"/>
  <c r="J71" i="5"/>
  <c r="V65" i="1"/>
  <c r="J67" i="1"/>
  <c r="AI67" i="1"/>
  <c r="AJ67" i="1"/>
  <c r="AW69" i="5"/>
  <c r="AI69" i="3"/>
  <c r="AJ69" i="3"/>
  <c r="I69" i="3"/>
  <c r="J69" i="3"/>
  <c r="I71" i="5"/>
  <c r="O70" i="5"/>
  <c r="B73" i="5"/>
  <c r="C73" i="5" s="1"/>
  <c r="BJ73" i="5" s="1"/>
  <c r="E73" i="5"/>
  <c r="G73" i="5" s="1"/>
  <c r="AE73" i="5"/>
  <c r="AG73" i="5" s="1"/>
  <c r="A74" i="5"/>
  <c r="AZ72" i="5"/>
  <c r="AF72" i="5"/>
  <c r="Z72" i="5"/>
  <c r="F72" i="5"/>
  <c r="AJ71" i="5"/>
  <c r="AO70" i="5"/>
  <c r="AP70" i="5" s="1"/>
  <c r="AI71" i="5"/>
  <c r="O71" i="4"/>
  <c r="N71" i="4"/>
  <c r="AO71" i="4"/>
  <c r="AP71" i="4" s="1"/>
  <c r="AN71" i="4"/>
  <c r="J72" i="4"/>
  <c r="B74" i="4"/>
  <c r="C74" i="4" s="1"/>
  <c r="A75" i="4"/>
  <c r="AE74" i="4"/>
  <c r="E74" i="4"/>
  <c r="Z73" i="4"/>
  <c r="F73" i="4"/>
  <c r="I73" i="4" s="1"/>
  <c r="AZ73" i="4"/>
  <c r="AF73" i="4"/>
  <c r="AJ72" i="4"/>
  <c r="I72" i="4"/>
  <c r="AI72" i="4"/>
  <c r="N68" i="3"/>
  <c r="O66" i="1"/>
  <c r="AO66" i="1"/>
  <c r="AP66" i="1" s="1"/>
  <c r="AN66" i="1"/>
  <c r="F68" i="1"/>
  <c r="J68" i="1" s="1"/>
  <c r="Z68" i="1"/>
  <c r="AF68" i="1"/>
  <c r="AJ68" i="1" s="1"/>
  <c r="O68" i="3"/>
  <c r="F70" i="3"/>
  <c r="L70" i="3" s="1"/>
  <c r="Z70" i="3"/>
  <c r="AO68" i="3"/>
  <c r="AP68" i="3" s="1"/>
  <c r="AF70" i="3"/>
  <c r="AZ68" i="1"/>
  <c r="AZ70" i="3"/>
  <c r="AE71" i="3"/>
  <c r="E71" i="3"/>
  <c r="B71" i="3"/>
  <c r="C71" i="3" s="1"/>
  <c r="BJ71" i="3" s="1"/>
  <c r="AE69" i="1"/>
  <c r="E69" i="1"/>
  <c r="A69" i="8" s="1"/>
  <c r="B69" i="1"/>
  <c r="C69" i="1" s="1"/>
  <c r="A72" i="3"/>
  <c r="A70" i="1"/>
  <c r="AQ72" i="4" l="1"/>
  <c r="AQ71" i="5"/>
  <c r="AQ67" i="1"/>
  <c r="BF71" i="9"/>
  <c r="BI106" i="6"/>
  <c r="Q69" i="3"/>
  <c r="BJ64" i="1"/>
  <c r="A64" i="2" s="1"/>
  <c r="BG71" i="9"/>
  <c r="AL74" i="9"/>
  <c r="AQ69" i="3"/>
  <c r="AN69" i="3"/>
  <c r="BF66" i="3"/>
  <c r="AO73" i="9"/>
  <c r="AI74" i="9"/>
  <c r="Q72" i="4"/>
  <c r="BF69" i="4"/>
  <c r="BG66" i="3"/>
  <c r="L74" i="9"/>
  <c r="Q72" i="6"/>
  <c r="BK72" i="6" s="1"/>
  <c r="BE73" i="9"/>
  <c r="AQ73" i="9"/>
  <c r="A77" i="9"/>
  <c r="B76" i="9"/>
  <c r="C76" i="9" s="1"/>
  <c r="AE76" i="9"/>
  <c r="E76" i="9"/>
  <c r="AS73" i="9"/>
  <c r="AW73" i="9" s="1"/>
  <c r="AP73" i="9"/>
  <c r="AR73" i="9"/>
  <c r="AV73" i="9" s="1"/>
  <c r="BI73" i="9" s="1"/>
  <c r="AF75" i="9"/>
  <c r="AZ75" i="9"/>
  <c r="AG75" i="9"/>
  <c r="S72" i="9"/>
  <c r="W72" i="9" s="1"/>
  <c r="R72" i="9"/>
  <c r="V72" i="9" s="1"/>
  <c r="P72" i="9"/>
  <c r="BK72" i="9" s="1"/>
  <c r="J74" i="9"/>
  <c r="AM74" i="9"/>
  <c r="AO74" i="9" s="1"/>
  <c r="AR72" i="9"/>
  <c r="AV72" i="9" s="1"/>
  <c r="AS72" i="9"/>
  <c r="AW72" i="9" s="1"/>
  <c r="AP72" i="9"/>
  <c r="G75" i="9"/>
  <c r="F75" i="9"/>
  <c r="Z75" i="9"/>
  <c r="AJ74" i="9"/>
  <c r="S73" i="9"/>
  <c r="W73" i="9" s="1"/>
  <c r="R73" i="9"/>
  <c r="V73" i="9" s="1"/>
  <c r="P73" i="9"/>
  <c r="M74" i="9"/>
  <c r="BK73" i="9"/>
  <c r="BH68" i="5"/>
  <c r="BJ68" i="5" s="1"/>
  <c r="BI69" i="5"/>
  <c r="Q71" i="5"/>
  <c r="BG68" i="5"/>
  <c r="AM73" i="4"/>
  <c r="AL70" i="3"/>
  <c r="W65" i="1"/>
  <c r="BF65" i="1" s="1"/>
  <c r="BH71" i="6"/>
  <c r="BJ71" i="6" s="1"/>
  <c r="BJ66" i="3"/>
  <c r="AR66" i="1"/>
  <c r="AV66" i="1" s="1"/>
  <c r="AS66" i="1"/>
  <c r="AW66" i="1" s="1"/>
  <c r="AR70" i="5"/>
  <c r="AS70" i="5"/>
  <c r="BE108" i="6"/>
  <c r="BG69" i="4"/>
  <c r="BG71" i="6"/>
  <c r="BF71" i="6"/>
  <c r="AW67" i="3"/>
  <c r="BI67" i="3" s="1"/>
  <c r="AI110" i="6"/>
  <c r="AG110" i="6"/>
  <c r="AH110" i="6" s="1"/>
  <c r="AR68" i="3"/>
  <c r="AS68" i="3"/>
  <c r="R71" i="4"/>
  <c r="V71" i="4" s="1"/>
  <c r="S71" i="4"/>
  <c r="P71" i="4"/>
  <c r="BK71" i="4" s="1"/>
  <c r="R70" i="5"/>
  <c r="V70" i="5" s="1"/>
  <c r="S70" i="5"/>
  <c r="W70" i="5" s="1"/>
  <c r="P70" i="5"/>
  <c r="BK70" i="5" s="1"/>
  <c r="BE67" i="1"/>
  <c r="AJ109" i="6"/>
  <c r="AQ109" i="6" s="1"/>
  <c r="AM109" i="6"/>
  <c r="AZ111" i="6"/>
  <c r="AF111" i="6"/>
  <c r="W69" i="5"/>
  <c r="BH69" i="5" s="1"/>
  <c r="AR71" i="4"/>
  <c r="AV71" i="4" s="1"/>
  <c r="AS71" i="4"/>
  <c r="AW71" i="4" s="1"/>
  <c r="R68" i="3"/>
  <c r="S68" i="3"/>
  <c r="P68" i="3"/>
  <c r="BK68" i="3" s="1"/>
  <c r="R66" i="1"/>
  <c r="V66" i="1" s="1"/>
  <c r="S66" i="1"/>
  <c r="P66" i="1"/>
  <c r="R69" i="3"/>
  <c r="S69" i="3"/>
  <c r="W69" i="3" s="1"/>
  <c r="P69" i="3"/>
  <c r="AO108" i="6"/>
  <c r="AN108" i="6"/>
  <c r="A113" i="6"/>
  <c r="AE112" i="6"/>
  <c r="W70" i="4"/>
  <c r="BG70" i="4" s="1"/>
  <c r="AR107" i="6"/>
  <c r="AV107" i="6" s="1"/>
  <c r="AS107" i="6"/>
  <c r="AW107" i="6" s="1"/>
  <c r="AP107" i="6"/>
  <c r="J73" i="6"/>
  <c r="E75" i="6"/>
  <c r="F75" i="6" s="1"/>
  <c r="B75" i="6"/>
  <c r="C75" i="6" s="1"/>
  <c r="S72" i="6"/>
  <c r="W72" i="6" s="1"/>
  <c r="R72" i="6"/>
  <c r="V72" i="6" s="1"/>
  <c r="O73" i="6"/>
  <c r="P73" i="6" s="1"/>
  <c r="N73" i="6"/>
  <c r="J74" i="6"/>
  <c r="Z74" i="6"/>
  <c r="BE71" i="5"/>
  <c r="BE72" i="4"/>
  <c r="BE69" i="3"/>
  <c r="BI70" i="4"/>
  <c r="BI65" i="1"/>
  <c r="AG69" i="1"/>
  <c r="AG74" i="4"/>
  <c r="M68" i="1"/>
  <c r="L73" i="4"/>
  <c r="AZ71" i="3"/>
  <c r="AG71" i="3"/>
  <c r="M70" i="3"/>
  <c r="L68" i="1"/>
  <c r="AM68" i="1"/>
  <c r="M73" i="4"/>
  <c r="AL73" i="4"/>
  <c r="AO73" i="4" s="1"/>
  <c r="AP73" i="4" s="1"/>
  <c r="AM70" i="3"/>
  <c r="AL68" i="1"/>
  <c r="G71" i="3"/>
  <c r="G69" i="1"/>
  <c r="G74" i="4"/>
  <c r="AL72" i="5"/>
  <c r="AM72" i="5"/>
  <c r="M72" i="5"/>
  <c r="L72" i="5"/>
  <c r="AO71" i="5"/>
  <c r="AP71" i="5" s="1"/>
  <c r="AI72" i="5"/>
  <c r="N67" i="1"/>
  <c r="J73" i="4"/>
  <c r="Q73" i="4" s="1"/>
  <c r="N69" i="3"/>
  <c r="BK69" i="3" s="1"/>
  <c r="O67" i="1"/>
  <c r="AI68" i="1"/>
  <c r="AQ68" i="1" s="1"/>
  <c r="I68" i="1"/>
  <c r="O71" i="5"/>
  <c r="I72" i="5"/>
  <c r="AJ73" i="4"/>
  <c r="AJ70" i="3"/>
  <c r="AI70" i="3"/>
  <c r="AQ70" i="3" s="1"/>
  <c r="I70" i="3"/>
  <c r="Q70" i="3" s="1"/>
  <c r="J70" i="3"/>
  <c r="N71" i="5"/>
  <c r="AN71" i="5"/>
  <c r="J72" i="5"/>
  <c r="AF73" i="5"/>
  <c r="AZ73" i="5"/>
  <c r="E74" i="5"/>
  <c r="G74" i="5" s="1"/>
  <c r="AE74" i="5"/>
  <c r="AG74" i="5" s="1"/>
  <c r="A75" i="5"/>
  <c r="B74" i="5"/>
  <c r="C74" i="5" s="1"/>
  <c r="AJ72" i="5"/>
  <c r="AQ72" i="5" s="1"/>
  <c r="AV70" i="5"/>
  <c r="Z73" i="5"/>
  <c r="F73" i="5"/>
  <c r="E75" i="4"/>
  <c r="AE75" i="4"/>
  <c r="A76" i="4"/>
  <c r="B75" i="4"/>
  <c r="C75" i="4" s="1"/>
  <c r="BJ75" i="4" s="1"/>
  <c r="AF74" i="4"/>
  <c r="AZ74" i="4"/>
  <c r="Z74" i="4"/>
  <c r="F74" i="4"/>
  <c r="J74" i="4" s="1"/>
  <c r="AN72" i="4"/>
  <c r="AO72" i="4"/>
  <c r="AP72" i="4" s="1"/>
  <c r="AI73" i="4"/>
  <c r="N72" i="4"/>
  <c r="O72" i="4"/>
  <c r="W66" i="1"/>
  <c r="AO67" i="1"/>
  <c r="AP67" i="1" s="1"/>
  <c r="AF69" i="1"/>
  <c r="F69" i="1"/>
  <c r="I69" i="1" s="1"/>
  <c r="Z69" i="1"/>
  <c r="AO69" i="3"/>
  <c r="AP69" i="3" s="1"/>
  <c r="F71" i="3"/>
  <c r="Z71" i="3"/>
  <c r="V69" i="3"/>
  <c r="V68" i="3"/>
  <c r="AV68" i="3"/>
  <c r="AF71" i="3"/>
  <c r="AZ69" i="1"/>
  <c r="AE72" i="3"/>
  <c r="B72" i="3"/>
  <c r="C72" i="3" s="1"/>
  <c r="E72" i="3"/>
  <c r="AE70" i="1"/>
  <c r="B70" i="1"/>
  <c r="C70" i="1" s="1"/>
  <c r="E70" i="1"/>
  <c r="A70" i="8" s="1"/>
  <c r="A73" i="3"/>
  <c r="A71" i="1"/>
  <c r="AQ73" i="4" l="1"/>
  <c r="AN70" i="3"/>
  <c r="BI107" i="6"/>
  <c r="BH73" i="9"/>
  <c r="BJ73" i="9" s="1"/>
  <c r="BI72" i="9"/>
  <c r="BH72" i="9"/>
  <c r="N74" i="9"/>
  <c r="BH65" i="1"/>
  <c r="BJ65" i="1" s="1"/>
  <c r="A65" i="2" s="1"/>
  <c r="BE74" i="9"/>
  <c r="AN74" i="9"/>
  <c r="O74" i="9"/>
  <c r="P74" i="9" s="1"/>
  <c r="AL69" i="1"/>
  <c r="BG65" i="1"/>
  <c r="BF69" i="5"/>
  <c r="AW70" i="5"/>
  <c r="BG70" i="5" s="1"/>
  <c r="M75" i="9"/>
  <c r="AL75" i="9"/>
  <c r="Q73" i="6"/>
  <c r="Q74" i="6" s="1"/>
  <c r="Q74" i="9"/>
  <c r="BF72" i="9"/>
  <c r="BG72" i="9"/>
  <c r="BF73" i="9"/>
  <c r="BG73" i="9"/>
  <c r="Z76" i="9"/>
  <c r="G76" i="9"/>
  <c r="F76" i="9"/>
  <c r="J76" i="9" s="1"/>
  <c r="L76" i="9"/>
  <c r="L75" i="9"/>
  <c r="I75" i="9"/>
  <c r="AM75" i="9"/>
  <c r="AN75" i="9" s="1"/>
  <c r="AP74" i="9"/>
  <c r="AR74" i="9"/>
  <c r="AV74" i="9" s="1"/>
  <c r="AS74" i="9"/>
  <c r="AW74" i="9" s="1"/>
  <c r="AZ76" i="9"/>
  <c r="AF76" i="9"/>
  <c r="AJ76" i="9" s="1"/>
  <c r="AG76" i="9"/>
  <c r="AJ75" i="9"/>
  <c r="J75" i="9"/>
  <c r="AI75" i="9"/>
  <c r="AQ74" i="9"/>
  <c r="A78" i="9"/>
  <c r="B77" i="9"/>
  <c r="C77" i="9" s="1"/>
  <c r="AE77" i="9"/>
  <c r="E77" i="9"/>
  <c r="Q72" i="5"/>
  <c r="BG69" i="5"/>
  <c r="O73" i="4"/>
  <c r="S73" i="4" s="1"/>
  <c r="W73" i="4" s="1"/>
  <c r="N73" i="4"/>
  <c r="BF70" i="4"/>
  <c r="BH70" i="4"/>
  <c r="BJ70" i="4" s="1"/>
  <c r="AM74" i="4"/>
  <c r="AW68" i="3"/>
  <c r="BI68" i="3" s="1"/>
  <c r="BG67" i="3"/>
  <c r="AM71" i="3"/>
  <c r="BF67" i="3"/>
  <c r="O68" i="1"/>
  <c r="P68" i="1" s="1"/>
  <c r="R73" i="4"/>
  <c r="P73" i="4"/>
  <c r="AR73" i="4"/>
  <c r="AS73" i="4"/>
  <c r="R72" i="4"/>
  <c r="V72" i="4" s="1"/>
  <c r="S72" i="4"/>
  <c r="P72" i="4"/>
  <c r="BK72" i="4" s="1"/>
  <c r="L71" i="3"/>
  <c r="AN73" i="4"/>
  <c r="AR71" i="5"/>
  <c r="AV71" i="5" s="1"/>
  <c r="AS71" i="5"/>
  <c r="A114" i="6"/>
  <c r="AE113" i="6"/>
  <c r="AN109" i="6"/>
  <c r="AO109" i="6"/>
  <c r="AR69" i="3"/>
  <c r="AS69" i="3"/>
  <c r="BH69" i="3"/>
  <c r="AR72" i="4"/>
  <c r="AS72" i="4"/>
  <c r="BH72" i="6"/>
  <c r="BJ72" i="6" s="1"/>
  <c r="AR108" i="6"/>
  <c r="AV108" i="6" s="1"/>
  <c r="AS108" i="6"/>
  <c r="AW108" i="6" s="1"/>
  <c r="AP108" i="6"/>
  <c r="W68" i="3"/>
  <c r="BE109" i="6"/>
  <c r="W71" i="4"/>
  <c r="BH71" i="4" s="1"/>
  <c r="AJ110" i="6"/>
  <c r="AQ110" i="6" s="1"/>
  <c r="AM110" i="6"/>
  <c r="AR67" i="1"/>
  <c r="AV67" i="1" s="1"/>
  <c r="AS67" i="1"/>
  <c r="R71" i="5"/>
  <c r="S71" i="5"/>
  <c r="P71" i="5"/>
  <c r="BK71" i="5" s="1"/>
  <c r="R67" i="1"/>
  <c r="S67" i="1"/>
  <c r="P67" i="1"/>
  <c r="BF72" i="6"/>
  <c r="BG72" i="6"/>
  <c r="AZ112" i="6"/>
  <c r="AF112" i="6"/>
  <c r="AI111" i="6"/>
  <c r="AG111" i="6"/>
  <c r="AH111" i="6" s="1"/>
  <c r="G75" i="6"/>
  <c r="H75" i="6" s="1"/>
  <c r="M75" i="6" s="1"/>
  <c r="I75" i="6"/>
  <c r="N74" i="6"/>
  <c r="O74" i="6"/>
  <c r="P74" i="6" s="1"/>
  <c r="Z75" i="6"/>
  <c r="B76" i="6"/>
  <c r="C76" i="6" s="1"/>
  <c r="E76" i="6"/>
  <c r="F76" i="6" s="1"/>
  <c r="I76" i="6" s="1"/>
  <c r="S73" i="6"/>
  <c r="W73" i="6" s="1"/>
  <c r="R73" i="6"/>
  <c r="V73" i="6" s="1"/>
  <c r="BE72" i="5"/>
  <c r="BE73" i="4"/>
  <c r="BE70" i="3"/>
  <c r="BE68" i="1"/>
  <c r="BG71" i="4"/>
  <c r="BH70" i="5"/>
  <c r="BH66" i="1"/>
  <c r="BJ66" i="1" s="1"/>
  <c r="A66" i="2" s="1"/>
  <c r="BG66" i="1"/>
  <c r="BF66" i="1"/>
  <c r="G75" i="4"/>
  <c r="L74" i="4"/>
  <c r="L69" i="1"/>
  <c r="AL74" i="4"/>
  <c r="AN74" i="4" s="1"/>
  <c r="AM69" i="1"/>
  <c r="AN69" i="1" s="1"/>
  <c r="M74" i="4"/>
  <c r="AG72" i="3"/>
  <c r="AG70" i="1"/>
  <c r="M71" i="3"/>
  <c r="AL71" i="3"/>
  <c r="AN71" i="3" s="1"/>
  <c r="G70" i="1"/>
  <c r="G72" i="3"/>
  <c r="BI66" i="1"/>
  <c r="BI71" i="4"/>
  <c r="AG75" i="4"/>
  <c r="M69" i="1"/>
  <c r="O72" i="5"/>
  <c r="AL73" i="5"/>
  <c r="AM73" i="5"/>
  <c r="M73" i="5"/>
  <c r="L73" i="5"/>
  <c r="AN68" i="1"/>
  <c r="AW73" i="4"/>
  <c r="AJ69" i="1"/>
  <c r="AI69" i="1"/>
  <c r="V67" i="1"/>
  <c r="J69" i="1"/>
  <c r="N70" i="3"/>
  <c r="AJ73" i="5"/>
  <c r="I74" i="4"/>
  <c r="AV72" i="4"/>
  <c r="AJ71" i="3"/>
  <c r="AI71" i="3"/>
  <c r="J71" i="3"/>
  <c r="I71" i="3"/>
  <c r="O70" i="3"/>
  <c r="N72" i="5"/>
  <c r="Z74" i="5"/>
  <c r="F74" i="5"/>
  <c r="AO72" i="5"/>
  <c r="AP72" i="5" s="1"/>
  <c r="AN72" i="5"/>
  <c r="AZ74" i="5"/>
  <c r="AF74" i="5"/>
  <c r="A76" i="5"/>
  <c r="B75" i="5"/>
  <c r="C75" i="5" s="1"/>
  <c r="BJ75" i="5" s="1"/>
  <c r="AE75" i="5"/>
  <c r="AG75" i="5" s="1"/>
  <c r="E75" i="5"/>
  <c r="G75" i="5" s="1"/>
  <c r="J73" i="5"/>
  <c r="I73" i="5"/>
  <c r="AI73" i="5"/>
  <c r="AI74" i="4"/>
  <c r="V73" i="4"/>
  <c r="F75" i="4"/>
  <c r="I75" i="4" s="1"/>
  <c r="Z75" i="4"/>
  <c r="AF75" i="4"/>
  <c r="AJ75" i="4" s="1"/>
  <c r="AZ75" i="4"/>
  <c r="AJ74" i="4"/>
  <c r="A77" i="4"/>
  <c r="E76" i="4"/>
  <c r="AE76" i="4"/>
  <c r="B76" i="4"/>
  <c r="C76" i="4" s="1"/>
  <c r="AV73" i="4"/>
  <c r="AO68" i="1"/>
  <c r="AP68" i="1" s="1"/>
  <c r="N68" i="1"/>
  <c r="F70" i="1"/>
  <c r="L70" i="1" s="1"/>
  <c r="Z70" i="1"/>
  <c r="AF70" i="1"/>
  <c r="AV69" i="3"/>
  <c r="F72" i="3"/>
  <c r="L72" i="3" s="1"/>
  <c r="Z72" i="3"/>
  <c r="AF72" i="3"/>
  <c r="AO70" i="3"/>
  <c r="AP70" i="3" s="1"/>
  <c r="AZ72" i="3"/>
  <c r="AZ70" i="1"/>
  <c r="E73" i="3"/>
  <c r="AE73" i="3"/>
  <c r="B73" i="3"/>
  <c r="C73" i="3" s="1"/>
  <c r="BJ73" i="3" s="1"/>
  <c r="B71" i="1"/>
  <c r="C71" i="1" s="1"/>
  <c r="AE71" i="1"/>
  <c r="E71" i="1"/>
  <c r="A71" i="8" s="1"/>
  <c r="A74" i="3"/>
  <c r="A72" i="1"/>
  <c r="BI74" i="9" l="1"/>
  <c r="R74" i="9"/>
  <c r="V74" i="9" s="1"/>
  <c r="AQ71" i="3"/>
  <c r="AQ73" i="5"/>
  <c r="AQ69" i="1"/>
  <c r="BK74" i="6"/>
  <c r="BK73" i="4"/>
  <c r="I76" i="9"/>
  <c r="BJ72" i="9"/>
  <c r="AL70" i="1"/>
  <c r="AQ74" i="4"/>
  <c r="W71" i="5"/>
  <c r="S68" i="1"/>
  <c r="W68" i="1" s="1"/>
  <c r="M76" i="9"/>
  <c r="BK74" i="9"/>
  <c r="BF70" i="5"/>
  <c r="G76" i="6"/>
  <c r="H76" i="6" s="1"/>
  <c r="M76" i="6" s="1"/>
  <c r="BF68" i="3"/>
  <c r="R68" i="1"/>
  <c r="V68" i="1" s="1"/>
  <c r="Q73" i="5"/>
  <c r="S74" i="9"/>
  <c r="W74" i="9" s="1"/>
  <c r="BF74" i="9" s="1"/>
  <c r="AO75" i="9"/>
  <c r="BI70" i="5"/>
  <c r="BJ70" i="5" s="1"/>
  <c r="BK73" i="6"/>
  <c r="AL76" i="9"/>
  <c r="Q75" i="9"/>
  <c r="Q76" i="9" s="1"/>
  <c r="N76" i="9"/>
  <c r="O76" i="9"/>
  <c r="G77" i="9"/>
  <c r="Z77" i="9"/>
  <c r="F77" i="9"/>
  <c r="J77" i="9" s="1"/>
  <c r="AS75" i="9"/>
  <c r="AP75" i="9"/>
  <c r="AR75" i="9"/>
  <c r="AV75" i="9" s="1"/>
  <c r="BI75" i="9" s="1"/>
  <c r="AF77" i="9"/>
  <c r="AI77" i="9" s="1"/>
  <c r="AG77" i="9"/>
  <c r="AL77" i="9" s="1"/>
  <c r="AZ77" i="9"/>
  <c r="N75" i="9"/>
  <c r="O75" i="9"/>
  <c r="A79" i="9"/>
  <c r="B78" i="9"/>
  <c r="C78" i="9" s="1"/>
  <c r="AE78" i="9"/>
  <c r="E78" i="9"/>
  <c r="AW75" i="9"/>
  <c r="AQ75" i="9"/>
  <c r="AI76" i="9"/>
  <c r="AM76" i="9"/>
  <c r="AN76" i="9" s="1"/>
  <c r="BE75" i="9"/>
  <c r="V71" i="5"/>
  <c r="BH71" i="5" s="1"/>
  <c r="BF71" i="4"/>
  <c r="Q74" i="4"/>
  <c r="Q71" i="3"/>
  <c r="BG68" i="3"/>
  <c r="AO71" i="3"/>
  <c r="AP71" i="3" s="1"/>
  <c r="AL72" i="3"/>
  <c r="BG73" i="6"/>
  <c r="BF73" i="6"/>
  <c r="BE110" i="6"/>
  <c r="BH68" i="3"/>
  <c r="BJ68" i="3" s="1"/>
  <c r="AR70" i="3"/>
  <c r="AS70" i="3"/>
  <c r="AW70" i="3" s="1"/>
  <c r="AR68" i="1"/>
  <c r="AS68" i="1"/>
  <c r="AM111" i="6"/>
  <c r="AJ111" i="6"/>
  <c r="AQ111" i="6" s="1"/>
  <c r="W67" i="1"/>
  <c r="BH67" i="1" s="1"/>
  <c r="AF113" i="6"/>
  <c r="AZ113" i="6"/>
  <c r="AW71" i="5"/>
  <c r="BI71" i="5" s="1"/>
  <c r="AW67" i="1"/>
  <c r="BI67" i="1" s="1"/>
  <c r="AW72" i="4"/>
  <c r="BI72" i="4" s="1"/>
  <c r="AW69" i="3"/>
  <c r="BF69" i="3" s="1"/>
  <c r="A115" i="6"/>
  <c r="AE114" i="6"/>
  <c r="BH73" i="4"/>
  <c r="AR72" i="5"/>
  <c r="AV72" i="5" s="1"/>
  <c r="AS72" i="5"/>
  <c r="R70" i="3"/>
  <c r="V70" i="3" s="1"/>
  <c r="S70" i="3"/>
  <c r="W70" i="3" s="1"/>
  <c r="P70" i="3"/>
  <c r="BK70" i="3" s="1"/>
  <c r="AR71" i="3"/>
  <c r="R72" i="5"/>
  <c r="V72" i="5" s="1"/>
  <c r="S72" i="5"/>
  <c r="P72" i="5"/>
  <c r="BK72" i="5" s="1"/>
  <c r="BH73" i="6"/>
  <c r="BJ73" i="6" s="1"/>
  <c r="AG112" i="6"/>
  <c r="AH112" i="6" s="1"/>
  <c r="AI112" i="6"/>
  <c r="AN110" i="6"/>
  <c r="AO110" i="6"/>
  <c r="BI108" i="6"/>
  <c r="AR109" i="6"/>
  <c r="AV109" i="6" s="1"/>
  <c r="AS109" i="6"/>
  <c r="AW109" i="6" s="1"/>
  <c r="AP109" i="6"/>
  <c r="W72" i="4"/>
  <c r="BF72" i="4" s="1"/>
  <c r="J75" i="6"/>
  <c r="Q75" i="6" s="1"/>
  <c r="Q76" i="6" s="1"/>
  <c r="Z76" i="6"/>
  <c r="O75" i="6"/>
  <c r="P75" i="6" s="1"/>
  <c r="N75" i="6"/>
  <c r="S74" i="6"/>
  <c r="W74" i="6" s="1"/>
  <c r="R74" i="6"/>
  <c r="V74" i="6" s="1"/>
  <c r="E77" i="6"/>
  <c r="F77" i="6" s="1"/>
  <c r="B77" i="6"/>
  <c r="C77" i="6" s="1"/>
  <c r="J76" i="6"/>
  <c r="BE73" i="5"/>
  <c r="BE69" i="1"/>
  <c r="BE74" i="4"/>
  <c r="BE71" i="3"/>
  <c r="BI73" i="4"/>
  <c r="BG73" i="4"/>
  <c r="BF73" i="4"/>
  <c r="BH68" i="1"/>
  <c r="AG71" i="1"/>
  <c r="G73" i="3"/>
  <c r="G76" i="4"/>
  <c r="AM75" i="4"/>
  <c r="M72" i="3"/>
  <c r="M70" i="1"/>
  <c r="AM70" i="1"/>
  <c r="AN70" i="1" s="1"/>
  <c r="AM72" i="3"/>
  <c r="AN72" i="3" s="1"/>
  <c r="L75" i="4"/>
  <c r="G71" i="1"/>
  <c r="AG73" i="3"/>
  <c r="M75" i="4"/>
  <c r="AG76" i="4"/>
  <c r="AL75" i="4"/>
  <c r="W72" i="5"/>
  <c r="AL74" i="5"/>
  <c r="AM74" i="5"/>
  <c r="M74" i="5"/>
  <c r="L74" i="5"/>
  <c r="AN73" i="5"/>
  <c r="AJ74" i="5"/>
  <c r="I74" i="5"/>
  <c r="AO74" i="4"/>
  <c r="AP74" i="4" s="1"/>
  <c r="AI75" i="4"/>
  <c r="AQ75" i="4" s="1"/>
  <c r="O74" i="4"/>
  <c r="I70" i="1"/>
  <c r="N69" i="1"/>
  <c r="AI70" i="1"/>
  <c r="AQ70" i="1" s="1"/>
  <c r="O69" i="1"/>
  <c r="AJ70" i="1"/>
  <c r="J70" i="1"/>
  <c r="AO69" i="1"/>
  <c r="AP69" i="1" s="1"/>
  <c r="AO73" i="5"/>
  <c r="AP73" i="5" s="1"/>
  <c r="J75" i="4"/>
  <c r="N74" i="4"/>
  <c r="I72" i="3"/>
  <c r="J72" i="3"/>
  <c r="AJ72" i="3"/>
  <c r="AI72" i="3"/>
  <c r="AQ72" i="3" s="1"/>
  <c r="N73" i="5"/>
  <c r="O73" i="5"/>
  <c r="A77" i="5"/>
  <c r="AE76" i="5"/>
  <c r="AG76" i="5" s="1"/>
  <c r="E76" i="5"/>
  <c r="G76" i="5" s="1"/>
  <c r="B76" i="5"/>
  <c r="C76" i="5" s="1"/>
  <c r="AW72" i="5"/>
  <c r="AZ75" i="5"/>
  <c r="AF75" i="5"/>
  <c r="J74" i="5"/>
  <c r="F75" i="5"/>
  <c r="Z75" i="5"/>
  <c r="AI74" i="5"/>
  <c r="AZ76" i="4"/>
  <c r="AF76" i="4"/>
  <c r="AE77" i="4"/>
  <c r="B77" i="4"/>
  <c r="C77" i="4" s="1"/>
  <c r="BJ77" i="4" s="1"/>
  <c r="A78" i="4"/>
  <c r="E77" i="4"/>
  <c r="F76" i="4"/>
  <c r="J76" i="4" s="1"/>
  <c r="Z76" i="4"/>
  <c r="AV68" i="1"/>
  <c r="F71" i="1"/>
  <c r="J71" i="1" s="1"/>
  <c r="Z71" i="1"/>
  <c r="AF71" i="1"/>
  <c r="AJ71" i="1" s="1"/>
  <c r="O71" i="3"/>
  <c r="N71" i="3"/>
  <c r="F73" i="3"/>
  <c r="Z73" i="3"/>
  <c r="AV70" i="3"/>
  <c r="AF73" i="3"/>
  <c r="AV71" i="3"/>
  <c r="AZ73" i="3"/>
  <c r="AZ71" i="1"/>
  <c r="E74" i="3"/>
  <c r="B74" i="3"/>
  <c r="C74" i="3" s="1"/>
  <c r="AE74" i="3"/>
  <c r="E72" i="1"/>
  <c r="A72" i="8" s="1"/>
  <c r="B72" i="1"/>
  <c r="C72" i="1" s="1"/>
  <c r="AE72" i="1"/>
  <c r="A75" i="3"/>
  <c r="A73" i="1"/>
  <c r="BF71" i="5" l="1"/>
  <c r="Q72" i="3"/>
  <c r="BH74" i="9"/>
  <c r="BJ74" i="9" s="1"/>
  <c r="BK75" i="6"/>
  <c r="BJ67" i="1"/>
  <c r="A67" i="2" s="1"/>
  <c r="AM73" i="3"/>
  <c r="AQ74" i="5"/>
  <c r="BG72" i="4"/>
  <c r="BG71" i="5"/>
  <c r="AS71" i="3"/>
  <c r="AW71" i="3" s="1"/>
  <c r="I77" i="9"/>
  <c r="AO76" i="9"/>
  <c r="BG74" i="9"/>
  <c r="M77" i="9"/>
  <c r="L77" i="9"/>
  <c r="N77" i="9" s="1"/>
  <c r="AM76" i="4"/>
  <c r="AQ76" i="9"/>
  <c r="Z78" i="9"/>
  <c r="F78" i="9"/>
  <c r="J78" i="9" s="1"/>
  <c r="G78" i="9"/>
  <c r="AR76" i="9"/>
  <c r="AV76" i="9" s="1"/>
  <c r="BI76" i="9" s="1"/>
  <c r="AP76" i="9"/>
  <c r="AS76" i="9"/>
  <c r="AW76" i="9" s="1"/>
  <c r="AM77" i="9"/>
  <c r="AN77" i="9" s="1"/>
  <c r="S76" i="9"/>
  <c r="W76" i="9" s="1"/>
  <c r="R76" i="9"/>
  <c r="V76" i="9" s="1"/>
  <c r="BH76" i="9" s="1"/>
  <c r="BJ76" i="9" s="1"/>
  <c r="P76" i="9"/>
  <c r="BK76" i="9" s="1"/>
  <c r="A80" i="9"/>
  <c r="B79" i="9"/>
  <c r="C79" i="9" s="1"/>
  <c r="AE79" i="9"/>
  <c r="E79" i="9"/>
  <c r="BE76" i="9"/>
  <c r="AJ77" i="9"/>
  <c r="S75" i="9"/>
  <c r="W75" i="9" s="1"/>
  <c r="R75" i="9"/>
  <c r="V75" i="9" s="1"/>
  <c r="P75" i="9"/>
  <c r="BK75" i="9" s="1"/>
  <c r="AZ78" i="9"/>
  <c r="AF78" i="9"/>
  <c r="AG78" i="9"/>
  <c r="Q77" i="9"/>
  <c r="Q74" i="5"/>
  <c r="Q75" i="4"/>
  <c r="BI69" i="3"/>
  <c r="BG69" i="3"/>
  <c r="L73" i="3"/>
  <c r="BG67" i="1"/>
  <c r="BF67" i="1"/>
  <c r="BH74" i="6"/>
  <c r="BJ74" i="6" s="1"/>
  <c r="R71" i="3"/>
  <c r="V71" i="3" s="1"/>
  <c r="S71" i="3"/>
  <c r="P71" i="3"/>
  <c r="BK71" i="3" s="1"/>
  <c r="AR69" i="1"/>
  <c r="AV69" i="1" s="1"/>
  <c r="AS69" i="1"/>
  <c r="R69" i="1"/>
  <c r="S69" i="1"/>
  <c r="P69" i="1"/>
  <c r="R74" i="4"/>
  <c r="V74" i="4" s="1"/>
  <c r="S74" i="4"/>
  <c r="P74" i="4"/>
  <c r="BK74" i="4" s="1"/>
  <c r="AM112" i="6"/>
  <c r="AJ112" i="6"/>
  <c r="AQ112" i="6" s="1"/>
  <c r="A116" i="6"/>
  <c r="AE115" i="6"/>
  <c r="AN111" i="6"/>
  <c r="AO111" i="6"/>
  <c r="AR110" i="6"/>
  <c r="AV110" i="6" s="1"/>
  <c r="AS110" i="6"/>
  <c r="AW110" i="6" s="1"/>
  <c r="AP110" i="6"/>
  <c r="BH72" i="4"/>
  <c r="BJ72" i="4" s="1"/>
  <c r="AI113" i="6"/>
  <c r="AG113" i="6"/>
  <c r="AH113" i="6" s="1"/>
  <c r="R73" i="5"/>
  <c r="S73" i="5"/>
  <c r="P73" i="5"/>
  <c r="BK73" i="5" s="1"/>
  <c r="AR74" i="4"/>
  <c r="AV74" i="4" s="1"/>
  <c r="AS74" i="4"/>
  <c r="AR73" i="5"/>
  <c r="AS73" i="5"/>
  <c r="BF74" i="6"/>
  <c r="BG74" i="6"/>
  <c r="BI109" i="6"/>
  <c r="AF114" i="6"/>
  <c r="AZ114" i="6"/>
  <c r="BE111" i="6"/>
  <c r="AW68" i="1"/>
  <c r="BI68" i="1" s="1"/>
  <c r="BJ68" i="1" s="1"/>
  <c r="A68" i="2" s="1"/>
  <c r="G77" i="6"/>
  <c r="H77" i="6" s="1"/>
  <c r="M77" i="6" s="1"/>
  <c r="I77" i="6"/>
  <c r="N76" i="6"/>
  <c r="R75" i="6"/>
  <c r="S75" i="6"/>
  <c r="W75" i="6" s="1"/>
  <c r="Z77" i="6"/>
  <c r="E78" i="6"/>
  <c r="F78" i="6" s="1"/>
  <c r="B78" i="6"/>
  <c r="C78" i="6" s="1"/>
  <c r="O76" i="6"/>
  <c r="P76" i="6" s="1"/>
  <c r="BI72" i="5"/>
  <c r="BE74" i="5"/>
  <c r="BE75" i="4"/>
  <c r="BE72" i="3"/>
  <c r="BE70" i="1"/>
  <c r="BF68" i="1"/>
  <c r="BH72" i="5"/>
  <c r="BG72" i="5"/>
  <c r="BF72" i="5"/>
  <c r="BH70" i="3"/>
  <c r="BG70" i="3"/>
  <c r="BF70" i="3"/>
  <c r="AL73" i="3"/>
  <c r="AN73" i="3" s="1"/>
  <c r="M76" i="4"/>
  <c r="I71" i="1"/>
  <c r="AL76" i="4"/>
  <c r="AL71" i="1"/>
  <c r="AG72" i="1"/>
  <c r="G77" i="4"/>
  <c r="G74" i="3"/>
  <c r="G72" i="1"/>
  <c r="BI70" i="3"/>
  <c r="M71" i="1"/>
  <c r="M73" i="3"/>
  <c r="N73" i="3" s="1"/>
  <c r="AM71" i="1"/>
  <c r="AG74" i="3"/>
  <c r="AG77" i="4"/>
  <c r="L71" i="1"/>
  <c r="L76" i="4"/>
  <c r="BI71" i="3"/>
  <c r="AL75" i="5"/>
  <c r="AM75" i="5"/>
  <c r="L75" i="5"/>
  <c r="M75" i="5"/>
  <c r="J75" i="5"/>
  <c r="N75" i="4"/>
  <c r="AI71" i="1"/>
  <c r="AQ71" i="1" s="1"/>
  <c r="N72" i="3"/>
  <c r="V73" i="5"/>
  <c r="O74" i="5"/>
  <c r="O75" i="4"/>
  <c r="AI73" i="3"/>
  <c r="AJ73" i="3"/>
  <c r="I73" i="3"/>
  <c r="J73" i="3"/>
  <c r="N74" i="5"/>
  <c r="I75" i="5"/>
  <c r="AN74" i="5"/>
  <c r="B77" i="5"/>
  <c r="C77" i="5" s="1"/>
  <c r="BJ77" i="5" s="1"/>
  <c r="A78" i="5"/>
  <c r="E77" i="5"/>
  <c r="G77" i="5" s="1"/>
  <c r="AE77" i="5"/>
  <c r="AG77" i="5" s="1"/>
  <c r="AO74" i="5"/>
  <c r="AP74" i="5" s="1"/>
  <c r="AJ75" i="5"/>
  <c r="AZ76" i="5"/>
  <c r="AF76" i="5"/>
  <c r="Z76" i="5"/>
  <c r="F76" i="5"/>
  <c r="AI75" i="5"/>
  <c r="AQ75" i="5" s="1"/>
  <c r="AZ77" i="4"/>
  <c r="AF77" i="4"/>
  <c r="AM77" i="4" s="1"/>
  <c r="B78" i="4"/>
  <c r="C78" i="4" s="1"/>
  <c r="AE78" i="4"/>
  <c r="E78" i="4"/>
  <c r="A79" i="4"/>
  <c r="AO75" i="4"/>
  <c r="AP75" i="4" s="1"/>
  <c r="AN75" i="4"/>
  <c r="Z77" i="4"/>
  <c r="F77" i="4"/>
  <c r="M77" i="4" s="1"/>
  <c r="AI76" i="4"/>
  <c r="I76" i="4"/>
  <c r="AJ76" i="4"/>
  <c r="O70" i="1"/>
  <c r="N70" i="1"/>
  <c r="AF72" i="1"/>
  <c r="AO70" i="1"/>
  <c r="AP70" i="1" s="1"/>
  <c r="F72" i="1"/>
  <c r="I72" i="1" s="1"/>
  <c r="Z72" i="1"/>
  <c r="O72" i="3"/>
  <c r="F74" i="3"/>
  <c r="Z74" i="3"/>
  <c r="AF74" i="3"/>
  <c r="AO72" i="3"/>
  <c r="AP72" i="3" s="1"/>
  <c r="AZ72" i="1"/>
  <c r="AZ74" i="3"/>
  <c r="B75" i="3"/>
  <c r="C75" i="3" s="1"/>
  <c r="BJ75" i="3" s="1"/>
  <c r="E75" i="3"/>
  <c r="AE75" i="3"/>
  <c r="E73" i="1"/>
  <c r="A73" i="8" s="1"/>
  <c r="AE73" i="1"/>
  <c r="B73" i="1"/>
  <c r="C73" i="1" s="1"/>
  <c r="A76" i="3"/>
  <c r="A74" i="1"/>
  <c r="BH75" i="9" l="1"/>
  <c r="BJ75" i="9" s="1"/>
  <c r="AQ73" i="3"/>
  <c r="AW73" i="5"/>
  <c r="O77" i="9"/>
  <c r="AQ76" i="4"/>
  <c r="BK76" i="6"/>
  <c r="AM78" i="9"/>
  <c r="I78" i="9"/>
  <c r="BG68" i="1"/>
  <c r="Q76" i="4"/>
  <c r="AL78" i="9"/>
  <c r="AO78" i="9" s="1"/>
  <c r="AI78" i="9"/>
  <c r="M78" i="9"/>
  <c r="AL74" i="3"/>
  <c r="AO75" i="5"/>
  <c r="AP75" i="5" s="1"/>
  <c r="BI110" i="6"/>
  <c r="W69" i="1"/>
  <c r="Q75" i="5"/>
  <c r="AQ77" i="9"/>
  <c r="BF75" i="9"/>
  <c r="BG75" i="9"/>
  <c r="A81" i="9"/>
  <c r="B80" i="9"/>
  <c r="C80" i="9" s="1"/>
  <c r="AE80" i="9"/>
  <c r="E80" i="9"/>
  <c r="AJ78" i="9"/>
  <c r="L78" i="9"/>
  <c r="BF76" i="9"/>
  <c r="BG76" i="9"/>
  <c r="Q78" i="9"/>
  <c r="AO77" i="9"/>
  <c r="BE77" i="9"/>
  <c r="S77" i="9"/>
  <c r="W77" i="9" s="1"/>
  <c r="R77" i="9"/>
  <c r="V77" i="9" s="1"/>
  <c r="P77" i="9"/>
  <c r="BK77" i="9" s="1"/>
  <c r="AZ79" i="9"/>
  <c r="AF79" i="9"/>
  <c r="AJ79" i="9" s="1"/>
  <c r="AG79" i="9"/>
  <c r="F79" i="9"/>
  <c r="I79" i="9" s="1"/>
  <c r="G79" i="9"/>
  <c r="Z79" i="9"/>
  <c r="AV73" i="5"/>
  <c r="BI73" i="5" s="1"/>
  <c r="Q73" i="3"/>
  <c r="M74" i="3"/>
  <c r="V69" i="1"/>
  <c r="BH69" i="1" s="1"/>
  <c r="AL72" i="1"/>
  <c r="V75" i="6"/>
  <c r="R72" i="3"/>
  <c r="S72" i="3"/>
  <c r="P72" i="3"/>
  <c r="BK72" i="3" s="1"/>
  <c r="AR70" i="1"/>
  <c r="AV70" i="1" s="1"/>
  <c r="AS70" i="1"/>
  <c r="R74" i="5"/>
  <c r="V74" i="5" s="1"/>
  <c r="S74" i="5"/>
  <c r="P74" i="5"/>
  <c r="BK74" i="5" s="1"/>
  <c r="BH75" i="6"/>
  <c r="BJ75" i="6" s="1"/>
  <c r="AG114" i="6"/>
  <c r="AH114" i="6" s="1"/>
  <c r="AI114" i="6"/>
  <c r="AW74" i="4"/>
  <c r="BI74" i="4" s="1"/>
  <c r="AJ113" i="6"/>
  <c r="AQ113" i="6" s="1"/>
  <c r="AM113" i="6"/>
  <c r="AF115" i="6"/>
  <c r="AZ115" i="6"/>
  <c r="AR75" i="4"/>
  <c r="AS75" i="4"/>
  <c r="AW75" i="4" s="1"/>
  <c r="A117" i="6"/>
  <c r="AE116" i="6"/>
  <c r="AR74" i="5"/>
  <c r="AS74" i="5"/>
  <c r="AR75" i="5"/>
  <c r="AS75" i="5"/>
  <c r="AR111" i="6"/>
  <c r="AV111" i="6" s="1"/>
  <c r="AS111" i="6"/>
  <c r="AW111" i="6" s="1"/>
  <c r="AP111" i="6"/>
  <c r="BE112" i="6"/>
  <c r="W74" i="4"/>
  <c r="R70" i="1"/>
  <c r="S70" i="1"/>
  <c r="P70" i="1"/>
  <c r="AR72" i="3"/>
  <c r="AV72" i="3" s="1"/>
  <c r="AS72" i="3"/>
  <c r="AW72" i="3" s="1"/>
  <c r="R75" i="4"/>
  <c r="S75" i="4"/>
  <c r="P75" i="4"/>
  <c r="BK75" i="4" s="1"/>
  <c r="BG75" i="6"/>
  <c r="BF75" i="6"/>
  <c r="W73" i="5"/>
  <c r="AO112" i="6"/>
  <c r="AN112" i="6"/>
  <c r="AW69" i="1"/>
  <c r="BI69" i="1" s="1"/>
  <c r="W71" i="3"/>
  <c r="BH71" i="3" s="1"/>
  <c r="J77" i="6"/>
  <c r="Q77" i="6" s="1"/>
  <c r="G78" i="6"/>
  <c r="H78" i="6" s="1"/>
  <c r="M78" i="6" s="1"/>
  <c r="I78" i="6"/>
  <c r="O77" i="6"/>
  <c r="P77" i="6" s="1"/>
  <c r="N77" i="6"/>
  <c r="E79" i="6"/>
  <c r="F79" i="6" s="1"/>
  <c r="I79" i="6" s="1"/>
  <c r="B79" i="6"/>
  <c r="C79" i="6" s="1"/>
  <c r="S76" i="6"/>
  <c r="W76" i="6" s="1"/>
  <c r="R76" i="6"/>
  <c r="V76" i="6" s="1"/>
  <c r="Z78" i="6"/>
  <c r="BJ72" i="5"/>
  <c r="BE75" i="5"/>
  <c r="BE71" i="1"/>
  <c r="BG74" i="4"/>
  <c r="BE76" i="4"/>
  <c r="BE73" i="3"/>
  <c r="BG71" i="3"/>
  <c r="BF69" i="1"/>
  <c r="BJ70" i="3"/>
  <c r="G78" i="4"/>
  <c r="AL77" i="4"/>
  <c r="AO77" i="4" s="1"/>
  <c r="AP77" i="4" s="1"/>
  <c r="AM74" i="3"/>
  <c r="AN74" i="3" s="1"/>
  <c r="AM72" i="1"/>
  <c r="AG78" i="4"/>
  <c r="L74" i="3"/>
  <c r="O74" i="3" s="1"/>
  <c r="L77" i="4"/>
  <c r="O77" i="4" s="1"/>
  <c r="AG75" i="3"/>
  <c r="M72" i="1"/>
  <c r="AG73" i="1"/>
  <c r="G73" i="1"/>
  <c r="G75" i="3"/>
  <c r="L72" i="1"/>
  <c r="AL76" i="5"/>
  <c r="AM76" i="5"/>
  <c r="M76" i="5"/>
  <c r="L76" i="5"/>
  <c r="I76" i="5"/>
  <c r="AJ76" i="5"/>
  <c r="J72" i="1"/>
  <c r="J77" i="4"/>
  <c r="AN71" i="1"/>
  <c r="AI72" i="1"/>
  <c r="AJ72" i="1"/>
  <c r="AI76" i="5"/>
  <c r="AQ76" i="5" s="1"/>
  <c r="N75" i="5"/>
  <c r="AI77" i="4"/>
  <c r="V75" i="4"/>
  <c r="AI74" i="3"/>
  <c r="AJ74" i="3"/>
  <c r="J74" i="3"/>
  <c r="I74" i="3"/>
  <c r="AN75" i="5"/>
  <c r="O75" i="5"/>
  <c r="AV75" i="5"/>
  <c r="AW75" i="5"/>
  <c r="AE78" i="5"/>
  <c r="AG78" i="5" s="1"/>
  <c r="E78" i="5"/>
  <c r="G78" i="5" s="1"/>
  <c r="A79" i="5"/>
  <c r="B78" i="5"/>
  <c r="C78" i="5" s="1"/>
  <c r="Z77" i="5"/>
  <c r="F77" i="5"/>
  <c r="AF77" i="5"/>
  <c r="AZ77" i="5"/>
  <c r="J76" i="5"/>
  <c r="AF78" i="4"/>
  <c r="AJ78" i="4" s="1"/>
  <c r="AZ78" i="4"/>
  <c r="Z78" i="4"/>
  <c r="F78" i="4"/>
  <c r="I78" i="4" s="1"/>
  <c r="E79" i="4"/>
  <c r="AE79" i="4"/>
  <c r="B79" i="4"/>
  <c r="C79" i="4" s="1"/>
  <c r="BJ79" i="4" s="1"/>
  <c r="A80" i="4"/>
  <c r="AN76" i="4"/>
  <c r="AO76" i="4"/>
  <c r="AP76" i="4" s="1"/>
  <c r="AV75" i="4"/>
  <c r="N76" i="4"/>
  <c r="O76" i="4"/>
  <c r="I77" i="4"/>
  <c r="AJ77" i="4"/>
  <c r="O73" i="3"/>
  <c r="N71" i="1"/>
  <c r="AO71" i="1"/>
  <c r="AP71" i="1" s="1"/>
  <c r="V70" i="1"/>
  <c r="F73" i="1"/>
  <c r="L73" i="1" s="1"/>
  <c r="Z73" i="1"/>
  <c r="AF73" i="1"/>
  <c r="AW70" i="1"/>
  <c r="O71" i="1"/>
  <c r="V72" i="3"/>
  <c r="F75" i="3"/>
  <c r="Z75" i="3"/>
  <c r="AF75" i="3"/>
  <c r="AM75" i="3" s="1"/>
  <c r="AO73" i="3"/>
  <c r="AP73" i="3" s="1"/>
  <c r="AZ73" i="1"/>
  <c r="AZ75" i="3"/>
  <c r="E76" i="3"/>
  <c r="B76" i="3"/>
  <c r="C76" i="3" s="1"/>
  <c r="AE76" i="3"/>
  <c r="AE74" i="1"/>
  <c r="B74" i="1"/>
  <c r="C74" i="1" s="1"/>
  <c r="E74" i="1"/>
  <c r="A74" i="8" s="1"/>
  <c r="A77" i="3"/>
  <c r="A75" i="1"/>
  <c r="AQ74" i="3" l="1"/>
  <c r="Q77" i="4"/>
  <c r="AQ72" i="1"/>
  <c r="BJ69" i="1"/>
  <c r="A69" i="2" s="1"/>
  <c r="BH77" i="9"/>
  <c r="AN78" i="9"/>
  <c r="AW74" i="5"/>
  <c r="M79" i="9"/>
  <c r="AL79" i="9"/>
  <c r="AQ77" i="4"/>
  <c r="BK77" i="6"/>
  <c r="BG69" i="1"/>
  <c r="Q74" i="3"/>
  <c r="AQ78" i="9"/>
  <c r="AZ80" i="9"/>
  <c r="AF80" i="9"/>
  <c r="AG80" i="9"/>
  <c r="Z80" i="9"/>
  <c r="G80" i="9"/>
  <c r="F80" i="9"/>
  <c r="J80" i="9" s="1"/>
  <c r="J79" i="9"/>
  <c r="Q79" i="9" s="1"/>
  <c r="AI79" i="9"/>
  <c r="BE78" i="9"/>
  <c r="AM79" i="9"/>
  <c r="AO79" i="9" s="1"/>
  <c r="AP78" i="9"/>
  <c r="AR78" i="9"/>
  <c r="AV78" i="9" s="1"/>
  <c r="AS78" i="9"/>
  <c r="AW78" i="9" s="1"/>
  <c r="AN79" i="9"/>
  <c r="N78" i="9"/>
  <c r="O78" i="9"/>
  <c r="AS77" i="9"/>
  <c r="AW77" i="9" s="1"/>
  <c r="AP77" i="9"/>
  <c r="AR77" i="9"/>
  <c r="AV77" i="9" s="1"/>
  <c r="A82" i="9"/>
  <c r="B81" i="9"/>
  <c r="C81" i="9" s="1"/>
  <c r="AE81" i="9"/>
  <c r="E81" i="9"/>
  <c r="L79" i="9"/>
  <c r="AV74" i="5"/>
  <c r="BI74" i="5" s="1"/>
  <c r="Q76" i="5"/>
  <c r="BG73" i="5"/>
  <c r="BF73" i="5"/>
  <c r="BH75" i="4"/>
  <c r="BF74" i="4"/>
  <c r="W75" i="4"/>
  <c r="M75" i="3"/>
  <c r="AM73" i="1"/>
  <c r="AN72" i="1"/>
  <c r="W70" i="1"/>
  <c r="BH70" i="1" s="1"/>
  <c r="AR71" i="1"/>
  <c r="AV71" i="1" s="1"/>
  <c r="AS71" i="1"/>
  <c r="R77" i="4"/>
  <c r="V77" i="4" s="1"/>
  <c r="S77" i="4"/>
  <c r="W77" i="4" s="1"/>
  <c r="P77" i="4"/>
  <c r="R74" i="3"/>
  <c r="V74" i="3" s="1"/>
  <c r="S74" i="3"/>
  <c r="P74" i="3"/>
  <c r="BF76" i="6"/>
  <c r="BG76" i="6"/>
  <c r="BH74" i="4"/>
  <c r="BJ74" i="4" s="1"/>
  <c r="AZ116" i="6"/>
  <c r="AF116" i="6"/>
  <c r="BE113" i="6"/>
  <c r="R71" i="1"/>
  <c r="S71" i="1"/>
  <c r="W71" i="1" s="1"/>
  <c r="P71" i="1"/>
  <c r="R75" i="5"/>
  <c r="S75" i="5"/>
  <c r="P75" i="5"/>
  <c r="BK75" i="5" s="1"/>
  <c r="BF71" i="3"/>
  <c r="BI111" i="6"/>
  <c r="BH73" i="5"/>
  <c r="A118" i="6"/>
  <c r="AE117" i="6"/>
  <c r="W74" i="5"/>
  <c r="BH74" i="5" s="1"/>
  <c r="AR73" i="3"/>
  <c r="AS73" i="3"/>
  <c r="AW73" i="3" s="1"/>
  <c r="R73" i="3"/>
  <c r="S73" i="3"/>
  <c r="P73" i="3"/>
  <c r="BK73" i="3" s="1"/>
  <c r="AG115" i="6"/>
  <c r="AH115" i="6" s="1"/>
  <c r="AI115" i="6"/>
  <c r="AR77" i="4"/>
  <c r="AV77" i="4" s="1"/>
  <c r="AS77" i="4"/>
  <c r="AW77" i="4" s="1"/>
  <c r="R76" i="4"/>
  <c r="W76" i="4" s="1"/>
  <c r="S76" i="4"/>
  <c r="P76" i="4"/>
  <c r="BK76" i="4" s="1"/>
  <c r="AR76" i="4"/>
  <c r="AS76" i="4"/>
  <c r="BH76" i="6"/>
  <c r="BJ76" i="6" s="1"/>
  <c r="AR112" i="6"/>
  <c r="AV112" i="6" s="1"/>
  <c r="AS112" i="6"/>
  <c r="AW112" i="6" s="1"/>
  <c r="AP112" i="6"/>
  <c r="AO113" i="6"/>
  <c r="AN113" i="6"/>
  <c r="AJ114" i="6"/>
  <c r="AQ114" i="6" s="1"/>
  <c r="AM114" i="6"/>
  <c r="W72" i="3"/>
  <c r="BH72" i="3" s="1"/>
  <c r="J78" i="6"/>
  <c r="Q78" i="6" s="1"/>
  <c r="G79" i="6"/>
  <c r="H79" i="6" s="1"/>
  <c r="M79" i="6" s="1"/>
  <c r="N78" i="6"/>
  <c r="R77" i="6"/>
  <c r="S77" i="6"/>
  <c r="W77" i="6" s="1"/>
  <c r="O78" i="6"/>
  <c r="P78" i="6" s="1"/>
  <c r="B80" i="6"/>
  <c r="C80" i="6" s="1"/>
  <c r="E80" i="6"/>
  <c r="F80" i="6" s="1"/>
  <c r="Z79" i="6"/>
  <c r="BE76" i="5"/>
  <c r="BI75" i="5"/>
  <c r="BE72" i="1"/>
  <c r="BF75" i="4"/>
  <c r="BG75" i="4"/>
  <c r="BE77" i="4"/>
  <c r="BE74" i="3"/>
  <c r="BI70" i="1"/>
  <c r="M73" i="1"/>
  <c r="AL73" i="1"/>
  <c r="AN73" i="1" s="1"/>
  <c r="AL75" i="3"/>
  <c r="AN75" i="3" s="1"/>
  <c r="AL78" i="4"/>
  <c r="M78" i="4"/>
  <c r="G74" i="1"/>
  <c r="G76" i="3"/>
  <c r="AG79" i="4"/>
  <c r="L75" i="3"/>
  <c r="AM78" i="4"/>
  <c r="AG74" i="1"/>
  <c r="G79" i="4"/>
  <c r="AG76" i="3"/>
  <c r="BI75" i="4"/>
  <c r="L78" i="4"/>
  <c r="W74" i="3"/>
  <c r="BI72" i="3"/>
  <c r="M77" i="5"/>
  <c r="L77" i="5"/>
  <c r="AL77" i="5"/>
  <c r="AM77" i="5"/>
  <c r="I77" i="5"/>
  <c r="AI73" i="1"/>
  <c r="AQ73" i="1" s="1"/>
  <c r="J73" i="1"/>
  <c r="AI78" i="4"/>
  <c r="AQ78" i="4" s="1"/>
  <c r="I73" i="1"/>
  <c r="AJ73" i="1"/>
  <c r="N74" i="3"/>
  <c r="AN77" i="4"/>
  <c r="AV76" i="4"/>
  <c r="I75" i="3"/>
  <c r="J75" i="3"/>
  <c r="AI75" i="3"/>
  <c r="AJ75" i="3"/>
  <c r="AO76" i="5"/>
  <c r="AP76" i="5" s="1"/>
  <c r="V75" i="5"/>
  <c r="AN76" i="5"/>
  <c r="AE79" i="5"/>
  <c r="AG79" i="5" s="1"/>
  <c r="A80" i="5"/>
  <c r="E79" i="5"/>
  <c r="G79" i="5" s="1"/>
  <c r="B79" i="5"/>
  <c r="C79" i="5" s="1"/>
  <c r="BJ79" i="5" s="1"/>
  <c r="O76" i="5"/>
  <c r="N76" i="5"/>
  <c r="AJ77" i="5"/>
  <c r="J77" i="5"/>
  <c r="AF78" i="5"/>
  <c r="AZ78" i="5"/>
  <c r="Z78" i="5"/>
  <c r="F78" i="5"/>
  <c r="AI77" i="5"/>
  <c r="F79" i="4"/>
  <c r="I79" i="4" s="1"/>
  <c r="Z79" i="4"/>
  <c r="AZ79" i="4"/>
  <c r="AF79" i="4"/>
  <c r="AI79" i="4" s="1"/>
  <c r="N77" i="4"/>
  <c r="BK77" i="4" s="1"/>
  <c r="B80" i="4"/>
  <c r="C80" i="4" s="1"/>
  <c r="A81" i="4"/>
  <c r="E80" i="4"/>
  <c r="AE80" i="4"/>
  <c r="J78" i="4"/>
  <c r="Q78" i="4" s="1"/>
  <c r="V73" i="3"/>
  <c r="N73" i="1"/>
  <c r="O72" i="1"/>
  <c r="N72" i="1"/>
  <c r="O73" i="1"/>
  <c r="F74" i="1"/>
  <c r="I74" i="1" s="1"/>
  <c r="Z74" i="1"/>
  <c r="V71" i="1"/>
  <c r="AO72" i="1"/>
  <c r="AP72" i="1" s="1"/>
  <c r="AF74" i="1"/>
  <c r="AI74" i="1" s="1"/>
  <c r="AO74" i="3"/>
  <c r="AP74" i="3" s="1"/>
  <c r="F76" i="3"/>
  <c r="L76" i="3" s="1"/>
  <c r="Z76" i="3"/>
  <c r="AF76" i="3"/>
  <c r="AL76" i="3" s="1"/>
  <c r="AV73" i="3"/>
  <c r="AZ74" i="1"/>
  <c r="AZ76" i="3"/>
  <c r="B77" i="3"/>
  <c r="C77" i="3" s="1"/>
  <c r="BJ77" i="3" s="1"/>
  <c r="E77" i="3"/>
  <c r="AE77" i="3"/>
  <c r="E75" i="1"/>
  <c r="A75" i="8" s="1"/>
  <c r="AE75" i="1"/>
  <c r="B75" i="1"/>
  <c r="C75" i="1" s="1"/>
  <c r="A78" i="3"/>
  <c r="A76" i="1"/>
  <c r="BI77" i="9" l="1"/>
  <c r="BJ77" i="9" s="1"/>
  <c r="AM80" i="9"/>
  <c r="BJ70" i="1"/>
  <c r="A70" i="2" s="1"/>
  <c r="AL80" i="9"/>
  <c r="AN80" i="9" s="1"/>
  <c r="AI80" i="9"/>
  <c r="BK74" i="3"/>
  <c r="BG70" i="1"/>
  <c r="AQ77" i="5"/>
  <c r="BF70" i="1"/>
  <c r="W75" i="5"/>
  <c r="BG75" i="5" s="1"/>
  <c r="AJ80" i="9"/>
  <c r="BK78" i="6"/>
  <c r="BH75" i="5"/>
  <c r="AQ75" i="3"/>
  <c r="I80" i="9"/>
  <c r="BJ74" i="5"/>
  <c r="BE79" i="9"/>
  <c r="AS79" i="9"/>
  <c r="AW79" i="9" s="1"/>
  <c r="AP79" i="9"/>
  <c r="AR79" i="9"/>
  <c r="AV79" i="9" s="1"/>
  <c r="BI79" i="9" s="1"/>
  <c r="S78" i="9"/>
  <c r="W78" i="9" s="1"/>
  <c r="R78" i="9"/>
  <c r="V78" i="9" s="1"/>
  <c r="P78" i="9"/>
  <c r="Q80" i="9"/>
  <c r="M80" i="9"/>
  <c r="A83" i="9"/>
  <c r="B82" i="9"/>
  <c r="C82" i="9" s="1"/>
  <c r="AE82" i="9"/>
  <c r="E82" i="9"/>
  <c r="L80" i="9"/>
  <c r="BG77" i="9"/>
  <c r="Z81" i="9"/>
  <c r="G81" i="9"/>
  <c r="F81" i="9"/>
  <c r="J81" i="9" s="1"/>
  <c r="AO80" i="9"/>
  <c r="N79" i="9"/>
  <c r="O79" i="9"/>
  <c r="BE80" i="9"/>
  <c r="AF81" i="9"/>
  <c r="AI81" i="9" s="1"/>
  <c r="AG81" i="9"/>
  <c r="AZ81" i="9"/>
  <c r="BK78" i="9"/>
  <c r="AQ79" i="9"/>
  <c r="AQ80" i="9" s="1"/>
  <c r="BF77" i="9"/>
  <c r="Q77" i="5"/>
  <c r="BG74" i="5"/>
  <c r="BH77" i="4"/>
  <c r="BE78" i="4"/>
  <c r="V76" i="4"/>
  <c r="BH76" i="4" s="1"/>
  <c r="BF72" i="3"/>
  <c r="Q75" i="3"/>
  <c r="BG72" i="3"/>
  <c r="AO73" i="1"/>
  <c r="AP73" i="1" s="1"/>
  <c r="V77" i="6"/>
  <c r="BH77" i="6" s="1"/>
  <c r="BJ77" i="6" s="1"/>
  <c r="R72" i="1"/>
  <c r="V72" i="1" s="1"/>
  <c r="S72" i="1"/>
  <c r="P72" i="1"/>
  <c r="R73" i="1"/>
  <c r="S73" i="1"/>
  <c r="W73" i="1" s="1"/>
  <c r="P73" i="1"/>
  <c r="AS73" i="1"/>
  <c r="AW73" i="1" s="1"/>
  <c r="AN114" i="6"/>
  <c r="AO114" i="6"/>
  <c r="AR72" i="1"/>
  <c r="AV72" i="1" s="1"/>
  <c r="AS72" i="1"/>
  <c r="BE114" i="6"/>
  <c r="AW76" i="4"/>
  <c r="BG76" i="4" s="1"/>
  <c r="AJ115" i="6"/>
  <c r="AQ115" i="6" s="1"/>
  <c r="AM115" i="6"/>
  <c r="W73" i="3"/>
  <c r="BH73" i="3" s="1"/>
  <c r="AZ117" i="6"/>
  <c r="AF117" i="6"/>
  <c r="AR74" i="3"/>
  <c r="AS74" i="3"/>
  <c r="R76" i="5"/>
  <c r="V76" i="5" s="1"/>
  <c r="S76" i="5"/>
  <c r="P76" i="5"/>
  <c r="BK76" i="5" s="1"/>
  <c r="AR76" i="5"/>
  <c r="AV76" i="5" s="1"/>
  <c r="AS76" i="5"/>
  <c r="BJ72" i="3"/>
  <c r="BF74" i="5"/>
  <c r="BG77" i="6"/>
  <c r="BF77" i="6"/>
  <c r="BI112" i="6"/>
  <c r="A119" i="6"/>
  <c r="AE118" i="6"/>
  <c r="AI116" i="6"/>
  <c r="AG116" i="6"/>
  <c r="AH116" i="6" s="1"/>
  <c r="AW71" i="1"/>
  <c r="BI71" i="1" s="1"/>
  <c r="AR113" i="6"/>
  <c r="AV113" i="6" s="1"/>
  <c r="BI113" i="6" s="1"/>
  <c r="AS113" i="6"/>
  <c r="AW113" i="6" s="1"/>
  <c r="AP113" i="6"/>
  <c r="G80" i="6"/>
  <c r="H80" i="6" s="1"/>
  <c r="M80" i="6" s="1"/>
  <c r="I80" i="6"/>
  <c r="J79" i="6"/>
  <c r="Q79" i="6" s="1"/>
  <c r="Z80" i="6"/>
  <c r="B81" i="6"/>
  <c r="C81" i="6" s="1"/>
  <c r="E81" i="6"/>
  <c r="F81" i="6" s="1"/>
  <c r="I81" i="6" s="1"/>
  <c r="S78" i="6"/>
  <c r="W78" i="6" s="1"/>
  <c r="R78" i="6"/>
  <c r="N79" i="6"/>
  <c r="O79" i="6"/>
  <c r="P79" i="6" s="1"/>
  <c r="BE77" i="5"/>
  <c r="BE75" i="3"/>
  <c r="BE73" i="1"/>
  <c r="BG77" i="4"/>
  <c r="BF77" i="4"/>
  <c r="G75" i="1"/>
  <c r="G77" i="3"/>
  <c r="BI73" i="3"/>
  <c r="BH71" i="1"/>
  <c r="BJ71" i="1" s="1"/>
  <c r="A71" i="2" s="1"/>
  <c r="G80" i="4"/>
  <c r="BI77" i="4"/>
  <c r="AL74" i="1"/>
  <c r="M74" i="1"/>
  <c r="AG75" i="1"/>
  <c r="L79" i="4"/>
  <c r="AM74" i="1"/>
  <c r="AL79" i="4"/>
  <c r="M76" i="3"/>
  <c r="L74" i="1"/>
  <c r="AM76" i="3"/>
  <c r="AN76" i="3" s="1"/>
  <c r="M79" i="4"/>
  <c r="AM79" i="4"/>
  <c r="AG77" i="3"/>
  <c r="AG80" i="4"/>
  <c r="BH74" i="3"/>
  <c r="AL78" i="5"/>
  <c r="AM78" i="5"/>
  <c r="M78" i="5"/>
  <c r="L78" i="5"/>
  <c r="O78" i="5" s="1"/>
  <c r="AO75" i="3"/>
  <c r="AP75" i="3" s="1"/>
  <c r="AJ74" i="1"/>
  <c r="AQ74" i="1" s="1"/>
  <c r="J74" i="1"/>
  <c r="O75" i="3"/>
  <c r="J79" i="4"/>
  <c r="Q79" i="4" s="1"/>
  <c r="AI76" i="3"/>
  <c r="AQ76" i="3" s="1"/>
  <c r="AJ76" i="3"/>
  <c r="I76" i="3"/>
  <c r="J76" i="3"/>
  <c r="AI78" i="5"/>
  <c r="AO77" i="5"/>
  <c r="AP77" i="5" s="1"/>
  <c r="AN77" i="5"/>
  <c r="AZ79" i="5"/>
  <c r="AF79" i="5"/>
  <c r="B80" i="5"/>
  <c r="C80" i="5" s="1"/>
  <c r="A81" i="5"/>
  <c r="E80" i="5"/>
  <c r="G80" i="5" s="1"/>
  <c r="AE80" i="5"/>
  <c r="AG80" i="5" s="1"/>
  <c r="W76" i="5"/>
  <c r="N77" i="5"/>
  <c r="O77" i="5"/>
  <c r="F79" i="5"/>
  <c r="Z79" i="5"/>
  <c r="I78" i="5"/>
  <c r="J78" i="5"/>
  <c r="AJ78" i="5"/>
  <c r="AE81" i="4"/>
  <c r="B81" i="4"/>
  <c r="C81" i="4" s="1"/>
  <c r="BJ81" i="4" s="1"/>
  <c r="E81" i="4"/>
  <c r="A82" i="4"/>
  <c r="AZ80" i="4"/>
  <c r="AF80" i="4"/>
  <c r="AJ80" i="4" s="1"/>
  <c r="N78" i="4"/>
  <c r="O78" i="4"/>
  <c r="Z80" i="4"/>
  <c r="F80" i="4"/>
  <c r="J80" i="4" s="1"/>
  <c r="AN78" i="4"/>
  <c r="AO78" i="4"/>
  <c r="AP78" i="4" s="1"/>
  <c r="AJ79" i="4"/>
  <c r="AQ79" i="4" s="1"/>
  <c r="W72" i="1"/>
  <c r="F75" i="1"/>
  <c r="J75" i="1" s="1"/>
  <c r="Z75" i="1"/>
  <c r="AF75" i="1"/>
  <c r="AI75" i="1" s="1"/>
  <c r="V73" i="1"/>
  <c r="AW72" i="1"/>
  <c r="N75" i="3"/>
  <c r="AV74" i="3"/>
  <c r="F77" i="3"/>
  <c r="Z77" i="3"/>
  <c r="AF77" i="3"/>
  <c r="AZ75" i="1"/>
  <c r="AZ77" i="3"/>
  <c r="AE78" i="3"/>
  <c r="B78" i="3"/>
  <c r="C78" i="3" s="1"/>
  <c r="E78" i="3"/>
  <c r="E76" i="1"/>
  <c r="A76" i="8" s="1"/>
  <c r="AE76" i="1"/>
  <c r="B76" i="1"/>
  <c r="C76" i="1" s="1"/>
  <c r="A79" i="3"/>
  <c r="A77" i="1"/>
  <c r="BF73" i="3" l="1"/>
  <c r="AJ81" i="9"/>
  <c r="L77" i="3"/>
  <c r="BH78" i="9"/>
  <c r="AQ78" i="5"/>
  <c r="AM81" i="9"/>
  <c r="L81" i="9"/>
  <c r="N81" i="9" s="1"/>
  <c r="BF75" i="5"/>
  <c r="BI76" i="4"/>
  <c r="BJ76" i="4" s="1"/>
  <c r="Q76" i="3"/>
  <c r="Q78" i="5"/>
  <c r="I81" i="9"/>
  <c r="AW74" i="3"/>
  <c r="BF74" i="3" s="1"/>
  <c r="M81" i="9"/>
  <c r="BG74" i="3"/>
  <c r="BK79" i="6"/>
  <c r="O81" i="9"/>
  <c r="AR80" i="9"/>
  <c r="AV80" i="9" s="1"/>
  <c r="AS80" i="9"/>
  <c r="AW80" i="9" s="1"/>
  <c r="AP80" i="9"/>
  <c r="A84" i="9"/>
  <c r="B83" i="9"/>
  <c r="C83" i="9" s="1"/>
  <c r="AE83" i="9"/>
  <c r="E83" i="9"/>
  <c r="Q81" i="9"/>
  <c r="AQ81" i="9"/>
  <c r="N80" i="9"/>
  <c r="O80" i="9"/>
  <c r="AL81" i="9"/>
  <c r="S79" i="9"/>
  <c r="W79" i="9" s="1"/>
  <c r="R79" i="9"/>
  <c r="V79" i="9" s="1"/>
  <c r="BH79" i="9" s="1"/>
  <c r="BJ79" i="9" s="1"/>
  <c r="P79" i="9"/>
  <c r="BK79" i="9" s="1"/>
  <c r="AZ82" i="9"/>
  <c r="AF82" i="9"/>
  <c r="AJ82" i="9" s="1"/>
  <c r="AG82" i="9"/>
  <c r="AL82" i="9" s="1"/>
  <c r="AI82" i="9"/>
  <c r="BE81" i="9"/>
  <c r="Z82" i="9"/>
  <c r="F82" i="9"/>
  <c r="J82" i="9" s="1"/>
  <c r="G82" i="9"/>
  <c r="BF78" i="9"/>
  <c r="BG78" i="9"/>
  <c r="BF76" i="4"/>
  <c r="BE79" i="4"/>
  <c r="BG73" i="3"/>
  <c r="BG71" i="1"/>
  <c r="BF71" i="1"/>
  <c r="AR73" i="1"/>
  <c r="AV73" i="1" s="1"/>
  <c r="V78" i="6"/>
  <c r="AR77" i="5"/>
  <c r="AS77" i="5"/>
  <c r="AL77" i="3"/>
  <c r="BH72" i="1"/>
  <c r="AR78" i="4"/>
  <c r="AV78" i="4" s="1"/>
  <c r="AS78" i="4"/>
  <c r="R78" i="4"/>
  <c r="V78" i="4" s="1"/>
  <c r="S78" i="4"/>
  <c r="W78" i="4" s="1"/>
  <c r="P78" i="4"/>
  <c r="BK78" i="4" s="1"/>
  <c r="BE74" i="1"/>
  <c r="BF78" i="6"/>
  <c r="BG78" i="6"/>
  <c r="A120" i="6"/>
  <c r="AE119" i="6"/>
  <c r="AJ116" i="6"/>
  <c r="AQ116" i="6" s="1"/>
  <c r="AM116" i="6"/>
  <c r="AN115" i="6"/>
  <c r="AO115" i="6"/>
  <c r="AR114" i="6"/>
  <c r="AV114" i="6" s="1"/>
  <c r="AS114" i="6"/>
  <c r="AW114" i="6" s="1"/>
  <c r="AP114" i="6"/>
  <c r="R77" i="5"/>
  <c r="V77" i="5" s="1"/>
  <c r="S77" i="5"/>
  <c r="W77" i="5" s="1"/>
  <c r="P77" i="5"/>
  <c r="BK77" i="5" s="1"/>
  <c r="R78" i="5"/>
  <c r="S78" i="5"/>
  <c r="P78" i="5"/>
  <c r="R75" i="3"/>
  <c r="W75" i="3" s="1"/>
  <c r="S75" i="3"/>
  <c r="P75" i="3"/>
  <c r="BK75" i="3" s="1"/>
  <c r="AR75" i="3"/>
  <c r="AV75" i="3" s="1"/>
  <c r="AS75" i="3"/>
  <c r="AI117" i="6"/>
  <c r="AG117" i="6"/>
  <c r="AH117" i="6" s="1"/>
  <c r="BE115" i="6"/>
  <c r="BE78" i="5"/>
  <c r="BH78" i="6"/>
  <c r="BJ78" i="6" s="1"/>
  <c r="AZ118" i="6"/>
  <c r="AF118" i="6"/>
  <c r="AW76" i="5"/>
  <c r="BI76" i="5" s="1"/>
  <c r="G81" i="6"/>
  <c r="H81" i="6" s="1"/>
  <c r="M81" i="6" s="1"/>
  <c r="J80" i="6"/>
  <c r="Q80" i="6" s="1"/>
  <c r="O80" i="6"/>
  <c r="P80" i="6" s="1"/>
  <c r="R79" i="6"/>
  <c r="S79" i="6"/>
  <c r="W79" i="6" s="1"/>
  <c r="Z81" i="6"/>
  <c r="E82" i="6"/>
  <c r="F82" i="6" s="1"/>
  <c r="B82" i="6"/>
  <c r="C82" i="6" s="1"/>
  <c r="N80" i="6"/>
  <c r="BE76" i="3"/>
  <c r="BI73" i="1"/>
  <c r="BI72" i="1"/>
  <c r="BH76" i="5"/>
  <c r="BG73" i="1"/>
  <c r="BF73" i="1"/>
  <c r="BG72" i="1"/>
  <c r="BF72" i="1"/>
  <c r="G76" i="1"/>
  <c r="G78" i="3"/>
  <c r="BH73" i="1"/>
  <c r="BJ73" i="1" s="1"/>
  <c r="A73" i="2" s="1"/>
  <c r="AG81" i="4"/>
  <c r="AM77" i="3"/>
  <c r="AN77" i="3" s="1"/>
  <c r="M80" i="4"/>
  <c r="M77" i="3"/>
  <c r="L75" i="1"/>
  <c r="AL80" i="4"/>
  <c r="AM75" i="1"/>
  <c r="M75" i="1"/>
  <c r="AG78" i="3"/>
  <c r="G81" i="4"/>
  <c r="AM80" i="4"/>
  <c r="AL75" i="1"/>
  <c r="AN75" i="1" s="1"/>
  <c r="AG76" i="1"/>
  <c r="L80" i="4"/>
  <c r="AM79" i="5"/>
  <c r="AL79" i="5"/>
  <c r="M79" i="5"/>
  <c r="L79" i="5"/>
  <c r="AO78" i="5"/>
  <c r="AP78" i="5" s="1"/>
  <c r="AI79" i="5"/>
  <c r="AQ79" i="5" s="1"/>
  <c r="AN74" i="1"/>
  <c r="I75" i="1"/>
  <c r="AO74" i="1"/>
  <c r="AP74" i="1" s="1"/>
  <c r="AJ75" i="1"/>
  <c r="AQ75" i="1" s="1"/>
  <c r="N76" i="3"/>
  <c r="I79" i="5"/>
  <c r="AI77" i="3"/>
  <c r="AJ77" i="3"/>
  <c r="I77" i="3"/>
  <c r="J77" i="3"/>
  <c r="AV77" i="5"/>
  <c r="N78" i="5"/>
  <c r="BK78" i="5" s="1"/>
  <c r="AN78" i="5"/>
  <c r="J79" i="5"/>
  <c r="AJ79" i="5"/>
  <c r="E81" i="5"/>
  <c r="G81" i="5" s="1"/>
  <c r="A82" i="5"/>
  <c r="B81" i="5"/>
  <c r="C81" i="5" s="1"/>
  <c r="BJ81" i="5" s="1"/>
  <c r="AE81" i="5"/>
  <c r="AG81" i="5" s="1"/>
  <c r="Z80" i="5"/>
  <c r="F80" i="5"/>
  <c r="AZ80" i="5"/>
  <c r="AF80" i="5"/>
  <c r="V78" i="5"/>
  <c r="U16" i="5" s="1"/>
  <c r="W78" i="5"/>
  <c r="V16" i="5" s="1"/>
  <c r="AF81" i="4"/>
  <c r="AZ81" i="4"/>
  <c r="AN79" i="4"/>
  <c r="AO79" i="4"/>
  <c r="AP79" i="4" s="1"/>
  <c r="B82" i="4"/>
  <c r="C82" i="4" s="1"/>
  <c r="A83" i="4"/>
  <c r="E82" i="4"/>
  <c r="AE82" i="4"/>
  <c r="AI80" i="4"/>
  <c r="AQ80" i="4" s="1"/>
  <c r="I80" i="4"/>
  <c r="AW78" i="4"/>
  <c r="Z81" i="4"/>
  <c r="F81" i="4"/>
  <c r="L81" i="4" s="1"/>
  <c r="N79" i="4"/>
  <c r="O79" i="4"/>
  <c r="O76" i="3"/>
  <c r="O74" i="1"/>
  <c r="N74" i="1"/>
  <c r="F76" i="1"/>
  <c r="L76" i="1" s="1"/>
  <c r="Z76" i="1"/>
  <c r="AF76" i="1"/>
  <c r="AJ76" i="1" s="1"/>
  <c r="F78" i="3"/>
  <c r="Z78" i="3"/>
  <c r="AO76" i="3"/>
  <c r="AP76" i="3" s="1"/>
  <c r="AF78" i="3"/>
  <c r="AZ76" i="1"/>
  <c r="AZ78" i="3"/>
  <c r="AE79" i="3"/>
  <c r="E79" i="3"/>
  <c r="B79" i="3"/>
  <c r="C79" i="3" s="1"/>
  <c r="BJ79" i="3" s="1"/>
  <c r="AE77" i="1"/>
  <c r="E77" i="1"/>
  <c r="A77" i="8" s="1"/>
  <c r="B77" i="1"/>
  <c r="C77" i="1" s="1"/>
  <c r="A80" i="3"/>
  <c r="A78" i="1"/>
  <c r="BI80" i="9" l="1"/>
  <c r="BJ72" i="1"/>
  <c r="A72" i="2" s="1"/>
  <c r="L82" i="9"/>
  <c r="N82" i="9" s="1"/>
  <c r="I82" i="9"/>
  <c r="BE82" i="9" s="1"/>
  <c r="AL81" i="4"/>
  <c r="M82" i="9"/>
  <c r="BK80" i="6"/>
  <c r="BI74" i="3"/>
  <c r="BJ74" i="3" s="1"/>
  <c r="BF76" i="5"/>
  <c r="AQ77" i="3"/>
  <c r="V75" i="3"/>
  <c r="BH75" i="3" s="1"/>
  <c r="BG76" i="5"/>
  <c r="AF83" i="9"/>
  <c r="AG83" i="9"/>
  <c r="AL83" i="9" s="1"/>
  <c r="AZ83" i="9"/>
  <c r="AJ83" i="9"/>
  <c r="AI83" i="9"/>
  <c r="Z83" i="9"/>
  <c r="F83" i="9"/>
  <c r="I83" i="9" s="1"/>
  <c r="G83" i="9"/>
  <c r="S81" i="9"/>
  <c r="W81" i="9" s="1"/>
  <c r="R81" i="9"/>
  <c r="V81" i="9" s="1"/>
  <c r="P81" i="9"/>
  <c r="BK81" i="9" s="1"/>
  <c r="AN81" i="9"/>
  <c r="AO81" i="9"/>
  <c r="AM82" i="9"/>
  <c r="AN82" i="9" s="1"/>
  <c r="Q82" i="9"/>
  <c r="BF79" i="9"/>
  <c r="BG79" i="9"/>
  <c r="A85" i="9"/>
  <c r="B84" i="9"/>
  <c r="C84" i="9" s="1"/>
  <c r="AE84" i="9"/>
  <c r="E84" i="9"/>
  <c r="AQ82" i="9"/>
  <c r="BK80" i="9"/>
  <c r="S80" i="9"/>
  <c r="W80" i="9" s="1"/>
  <c r="R80" i="9"/>
  <c r="V80" i="9" s="1"/>
  <c r="BH80" i="9" s="1"/>
  <c r="BJ80" i="9" s="1"/>
  <c r="P80" i="9"/>
  <c r="Q79" i="5"/>
  <c r="Q80" i="4"/>
  <c r="M78" i="3"/>
  <c r="Q77" i="3"/>
  <c r="AL78" i="3"/>
  <c r="BE75" i="1"/>
  <c r="V79" i="6"/>
  <c r="BH79" i="6" s="1"/>
  <c r="BJ79" i="6" s="1"/>
  <c r="BJ76" i="5"/>
  <c r="AG118" i="6"/>
  <c r="AH118" i="6" s="1"/>
  <c r="AI118" i="6"/>
  <c r="AR115" i="6"/>
  <c r="AV115" i="6" s="1"/>
  <c r="AS115" i="6"/>
  <c r="AW115" i="6" s="1"/>
  <c r="AP115" i="6"/>
  <c r="R74" i="1"/>
  <c r="V74" i="1" s="1"/>
  <c r="S74" i="1"/>
  <c r="P74" i="1"/>
  <c r="AZ119" i="6"/>
  <c r="AF119" i="6"/>
  <c r="AR78" i="5"/>
  <c r="AS78" i="5"/>
  <c r="AR76" i="3"/>
  <c r="AS76" i="3"/>
  <c r="R76" i="3"/>
  <c r="S76" i="3"/>
  <c r="P76" i="3"/>
  <c r="BK76" i="3" s="1"/>
  <c r="BG79" i="6"/>
  <c r="BF79" i="6"/>
  <c r="AJ117" i="6"/>
  <c r="AQ117" i="6" s="1"/>
  <c r="AM117" i="6"/>
  <c r="AN116" i="6"/>
  <c r="AO116" i="6"/>
  <c r="A121" i="6"/>
  <c r="AE120" i="6"/>
  <c r="R79" i="4"/>
  <c r="S79" i="4"/>
  <c r="P79" i="4"/>
  <c r="BK79" i="4" s="1"/>
  <c r="AR79" i="4"/>
  <c r="AV79" i="4" s="1"/>
  <c r="AS79" i="4"/>
  <c r="AW79" i="4" s="1"/>
  <c r="BH78" i="4"/>
  <c r="AR74" i="1"/>
  <c r="AV74" i="1" s="1"/>
  <c r="AS74" i="1"/>
  <c r="AW75" i="3"/>
  <c r="BF75" i="3" s="1"/>
  <c r="BI114" i="6"/>
  <c r="BE116" i="6"/>
  <c r="AW77" i="5"/>
  <c r="BI77" i="5" s="1"/>
  <c r="J81" i="6"/>
  <c r="G82" i="6"/>
  <c r="H82" i="6" s="1"/>
  <c r="M82" i="6" s="1"/>
  <c r="I82" i="6"/>
  <c r="O81" i="6"/>
  <c r="P81" i="6" s="1"/>
  <c r="R80" i="6"/>
  <c r="S80" i="6"/>
  <c r="W80" i="6" s="1"/>
  <c r="E83" i="6"/>
  <c r="F83" i="6" s="1"/>
  <c r="B83" i="6"/>
  <c r="C83" i="6" s="1"/>
  <c r="Z82" i="6"/>
  <c r="N81" i="6"/>
  <c r="BE79" i="5"/>
  <c r="BE80" i="4"/>
  <c r="BG75" i="3"/>
  <c r="BE77" i="3"/>
  <c r="BI78" i="4"/>
  <c r="BH77" i="5"/>
  <c r="BG78" i="4"/>
  <c r="BF78" i="4"/>
  <c r="M81" i="4"/>
  <c r="M76" i="1"/>
  <c r="N76" i="1" s="1"/>
  <c r="G82" i="4"/>
  <c r="AM81" i="4"/>
  <c r="AN81" i="4" s="1"/>
  <c r="L78" i="3"/>
  <c r="O78" i="3" s="1"/>
  <c r="AG77" i="1"/>
  <c r="G79" i="3"/>
  <c r="AM76" i="1"/>
  <c r="AM78" i="3"/>
  <c r="AN78" i="3" s="1"/>
  <c r="AG82" i="4"/>
  <c r="G77" i="1"/>
  <c r="AG79" i="3"/>
  <c r="BH78" i="5"/>
  <c r="N79" i="5"/>
  <c r="AL76" i="1"/>
  <c r="AL80" i="5"/>
  <c r="AM80" i="5"/>
  <c r="M80" i="5"/>
  <c r="L80" i="5"/>
  <c r="AI81" i="4"/>
  <c r="AJ81" i="4"/>
  <c r="O75" i="1"/>
  <c r="J76" i="1"/>
  <c r="AO75" i="1"/>
  <c r="AP75" i="1" s="1"/>
  <c r="AI76" i="1"/>
  <c r="AQ76" i="1" s="1"/>
  <c r="I76" i="1"/>
  <c r="O77" i="3"/>
  <c r="O79" i="5"/>
  <c r="J80" i="5"/>
  <c r="I80" i="5"/>
  <c r="AJ78" i="3"/>
  <c r="AI78" i="3"/>
  <c r="I78" i="3"/>
  <c r="J78" i="3"/>
  <c r="AJ80" i="5"/>
  <c r="AE82" i="5"/>
  <c r="AG82" i="5" s="1"/>
  <c r="B82" i="5"/>
  <c r="C82" i="5" s="1"/>
  <c r="A83" i="5"/>
  <c r="E82" i="5"/>
  <c r="G82" i="5" s="1"/>
  <c r="AZ81" i="5"/>
  <c r="AF81" i="5"/>
  <c r="AN79" i="5"/>
  <c r="AO79" i="5"/>
  <c r="AP79" i="5" s="1"/>
  <c r="Z81" i="5"/>
  <c r="F81" i="5"/>
  <c r="AI80" i="5"/>
  <c r="AQ80" i="5" s="1"/>
  <c r="J81" i="4"/>
  <c r="I81" i="4"/>
  <c r="AF82" i="4"/>
  <c r="AZ82" i="4"/>
  <c r="O80" i="4"/>
  <c r="N80" i="4"/>
  <c r="A84" i="4"/>
  <c r="E83" i="4"/>
  <c r="AE83" i="4"/>
  <c r="B83" i="4"/>
  <c r="C83" i="4" s="1"/>
  <c r="BJ83" i="4" s="1"/>
  <c r="W79" i="4"/>
  <c r="V79" i="4"/>
  <c r="AN80" i="4"/>
  <c r="AO80" i="4"/>
  <c r="AP80" i="4" s="1"/>
  <c r="F82" i="4"/>
  <c r="I82" i="4" s="1"/>
  <c r="Z82" i="4"/>
  <c r="N77" i="3"/>
  <c r="W74" i="1"/>
  <c r="N75" i="1"/>
  <c r="AF77" i="1"/>
  <c r="AI77" i="1" s="1"/>
  <c r="F77" i="1"/>
  <c r="I77" i="1" s="1"/>
  <c r="Z77" i="1"/>
  <c r="AO77" i="3"/>
  <c r="AP77" i="3" s="1"/>
  <c r="F79" i="3"/>
  <c r="L79" i="3" s="1"/>
  <c r="Z79" i="3"/>
  <c r="AV76" i="3"/>
  <c r="AF79" i="3"/>
  <c r="AZ77" i="1"/>
  <c r="AZ79" i="3"/>
  <c r="AE80" i="3"/>
  <c r="B80" i="3"/>
  <c r="C80" i="3" s="1"/>
  <c r="E80" i="3"/>
  <c r="AE78" i="1"/>
  <c r="B78" i="1"/>
  <c r="C78" i="1" s="1"/>
  <c r="E78" i="1"/>
  <c r="A78" i="8" s="1"/>
  <c r="A81" i="3"/>
  <c r="A79" i="1"/>
  <c r="AQ78" i="3" l="1"/>
  <c r="AQ81" i="4"/>
  <c r="O82" i="9"/>
  <c r="AM83" i="9"/>
  <c r="BH81" i="9"/>
  <c r="J83" i="9"/>
  <c r="M83" i="9"/>
  <c r="W76" i="3"/>
  <c r="AW78" i="5"/>
  <c r="V19" i="5" s="1"/>
  <c r="BI115" i="6"/>
  <c r="L83" i="9"/>
  <c r="N83" i="9" s="1"/>
  <c r="Q78" i="3"/>
  <c r="Q81" i="6"/>
  <c r="BK81" i="6" s="1"/>
  <c r="AL79" i="3"/>
  <c r="AM82" i="4"/>
  <c r="Q80" i="5"/>
  <c r="BJ78" i="4"/>
  <c r="BE83" i="9"/>
  <c r="Z84" i="9"/>
  <c r="G84" i="9"/>
  <c r="F84" i="9"/>
  <c r="AO82" i="9"/>
  <c r="AZ84" i="9"/>
  <c r="AF84" i="9"/>
  <c r="AJ84" i="9" s="1"/>
  <c r="AG84" i="9"/>
  <c r="AQ83" i="9"/>
  <c r="A86" i="9"/>
  <c r="B85" i="9"/>
  <c r="C85" i="9" s="1"/>
  <c r="AE85" i="9"/>
  <c r="E85" i="9"/>
  <c r="S82" i="9"/>
  <c r="W82" i="9" s="1"/>
  <c r="R82" i="9"/>
  <c r="V82" i="9" s="1"/>
  <c r="P82" i="9"/>
  <c r="BK82" i="9" s="1"/>
  <c r="BF80" i="9"/>
  <c r="BG80" i="9"/>
  <c r="AN83" i="9"/>
  <c r="AO83" i="9"/>
  <c r="AS81" i="9"/>
  <c r="AW81" i="9" s="1"/>
  <c r="AP81" i="9"/>
  <c r="AR81" i="9"/>
  <c r="AV81" i="9" s="1"/>
  <c r="BI81" i="9" s="1"/>
  <c r="Q83" i="9"/>
  <c r="BG77" i="5"/>
  <c r="AV78" i="5"/>
  <c r="AN80" i="5"/>
  <c r="Q81" i="4"/>
  <c r="V76" i="3"/>
  <c r="BH76" i="3" s="1"/>
  <c r="V80" i="6"/>
  <c r="R80" i="4"/>
  <c r="S80" i="4"/>
  <c r="P80" i="4"/>
  <c r="BK80" i="4" s="1"/>
  <c r="AR75" i="1"/>
  <c r="AV75" i="1" s="1"/>
  <c r="AS75" i="1"/>
  <c r="AF120" i="6"/>
  <c r="AZ120" i="6"/>
  <c r="AN117" i="6"/>
  <c r="AO117" i="6"/>
  <c r="BI75" i="3"/>
  <c r="AG119" i="6"/>
  <c r="AH119" i="6" s="1"/>
  <c r="AI119" i="6"/>
  <c r="AR77" i="3"/>
  <c r="AS77" i="3"/>
  <c r="BF77" i="5"/>
  <c r="AW74" i="1"/>
  <c r="BI74" i="1" s="1"/>
  <c r="A122" i="6"/>
  <c r="AE121" i="6"/>
  <c r="BE117" i="6"/>
  <c r="AW76" i="3"/>
  <c r="BI76" i="3" s="1"/>
  <c r="R78" i="3"/>
  <c r="S78" i="3"/>
  <c r="W78" i="3" s="1"/>
  <c r="P78" i="3"/>
  <c r="R79" i="5"/>
  <c r="S79" i="5"/>
  <c r="P79" i="5"/>
  <c r="BK79" i="5" s="1"/>
  <c r="R75" i="1"/>
  <c r="W75" i="1" s="1"/>
  <c r="S75" i="1"/>
  <c r="P75" i="1"/>
  <c r="BF80" i="6"/>
  <c r="BG80" i="6"/>
  <c r="AR116" i="6"/>
  <c r="AV116" i="6" s="1"/>
  <c r="AS116" i="6"/>
  <c r="AW116" i="6" s="1"/>
  <c r="AP116" i="6"/>
  <c r="AM118" i="6"/>
  <c r="AJ118" i="6"/>
  <c r="AQ118" i="6" s="1"/>
  <c r="AR80" i="4"/>
  <c r="AS80" i="4"/>
  <c r="AO81" i="4"/>
  <c r="AP81" i="4" s="1"/>
  <c r="AR79" i="5"/>
  <c r="AV79" i="5" s="1"/>
  <c r="AS79" i="5"/>
  <c r="R77" i="3"/>
  <c r="V77" i="3" s="1"/>
  <c r="S77" i="3"/>
  <c r="P77" i="3"/>
  <c r="BK77" i="3" s="1"/>
  <c r="N80" i="5"/>
  <c r="BH80" i="6"/>
  <c r="BJ80" i="6" s="1"/>
  <c r="G83" i="6"/>
  <c r="H83" i="6" s="1"/>
  <c r="M83" i="6" s="1"/>
  <c r="I83" i="6"/>
  <c r="J82" i="6"/>
  <c r="S81" i="6"/>
  <c r="W81" i="6" s="1"/>
  <c r="R81" i="6"/>
  <c r="O82" i="6"/>
  <c r="Z83" i="6"/>
  <c r="N82" i="6"/>
  <c r="B84" i="6"/>
  <c r="C84" i="6" s="1"/>
  <c r="E84" i="6"/>
  <c r="F84" i="6" s="1"/>
  <c r="BE80" i="5"/>
  <c r="BE78" i="3"/>
  <c r="BI79" i="4"/>
  <c r="BE81" i="4"/>
  <c r="BE76" i="1"/>
  <c r="BG79" i="4"/>
  <c r="BF79" i="4"/>
  <c r="BH74" i="1"/>
  <c r="BJ74" i="1" s="1"/>
  <c r="A74" i="2" s="1"/>
  <c r="BG74" i="1"/>
  <c r="BF74" i="1"/>
  <c r="G80" i="3"/>
  <c r="G78" i="1"/>
  <c r="AM79" i="3"/>
  <c r="AN79" i="3" s="1"/>
  <c r="L77" i="1"/>
  <c r="AL82" i="4"/>
  <c r="AN82" i="4" s="1"/>
  <c r="AM77" i="1"/>
  <c r="AG83" i="4"/>
  <c r="M79" i="3"/>
  <c r="AL77" i="1"/>
  <c r="L82" i="4"/>
  <c r="AG80" i="3"/>
  <c r="AG78" i="1"/>
  <c r="BH79" i="4"/>
  <c r="G83" i="4"/>
  <c r="M82" i="4"/>
  <c r="M77" i="1"/>
  <c r="AL81" i="5"/>
  <c r="AM81" i="5"/>
  <c r="M81" i="5"/>
  <c r="L81" i="5"/>
  <c r="J81" i="5"/>
  <c r="AN76" i="1"/>
  <c r="O76" i="1"/>
  <c r="N78" i="3"/>
  <c r="BK78" i="3" s="1"/>
  <c r="J82" i="4"/>
  <c r="V75" i="1"/>
  <c r="BH75" i="1" s="1"/>
  <c r="BJ75" i="1" s="1"/>
  <c r="A75" i="2" s="1"/>
  <c r="AW75" i="1"/>
  <c r="BI75" i="1" s="1"/>
  <c r="AJ77" i="1"/>
  <c r="AQ77" i="1" s="1"/>
  <c r="J77" i="1"/>
  <c r="O80" i="5"/>
  <c r="V79" i="5"/>
  <c r="AV80" i="4"/>
  <c r="AI79" i="3"/>
  <c r="AJ79" i="3"/>
  <c r="J79" i="3"/>
  <c r="N79" i="3"/>
  <c r="I79" i="3"/>
  <c r="AO80" i="5"/>
  <c r="AP80" i="5" s="1"/>
  <c r="AE83" i="5"/>
  <c r="AG83" i="5" s="1"/>
  <c r="A84" i="5"/>
  <c r="B83" i="5"/>
  <c r="C83" i="5" s="1"/>
  <c r="BJ83" i="5" s="1"/>
  <c r="E83" i="5"/>
  <c r="G83" i="5" s="1"/>
  <c r="AW79" i="5"/>
  <c r="F82" i="5"/>
  <c r="Z82" i="5"/>
  <c r="AJ81" i="5"/>
  <c r="AF82" i="5"/>
  <c r="AZ82" i="5"/>
  <c r="AI81" i="5"/>
  <c r="I81" i="5"/>
  <c r="B84" i="4"/>
  <c r="C84" i="4" s="1"/>
  <c r="E84" i="4"/>
  <c r="AE84" i="4"/>
  <c r="A85" i="4"/>
  <c r="Z83" i="4"/>
  <c r="F83" i="4"/>
  <c r="I83" i="4" s="1"/>
  <c r="AZ83" i="4"/>
  <c r="AF83" i="4"/>
  <c r="AI83" i="4" s="1"/>
  <c r="AJ82" i="4"/>
  <c r="AI82" i="4"/>
  <c r="AQ82" i="4" s="1"/>
  <c r="N81" i="4"/>
  <c r="O81" i="4"/>
  <c r="V80" i="4"/>
  <c r="AO76" i="1"/>
  <c r="AP76" i="1" s="1"/>
  <c r="AF78" i="1"/>
  <c r="F78" i="1"/>
  <c r="I78" i="1" s="1"/>
  <c r="Z78" i="1"/>
  <c r="AO78" i="3"/>
  <c r="AP78" i="3" s="1"/>
  <c r="F80" i="3"/>
  <c r="L80" i="3" s="1"/>
  <c r="Z80" i="3"/>
  <c r="V78" i="3"/>
  <c r="AF80" i="3"/>
  <c r="AZ78" i="1"/>
  <c r="AZ80" i="3"/>
  <c r="E81" i="3"/>
  <c r="AE81" i="3"/>
  <c r="B81" i="3"/>
  <c r="C81" i="3" s="1"/>
  <c r="BJ81" i="3" s="1"/>
  <c r="E79" i="1"/>
  <c r="A79" i="8" s="1"/>
  <c r="AE79" i="1"/>
  <c r="B79" i="1"/>
  <c r="C79" i="1" s="1"/>
  <c r="A82" i="3"/>
  <c r="A80" i="1"/>
  <c r="AQ81" i="5" l="1"/>
  <c r="AI84" i="9"/>
  <c r="BH82" i="9"/>
  <c r="Q81" i="5"/>
  <c r="Q79" i="3"/>
  <c r="BJ81" i="9"/>
  <c r="AN81" i="5"/>
  <c r="AL84" i="9"/>
  <c r="L84" i="9"/>
  <c r="O83" i="9"/>
  <c r="P83" i="9" s="1"/>
  <c r="BK83" i="9" s="1"/>
  <c r="AW80" i="4"/>
  <c r="BI80" i="4" s="1"/>
  <c r="AW77" i="3"/>
  <c r="BF78" i="5"/>
  <c r="AQ79" i="3"/>
  <c r="Q82" i="4"/>
  <c r="Q82" i="6"/>
  <c r="BJ76" i="3"/>
  <c r="N84" i="9"/>
  <c r="J84" i="9"/>
  <c r="AQ84" i="9"/>
  <c r="AM84" i="9"/>
  <c r="AN84" i="9" s="1"/>
  <c r="AS82" i="9"/>
  <c r="AW82" i="9" s="1"/>
  <c r="AP82" i="9"/>
  <c r="AR82" i="9"/>
  <c r="AV82" i="9" s="1"/>
  <c r="I84" i="9"/>
  <c r="BF81" i="9"/>
  <c r="A87" i="9"/>
  <c r="B86" i="9"/>
  <c r="C86" i="9" s="1"/>
  <c r="AE86" i="9"/>
  <c r="E86" i="9"/>
  <c r="AF85" i="9"/>
  <c r="AZ85" i="9"/>
  <c r="AG85" i="9"/>
  <c r="M84" i="9"/>
  <c r="BG81" i="9"/>
  <c r="S83" i="9"/>
  <c r="W83" i="9" s="1"/>
  <c r="R83" i="9"/>
  <c r="V83" i="9" s="1"/>
  <c r="BH83" i="9" s="1"/>
  <c r="AS83" i="9"/>
  <c r="AW83" i="9" s="1"/>
  <c r="AP83" i="9"/>
  <c r="AR83" i="9"/>
  <c r="AV83" i="9" s="1"/>
  <c r="BI83" i="9" s="1"/>
  <c r="G85" i="9"/>
  <c r="F85" i="9"/>
  <c r="Z85" i="9"/>
  <c r="BG78" i="5"/>
  <c r="BI78" i="5"/>
  <c r="BJ78" i="5" s="1"/>
  <c r="U19" i="5"/>
  <c r="AL80" i="3"/>
  <c r="BG76" i="3"/>
  <c r="AV77" i="3"/>
  <c r="BI77" i="3" s="1"/>
  <c r="BF76" i="3"/>
  <c r="AM78" i="1"/>
  <c r="BE77" i="1"/>
  <c r="V81" i="6"/>
  <c r="BH81" i="6" s="1"/>
  <c r="BJ81" i="6" s="1"/>
  <c r="BG81" i="6"/>
  <c r="BF81" i="6"/>
  <c r="AR81" i="4"/>
  <c r="AV81" i="4" s="1"/>
  <c r="AS81" i="4"/>
  <c r="AW81" i="4" s="1"/>
  <c r="AN118" i="6"/>
  <c r="AO118" i="6"/>
  <c r="A123" i="6"/>
  <c r="AE122" i="6"/>
  <c r="AI120" i="6"/>
  <c r="AG120" i="6"/>
  <c r="AH120" i="6" s="1"/>
  <c r="AR78" i="3"/>
  <c r="AS78" i="3"/>
  <c r="R81" i="4"/>
  <c r="S81" i="4"/>
  <c r="P81" i="4"/>
  <c r="BK81" i="4" s="1"/>
  <c r="R76" i="1"/>
  <c r="W76" i="1" s="1"/>
  <c r="S76" i="1"/>
  <c r="P76" i="1"/>
  <c r="W77" i="3"/>
  <c r="BH77" i="3" s="1"/>
  <c r="AR117" i="6"/>
  <c r="AV117" i="6" s="1"/>
  <c r="AS117" i="6"/>
  <c r="AW117" i="6" s="1"/>
  <c r="AP117" i="6"/>
  <c r="AR76" i="1"/>
  <c r="AS76" i="1"/>
  <c r="AW76" i="1" s="1"/>
  <c r="AR80" i="5"/>
  <c r="AS80" i="5"/>
  <c r="R80" i="5"/>
  <c r="V80" i="5" s="1"/>
  <c r="S80" i="5"/>
  <c r="P80" i="5"/>
  <c r="BK80" i="5" s="1"/>
  <c r="BE118" i="6"/>
  <c r="BI116" i="6"/>
  <c r="W79" i="5"/>
  <c r="BG79" i="5" s="1"/>
  <c r="AZ121" i="6"/>
  <c r="AF121" i="6"/>
  <c r="AJ119" i="6"/>
  <c r="AQ119" i="6" s="1"/>
  <c r="AM119" i="6"/>
  <c r="W80" i="4"/>
  <c r="BG80" i="4" s="1"/>
  <c r="G84" i="6"/>
  <c r="H84" i="6" s="1"/>
  <c r="M84" i="6" s="1"/>
  <c r="I84" i="6"/>
  <c r="J83" i="6"/>
  <c r="R82" i="6"/>
  <c r="V82" i="6" s="1"/>
  <c r="P82" i="6"/>
  <c r="O83" i="6"/>
  <c r="S82" i="6"/>
  <c r="W82" i="6" s="1"/>
  <c r="Z84" i="6"/>
  <c r="E85" i="6"/>
  <c r="F85" i="6" s="1"/>
  <c r="B85" i="6"/>
  <c r="C85" i="6" s="1"/>
  <c r="N83" i="6"/>
  <c r="BE81" i="5"/>
  <c r="BE82" i="4"/>
  <c r="BE79" i="3"/>
  <c r="BG75" i="1"/>
  <c r="BF75" i="1"/>
  <c r="BH78" i="3"/>
  <c r="AG81" i="3"/>
  <c r="BI79" i="5"/>
  <c r="M83" i="4"/>
  <c r="AL78" i="1"/>
  <c r="M80" i="3"/>
  <c r="O80" i="3" s="1"/>
  <c r="M78" i="1"/>
  <c r="AG79" i="1"/>
  <c r="G81" i="3"/>
  <c r="G79" i="1"/>
  <c r="AG84" i="4"/>
  <c r="AM80" i="3"/>
  <c r="AL83" i="4"/>
  <c r="L78" i="1"/>
  <c r="G84" i="4"/>
  <c r="L83" i="4"/>
  <c r="AM83" i="4"/>
  <c r="M82" i="5"/>
  <c r="L82" i="5"/>
  <c r="AL82" i="5"/>
  <c r="AM82" i="5"/>
  <c r="J82" i="5"/>
  <c r="AN77" i="1"/>
  <c r="O79" i="3"/>
  <c r="AJ83" i="4"/>
  <c r="AQ83" i="4" s="1"/>
  <c r="AO79" i="3"/>
  <c r="AP79" i="3" s="1"/>
  <c r="AI78" i="1"/>
  <c r="AJ78" i="1"/>
  <c r="AQ78" i="1" s="1"/>
  <c r="N77" i="1"/>
  <c r="J78" i="1"/>
  <c r="AO82" i="4"/>
  <c r="AP82" i="4" s="1"/>
  <c r="AI80" i="3"/>
  <c r="AJ80" i="3"/>
  <c r="J80" i="3"/>
  <c r="I80" i="3"/>
  <c r="AO81" i="5"/>
  <c r="AP81" i="5" s="1"/>
  <c r="AV80" i="5"/>
  <c r="AZ83" i="5"/>
  <c r="AF83" i="5"/>
  <c r="AJ82" i="5"/>
  <c r="I82" i="5"/>
  <c r="Q82" i="5" s="1"/>
  <c r="Z83" i="5"/>
  <c r="F83" i="5"/>
  <c r="O81" i="5"/>
  <c r="N81" i="5"/>
  <c r="B84" i="5"/>
  <c r="C84" i="5" s="1"/>
  <c r="A85" i="5"/>
  <c r="AE84" i="5"/>
  <c r="AG84" i="5" s="1"/>
  <c r="E84" i="5"/>
  <c r="G84" i="5" s="1"/>
  <c r="AI82" i="5"/>
  <c r="J83" i="4"/>
  <c r="BE83" i="4" s="1"/>
  <c r="F84" i="4"/>
  <c r="I84" i="4" s="1"/>
  <c r="Z84" i="4"/>
  <c r="AF84" i="4"/>
  <c r="AZ84" i="4"/>
  <c r="N82" i="4"/>
  <c r="O82" i="4"/>
  <c r="E85" i="4"/>
  <c r="AE85" i="4"/>
  <c r="B85" i="4"/>
  <c r="C85" i="4" s="1"/>
  <c r="BJ85" i="4" s="1"/>
  <c r="A86" i="4"/>
  <c r="AO77" i="1"/>
  <c r="AP77" i="1" s="1"/>
  <c r="O77" i="1"/>
  <c r="AV76" i="1"/>
  <c r="F79" i="1"/>
  <c r="I79" i="1" s="1"/>
  <c r="Z79" i="1"/>
  <c r="AF79" i="1"/>
  <c r="AL79" i="1" s="1"/>
  <c r="AV78" i="3"/>
  <c r="F81" i="3"/>
  <c r="Z81" i="3"/>
  <c r="AF81" i="3"/>
  <c r="AM81" i="3" s="1"/>
  <c r="AZ79" i="1"/>
  <c r="AZ81" i="3"/>
  <c r="E82" i="3"/>
  <c r="AE82" i="3"/>
  <c r="B82" i="3"/>
  <c r="C82" i="3" s="1"/>
  <c r="E80" i="1"/>
  <c r="A80" i="8" s="1"/>
  <c r="B80" i="1"/>
  <c r="C80" i="1" s="1"/>
  <c r="AE80" i="1"/>
  <c r="A83" i="3"/>
  <c r="A81" i="1"/>
  <c r="AQ82" i="5" l="1"/>
  <c r="BG77" i="3"/>
  <c r="BJ82" i="9"/>
  <c r="BF77" i="3"/>
  <c r="W81" i="4"/>
  <c r="AM85" i="9"/>
  <c r="BG82" i="9"/>
  <c r="BI82" i="9"/>
  <c r="BI81" i="4"/>
  <c r="O84" i="9"/>
  <c r="BJ83" i="9"/>
  <c r="AJ85" i="9"/>
  <c r="L81" i="3"/>
  <c r="Q80" i="3"/>
  <c r="AI85" i="9"/>
  <c r="AQ85" i="9" s="1"/>
  <c r="Q84" i="9"/>
  <c r="Q83" i="6"/>
  <c r="AL85" i="9"/>
  <c r="AQ80" i="3"/>
  <c r="Q83" i="4"/>
  <c r="L85" i="9"/>
  <c r="BK82" i="6"/>
  <c r="AO84" i="9"/>
  <c r="A88" i="9"/>
  <c r="B87" i="9"/>
  <c r="C87" i="9" s="1"/>
  <c r="AE87" i="9"/>
  <c r="E87" i="9"/>
  <c r="S84" i="9"/>
  <c r="W84" i="9" s="1"/>
  <c r="R84" i="9"/>
  <c r="V84" i="9" s="1"/>
  <c r="P84" i="9"/>
  <c r="BK84" i="9" s="1"/>
  <c r="AZ86" i="9"/>
  <c r="AF86" i="9"/>
  <c r="AI86" i="9" s="1"/>
  <c r="AG86" i="9"/>
  <c r="AJ86" i="9"/>
  <c r="M85" i="9"/>
  <c r="BF83" i="9"/>
  <c r="BG83" i="9"/>
  <c r="BE84" i="9"/>
  <c r="J85" i="9"/>
  <c r="I85" i="9"/>
  <c r="AN85" i="9"/>
  <c r="AO85" i="9"/>
  <c r="G86" i="9"/>
  <c r="Z86" i="9"/>
  <c r="F86" i="9"/>
  <c r="J86" i="9" s="1"/>
  <c r="BF82" i="9"/>
  <c r="AO82" i="5"/>
  <c r="AP82" i="5" s="1"/>
  <c r="V81" i="4"/>
  <c r="BH81" i="4" s="1"/>
  <c r="AM84" i="4"/>
  <c r="AN80" i="3"/>
  <c r="V76" i="1"/>
  <c r="BH76" i="1" s="1"/>
  <c r="BJ76" i="1" s="1"/>
  <c r="A76" i="2" s="1"/>
  <c r="BI76" i="1"/>
  <c r="BI117" i="6"/>
  <c r="AS82" i="5"/>
  <c r="AW82" i="5" s="1"/>
  <c r="AG121" i="6"/>
  <c r="AH121" i="6" s="1"/>
  <c r="AI121" i="6"/>
  <c r="AF122" i="6"/>
  <c r="AZ122" i="6"/>
  <c r="R82" i="4"/>
  <c r="V82" i="4" s="1"/>
  <c r="S82" i="4"/>
  <c r="W82" i="4" s="1"/>
  <c r="P82" i="4"/>
  <c r="BK82" i="4" s="1"/>
  <c r="R80" i="3"/>
  <c r="S80" i="3"/>
  <c r="W80" i="3" s="1"/>
  <c r="P80" i="3"/>
  <c r="AR82" i="4"/>
  <c r="AV82" i="4" s="1"/>
  <c r="AS82" i="4"/>
  <c r="BF79" i="5"/>
  <c r="BH82" i="6"/>
  <c r="BJ82" i="6" s="1"/>
  <c r="W80" i="5"/>
  <c r="BH80" i="5" s="1"/>
  <c r="BH79" i="5"/>
  <c r="BH80" i="4"/>
  <c r="BJ80" i="4" s="1"/>
  <c r="A124" i="6"/>
  <c r="AE123" i="6"/>
  <c r="R79" i="3"/>
  <c r="S79" i="3"/>
  <c r="P79" i="3"/>
  <c r="BK79" i="3" s="1"/>
  <c r="AO83" i="4"/>
  <c r="AP83" i="4" s="1"/>
  <c r="BF82" i="6"/>
  <c r="BG82" i="6"/>
  <c r="AO119" i="6"/>
  <c r="AN119" i="6"/>
  <c r="BF80" i="4"/>
  <c r="AJ120" i="6"/>
  <c r="AQ120" i="6" s="1"/>
  <c r="AM120" i="6"/>
  <c r="AR118" i="6"/>
  <c r="AV118" i="6" s="1"/>
  <c r="AS118" i="6"/>
  <c r="AW118" i="6" s="1"/>
  <c r="AP118" i="6"/>
  <c r="R77" i="1"/>
  <c r="V77" i="1" s="1"/>
  <c r="S77" i="1"/>
  <c r="P77" i="1"/>
  <c r="AR77" i="1"/>
  <c r="AV77" i="1" s="1"/>
  <c r="AS77" i="1"/>
  <c r="R81" i="5"/>
  <c r="S81" i="5"/>
  <c r="P81" i="5"/>
  <c r="BK81" i="5" s="1"/>
  <c r="AR81" i="5"/>
  <c r="AV81" i="5" s="1"/>
  <c r="AS81" i="5"/>
  <c r="AR79" i="3"/>
  <c r="AS79" i="3"/>
  <c r="BE119" i="6"/>
  <c r="AW80" i="5"/>
  <c r="BI80" i="5" s="1"/>
  <c r="AW78" i="3"/>
  <c r="BI78" i="3" s="1"/>
  <c r="BJ78" i="3" s="1"/>
  <c r="J84" i="6"/>
  <c r="G85" i="6"/>
  <c r="H85" i="6" s="1"/>
  <c r="M85" i="6" s="1"/>
  <c r="I85" i="6"/>
  <c r="R83" i="6"/>
  <c r="P83" i="6"/>
  <c r="S83" i="6"/>
  <c r="W83" i="6" s="1"/>
  <c r="O84" i="6"/>
  <c r="Z85" i="6"/>
  <c r="B86" i="6"/>
  <c r="C86" i="6" s="1"/>
  <c r="E86" i="6"/>
  <c r="F86" i="6" s="1"/>
  <c r="N84" i="6"/>
  <c r="BE82" i="5"/>
  <c r="BF78" i="3"/>
  <c r="BE80" i="3"/>
  <c r="BE78" i="1"/>
  <c r="BF76" i="1"/>
  <c r="AL84" i="4"/>
  <c r="M79" i="1"/>
  <c r="M81" i="3"/>
  <c r="AL81" i="3"/>
  <c r="AN81" i="3" s="1"/>
  <c r="G85" i="4"/>
  <c r="AG80" i="1"/>
  <c r="AG82" i="3"/>
  <c r="L84" i="4"/>
  <c r="O84" i="4" s="1"/>
  <c r="L79" i="1"/>
  <c r="G82" i="3"/>
  <c r="M84" i="4"/>
  <c r="AM79" i="1"/>
  <c r="G80" i="1"/>
  <c r="AG85" i="4"/>
  <c r="L83" i="5"/>
  <c r="M83" i="5"/>
  <c r="AM83" i="5"/>
  <c r="AL83" i="5"/>
  <c r="I83" i="5"/>
  <c r="V79" i="3"/>
  <c r="J79" i="1"/>
  <c r="AJ79" i="1"/>
  <c r="AI79" i="1"/>
  <c r="J83" i="5"/>
  <c r="AN83" i="4"/>
  <c r="AI84" i="4"/>
  <c r="AJ84" i="4"/>
  <c r="J84" i="4"/>
  <c r="AO84" i="4"/>
  <c r="AP84" i="4" s="1"/>
  <c r="I81" i="3"/>
  <c r="J81" i="3"/>
  <c r="AJ81" i="3"/>
  <c r="AI81" i="3"/>
  <c r="AN82" i="5"/>
  <c r="O82" i="5"/>
  <c r="N82" i="5"/>
  <c r="AZ84" i="5"/>
  <c r="AF84" i="5"/>
  <c r="F84" i="5"/>
  <c r="Z84" i="5"/>
  <c r="AI83" i="5"/>
  <c r="AQ83" i="5" s="1"/>
  <c r="E85" i="5"/>
  <c r="G85" i="5" s="1"/>
  <c r="A86" i="5"/>
  <c r="B85" i="5"/>
  <c r="C85" i="5" s="1"/>
  <c r="BJ85" i="5" s="1"/>
  <c r="AE85" i="5"/>
  <c r="AG85" i="5" s="1"/>
  <c r="AJ83" i="5"/>
  <c r="AZ85" i="4"/>
  <c r="AF85" i="4"/>
  <c r="A87" i="4"/>
  <c r="B86" i="4"/>
  <c r="C86" i="4" s="1"/>
  <c r="E86" i="4"/>
  <c r="AE86" i="4"/>
  <c r="N83" i="4"/>
  <c r="O83" i="4"/>
  <c r="Z85" i="4"/>
  <c r="F85" i="4"/>
  <c r="I85" i="4" s="1"/>
  <c r="O78" i="1"/>
  <c r="N78" i="1"/>
  <c r="AN78" i="1"/>
  <c r="F80" i="1"/>
  <c r="J80" i="1" s="1"/>
  <c r="Z80" i="1"/>
  <c r="AF80" i="1"/>
  <c r="AO78" i="1"/>
  <c r="AP78" i="1" s="1"/>
  <c r="N80" i="3"/>
  <c r="BK80" i="3" s="1"/>
  <c r="F82" i="3"/>
  <c r="Z82" i="3"/>
  <c r="V80" i="3"/>
  <c r="AF82" i="3"/>
  <c r="AL82" i="3" s="1"/>
  <c r="AO80" i="3"/>
  <c r="AP80" i="3" s="1"/>
  <c r="AZ80" i="1"/>
  <c r="AZ82" i="3"/>
  <c r="B83" i="3"/>
  <c r="C83" i="3" s="1"/>
  <c r="BJ83" i="3" s="1"/>
  <c r="E83" i="3"/>
  <c r="AE83" i="3"/>
  <c r="E81" i="1"/>
  <c r="A81" i="8" s="1"/>
  <c r="AE81" i="1"/>
  <c r="B81" i="1"/>
  <c r="C81" i="1" s="1"/>
  <c r="A84" i="3"/>
  <c r="A82" i="1"/>
  <c r="AQ79" i="1" l="1"/>
  <c r="BG76" i="1"/>
  <c r="AW79" i="3"/>
  <c r="W79" i="3"/>
  <c r="AL86" i="9"/>
  <c r="AO86" i="9" s="1"/>
  <c r="BH84" i="9"/>
  <c r="Q84" i="6"/>
  <c r="O81" i="3"/>
  <c r="BH79" i="3"/>
  <c r="AQ81" i="3"/>
  <c r="N85" i="9"/>
  <c r="O85" i="9"/>
  <c r="S85" i="9" s="1"/>
  <c r="W85" i="9" s="1"/>
  <c r="Q84" i="4"/>
  <c r="AV79" i="3"/>
  <c r="BG78" i="3"/>
  <c r="Q85" i="9"/>
  <c r="AM86" i="9"/>
  <c r="BG81" i="4"/>
  <c r="BK83" i="6"/>
  <c r="AQ84" i="4"/>
  <c r="N84" i="4"/>
  <c r="BF81" i="4"/>
  <c r="W81" i="5"/>
  <c r="BI118" i="6"/>
  <c r="BJ80" i="5"/>
  <c r="P85" i="9"/>
  <c r="BK85" i="9" s="1"/>
  <c r="AP84" i="9"/>
  <c r="AR84" i="9"/>
  <c r="AV84" i="9" s="1"/>
  <c r="BI84" i="9" s="1"/>
  <c r="AS84" i="9"/>
  <c r="AW84" i="9" s="1"/>
  <c r="AQ86" i="9"/>
  <c r="M86" i="9"/>
  <c r="A89" i="9"/>
  <c r="B88" i="9"/>
  <c r="C88" i="9" s="1"/>
  <c r="AE88" i="9"/>
  <c r="E88" i="9"/>
  <c r="L86" i="9"/>
  <c r="AS85" i="9"/>
  <c r="AW85" i="9" s="1"/>
  <c r="AP85" i="9"/>
  <c r="AR85" i="9"/>
  <c r="AV85" i="9" s="1"/>
  <c r="BI85" i="9" s="1"/>
  <c r="AN86" i="9"/>
  <c r="F87" i="9"/>
  <c r="I87" i="9" s="1"/>
  <c r="G87" i="9"/>
  <c r="Z87" i="9"/>
  <c r="BE85" i="9"/>
  <c r="I86" i="9"/>
  <c r="Q86" i="9" s="1"/>
  <c r="AF87" i="9"/>
  <c r="AJ87" i="9" s="1"/>
  <c r="AG87" i="9"/>
  <c r="AZ87" i="9"/>
  <c r="V81" i="5"/>
  <c r="BG80" i="5"/>
  <c r="BF80" i="5"/>
  <c r="Q83" i="5"/>
  <c r="AR82" i="5"/>
  <c r="AV82" i="5" s="1"/>
  <c r="BI82" i="5" s="1"/>
  <c r="Q81" i="3"/>
  <c r="L82" i="3"/>
  <c r="AM80" i="1"/>
  <c r="V83" i="6"/>
  <c r="BH83" i="6" s="1"/>
  <c r="BJ83" i="6" s="1"/>
  <c r="AR80" i="3"/>
  <c r="AS80" i="3"/>
  <c r="AW80" i="3" s="1"/>
  <c r="AR83" i="4"/>
  <c r="AS83" i="4"/>
  <c r="AJ121" i="6"/>
  <c r="AQ121" i="6" s="1"/>
  <c r="AM121" i="6"/>
  <c r="R82" i="5"/>
  <c r="S82" i="5"/>
  <c r="P82" i="5"/>
  <c r="BK82" i="5" s="1"/>
  <c r="AR84" i="4"/>
  <c r="AS84" i="4"/>
  <c r="AW81" i="5"/>
  <c r="BI81" i="5" s="1"/>
  <c r="W77" i="1"/>
  <c r="BH77" i="1" s="1"/>
  <c r="AO120" i="6"/>
  <c r="AN120" i="6"/>
  <c r="AR119" i="6"/>
  <c r="AV119" i="6" s="1"/>
  <c r="AS119" i="6"/>
  <c r="AW119" i="6" s="1"/>
  <c r="AP119" i="6"/>
  <c r="R81" i="3"/>
  <c r="V81" i="3" s="1"/>
  <c r="S81" i="3"/>
  <c r="P81" i="3"/>
  <c r="R83" i="4"/>
  <c r="V83" i="4" s="1"/>
  <c r="S83" i="4"/>
  <c r="W83" i="4" s="1"/>
  <c r="P83" i="4"/>
  <c r="BK83" i="4" s="1"/>
  <c r="AM85" i="4"/>
  <c r="R78" i="1"/>
  <c r="V78" i="1" s="1"/>
  <c r="S78" i="1"/>
  <c r="W78" i="1" s="1"/>
  <c r="P78" i="1"/>
  <c r="AW77" i="1"/>
  <c r="BI77" i="1" s="1"/>
  <c r="BE120" i="6"/>
  <c r="AZ123" i="6"/>
  <c r="AF123" i="6"/>
  <c r="AW82" i="4"/>
  <c r="BI82" i="4" s="1"/>
  <c r="AG122" i="6"/>
  <c r="AH122" i="6" s="1"/>
  <c r="AI122" i="6"/>
  <c r="AR78" i="1"/>
  <c r="AV78" i="1" s="1"/>
  <c r="AS78" i="1"/>
  <c r="AW78" i="1" s="1"/>
  <c r="R84" i="4"/>
  <c r="V84" i="4" s="1"/>
  <c r="S84" i="4"/>
  <c r="W84" i="4" s="1"/>
  <c r="P84" i="4"/>
  <c r="BK84" i="4" s="1"/>
  <c r="BE79" i="1"/>
  <c r="BG83" i="6"/>
  <c r="BF83" i="6"/>
  <c r="A125" i="6"/>
  <c r="AE124" i="6"/>
  <c r="G86" i="6"/>
  <c r="H86" i="6" s="1"/>
  <c r="M86" i="6" s="1"/>
  <c r="I86" i="6"/>
  <c r="J85" i="6"/>
  <c r="Q85" i="6" s="1"/>
  <c r="S84" i="6"/>
  <c r="W84" i="6" s="1"/>
  <c r="P84" i="6"/>
  <c r="BK84" i="6" s="1"/>
  <c r="R84" i="6"/>
  <c r="O85" i="6"/>
  <c r="P85" i="6" s="1"/>
  <c r="N85" i="6"/>
  <c r="B87" i="6"/>
  <c r="C87" i="6" s="1"/>
  <c r="E87" i="6"/>
  <c r="F87" i="6" s="1"/>
  <c r="Z86" i="6"/>
  <c r="BE83" i="5"/>
  <c r="BE81" i="3"/>
  <c r="BE84" i="4"/>
  <c r="BG77" i="1"/>
  <c r="BF77" i="1"/>
  <c r="AL85" i="4"/>
  <c r="AO85" i="4" s="1"/>
  <c r="AP85" i="4" s="1"/>
  <c r="L80" i="1"/>
  <c r="M82" i="3"/>
  <c r="AL80" i="1"/>
  <c r="AO80" i="1" s="1"/>
  <c r="AP80" i="1" s="1"/>
  <c r="M85" i="4"/>
  <c r="AG81" i="1"/>
  <c r="AM82" i="3"/>
  <c r="AN82" i="3" s="1"/>
  <c r="G81" i="1"/>
  <c r="BH80" i="3"/>
  <c r="G83" i="3"/>
  <c r="G86" i="4"/>
  <c r="AG83" i="3"/>
  <c r="BH82" i="4"/>
  <c r="AG86" i="4"/>
  <c r="M80" i="1"/>
  <c r="L85" i="4"/>
  <c r="AO83" i="5"/>
  <c r="AP83" i="5" s="1"/>
  <c r="AL84" i="5"/>
  <c r="AM84" i="5"/>
  <c r="M84" i="5"/>
  <c r="L84" i="5"/>
  <c r="AN83" i="5"/>
  <c r="I80" i="1"/>
  <c r="AO79" i="1"/>
  <c r="AP79" i="1" s="1"/>
  <c r="AN79" i="1"/>
  <c r="AI80" i="1"/>
  <c r="AJ80" i="1"/>
  <c r="N83" i="5"/>
  <c r="AW84" i="4"/>
  <c r="O83" i="5"/>
  <c r="AI84" i="5"/>
  <c r="AI85" i="4"/>
  <c r="AQ85" i="4" s="1"/>
  <c r="AN84" i="4"/>
  <c r="I82" i="3"/>
  <c r="J82" i="3"/>
  <c r="AI82" i="3"/>
  <c r="AJ82" i="3"/>
  <c r="AE86" i="5"/>
  <c r="AG86" i="5" s="1"/>
  <c r="B86" i="5"/>
  <c r="C86" i="5" s="1"/>
  <c r="A87" i="5"/>
  <c r="E86" i="5"/>
  <c r="G86" i="5" s="1"/>
  <c r="J84" i="5"/>
  <c r="AJ84" i="5"/>
  <c r="Z85" i="5"/>
  <c r="F85" i="5"/>
  <c r="AZ85" i="5"/>
  <c r="AF85" i="5"/>
  <c r="I84" i="5"/>
  <c r="J85" i="4"/>
  <c r="Q85" i="4" s="1"/>
  <c r="A88" i="4"/>
  <c r="AE87" i="4"/>
  <c r="E87" i="4"/>
  <c r="B87" i="4"/>
  <c r="C87" i="4" s="1"/>
  <c r="BJ87" i="4" s="1"/>
  <c r="F86" i="4"/>
  <c r="Z86" i="4"/>
  <c r="AZ86" i="4"/>
  <c r="AF86" i="4"/>
  <c r="AJ85" i="4"/>
  <c r="AV84" i="4"/>
  <c r="N81" i="3"/>
  <c r="BK81" i="3" s="1"/>
  <c r="O79" i="1"/>
  <c r="N79" i="1"/>
  <c r="F81" i="1"/>
  <c r="I81" i="1" s="1"/>
  <c r="Z81" i="1"/>
  <c r="AF81" i="1"/>
  <c r="W81" i="3"/>
  <c r="F83" i="3"/>
  <c r="Z83" i="3"/>
  <c r="AV80" i="3"/>
  <c r="AF83" i="3"/>
  <c r="AO81" i="3"/>
  <c r="AP81" i="3" s="1"/>
  <c r="AZ81" i="1"/>
  <c r="AZ83" i="3"/>
  <c r="E84" i="3"/>
  <c r="B84" i="3"/>
  <c r="C84" i="3" s="1"/>
  <c r="AE84" i="3"/>
  <c r="AE82" i="1"/>
  <c r="B82" i="1"/>
  <c r="C82" i="1" s="1"/>
  <c r="E82" i="1"/>
  <c r="A82" i="8" s="1"/>
  <c r="A85" i="3"/>
  <c r="A83" i="1"/>
  <c r="AQ82" i="3" l="1"/>
  <c r="BJ77" i="1"/>
  <c r="A77" i="2" s="1"/>
  <c r="AM87" i="9"/>
  <c r="BI79" i="3"/>
  <c r="AQ84" i="5"/>
  <c r="BH81" i="5"/>
  <c r="AI87" i="9"/>
  <c r="AQ87" i="9" s="1"/>
  <c r="BJ84" i="9"/>
  <c r="AL87" i="9"/>
  <c r="AN87" i="9" s="1"/>
  <c r="BK85" i="6"/>
  <c r="R85" i="9"/>
  <c r="V85" i="9" s="1"/>
  <c r="BH85" i="9" s="1"/>
  <c r="BJ85" i="9" s="1"/>
  <c r="BF79" i="3"/>
  <c r="AM86" i="4"/>
  <c r="BG82" i="4"/>
  <c r="BG79" i="3"/>
  <c r="W82" i="5"/>
  <c r="BF80" i="3"/>
  <c r="L83" i="3"/>
  <c r="AQ80" i="1"/>
  <c r="BF82" i="4"/>
  <c r="M87" i="9"/>
  <c r="AP86" i="9"/>
  <c r="AR86" i="9"/>
  <c r="AV86" i="9" s="1"/>
  <c r="BI86" i="9" s="1"/>
  <c r="AS86" i="9"/>
  <c r="AW86" i="9" s="1"/>
  <c r="G88" i="9"/>
  <c r="Z88" i="9"/>
  <c r="F88" i="9"/>
  <c r="M88" i="9"/>
  <c r="AO87" i="9"/>
  <c r="N86" i="9"/>
  <c r="O86" i="9"/>
  <c r="BE86" i="9"/>
  <c r="A90" i="9"/>
  <c r="B89" i="9"/>
  <c r="C89" i="9" s="1"/>
  <c r="AE89" i="9"/>
  <c r="E89" i="9"/>
  <c r="BG84" i="9"/>
  <c r="L87" i="9"/>
  <c r="AZ88" i="9"/>
  <c r="AF88" i="9"/>
  <c r="AI88" i="9" s="1"/>
  <c r="AG88" i="9"/>
  <c r="BF85" i="9"/>
  <c r="BG85" i="9"/>
  <c r="BF84" i="9"/>
  <c r="J87" i="9"/>
  <c r="Q87" i="9" s="1"/>
  <c r="BG81" i="5"/>
  <c r="V82" i="5"/>
  <c r="BH82" i="5" s="1"/>
  <c r="BJ82" i="5" s="1"/>
  <c r="BF81" i="5"/>
  <c r="Q84" i="5"/>
  <c r="BJ82" i="4"/>
  <c r="Q82" i="3"/>
  <c r="AM83" i="3"/>
  <c r="BH78" i="1"/>
  <c r="AL81" i="1"/>
  <c r="V84" i="6"/>
  <c r="BH84" i="6" s="1"/>
  <c r="BJ84" i="6" s="1"/>
  <c r="AR81" i="3"/>
  <c r="AV81" i="3" s="1"/>
  <c r="AS81" i="3"/>
  <c r="M86" i="4"/>
  <c r="R83" i="5"/>
  <c r="S83" i="5"/>
  <c r="P83" i="5"/>
  <c r="BK83" i="5" s="1"/>
  <c r="AZ124" i="6"/>
  <c r="AF124" i="6"/>
  <c r="AR120" i="6"/>
  <c r="AV120" i="6" s="1"/>
  <c r="AS120" i="6"/>
  <c r="AW120" i="6" s="1"/>
  <c r="AP120" i="6"/>
  <c r="AW83" i="4"/>
  <c r="AV83" i="4"/>
  <c r="BG83" i="4" s="1"/>
  <c r="A126" i="6"/>
  <c r="AE125" i="6"/>
  <c r="AI123" i="6"/>
  <c r="AG123" i="6"/>
  <c r="AH123" i="6" s="1"/>
  <c r="AO121" i="6"/>
  <c r="AN121" i="6"/>
  <c r="BE85" i="4"/>
  <c r="AR80" i="1"/>
  <c r="AV80" i="1" s="1"/>
  <c r="AS80" i="1"/>
  <c r="R79" i="1"/>
  <c r="V79" i="1" s="1"/>
  <c r="S79" i="1"/>
  <c r="P79" i="1"/>
  <c r="AR85" i="4"/>
  <c r="AS85" i="4"/>
  <c r="BI119" i="6"/>
  <c r="BE121" i="6"/>
  <c r="AR79" i="1"/>
  <c r="AV79" i="1" s="1"/>
  <c r="AS79" i="1"/>
  <c r="AR83" i="5"/>
  <c r="AS83" i="5"/>
  <c r="BF84" i="6"/>
  <c r="BG84" i="6"/>
  <c r="AJ122" i="6"/>
  <c r="AQ122" i="6" s="1"/>
  <c r="AM122" i="6"/>
  <c r="J86" i="6"/>
  <c r="G87" i="6"/>
  <c r="H87" i="6" s="1"/>
  <c r="M87" i="6" s="1"/>
  <c r="I87" i="6"/>
  <c r="O86" i="6"/>
  <c r="S85" i="6"/>
  <c r="W85" i="6" s="1"/>
  <c r="R85" i="6"/>
  <c r="V85" i="6" s="1"/>
  <c r="Z87" i="6"/>
  <c r="E88" i="6"/>
  <c r="F88" i="6" s="1"/>
  <c r="I88" i="6" s="1"/>
  <c r="B88" i="6"/>
  <c r="C88" i="6" s="1"/>
  <c r="N86" i="6"/>
  <c r="BE84" i="5"/>
  <c r="BG82" i="5"/>
  <c r="BF82" i="5"/>
  <c r="BE80" i="1"/>
  <c r="BI80" i="3"/>
  <c r="BJ80" i="3" s="1"/>
  <c r="BE82" i="3"/>
  <c r="BI84" i="4"/>
  <c r="BG80" i="3"/>
  <c r="BG84" i="4"/>
  <c r="BF84" i="4"/>
  <c r="BH83" i="4"/>
  <c r="BG78" i="1"/>
  <c r="BF78" i="1"/>
  <c r="AG84" i="3"/>
  <c r="G84" i="3"/>
  <c r="BH84" i="4"/>
  <c r="AL83" i="3"/>
  <c r="AN83" i="3" s="1"/>
  <c r="AM81" i="1"/>
  <c r="G87" i="4"/>
  <c r="M83" i="3"/>
  <c r="AG82" i="1"/>
  <c r="AG87" i="4"/>
  <c r="AL86" i="4"/>
  <c r="L86" i="4"/>
  <c r="M81" i="1"/>
  <c r="G82" i="1"/>
  <c r="BH81" i="3"/>
  <c r="BI78" i="1"/>
  <c r="L81" i="1"/>
  <c r="AV83" i="5"/>
  <c r="M85" i="5"/>
  <c r="L85" i="5"/>
  <c r="AL85" i="5"/>
  <c r="AM85" i="5"/>
  <c r="J85" i="5"/>
  <c r="AI86" i="4"/>
  <c r="AQ86" i="4" s="1"/>
  <c r="O80" i="1"/>
  <c r="N80" i="1"/>
  <c r="AI81" i="1"/>
  <c r="AJ81" i="1"/>
  <c r="AQ81" i="1" s="1"/>
  <c r="J81" i="1"/>
  <c r="AN85" i="4"/>
  <c r="AI83" i="3"/>
  <c r="AJ83" i="3"/>
  <c r="I83" i="3"/>
  <c r="J83" i="3"/>
  <c r="AN84" i="5"/>
  <c r="AO84" i="5"/>
  <c r="AP84" i="5" s="1"/>
  <c r="AF86" i="5"/>
  <c r="AZ86" i="5"/>
  <c r="AE87" i="5"/>
  <c r="AG87" i="5" s="1"/>
  <c r="A88" i="5"/>
  <c r="B87" i="5"/>
  <c r="C87" i="5" s="1"/>
  <c r="BJ87" i="5" s="1"/>
  <c r="E87" i="5"/>
  <c r="G87" i="5" s="1"/>
  <c r="F86" i="5"/>
  <c r="Z86" i="5"/>
  <c r="N84" i="5"/>
  <c r="O84" i="5"/>
  <c r="AJ85" i="5"/>
  <c r="AI85" i="5"/>
  <c r="I85" i="5"/>
  <c r="AW85" i="4"/>
  <c r="AV85" i="4"/>
  <c r="O85" i="4"/>
  <c r="N85" i="4"/>
  <c r="Z87" i="4"/>
  <c r="F87" i="4"/>
  <c r="M87" i="4" s="1"/>
  <c r="N86" i="4"/>
  <c r="AJ86" i="4"/>
  <c r="B88" i="4"/>
  <c r="C88" i="4" s="1"/>
  <c r="A89" i="4"/>
  <c r="AE88" i="4"/>
  <c r="E88" i="4"/>
  <c r="I86" i="4"/>
  <c r="Q86" i="4" s="1"/>
  <c r="AZ87" i="4"/>
  <c r="AF87" i="4"/>
  <c r="J86" i="4"/>
  <c r="AN80" i="1"/>
  <c r="AF82" i="1"/>
  <c r="AI82" i="1" s="1"/>
  <c r="F82" i="1"/>
  <c r="I82" i="1" s="1"/>
  <c r="Z82" i="1"/>
  <c r="AW80" i="1"/>
  <c r="AO82" i="3"/>
  <c r="AP82" i="3" s="1"/>
  <c r="O82" i="3"/>
  <c r="N82" i="3"/>
  <c r="F84" i="3"/>
  <c r="Z84" i="3"/>
  <c r="AF84" i="3"/>
  <c r="AZ82" i="1"/>
  <c r="AZ84" i="3"/>
  <c r="B85" i="3"/>
  <c r="C85" i="3" s="1"/>
  <c r="BJ85" i="3" s="1"/>
  <c r="E85" i="3"/>
  <c r="AE85" i="3"/>
  <c r="E83" i="1"/>
  <c r="A83" i="8" s="1"/>
  <c r="AE83" i="1"/>
  <c r="B83" i="1"/>
  <c r="C83" i="1" s="1"/>
  <c r="A86" i="3"/>
  <c r="A84" i="1"/>
  <c r="BJ78" i="1" l="1"/>
  <c r="A78" i="2" s="1"/>
  <c r="AN81" i="1"/>
  <c r="AQ83" i="3"/>
  <c r="AM88" i="9"/>
  <c r="L88" i="9"/>
  <c r="O88" i="9" s="1"/>
  <c r="AJ88" i="9"/>
  <c r="AQ88" i="9" s="1"/>
  <c r="I88" i="9"/>
  <c r="Q88" i="9" s="1"/>
  <c r="Q86" i="6"/>
  <c r="W83" i="5"/>
  <c r="V83" i="5"/>
  <c r="Q83" i="3"/>
  <c r="J88" i="9"/>
  <c r="AQ85" i="5"/>
  <c r="N88" i="9"/>
  <c r="AL88" i="9"/>
  <c r="BE87" i="9"/>
  <c r="AF89" i="9"/>
  <c r="AJ89" i="9" s="1"/>
  <c r="AG89" i="9"/>
  <c r="AZ89" i="9"/>
  <c r="AR87" i="9"/>
  <c r="AV87" i="9" s="1"/>
  <c r="BI87" i="9" s="1"/>
  <c r="AS87" i="9"/>
  <c r="AW87" i="9" s="1"/>
  <c r="AP87" i="9"/>
  <c r="A91" i="9"/>
  <c r="B90" i="9"/>
  <c r="C90" i="9" s="1"/>
  <c r="AE90" i="9"/>
  <c r="E90" i="9"/>
  <c r="F89" i="9"/>
  <c r="I89" i="9" s="1"/>
  <c r="Z89" i="9"/>
  <c r="G89" i="9"/>
  <c r="N87" i="9"/>
  <c r="O87" i="9"/>
  <c r="S86" i="9"/>
  <c r="W86" i="9" s="1"/>
  <c r="P86" i="9"/>
  <c r="BK86" i="9" s="1"/>
  <c r="R86" i="9"/>
  <c r="V86" i="9" s="1"/>
  <c r="Q85" i="5"/>
  <c r="BF83" i="4"/>
  <c r="AM87" i="4"/>
  <c r="L84" i="3"/>
  <c r="AL84" i="3"/>
  <c r="BH85" i="6"/>
  <c r="BJ85" i="6" s="1"/>
  <c r="R85" i="4"/>
  <c r="S85" i="4"/>
  <c r="P85" i="4"/>
  <c r="BK85" i="4" s="1"/>
  <c r="R82" i="3"/>
  <c r="S82" i="3"/>
  <c r="P82" i="3"/>
  <c r="BK82" i="3" s="1"/>
  <c r="AR82" i="3"/>
  <c r="AS82" i="3"/>
  <c r="BG85" i="6"/>
  <c r="BF85" i="6"/>
  <c r="AW79" i="1"/>
  <c r="BI79" i="1" s="1"/>
  <c r="AG124" i="6"/>
  <c r="AH124" i="6" s="1"/>
  <c r="AI124" i="6"/>
  <c r="AR84" i="5"/>
  <c r="AV84" i="5" s="1"/>
  <c r="AS84" i="5"/>
  <c r="AO122" i="6"/>
  <c r="AN122" i="6"/>
  <c r="W79" i="1"/>
  <c r="BH79" i="1" s="1"/>
  <c r="BJ79" i="1" s="1"/>
  <c r="A79" i="2" s="1"/>
  <c r="AF125" i="6"/>
  <c r="AZ125" i="6"/>
  <c r="BE122" i="6"/>
  <c r="AW83" i="5"/>
  <c r="BG83" i="5" s="1"/>
  <c r="AR121" i="6"/>
  <c r="AV121" i="6" s="1"/>
  <c r="AS121" i="6"/>
  <c r="AW121" i="6" s="1"/>
  <c r="AP121" i="6"/>
  <c r="A127" i="6"/>
  <c r="AE126" i="6"/>
  <c r="R84" i="5"/>
  <c r="S84" i="5"/>
  <c r="P84" i="5"/>
  <c r="BK84" i="5" s="1"/>
  <c r="R80" i="1"/>
  <c r="S80" i="1"/>
  <c r="P80" i="1"/>
  <c r="AJ123" i="6"/>
  <c r="AQ123" i="6" s="1"/>
  <c r="AM123" i="6"/>
  <c r="BI83" i="4"/>
  <c r="BI120" i="6"/>
  <c r="AW81" i="3"/>
  <c r="BI81" i="3" s="1"/>
  <c r="G88" i="6"/>
  <c r="H88" i="6" s="1"/>
  <c r="M88" i="6" s="1"/>
  <c r="J87" i="6"/>
  <c r="S86" i="6"/>
  <c r="W86" i="6" s="1"/>
  <c r="P86" i="6"/>
  <c r="BK86" i="6" s="1"/>
  <c r="O87" i="6"/>
  <c r="R86" i="6"/>
  <c r="V86" i="6" s="1"/>
  <c r="Z88" i="6"/>
  <c r="N87" i="6"/>
  <c r="E89" i="6"/>
  <c r="F89" i="6" s="1"/>
  <c r="B89" i="6"/>
  <c r="C89" i="6" s="1"/>
  <c r="BE85" i="5"/>
  <c r="BF83" i="5"/>
  <c r="BE83" i="3"/>
  <c r="BE81" i="1"/>
  <c r="BE86" i="4"/>
  <c r="BF81" i="3"/>
  <c r="BJ84" i="4"/>
  <c r="BI80" i="1"/>
  <c r="AG83" i="1"/>
  <c r="BI85" i="4"/>
  <c r="AL87" i="4"/>
  <c r="AM82" i="1"/>
  <c r="L87" i="4"/>
  <c r="O87" i="4" s="1"/>
  <c r="AL82" i="1"/>
  <c r="AM84" i="3"/>
  <c r="G83" i="1"/>
  <c r="G88" i="4"/>
  <c r="M82" i="1"/>
  <c r="M84" i="3"/>
  <c r="AG85" i="3"/>
  <c r="G85" i="3"/>
  <c r="AG88" i="4"/>
  <c r="L82" i="1"/>
  <c r="M86" i="5"/>
  <c r="L86" i="5"/>
  <c r="AL86" i="5"/>
  <c r="AM86" i="5"/>
  <c r="AN85" i="5"/>
  <c r="J86" i="5"/>
  <c r="O86" i="4"/>
  <c r="V80" i="1"/>
  <c r="AJ82" i="1"/>
  <c r="AQ82" i="1" s="1"/>
  <c r="J82" i="1"/>
  <c r="AO85" i="5"/>
  <c r="AP85" i="5" s="1"/>
  <c r="AI86" i="5"/>
  <c r="AQ86" i="5" s="1"/>
  <c r="AJ86" i="5"/>
  <c r="I87" i="4"/>
  <c r="Q87" i="4" s="1"/>
  <c r="J87" i="4"/>
  <c r="AI84" i="3"/>
  <c r="AQ84" i="3" s="1"/>
  <c r="AJ84" i="3"/>
  <c r="J84" i="3"/>
  <c r="I84" i="3"/>
  <c r="Q84" i="3" s="1"/>
  <c r="I86" i="5"/>
  <c r="AZ87" i="5"/>
  <c r="AF87" i="5"/>
  <c r="B88" i="5"/>
  <c r="C88" i="5" s="1"/>
  <c r="A89" i="5"/>
  <c r="AE88" i="5"/>
  <c r="AG88" i="5" s="1"/>
  <c r="E88" i="5"/>
  <c r="G88" i="5" s="1"/>
  <c r="AW84" i="5"/>
  <c r="Z87" i="5"/>
  <c r="F87" i="5"/>
  <c r="O85" i="5"/>
  <c r="N85" i="5"/>
  <c r="V84" i="5"/>
  <c r="E89" i="4"/>
  <c r="AE89" i="4"/>
  <c r="B89" i="4"/>
  <c r="C89" i="4" s="1"/>
  <c r="BJ89" i="4" s="1"/>
  <c r="A90" i="4"/>
  <c r="AF88" i="4"/>
  <c r="AJ88" i="4" s="1"/>
  <c r="AZ88" i="4"/>
  <c r="AJ87" i="4"/>
  <c r="AI87" i="4"/>
  <c r="Z88" i="4"/>
  <c r="F88" i="4"/>
  <c r="W85" i="4"/>
  <c r="V85" i="4"/>
  <c r="AN86" i="4"/>
  <c r="AO86" i="4"/>
  <c r="AP86" i="4" s="1"/>
  <c r="O81" i="1"/>
  <c r="N81" i="1"/>
  <c r="AF83" i="1"/>
  <c r="F83" i="1"/>
  <c r="I83" i="1" s="1"/>
  <c r="Z83" i="1"/>
  <c r="AO81" i="1"/>
  <c r="AP81" i="1" s="1"/>
  <c r="O83" i="3"/>
  <c r="N83" i="3"/>
  <c r="AV82" i="3"/>
  <c r="F85" i="3"/>
  <c r="Z85" i="3"/>
  <c r="AO83" i="3"/>
  <c r="AP83" i="3" s="1"/>
  <c r="AF85" i="3"/>
  <c r="AZ83" i="1"/>
  <c r="AZ85" i="3"/>
  <c r="AE86" i="3"/>
  <c r="B86" i="3"/>
  <c r="C86" i="3" s="1"/>
  <c r="E86" i="3"/>
  <c r="E84" i="1"/>
  <c r="A84" i="8" s="1"/>
  <c r="B84" i="1"/>
  <c r="C84" i="1" s="1"/>
  <c r="AE84" i="1"/>
  <c r="A87" i="3"/>
  <c r="A85" i="1"/>
  <c r="AL89" i="9" l="1"/>
  <c r="BH83" i="5"/>
  <c r="BH86" i="9"/>
  <c r="BJ86" i="9" s="1"/>
  <c r="BG81" i="3"/>
  <c r="BE88" i="9"/>
  <c r="AM89" i="9"/>
  <c r="AM85" i="3"/>
  <c r="AQ87" i="4"/>
  <c r="W84" i="5"/>
  <c r="BH84" i="5" s="1"/>
  <c r="W82" i="3"/>
  <c r="Q87" i="6"/>
  <c r="BE82" i="1"/>
  <c r="Q86" i="5"/>
  <c r="AN89" i="9"/>
  <c r="AO89" i="9"/>
  <c r="AN88" i="9"/>
  <c r="AO88" i="9"/>
  <c r="S87" i="9"/>
  <c r="W87" i="9" s="1"/>
  <c r="R87" i="9"/>
  <c r="V87" i="9" s="1"/>
  <c r="BH87" i="9" s="1"/>
  <c r="BJ87" i="9" s="1"/>
  <c r="P87" i="9"/>
  <c r="S88" i="9"/>
  <c r="W88" i="9" s="1"/>
  <c r="P88" i="9"/>
  <c r="BK88" i="9" s="1"/>
  <c r="R88" i="9"/>
  <c r="V88" i="9" s="1"/>
  <c r="BH88" i="9" s="1"/>
  <c r="BK87" i="9"/>
  <c r="J89" i="9"/>
  <c r="AZ90" i="9"/>
  <c r="AG90" i="9"/>
  <c r="AF90" i="9"/>
  <c r="AM90" i="9" s="1"/>
  <c r="Q89" i="9"/>
  <c r="M89" i="9"/>
  <c r="AI89" i="9"/>
  <c r="AQ89" i="9" s="1"/>
  <c r="A92" i="9"/>
  <c r="B91" i="9"/>
  <c r="C91" i="9" s="1"/>
  <c r="AE91" i="9"/>
  <c r="E91" i="9"/>
  <c r="BF86" i="9"/>
  <c r="BG86" i="9"/>
  <c r="G90" i="9"/>
  <c r="Z90" i="9"/>
  <c r="F90" i="9"/>
  <c r="L89" i="9"/>
  <c r="BI83" i="5"/>
  <c r="BH85" i="4"/>
  <c r="M88" i="4"/>
  <c r="AN84" i="3"/>
  <c r="L85" i="3"/>
  <c r="V82" i="3"/>
  <c r="BH82" i="3" s="1"/>
  <c r="AM83" i="1"/>
  <c r="BF79" i="1"/>
  <c r="BG79" i="1"/>
  <c r="BI121" i="6"/>
  <c r="AR86" i="4"/>
  <c r="AS86" i="4"/>
  <c r="R85" i="5"/>
  <c r="V85" i="5" s="1"/>
  <c r="S85" i="5"/>
  <c r="P85" i="5"/>
  <c r="BK85" i="5" s="1"/>
  <c r="BF86" i="6"/>
  <c r="BG86" i="6"/>
  <c r="AZ126" i="6"/>
  <c r="AF126" i="6"/>
  <c r="AR85" i="5"/>
  <c r="AS85" i="5"/>
  <c r="R86" i="4"/>
  <c r="V86" i="4" s="1"/>
  <c r="S86" i="4"/>
  <c r="P86" i="4"/>
  <c r="BK86" i="4" s="1"/>
  <c r="BH86" i="6"/>
  <c r="BJ86" i="6" s="1"/>
  <c r="A128" i="6"/>
  <c r="AE127" i="6"/>
  <c r="AR122" i="6"/>
  <c r="AV122" i="6" s="1"/>
  <c r="AS122" i="6"/>
  <c r="AW122" i="6" s="1"/>
  <c r="AP122" i="6"/>
  <c r="AW82" i="3"/>
  <c r="AR81" i="1"/>
  <c r="AS81" i="1"/>
  <c r="R87" i="4"/>
  <c r="V87" i="4" s="1"/>
  <c r="S87" i="4"/>
  <c r="P87" i="4"/>
  <c r="AN123" i="6"/>
  <c r="AO123" i="6"/>
  <c r="AI125" i="6"/>
  <c r="AG125" i="6"/>
  <c r="AH125" i="6" s="1"/>
  <c r="AM124" i="6"/>
  <c r="AJ124" i="6"/>
  <c r="AQ124" i="6" s="1"/>
  <c r="R83" i="3"/>
  <c r="V83" i="3" s="1"/>
  <c r="S83" i="3"/>
  <c r="P83" i="3"/>
  <c r="BK83" i="3" s="1"/>
  <c r="AR83" i="3"/>
  <c r="AS83" i="3"/>
  <c r="BI82" i="3"/>
  <c r="R81" i="1"/>
  <c r="V81" i="1" s="1"/>
  <c r="S81" i="1"/>
  <c r="P81" i="1"/>
  <c r="BE123" i="6"/>
  <c r="W80" i="1"/>
  <c r="BH80" i="1" s="1"/>
  <c r="BJ80" i="1" s="1"/>
  <c r="A80" i="2" s="1"/>
  <c r="J88" i="6"/>
  <c r="G89" i="6"/>
  <c r="H89" i="6" s="1"/>
  <c r="M89" i="6" s="1"/>
  <c r="I89" i="6"/>
  <c r="R87" i="6"/>
  <c r="V87" i="6" s="1"/>
  <c r="P87" i="6"/>
  <c r="S87" i="6"/>
  <c r="W87" i="6" s="1"/>
  <c r="N88" i="6"/>
  <c r="Z89" i="6"/>
  <c r="O88" i="6"/>
  <c r="P88" i="6" s="1"/>
  <c r="E90" i="6"/>
  <c r="F90" i="6" s="1"/>
  <c r="B90" i="6"/>
  <c r="C90" i="6" s="1"/>
  <c r="BE86" i="5"/>
  <c r="BG84" i="5"/>
  <c r="BF84" i="5"/>
  <c r="BE84" i="3"/>
  <c r="BG80" i="1"/>
  <c r="BE87" i="4"/>
  <c r="BG85" i="4"/>
  <c r="BF85" i="4"/>
  <c r="AG86" i="3"/>
  <c r="BI84" i="5"/>
  <c r="AL83" i="1"/>
  <c r="G84" i="1"/>
  <c r="M85" i="3"/>
  <c r="AL85" i="3"/>
  <c r="AN85" i="3" s="1"/>
  <c r="L83" i="1"/>
  <c r="AG89" i="4"/>
  <c r="G86" i="3"/>
  <c r="G89" i="4"/>
  <c r="AM88" i="4"/>
  <c r="L88" i="4"/>
  <c r="M83" i="1"/>
  <c r="AG84" i="1"/>
  <c r="W87" i="4"/>
  <c r="AL88" i="4"/>
  <c r="L87" i="5"/>
  <c r="M87" i="5"/>
  <c r="AL87" i="5"/>
  <c r="AM87" i="5"/>
  <c r="AN86" i="5"/>
  <c r="J87" i="5"/>
  <c r="N82" i="1"/>
  <c r="AJ83" i="1"/>
  <c r="O82" i="1"/>
  <c r="AI83" i="1"/>
  <c r="J83" i="1"/>
  <c r="AO86" i="5"/>
  <c r="AP86" i="5" s="1"/>
  <c r="N87" i="4"/>
  <c r="BK87" i="4" s="1"/>
  <c r="J88" i="4"/>
  <c r="I88" i="4"/>
  <c r="I85" i="3"/>
  <c r="Q85" i="3" s="1"/>
  <c r="J85" i="3"/>
  <c r="AI85" i="3"/>
  <c r="AJ85" i="3"/>
  <c r="E89" i="5"/>
  <c r="G89" i="5" s="1"/>
  <c r="A90" i="5"/>
  <c r="AE89" i="5"/>
  <c r="AG89" i="5" s="1"/>
  <c r="B89" i="5"/>
  <c r="C89" i="5" s="1"/>
  <c r="BJ89" i="5" s="1"/>
  <c r="F88" i="5"/>
  <c r="Z88" i="5"/>
  <c r="AI87" i="5"/>
  <c r="I87" i="5"/>
  <c r="Q87" i="5" s="1"/>
  <c r="AJ87" i="5"/>
  <c r="AZ88" i="5"/>
  <c r="AF88" i="5"/>
  <c r="N86" i="5"/>
  <c r="O86" i="5"/>
  <c r="Z89" i="4"/>
  <c r="F89" i="4"/>
  <c r="I89" i="4" s="1"/>
  <c r="AW86" i="4"/>
  <c r="AV86" i="4"/>
  <c r="AZ89" i="4"/>
  <c r="AF89" i="4"/>
  <c r="AJ89" i="4" s="1"/>
  <c r="AO87" i="4"/>
  <c r="AP87" i="4" s="1"/>
  <c r="AN87" i="4"/>
  <c r="A91" i="4"/>
  <c r="B90" i="4"/>
  <c r="C90" i="4" s="1"/>
  <c r="E90" i="4"/>
  <c r="AE90" i="4"/>
  <c r="AI88" i="4"/>
  <c r="AN82" i="1"/>
  <c r="AO82" i="1"/>
  <c r="AP82" i="1" s="1"/>
  <c r="AF84" i="1"/>
  <c r="AJ84" i="1" s="1"/>
  <c r="F84" i="1"/>
  <c r="Z84" i="1"/>
  <c r="N84" i="3"/>
  <c r="AO84" i="3"/>
  <c r="AP84" i="3" s="1"/>
  <c r="AW83" i="3"/>
  <c r="AV83" i="3"/>
  <c r="O84" i="3"/>
  <c r="F86" i="3"/>
  <c r="L86" i="3" s="1"/>
  <c r="Z86" i="3"/>
  <c r="AF86" i="3"/>
  <c r="AL86" i="3" s="1"/>
  <c r="AZ84" i="1"/>
  <c r="AZ86" i="3"/>
  <c r="AE87" i="3"/>
  <c r="E87" i="3"/>
  <c r="B87" i="3"/>
  <c r="C87" i="3" s="1"/>
  <c r="BJ87" i="3" s="1"/>
  <c r="AE85" i="1"/>
  <c r="E85" i="1"/>
  <c r="A85" i="8" s="1"/>
  <c r="B85" i="1"/>
  <c r="C85" i="1" s="1"/>
  <c r="A88" i="3"/>
  <c r="A86" i="1"/>
  <c r="AQ83" i="1" l="1"/>
  <c r="M84" i="1"/>
  <c r="BF80" i="1"/>
  <c r="M90" i="9"/>
  <c r="AW81" i="1"/>
  <c r="AQ88" i="4"/>
  <c r="AQ85" i="3"/>
  <c r="BJ84" i="5"/>
  <c r="BF82" i="3"/>
  <c r="AJ90" i="9"/>
  <c r="AL90" i="9"/>
  <c r="AN90" i="9" s="1"/>
  <c r="Q88" i="6"/>
  <c r="BK88" i="6" s="1"/>
  <c r="AQ87" i="5"/>
  <c r="L90" i="9"/>
  <c r="AI90" i="9"/>
  <c r="AQ90" i="9" s="1"/>
  <c r="BK87" i="6"/>
  <c r="BG82" i="3"/>
  <c r="J90" i="9"/>
  <c r="BE89" i="9"/>
  <c r="BJ82" i="3"/>
  <c r="AO90" i="9"/>
  <c r="BF87" i="9"/>
  <c r="BG87" i="9"/>
  <c r="N89" i="9"/>
  <c r="O89" i="9"/>
  <c r="A93" i="9"/>
  <c r="B92" i="9"/>
  <c r="C92" i="9" s="1"/>
  <c r="AE92" i="9"/>
  <c r="E92" i="9"/>
  <c r="AR89" i="9"/>
  <c r="AV89" i="9" s="1"/>
  <c r="AS89" i="9"/>
  <c r="AW89" i="9" s="1"/>
  <c r="AP89" i="9"/>
  <c r="AF91" i="9"/>
  <c r="AG91" i="9"/>
  <c r="AZ91" i="9"/>
  <c r="F91" i="9"/>
  <c r="J91" i="9" s="1"/>
  <c r="G91" i="9"/>
  <c r="Z91" i="9"/>
  <c r="AP88" i="9"/>
  <c r="AS88" i="9"/>
  <c r="AW88" i="9" s="1"/>
  <c r="AR88" i="9"/>
  <c r="AV88" i="9" s="1"/>
  <c r="I90" i="9"/>
  <c r="BK86" i="5"/>
  <c r="AW85" i="5"/>
  <c r="AV85" i="5"/>
  <c r="Q88" i="4"/>
  <c r="N83" i="1"/>
  <c r="AO83" i="1"/>
  <c r="AP83" i="1" s="1"/>
  <c r="AV81" i="1"/>
  <c r="BI81" i="1" s="1"/>
  <c r="W83" i="3"/>
  <c r="BF83" i="3" s="1"/>
  <c r="BI122" i="6"/>
  <c r="AR84" i="3"/>
  <c r="AV84" i="3" s="1"/>
  <c r="AS84" i="3"/>
  <c r="R86" i="5"/>
  <c r="V86" i="5" s="1"/>
  <c r="S86" i="5"/>
  <c r="P86" i="5"/>
  <c r="R84" i="3"/>
  <c r="V84" i="3" s="1"/>
  <c r="S84" i="3"/>
  <c r="W84" i="3" s="1"/>
  <c r="P84" i="3"/>
  <c r="BK84" i="3" s="1"/>
  <c r="AR87" i="4"/>
  <c r="AS87" i="4"/>
  <c r="BH87" i="4"/>
  <c r="BH87" i="6"/>
  <c r="BJ87" i="6" s="1"/>
  <c r="BE124" i="6"/>
  <c r="AR123" i="6"/>
  <c r="AV123" i="6" s="1"/>
  <c r="AS123" i="6"/>
  <c r="AW123" i="6" s="1"/>
  <c r="AP123" i="6"/>
  <c r="AZ127" i="6"/>
  <c r="AF127" i="6"/>
  <c r="W85" i="5"/>
  <c r="BH85" i="5" s="1"/>
  <c r="BI83" i="3"/>
  <c r="AR82" i="1"/>
  <c r="AV82" i="1" s="1"/>
  <c r="AS82" i="1"/>
  <c r="AR86" i="5"/>
  <c r="AS86" i="5"/>
  <c r="W81" i="1"/>
  <c r="BH81" i="1" s="1"/>
  <c r="BJ81" i="1" s="1"/>
  <c r="A81" i="2" s="1"/>
  <c r="AO124" i="6"/>
  <c r="AN124" i="6"/>
  <c r="A129" i="6"/>
  <c r="AE128" i="6"/>
  <c r="AI126" i="6"/>
  <c r="AG126" i="6"/>
  <c r="AH126" i="6" s="1"/>
  <c r="R82" i="1"/>
  <c r="W82" i="1" s="1"/>
  <c r="S82" i="1"/>
  <c r="P82" i="1"/>
  <c r="BG87" i="6"/>
  <c r="BF87" i="6"/>
  <c r="AJ125" i="6"/>
  <c r="AQ125" i="6" s="1"/>
  <c r="AM125" i="6"/>
  <c r="W86" i="4"/>
  <c r="BH86" i="4" s="1"/>
  <c r="G90" i="6"/>
  <c r="H90" i="6" s="1"/>
  <c r="I90" i="6"/>
  <c r="J89" i="6"/>
  <c r="O89" i="6"/>
  <c r="P89" i="6" s="1"/>
  <c r="N89" i="6"/>
  <c r="Z90" i="6"/>
  <c r="E91" i="6"/>
  <c r="F91" i="6" s="1"/>
  <c r="B91" i="6"/>
  <c r="C91" i="6" s="1"/>
  <c r="S88" i="6"/>
  <c r="W88" i="6" s="1"/>
  <c r="R88" i="6"/>
  <c r="V88" i="6" s="1"/>
  <c r="BE87" i="5"/>
  <c r="BG85" i="5"/>
  <c r="BE83" i="1"/>
  <c r="BE88" i="4"/>
  <c r="BE85" i="3"/>
  <c r="BG81" i="1"/>
  <c r="BF81" i="1"/>
  <c r="BI86" i="4"/>
  <c r="M89" i="4"/>
  <c r="L84" i="1"/>
  <c r="AM86" i="3"/>
  <c r="AN86" i="3" s="1"/>
  <c r="AG90" i="4"/>
  <c r="G90" i="4"/>
  <c r="AM84" i="1"/>
  <c r="AL89" i="4"/>
  <c r="AL84" i="1"/>
  <c r="M86" i="3"/>
  <c r="O86" i="3" s="1"/>
  <c r="AM89" i="4"/>
  <c r="AG85" i="1"/>
  <c r="G87" i="3"/>
  <c r="G85" i="1"/>
  <c r="AG87" i="3"/>
  <c r="L89" i="4"/>
  <c r="AL88" i="5"/>
  <c r="AM88" i="5"/>
  <c r="M88" i="5"/>
  <c r="L88" i="5"/>
  <c r="AN83" i="1"/>
  <c r="AI84" i="1"/>
  <c r="AQ84" i="1" s="1"/>
  <c r="J84" i="1"/>
  <c r="I84" i="1"/>
  <c r="AJ88" i="5"/>
  <c r="AV86" i="5"/>
  <c r="J88" i="5"/>
  <c r="AN88" i="4"/>
  <c r="I86" i="3"/>
  <c r="Q86" i="3" s="1"/>
  <c r="J86" i="3"/>
  <c r="AI86" i="3"/>
  <c r="AJ86" i="3"/>
  <c r="AQ86" i="3" s="1"/>
  <c r="AI88" i="5"/>
  <c r="I88" i="5"/>
  <c r="O87" i="5"/>
  <c r="N87" i="5"/>
  <c r="Z89" i="5"/>
  <c r="F89" i="5"/>
  <c r="B90" i="5"/>
  <c r="C90" i="5" s="1"/>
  <c r="A91" i="5"/>
  <c r="E90" i="5"/>
  <c r="G90" i="5" s="1"/>
  <c r="AE90" i="5"/>
  <c r="AG90" i="5" s="1"/>
  <c r="AN87" i="5"/>
  <c r="AO87" i="5"/>
  <c r="AP87" i="5" s="1"/>
  <c r="AZ89" i="5"/>
  <c r="AF89" i="5"/>
  <c r="AO88" i="4"/>
  <c r="AP88" i="4" s="1"/>
  <c r="A92" i="4"/>
  <c r="AE91" i="4"/>
  <c r="E91" i="4"/>
  <c r="B91" i="4"/>
  <c r="C91" i="4" s="1"/>
  <c r="BJ91" i="4" s="1"/>
  <c r="F90" i="4"/>
  <c r="I90" i="4" s="1"/>
  <c r="Z90" i="4"/>
  <c r="AZ90" i="4"/>
  <c r="AF90" i="4"/>
  <c r="AI90" i="4" s="1"/>
  <c r="N88" i="4"/>
  <c r="O88" i="4"/>
  <c r="AI89" i="4"/>
  <c r="AQ89" i="4" s="1"/>
  <c r="J89" i="4"/>
  <c r="AV87" i="4"/>
  <c r="O83" i="1"/>
  <c r="AF85" i="1"/>
  <c r="AI85" i="1" s="1"/>
  <c r="F85" i="1"/>
  <c r="L85" i="1" s="1"/>
  <c r="Z85" i="1"/>
  <c r="O85" i="3"/>
  <c r="N85" i="3"/>
  <c r="AO85" i="3"/>
  <c r="AP85" i="3" s="1"/>
  <c r="F87" i="3"/>
  <c r="L87" i="3" s="1"/>
  <c r="Z87" i="3"/>
  <c r="AF87" i="3"/>
  <c r="AZ85" i="1"/>
  <c r="AZ87" i="3"/>
  <c r="AE88" i="3"/>
  <c r="B88" i="3"/>
  <c r="C88" i="3" s="1"/>
  <c r="E88" i="3"/>
  <c r="AE86" i="1"/>
  <c r="B86" i="1"/>
  <c r="C86" i="1" s="1"/>
  <c r="E86" i="1"/>
  <c r="A86" i="8" s="1"/>
  <c r="A89" i="3"/>
  <c r="A87" i="1"/>
  <c r="M91" i="9" l="1"/>
  <c r="AL91" i="9"/>
  <c r="O90" i="9"/>
  <c r="AQ88" i="5"/>
  <c r="BI89" i="9"/>
  <c r="N90" i="9"/>
  <c r="I91" i="9"/>
  <c r="AL87" i="3"/>
  <c r="Q88" i="5"/>
  <c r="BI123" i="6"/>
  <c r="AS83" i="1"/>
  <c r="AW83" i="1" s="1"/>
  <c r="Q89" i="6"/>
  <c r="AZ92" i="9"/>
  <c r="AF92" i="9"/>
  <c r="AI92" i="9" s="1"/>
  <c r="AG92" i="9"/>
  <c r="S90" i="9"/>
  <c r="W90" i="9" s="1"/>
  <c r="P90" i="9"/>
  <c r="R90" i="9"/>
  <c r="V90" i="9" s="1"/>
  <c r="AP90" i="9"/>
  <c r="AR90" i="9"/>
  <c r="AV90" i="9" s="1"/>
  <c r="BI90" i="9" s="1"/>
  <c r="AS90" i="9"/>
  <c r="AW90" i="9" s="1"/>
  <c r="G92" i="9"/>
  <c r="Z92" i="9"/>
  <c r="F92" i="9"/>
  <c r="L92" i="9" s="1"/>
  <c r="L91" i="9"/>
  <c r="BF88" i="9"/>
  <c r="AI91" i="9"/>
  <c r="AJ91" i="9"/>
  <c r="S89" i="9"/>
  <c r="W89" i="9" s="1"/>
  <c r="R89" i="9"/>
  <c r="V89" i="9" s="1"/>
  <c r="BH89" i="9" s="1"/>
  <c r="BJ89" i="9" s="1"/>
  <c r="P89" i="9"/>
  <c r="BK89" i="9" s="1"/>
  <c r="A94" i="9"/>
  <c r="B93" i="9"/>
  <c r="C93" i="9" s="1"/>
  <c r="AE93" i="9"/>
  <c r="E93" i="9"/>
  <c r="BE90" i="9"/>
  <c r="BG88" i="9"/>
  <c r="AM91" i="9"/>
  <c r="AN91" i="9" s="1"/>
  <c r="Q90" i="9"/>
  <c r="Q91" i="9" s="1"/>
  <c r="AO88" i="5"/>
  <c r="AP88" i="5" s="1"/>
  <c r="BF85" i="5"/>
  <c r="BI85" i="5"/>
  <c r="AW86" i="5"/>
  <c r="BI86" i="5" s="1"/>
  <c r="Q89" i="4"/>
  <c r="BH83" i="3"/>
  <c r="BG83" i="3"/>
  <c r="V82" i="1"/>
  <c r="BH82" i="1" s="1"/>
  <c r="AR83" i="1"/>
  <c r="AV83" i="1" s="1"/>
  <c r="BH88" i="6"/>
  <c r="BJ88" i="6" s="1"/>
  <c r="BJ86" i="4"/>
  <c r="BE125" i="6"/>
  <c r="AR124" i="6"/>
  <c r="AV124" i="6" s="1"/>
  <c r="AS124" i="6"/>
  <c r="AW124" i="6" s="1"/>
  <c r="AP124" i="6"/>
  <c r="W86" i="5"/>
  <c r="BH86" i="5" s="1"/>
  <c r="AR85" i="3"/>
  <c r="AW85" i="3" s="1"/>
  <c r="AS85" i="3"/>
  <c r="AR88" i="4"/>
  <c r="AS88" i="4"/>
  <c r="R87" i="5"/>
  <c r="W87" i="5" s="1"/>
  <c r="S87" i="5"/>
  <c r="P87" i="5"/>
  <c r="BK87" i="5" s="1"/>
  <c r="BE86" i="3"/>
  <c r="BF88" i="6"/>
  <c r="BG88" i="6"/>
  <c r="AZ128" i="6"/>
  <c r="AF128" i="6"/>
  <c r="AW87" i="4"/>
  <c r="BI87" i="4" s="1"/>
  <c r="AR87" i="5"/>
  <c r="AS87" i="5"/>
  <c r="R86" i="3"/>
  <c r="S86" i="3"/>
  <c r="W86" i="3" s="1"/>
  <c r="P86" i="3"/>
  <c r="BI83" i="1"/>
  <c r="R83" i="1"/>
  <c r="S83" i="1"/>
  <c r="P83" i="1"/>
  <c r="AS88" i="5"/>
  <c r="AW88" i="5" s="1"/>
  <c r="A130" i="6"/>
  <c r="AE129" i="6"/>
  <c r="AI127" i="6"/>
  <c r="AG127" i="6"/>
  <c r="AH127" i="6" s="1"/>
  <c r="AW84" i="3"/>
  <c r="BG84" i="3" s="1"/>
  <c r="R85" i="3"/>
  <c r="S85" i="3"/>
  <c r="P85" i="3"/>
  <c r="BK85" i="3" s="1"/>
  <c r="BI84" i="3"/>
  <c r="R88" i="4"/>
  <c r="S88" i="4"/>
  <c r="W88" i="4" s="1"/>
  <c r="P88" i="4"/>
  <c r="BK88" i="4" s="1"/>
  <c r="BG86" i="4"/>
  <c r="BF86" i="4"/>
  <c r="AO125" i="6"/>
  <c r="AN125" i="6"/>
  <c r="AJ126" i="6"/>
  <c r="AQ126" i="6" s="1"/>
  <c r="AM126" i="6"/>
  <c r="AW82" i="1"/>
  <c r="BG82" i="1" s="1"/>
  <c r="M90" i="6"/>
  <c r="J90" i="6"/>
  <c r="G91" i="6"/>
  <c r="H91" i="6" s="1"/>
  <c r="M91" i="6" s="1"/>
  <c r="I91" i="6"/>
  <c r="B92" i="6"/>
  <c r="C92" i="6" s="1"/>
  <c r="E92" i="6"/>
  <c r="F92" i="6" s="1"/>
  <c r="Z91" i="6"/>
  <c r="R89" i="6"/>
  <c r="S89" i="6"/>
  <c r="W89" i="6" s="1"/>
  <c r="BE88" i="5"/>
  <c r="BF86" i="5"/>
  <c r="BE89" i="4"/>
  <c r="BG87" i="4"/>
  <c r="BF87" i="4"/>
  <c r="BE84" i="1"/>
  <c r="G86" i="1"/>
  <c r="AG91" i="4"/>
  <c r="M87" i="3"/>
  <c r="AM85" i="1"/>
  <c r="L90" i="4"/>
  <c r="AG88" i="3"/>
  <c r="M85" i="1"/>
  <c r="N85" i="1" s="1"/>
  <c r="AL85" i="1"/>
  <c r="M90" i="4"/>
  <c r="N90" i="4" s="1"/>
  <c r="AL90" i="4"/>
  <c r="AM87" i="3"/>
  <c r="AN87" i="3" s="1"/>
  <c r="AM90" i="4"/>
  <c r="AG86" i="1"/>
  <c r="G88" i="3"/>
  <c r="BH84" i="3"/>
  <c r="G91" i="4"/>
  <c r="AL89" i="5"/>
  <c r="AM89" i="5"/>
  <c r="M89" i="5"/>
  <c r="L89" i="5"/>
  <c r="O88" i="5"/>
  <c r="AJ89" i="5"/>
  <c r="I89" i="5"/>
  <c r="N86" i="3"/>
  <c r="BK86" i="3" s="1"/>
  <c r="J85" i="1"/>
  <c r="I85" i="1"/>
  <c r="AJ85" i="1"/>
  <c r="AQ85" i="1" s="1"/>
  <c r="N88" i="5"/>
  <c r="J90" i="4"/>
  <c r="BE90" i="4" s="1"/>
  <c r="AJ90" i="4"/>
  <c r="AQ90" i="4" s="1"/>
  <c r="I87" i="3"/>
  <c r="Q87" i="3" s="1"/>
  <c r="J87" i="3"/>
  <c r="AJ87" i="3"/>
  <c r="AI87" i="3"/>
  <c r="AI89" i="5"/>
  <c r="J89" i="5"/>
  <c r="AN88" i="5"/>
  <c r="AV87" i="5"/>
  <c r="AF90" i="5"/>
  <c r="AZ90" i="5"/>
  <c r="A92" i="5"/>
  <c r="AE91" i="5"/>
  <c r="AG91" i="5" s="1"/>
  <c r="B91" i="5"/>
  <c r="C91" i="5" s="1"/>
  <c r="BJ91" i="5" s="1"/>
  <c r="E91" i="5"/>
  <c r="G91" i="5" s="1"/>
  <c r="F90" i="5"/>
  <c r="Z90" i="5"/>
  <c r="O89" i="4"/>
  <c r="N89" i="4"/>
  <c r="V88" i="4"/>
  <c r="AZ91" i="4"/>
  <c r="AF91" i="4"/>
  <c r="AI91" i="4" s="1"/>
  <c r="Z91" i="4"/>
  <c r="F91" i="4"/>
  <c r="AV88" i="4"/>
  <c r="B92" i="4"/>
  <c r="C92" i="4" s="1"/>
  <c r="A93" i="4"/>
  <c r="AE92" i="4"/>
  <c r="E92" i="4"/>
  <c r="AN89" i="4"/>
  <c r="AO89" i="4"/>
  <c r="AP89" i="4" s="1"/>
  <c r="AO84" i="1"/>
  <c r="AP84" i="1" s="1"/>
  <c r="AN84" i="1"/>
  <c r="N84" i="1"/>
  <c r="W83" i="1"/>
  <c r="V83" i="1"/>
  <c r="O84" i="1"/>
  <c r="F86" i="1"/>
  <c r="J86" i="1" s="1"/>
  <c r="Z86" i="1"/>
  <c r="AF86" i="1"/>
  <c r="AJ86" i="1" s="1"/>
  <c r="V85" i="3"/>
  <c r="V86" i="3"/>
  <c r="F88" i="3"/>
  <c r="Z88" i="3"/>
  <c r="AO86" i="3"/>
  <c r="AP86" i="3" s="1"/>
  <c r="AF88" i="3"/>
  <c r="AL88" i="3" s="1"/>
  <c r="AZ86" i="1"/>
  <c r="AZ88" i="3"/>
  <c r="E89" i="3"/>
  <c r="AE89" i="3"/>
  <c r="B89" i="3"/>
  <c r="C89" i="3" s="1"/>
  <c r="BJ89" i="3" s="1"/>
  <c r="B87" i="1"/>
  <c r="C87" i="1" s="1"/>
  <c r="E87" i="1"/>
  <c r="A87" i="8" s="1"/>
  <c r="AE87" i="1"/>
  <c r="A90" i="3"/>
  <c r="A88" i="1"/>
  <c r="L88" i="3" l="1"/>
  <c r="BF84" i="3"/>
  <c r="Q89" i="5"/>
  <c r="AQ87" i="3"/>
  <c r="BH90" i="9"/>
  <c r="BJ90" i="9" s="1"/>
  <c r="AJ92" i="9"/>
  <c r="I92" i="9"/>
  <c r="AM92" i="9"/>
  <c r="AO91" i="9"/>
  <c r="J92" i="9"/>
  <c r="AQ89" i="5"/>
  <c r="BG86" i="5"/>
  <c r="Q90" i="6"/>
  <c r="BF82" i="1"/>
  <c r="BI82" i="1"/>
  <c r="BJ82" i="1" s="1"/>
  <c r="A82" i="2" s="1"/>
  <c r="M92" i="9"/>
  <c r="N92" i="9" s="1"/>
  <c r="BK90" i="9"/>
  <c r="BK89" i="6"/>
  <c r="BJ86" i="5"/>
  <c r="BJ84" i="3"/>
  <c r="N91" i="9"/>
  <c r="O91" i="9"/>
  <c r="Q92" i="9"/>
  <c r="A95" i="9"/>
  <c r="B94" i="9"/>
  <c r="C94" i="9" s="1"/>
  <c r="AE94" i="9"/>
  <c r="E94" i="9"/>
  <c r="AF93" i="9"/>
  <c r="AI93" i="9" s="1"/>
  <c r="AG93" i="9"/>
  <c r="AZ93" i="9"/>
  <c r="O92" i="9"/>
  <c r="BF90" i="9"/>
  <c r="BG90" i="9"/>
  <c r="BE92" i="9"/>
  <c r="AR91" i="9"/>
  <c r="AV91" i="9" s="1"/>
  <c r="AS91" i="9"/>
  <c r="AW91" i="9" s="1"/>
  <c r="AP91" i="9"/>
  <c r="F93" i="9"/>
  <c r="I93" i="9" s="1"/>
  <c r="Z93" i="9"/>
  <c r="G93" i="9"/>
  <c r="L93" i="9" s="1"/>
  <c r="AQ91" i="9"/>
  <c r="AQ92" i="9" s="1"/>
  <c r="AL92" i="9"/>
  <c r="BF89" i="9"/>
  <c r="BG89" i="9"/>
  <c r="BE91" i="9"/>
  <c r="V87" i="5"/>
  <c r="BH87" i="5" s="1"/>
  <c r="AR88" i="5"/>
  <c r="AV88" i="5" s="1"/>
  <c r="BI88" i="5" s="1"/>
  <c r="Q90" i="4"/>
  <c r="AO87" i="3"/>
  <c r="AP87" i="3" s="1"/>
  <c r="W85" i="3"/>
  <c r="BH85" i="3"/>
  <c r="AV85" i="3"/>
  <c r="BI85" i="3" s="1"/>
  <c r="V89" i="6"/>
  <c r="BH89" i="6" s="1"/>
  <c r="BJ89" i="6" s="1"/>
  <c r="O90" i="6"/>
  <c r="P90" i="6" s="1"/>
  <c r="M91" i="4"/>
  <c r="O85" i="1"/>
  <c r="R88" i="5"/>
  <c r="V88" i="5" s="1"/>
  <c r="S88" i="5"/>
  <c r="P88" i="5"/>
  <c r="BK88" i="5" s="1"/>
  <c r="A131" i="6"/>
  <c r="AE130" i="6"/>
  <c r="AW87" i="5"/>
  <c r="BI87" i="5" s="1"/>
  <c r="AR86" i="3"/>
  <c r="AV86" i="3" s="1"/>
  <c r="AS86" i="3"/>
  <c r="AW86" i="3" s="1"/>
  <c r="AR89" i="4"/>
  <c r="AS89" i="4"/>
  <c r="AR125" i="6"/>
  <c r="AV125" i="6" s="1"/>
  <c r="AS125" i="6"/>
  <c r="AW125" i="6" s="1"/>
  <c r="AP125" i="6"/>
  <c r="AJ127" i="6"/>
  <c r="AQ127" i="6" s="1"/>
  <c r="AM127" i="6"/>
  <c r="R84" i="1"/>
  <c r="S84" i="1"/>
  <c r="P84" i="1"/>
  <c r="O89" i="5"/>
  <c r="AO126" i="6"/>
  <c r="AN126" i="6"/>
  <c r="AI128" i="6"/>
  <c r="AG128" i="6"/>
  <c r="AH128" i="6" s="1"/>
  <c r="AR84" i="1"/>
  <c r="AV84" i="1" s="1"/>
  <c r="AS84" i="1"/>
  <c r="R89" i="4"/>
  <c r="V89" i="4" s="1"/>
  <c r="S89" i="4"/>
  <c r="P89" i="4"/>
  <c r="BK89" i="4" s="1"/>
  <c r="BG89" i="6"/>
  <c r="BF89" i="6"/>
  <c r="BE126" i="6"/>
  <c r="AF129" i="6"/>
  <c r="AZ129" i="6"/>
  <c r="AW88" i="4"/>
  <c r="BI88" i="4" s="1"/>
  <c r="BI124" i="6"/>
  <c r="N90" i="6"/>
  <c r="J91" i="6"/>
  <c r="G92" i="6"/>
  <c r="H92" i="6" s="1"/>
  <c r="M92" i="6" s="1"/>
  <c r="I92" i="6"/>
  <c r="O91" i="6"/>
  <c r="Z92" i="6"/>
  <c r="B93" i="6"/>
  <c r="C93" i="6" s="1"/>
  <c r="E93" i="6"/>
  <c r="F93" i="6" s="1"/>
  <c r="I93" i="6" s="1"/>
  <c r="N91" i="6"/>
  <c r="BE89" i="5"/>
  <c r="BE87" i="3"/>
  <c r="BG85" i="3"/>
  <c r="BF85" i="3"/>
  <c r="BE85" i="1"/>
  <c r="BH86" i="3"/>
  <c r="BH83" i="1"/>
  <c r="BJ83" i="1" s="1"/>
  <c r="A83" i="2" s="1"/>
  <c r="BG83" i="1"/>
  <c r="BF83" i="1"/>
  <c r="AM86" i="1"/>
  <c r="M86" i="1"/>
  <c r="G92" i="4"/>
  <c r="L91" i="4"/>
  <c r="M88" i="3"/>
  <c r="AL86" i="1"/>
  <c r="AL91" i="4"/>
  <c r="L86" i="1"/>
  <c r="G87" i="1"/>
  <c r="G89" i="3"/>
  <c r="AG92" i="4"/>
  <c r="BH88" i="4"/>
  <c r="I86" i="1"/>
  <c r="AM88" i="3"/>
  <c r="AN88" i="3" s="1"/>
  <c r="AM91" i="4"/>
  <c r="AG87" i="1"/>
  <c r="AG89" i="3"/>
  <c r="M90" i="5"/>
  <c r="L90" i="5"/>
  <c r="AL90" i="5"/>
  <c r="AM90" i="5"/>
  <c r="AO85" i="1"/>
  <c r="AP85" i="1" s="1"/>
  <c r="O90" i="4"/>
  <c r="AO90" i="4"/>
  <c r="AP90" i="4" s="1"/>
  <c r="O87" i="3"/>
  <c r="AN85" i="1"/>
  <c r="AI86" i="1"/>
  <c r="AQ86" i="1" s="1"/>
  <c r="AJ90" i="5"/>
  <c r="V84" i="1"/>
  <c r="N87" i="3"/>
  <c r="AN90" i="4"/>
  <c r="AJ91" i="4"/>
  <c r="AQ91" i="4" s="1"/>
  <c r="AI88" i="3"/>
  <c r="AQ88" i="3" s="1"/>
  <c r="AJ88" i="3"/>
  <c r="I88" i="3"/>
  <c r="J88" i="3"/>
  <c r="N89" i="5"/>
  <c r="Z91" i="5"/>
  <c r="F91" i="5"/>
  <c r="AE92" i="5"/>
  <c r="AG92" i="5" s="1"/>
  <c r="B92" i="5"/>
  <c r="C92" i="5" s="1"/>
  <c r="A93" i="5"/>
  <c r="E92" i="5"/>
  <c r="G92" i="5" s="1"/>
  <c r="AZ91" i="5"/>
  <c r="AF91" i="5"/>
  <c r="AI90" i="5"/>
  <c r="AQ90" i="5" s="1"/>
  <c r="AO89" i="5"/>
  <c r="AP89" i="5" s="1"/>
  <c r="AN89" i="5"/>
  <c r="J90" i="5"/>
  <c r="I90" i="5"/>
  <c r="Z92" i="4"/>
  <c r="F92" i="4"/>
  <c r="J92" i="4" s="1"/>
  <c r="W89" i="4"/>
  <c r="J91" i="4"/>
  <c r="I91" i="4"/>
  <c r="AF92" i="4"/>
  <c r="AM92" i="4" s="1"/>
  <c r="AZ92" i="4"/>
  <c r="E93" i="4"/>
  <c r="AE93" i="4"/>
  <c r="B93" i="4"/>
  <c r="C93" i="4" s="1"/>
  <c r="BJ93" i="4" s="1"/>
  <c r="A94" i="4"/>
  <c r="F87" i="1"/>
  <c r="I87" i="1" s="1"/>
  <c r="Z87" i="1"/>
  <c r="AF87" i="1"/>
  <c r="F89" i="3"/>
  <c r="Z89" i="3"/>
  <c r="AF89" i="3"/>
  <c r="AZ87" i="1"/>
  <c r="AZ89" i="3"/>
  <c r="E90" i="3"/>
  <c r="B90" i="3"/>
  <c r="C90" i="3" s="1"/>
  <c r="AE90" i="3"/>
  <c r="E88" i="1"/>
  <c r="A88" i="8" s="1"/>
  <c r="AE88" i="1"/>
  <c r="B88" i="1"/>
  <c r="C88" i="1" s="1"/>
  <c r="A91" i="3"/>
  <c r="A89" i="1"/>
  <c r="Q91" i="6" l="1"/>
  <c r="Q88" i="3"/>
  <c r="BI91" i="9"/>
  <c r="Q91" i="4"/>
  <c r="BI125" i="6"/>
  <c r="M93" i="9"/>
  <c r="N93" i="9" s="1"/>
  <c r="BK90" i="6"/>
  <c r="AS87" i="3"/>
  <c r="AW87" i="3" s="1"/>
  <c r="Q90" i="5"/>
  <c r="AR87" i="3"/>
  <c r="AV87" i="3" s="1"/>
  <c r="AW89" i="4"/>
  <c r="J93" i="9"/>
  <c r="AM93" i="9"/>
  <c r="S91" i="9"/>
  <c r="W91" i="9" s="1"/>
  <c r="R91" i="9"/>
  <c r="V91" i="9" s="1"/>
  <c r="BH91" i="9" s="1"/>
  <c r="BJ91" i="9" s="1"/>
  <c r="P91" i="9"/>
  <c r="BK91" i="9" s="1"/>
  <c r="A96" i="9"/>
  <c r="B95" i="9"/>
  <c r="C95" i="9" s="1"/>
  <c r="AE95" i="9"/>
  <c r="E95" i="9"/>
  <c r="AL93" i="9"/>
  <c r="G94" i="9"/>
  <c r="Z94" i="9"/>
  <c r="F94" i="9"/>
  <c r="J94" i="9" s="1"/>
  <c r="S92" i="9"/>
  <c r="W92" i="9" s="1"/>
  <c r="P92" i="9"/>
  <c r="BK92" i="9" s="1"/>
  <c r="R92" i="9"/>
  <c r="V92" i="9" s="1"/>
  <c r="BH92" i="9" s="1"/>
  <c r="AN92" i="9"/>
  <c r="AO92" i="9"/>
  <c r="AJ93" i="9"/>
  <c r="BE93" i="9" s="1"/>
  <c r="AZ94" i="9"/>
  <c r="AF94" i="9"/>
  <c r="AL94" i="9" s="1"/>
  <c r="AG94" i="9"/>
  <c r="Q93" i="9"/>
  <c r="BG87" i="5"/>
  <c r="BF87" i="5"/>
  <c r="AV89" i="4"/>
  <c r="BG88" i="4"/>
  <c r="BF88" i="4"/>
  <c r="L89" i="3"/>
  <c r="AL87" i="1"/>
  <c r="W84" i="1"/>
  <c r="R90" i="6"/>
  <c r="S90" i="6"/>
  <c r="W90" i="6" s="1"/>
  <c r="BG90" i="6" s="1"/>
  <c r="AR89" i="5"/>
  <c r="AV89" i="5" s="1"/>
  <c r="AS89" i="5"/>
  <c r="AW89" i="5" s="1"/>
  <c r="AR85" i="1"/>
  <c r="AS85" i="1"/>
  <c r="AJ128" i="6"/>
  <c r="AQ128" i="6" s="1"/>
  <c r="AM128" i="6"/>
  <c r="AR126" i="6"/>
  <c r="AV126" i="6" s="1"/>
  <c r="AS126" i="6"/>
  <c r="AW126" i="6" s="1"/>
  <c r="AP126" i="6"/>
  <c r="AF130" i="6"/>
  <c r="AZ130" i="6"/>
  <c r="R87" i="3"/>
  <c r="W87" i="3" s="1"/>
  <c r="S87" i="3"/>
  <c r="P87" i="3"/>
  <c r="BK87" i="3" s="1"/>
  <c r="BF90" i="6"/>
  <c r="R89" i="5"/>
  <c r="V89" i="5" s="1"/>
  <c r="BH89" i="5" s="1"/>
  <c r="S89" i="5"/>
  <c r="W89" i="5" s="1"/>
  <c r="P89" i="5"/>
  <c r="BK89" i="5" s="1"/>
  <c r="A132" i="6"/>
  <c r="AE131" i="6"/>
  <c r="W88" i="5"/>
  <c r="BH88" i="5" s="1"/>
  <c r="BJ88" i="5" s="1"/>
  <c r="AN127" i="6"/>
  <c r="AO127" i="6"/>
  <c r="R85" i="1"/>
  <c r="S85" i="1"/>
  <c r="P85" i="1"/>
  <c r="AR90" i="4"/>
  <c r="AV90" i="4" s="1"/>
  <c r="AS90" i="4"/>
  <c r="AM89" i="3"/>
  <c r="R90" i="4"/>
  <c r="V90" i="4" s="1"/>
  <c r="S90" i="4"/>
  <c r="P90" i="4"/>
  <c r="BK90" i="4" s="1"/>
  <c r="BJ88" i="4"/>
  <c r="AG129" i="6"/>
  <c r="AH129" i="6" s="1"/>
  <c r="AI129" i="6"/>
  <c r="AW84" i="1"/>
  <c r="BI84" i="1" s="1"/>
  <c r="BE127" i="6"/>
  <c r="G93" i="6"/>
  <c r="H93" i="6" s="1"/>
  <c r="M93" i="6" s="1"/>
  <c r="J92" i="6"/>
  <c r="R91" i="6"/>
  <c r="V91" i="6" s="1"/>
  <c r="BH91" i="6" s="1"/>
  <c r="BJ91" i="6" s="1"/>
  <c r="P91" i="6"/>
  <c r="BK91" i="6" s="1"/>
  <c r="N92" i="6"/>
  <c r="S91" i="6"/>
  <c r="W91" i="6" s="1"/>
  <c r="Z93" i="6"/>
  <c r="O92" i="6"/>
  <c r="P92" i="6" s="1"/>
  <c r="E94" i="6"/>
  <c r="F94" i="6" s="1"/>
  <c r="B94" i="6"/>
  <c r="C94" i="6" s="1"/>
  <c r="BG88" i="5"/>
  <c r="BE90" i="5"/>
  <c r="BE91" i="4"/>
  <c r="BF86" i="3"/>
  <c r="BE88" i="3"/>
  <c r="BG86" i="3"/>
  <c r="BE86" i="1"/>
  <c r="AG88" i="1"/>
  <c r="BI87" i="3"/>
  <c r="AG90" i="3"/>
  <c r="BI86" i="3"/>
  <c r="BJ86" i="3" s="1"/>
  <c r="BH89" i="4"/>
  <c r="AL89" i="3"/>
  <c r="AN89" i="3" s="1"/>
  <c r="AM87" i="1"/>
  <c r="AO87" i="1" s="1"/>
  <c r="AP87" i="1" s="1"/>
  <c r="M87" i="1"/>
  <c r="M89" i="3"/>
  <c r="L87" i="1"/>
  <c r="AL92" i="4"/>
  <c r="L92" i="4"/>
  <c r="G90" i="3"/>
  <c r="AG93" i="4"/>
  <c r="G88" i="1"/>
  <c r="G93" i="4"/>
  <c r="M92" i="4"/>
  <c r="AN90" i="5"/>
  <c r="AM91" i="5"/>
  <c r="AL91" i="5"/>
  <c r="M91" i="5"/>
  <c r="L91" i="5"/>
  <c r="I91" i="5"/>
  <c r="AV85" i="1"/>
  <c r="AN91" i="4"/>
  <c r="V87" i="3"/>
  <c r="BH87" i="3" s="1"/>
  <c r="AJ87" i="1"/>
  <c r="J87" i="1"/>
  <c r="AI87" i="1"/>
  <c r="AQ87" i="1" s="1"/>
  <c r="AO90" i="5"/>
  <c r="AP90" i="5" s="1"/>
  <c r="AO91" i="4"/>
  <c r="AP91" i="4" s="1"/>
  <c r="I92" i="4"/>
  <c r="AO92" i="4"/>
  <c r="AP92" i="4" s="1"/>
  <c r="AJ89" i="3"/>
  <c r="AI89" i="3"/>
  <c r="J89" i="3"/>
  <c r="I89" i="3"/>
  <c r="AI91" i="5"/>
  <c r="AJ91" i="5"/>
  <c r="AF92" i="5"/>
  <c r="AZ92" i="5"/>
  <c r="O90" i="5"/>
  <c r="N90" i="5"/>
  <c r="A94" i="5"/>
  <c r="E93" i="5"/>
  <c r="G93" i="5" s="1"/>
  <c r="B93" i="5"/>
  <c r="C93" i="5" s="1"/>
  <c r="BJ93" i="5" s="1"/>
  <c r="AE93" i="5"/>
  <c r="AG93" i="5" s="1"/>
  <c r="J91" i="5"/>
  <c r="F92" i="5"/>
  <c r="Z92" i="5"/>
  <c r="A95" i="4"/>
  <c r="B94" i="4"/>
  <c r="C94" i="4" s="1"/>
  <c r="E94" i="4"/>
  <c r="AE94" i="4"/>
  <c r="AJ92" i="4"/>
  <c r="AI92" i="4"/>
  <c r="AQ92" i="4" s="1"/>
  <c r="AZ93" i="4"/>
  <c r="AF93" i="4"/>
  <c r="N91" i="4"/>
  <c r="O91" i="4"/>
  <c r="Z93" i="4"/>
  <c r="F93" i="4"/>
  <c r="M93" i="4" s="1"/>
  <c r="AO86" i="1"/>
  <c r="AP86" i="1" s="1"/>
  <c r="AN86" i="1"/>
  <c r="O86" i="1"/>
  <c r="N86" i="1"/>
  <c r="F88" i="1"/>
  <c r="L88" i="1" s="1"/>
  <c r="Z88" i="1"/>
  <c r="AF88" i="1"/>
  <c r="O88" i="3"/>
  <c r="N88" i="3"/>
  <c r="AO88" i="3"/>
  <c r="AP88" i="3" s="1"/>
  <c r="F90" i="3"/>
  <c r="L90" i="3" s="1"/>
  <c r="Z90" i="3"/>
  <c r="AF90" i="3"/>
  <c r="AM90" i="3" s="1"/>
  <c r="AZ88" i="1"/>
  <c r="AZ90" i="3"/>
  <c r="B91" i="3"/>
  <c r="C91" i="3" s="1"/>
  <c r="BJ91" i="3" s="1"/>
  <c r="E91" i="3"/>
  <c r="AE91" i="3"/>
  <c r="E89" i="1"/>
  <c r="A89" i="8" s="1"/>
  <c r="AE89" i="1"/>
  <c r="B89" i="1"/>
  <c r="C89" i="1" s="1"/>
  <c r="A92" i="3"/>
  <c r="A90" i="1"/>
  <c r="BG84" i="1" l="1"/>
  <c r="AQ91" i="5"/>
  <c r="Q91" i="5"/>
  <c r="Q89" i="3"/>
  <c r="Q92" i="6"/>
  <c r="AL93" i="4"/>
  <c r="BH84" i="1"/>
  <c r="BJ84" i="1" s="1"/>
  <c r="A84" i="2" s="1"/>
  <c r="O93" i="9"/>
  <c r="S93" i="9" s="1"/>
  <c r="W93" i="9" s="1"/>
  <c r="BF84" i="1"/>
  <c r="AQ89" i="3"/>
  <c r="BI89" i="4"/>
  <c r="R93" i="9"/>
  <c r="V93" i="9" s="1"/>
  <c r="BH93" i="9" s="1"/>
  <c r="BF91" i="9"/>
  <c r="BG91" i="9"/>
  <c r="AJ94" i="9"/>
  <c r="AM94" i="9"/>
  <c r="AN94" i="9" s="1"/>
  <c r="M94" i="9"/>
  <c r="AP92" i="9"/>
  <c r="AR92" i="9"/>
  <c r="AV92" i="9" s="1"/>
  <c r="AS92" i="9"/>
  <c r="AW92" i="9" s="1"/>
  <c r="AF95" i="9"/>
  <c r="AJ95" i="9" s="1"/>
  <c r="AG95" i="9"/>
  <c r="AM95" i="9" s="1"/>
  <c r="AZ95" i="9"/>
  <c r="F95" i="9"/>
  <c r="J95" i="9" s="1"/>
  <c r="G95" i="9"/>
  <c r="Z95" i="9"/>
  <c r="AI94" i="9"/>
  <c r="L94" i="9"/>
  <c r="AQ93" i="9"/>
  <c r="A97" i="9"/>
  <c r="B96" i="9"/>
  <c r="C96" i="9" s="1"/>
  <c r="AE96" i="9"/>
  <c r="E96" i="9"/>
  <c r="AN93" i="9"/>
  <c r="AO93" i="9"/>
  <c r="I94" i="9"/>
  <c r="Q94" i="9" s="1"/>
  <c r="Q92" i="4"/>
  <c r="BG89" i="4"/>
  <c r="BF89" i="4"/>
  <c r="AL88" i="1"/>
  <c r="V90" i="6"/>
  <c r="BH90" i="6" s="1"/>
  <c r="BJ90" i="6" s="1"/>
  <c r="AR88" i="3"/>
  <c r="AS88" i="3"/>
  <c r="AR87" i="1"/>
  <c r="AV87" i="1" s="1"/>
  <c r="AS87" i="1"/>
  <c r="AW87" i="1" s="1"/>
  <c r="R86" i="1"/>
  <c r="V86" i="1" s="1"/>
  <c r="S86" i="1"/>
  <c r="P86" i="1"/>
  <c r="AR91" i="4"/>
  <c r="AS91" i="4"/>
  <c r="AW91" i="4" s="1"/>
  <c r="AM93" i="4"/>
  <c r="AO93" i="4" s="1"/>
  <c r="AP93" i="4" s="1"/>
  <c r="W85" i="1"/>
  <c r="V85" i="1"/>
  <c r="AZ131" i="6"/>
  <c r="AF131" i="6"/>
  <c r="BF88" i="5"/>
  <c r="R91" i="4"/>
  <c r="W91" i="4" s="1"/>
  <c r="S91" i="4"/>
  <c r="P91" i="4"/>
  <c r="BK91" i="4" s="1"/>
  <c r="R90" i="5"/>
  <c r="S90" i="5"/>
  <c r="P90" i="5"/>
  <c r="BK90" i="5" s="1"/>
  <c r="AR90" i="5"/>
  <c r="AV90" i="5" s="1"/>
  <c r="AS90" i="5"/>
  <c r="AJ129" i="6"/>
  <c r="AQ129" i="6" s="1"/>
  <c r="AM129" i="6"/>
  <c r="W90" i="4"/>
  <c r="BH90" i="4" s="1"/>
  <c r="AW90" i="4"/>
  <c r="BI90" i="4" s="1"/>
  <c r="AR127" i="6"/>
  <c r="AV127" i="6" s="1"/>
  <c r="AS127" i="6"/>
  <c r="AW127" i="6" s="1"/>
  <c r="AP127" i="6"/>
  <c r="A133" i="6"/>
  <c r="AE132" i="6"/>
  <c r="BI126" i="6"/>
  <c r="AW85" i="1"/>
  <c r="BI85" i="1" s="1"/>
  <c r="R88" i="3"/>
  <c r="S88" i="3"/>
  <c r="P88" i="3"/>
  <c r="BK88" i="3" s="1"/>
  <c r="AR86" i="1"/>
  <c r="AV86" i="1" s="1"/>
  <c r="AS86" i="1"/>
  <c r="AR92" i="4"/>
  <c r="AV92" i="4" s="1"/>
  <c r="AS92" i="4"/>
  <c r="AW92" i="4" s="1"/>
  <c r="AI130" i="6"/>
  <c r="AG130" i="6"/>
  <c r="AH130" i="6" s="1"/>
  <c r="AO128" i="6"/>
  <c r="AN128" i="6"/>
  <c r="BG91" i="6"/>
  <c r="BF91" i="6"/>
  <c r="BE128" i="6"/>
  <c r="J93" i="6"/>
  <c r="G94" i="6"/>
  <c r="H94" i="6" s="1"/>
  <c r="M94" i="6" s="1"/>
  <c r="I94" i="6"/>
  <c r="O93" i="6"/>
  <c r="P93" i="6" s="1"/>
  <c r="N93" i="6"/>
  <c r="B95" i="6"/>
  <c r="C95" i="6" s="1"/>
  <c r="E95" i="6"/>
  <c r="F95" i="6" s="1"/>
  <c r="R92" i="6"/>
  <c r="S92" i="6"/>
  <c r="W92" i="6" s="1"/>
  <c r="Z94" i="6"/>
  <c r="BF89" i="5"/>
  <c r="BG89" i="5"/>
  <c r="BE91" i="5"/>
  <c r="BE87" i="1"/>
  <c r="BE92" i="4"/>
  <c r="BE89" i="3"/>
  <c r="BG87" i="3"/>
  <c r="BF87" i="3"/>
  <c r="BI89" i="5"/>
  <c r="M88" i="1"/>
  <c r="L93" i="4"/>
  <c r="N93" i="4" s="1"/>
  <c r="AL90" i="3"/>
  <c r="AN90" i="3" s="1"/>
  <c r="AM88" i="1"/>
  <c r="G89" i="1"/>
  <c r="AG91" i="3"/>
  <c r="AG94" i="4"/>
  <c r="M90" i="3"/>
  <c r="N90" i="3" s="1"/>
  <c r="AG89" i="1"/>
  <c r="G91" i="3"/>
  <c r="G94" i="4"/>
  <c r="AN91" i="5"/>
  <c r="AL92" i="5"/>
  <c r="AM92" i="5"/>
  <c r="M92" i="5"/>
  <c r="L92" i="5"/>
  <c r="AI92" i="5"/>
  <c r="I93" i="4"/>
  <c r="AJ93" i="4"/>
  <c r="V91" i="4"/>
  <c r="BH91" i="4" s="1"/>
  <c r="AN92" i="4"/>
  <c r="J93" i="4"/>
  <c r="AI93" i="4"/>
  <c r="AQ93" i="4" s="1"/>
  <c r="AJ88" i="1"/>
  <c r="I88" i="1"/>
  <c r="AI88" i="1"/>
  <c r="J88" i="1"/>
  <c r="I92" i="5"/>
  <c r="AO91" i="5"/>
  <c r="AP91" i="5" s="1"/>
  <c r="AV91" i="4"/>
  <c r="AI90" i="3"/>
  <c r="AQ90" i="3" s="1"/>
  <c r="AJ90" i="3"/>
  <c r="I90" i="3"/>
  <c r="J90" i="3"/>
  <c r="J92" i="5"/>
  <c r="AJ92" i="5"/>
  <c r="AZ93" i="5"/>
  <c r="AF93" i="5"/>
  <c r="V90" i="5"/>
  <c r="O91" i="5"/>
  <c r="N91" i="5"/>
  <c r="B94" i="5"/>
  <c r="C94" i="5" s="1"/>
  <c r="A95" i="5"/>
  <c r="E94" i="5"/>
  <c r="G94" i="5" s="1"/>
  <c r="AE94" i="5"/>
  <c r="AG94" i="5" s="1"/>
  <c r="F93" i="5"/>
  <c r="Z93" i="5"/>
  <c r="N92" i="4"/>
  <c r="O92" i="4"/>
  <c r="B95" i="4"/>
  <c r="C95" i="4" s="1"/>
  <c r="BJ95" i="4" s="1"/>
  <c r="A96" i="4"/>
  <c r="AE95" i="4"/>
  <c r="E95" i="4"/>
  <c r="F94" i="4"/>
  <c r="L94" i="4" s="1"/>
  <c r="Z94" i="4"/>
  <c r="AZ94" i="4"/>
  <c r="AF94" i="4"/>
  <c r="AJ94" i="4" s="1"/>
  <c r="O93" i="4"/>
  <c r="N87" i="1"/>
  <c r="AN87" i="1"/>
  <c r="O87" i="1"/>
  <c r="AF89" i="1"/>
  <c r="AL89" i="1" s="1"/>
  <c r="F89" i="1"/>
  <c r="M89" i="1" s="1"/>
  <c r="Z89" i="1"/>
  <c r="N89" i="3"/>
  <c r="AO89" i="3"/>
  <c r="AP89" i="3" s="1"/>
  <c r="O89" i="3"/>
  <c r="AV88" i="3"/>
  <c r="F91" i="3"/>
  <c r="L91" i="3" s="1"/>
  <c r="Z91" i="3"/>
  <c r="AF91" i="3"/>
  <c r="AZ89" i="1"/>
  <c r="AZ91" i="3"/>
  <c r="E92" i="3"/>
  <c r="B92" i="3"/>
  <c r="C92" i="3" s="1"/>
  <c r="AE92" i="3"/>
  <c r="AE90" i="1"/>
  <c r="B90" i="1"/>
  <c r="C90" i="1" s="1"/>
  <c r="E90" i="1"/>
  <c r="A90" i="8" s="1"/>
  <c r="A93" i="3"/>
  <c r="A91" i="1"/>
  <c r="BI92" i="9" l="1"/>
  <c r="BJ92" i="9" s="1"/>
  <c r="P93" i="9"/>
  <c r="BK93" i="9" s="1"/>
  <c r="Q93" i="6"/>
  <c r="AQ92" i="5"/>
  <c r="Q92" i="5"/>
  <c r="I95" i="9"/>
  <c r="BE95" i="9" s="1"/>
  <c r="AL95" i="9"/>
  <c r="AI95" i="9"/>
  <c r="AO94" i="9"/>
  <c r="AR94" i="9" s="1"/>
  <c r="AV94" i="9" s="1"/>
  <c r="BI94" i="9" s="1"/>
  <c r="AQ88" i="1"/>
  <c r="BG90" i="4"/>
  <c r="O90" i="3"/>
  <c r="BF85" i="1"/>
  <c r="BK93" i="6"/>
  <c r="BG85" i="1"/>
  <c r="W88" i="3"/>
  <c r="M95" i="9"/>
  <c r="BK92" i="6"/>
  <c r="BG92" i="9"/>
  <c r="AZ96" i="9"/>
  <c r="AF96" i="9"/>
  <c r="AG96" i="9"/>
  <c r="G96" i="9"/>
  <c r="Z96" i="9"/>
  <c r="F96" i="9"/>
  <c r="BE94" i="9"/>
  <c r="N94" i="9"/>
  <c r="O94" i="9"/>
  <c r="Q95" i="9"/>
  <c r="AN95" i="9"/>
  <c r="AO95" i="9"/>
  <c r="AP94" i="9"/>
  <c r="AS94" i="9"/>
  <c r="AW94" i="9" s="1"/>
  <c r="AR93" i="9"/>
  <c r="AV93" i="9" s="1"/>
  <c r="AS93" i="9"/>
  <c r="AW93" i="9" s="1"/>
  <c r="AP93" i="9"/>
  <c r="A98" i="9"/>
  <c r="B97" i="9"/>
  <c r="C97" i="9" s="1"/>
  <c r="AE97" i="9"/>
  <c r="E97" i="9"/>
  <c r="AQ94" i="9"/>
  <c r="AQ95" i="9" s="1"/>
  <c r="L95" i="9"/>
  <c r="BF92" i="9"/>
  <c r="Q93" i="4"/>
  <c r="AN93" i="4"/>
  <c r="BJ90" i="4"/>
  <c r="BK90" i="3"/>
  <c r="AL91" i="3"/>
  <c r="Q90" i="3"/>
  <c r="V88" i="3"/>
  <c r="BH88" i="3" s="1"/>
  <c r="AN88" i="1"/>
  <c r="BH85" i="1"/>
  <c r="BJ85" i="1" s="1"/>
  <c r="A85" i="2" s="1"/>
  <c r="V92" i="6"/>
  <c r="BH92" i="6" s="1"/>
  <c r="BJ92" i="6" s="1"/>
  <c r="AR89" i="3"/>
  <c r="AV89" i="3" s="1"/>
  <c r="AS89" i="3"/>
  <c r="R89" i="3"/>
  <c r="S89" i="3"/>
  <c r="P89" i="3"/>
  <c r="BK89" i="3" s="1"/>
  <c r="R87" i="1"/>
  <c r="S87" i="1"/>
  <c r="W87" i="1" s="1"/>
  <c r="P87" i="1"/>
  <c r="R91" i="5"/>
  <c r="V91" i="5" s="1"/>
  <c r="S91" i="5"/>
  <c r="W91" i="5" s="1"/>
  <c r="P91" i="5"/>
  <c r="BK91" i="5" s="1"/>
  <c r="BE92" i="5"/>
  <c r="AR128" i="6"/>
  <c r="AV128" i="6" s="1"/>
  <c r="AS128" i="6"/>
  <c r="AW128" i="6" s="1"/>
  <c r="AP128" i="6"/>
  <c r="AN129" i="6"/>
  <c r="AO129" i="6"/>
  <c r="AW90" i="5"/>
  <c r="BI90" i="5" s="1"/>
  <c r="AG131" i="6"/>
  <c r="AH131" i="6" s="1"/>
  <c r="AI131" i="6"/>
  <c r="AR93" i="4"/>
  <c r="AV93" i="4" s="1"/>
  <c r="AS93" i="4"/>
  <c r="BF90" i="4"/>
  <c r="BF92" i="6"/>
  <c r="BG92" i="6"/>
  <c r="AJ130" i="6"/>
  <c r="AQ130" i="6" s="1"/>
  <c r="AM130" i="6"/>
  <c r="AZ132" i="6"/>
  <c r="AF132" i="6"/>
  <c r="BI127" i="6"/>
  <c r="BE129" i="6"/>
  <c r="A134" i="6"/>
  <c r="AE133" i="6"/>
  <c r="R90" i="3"/>
  <c r="S90" i="3"/>
  <c r="P90" i="3"/>
  <c r="AR91" i="5"/>
  <c r="AV91" i="5" s="1"/>
  <c r="AS91" i="5"/>
  <c r="R93" i="4"/>
  <c r="W93" i="4" s="1"/>
  <c r="S93" i="4"/>
  <c r="P93" i="4"/>
  <c r="R92" i="4"/>
  <c r="V92" i="4" s="1"/>
  <c r="S92" i="4"/>
  <c r="P92" i="4"/>
  <c r="BK92" i="4" s="1"/>
  <c r="AW86" i="1"/>
  <c r="BI86" i="1" s="1"/>
  <c r="W90" i="5"/>
  <c r="BH90" i="5" s="1"/>
  <c r="W86" i="1"/>
  <c r="BH86" i="1" s="1"/>
  <c r="AW88" i="3"/>
  <c r="BI88" i="3" s="1"/>
  <c r="G95" i="6"/>
  <c r="H95" i="6" s="1"/>
  <c r="M95" i="6" s="1"/>
  <c r="I95" i="6"/>
  <c r="J94" i="6"/>
  <c r="N94" i="6"/>
  <c r="Z95" i="6"/>
  <c r="S93" i="6"/>
  <c r="W93" i="6" s="1"/>
  <c r="R93" i="6"/>
  <c r="V93" i="6" s="1"/>
  <c r="E96" i="6"/>
  <c r="F96" i="6" s="1"/>
  <c r="B96" i="6"/>
  <c r="C96" i="6" s="1"/>
  <c r="O94" i="6"/>
  <c r="P94" i="6" s="1"/>
  <c r="BF88" i="3"/>
  <c r="BE93" i="4"/>
  <c r="BG91" i="4"/>
  <c r="BE90" i="3"/>
  <c r="BE88" i="1"/>
  <c r="BI91" i="4"/>
  <c r="BF91" i="4"/>
  <c r="BI87" i="1"/>
  <c r="G92" i="3"/>
  <c r="M94" i="4"/>
  <c r="AM91" i="3"/>
  <c r="AN91" i="3" s="1"/>
  <c r="L89" i="1"/>
  <c r="AG90" i="1"/>
  <c r="G95" i="4"/>
  <c r="BI92" i="4"/>
  <c r="AM89" i="1"/>
  <c r="AL94" i="4"/>
  <c r="G90" i="1"/>
  <c r="AG92" i="3"/>
  <c r="AG95" i="4"/>
  <c r="M91" i="3"/>
  <c r="AM94" i="4"/>
  <c r="N92" i="5"/>
  <c r="AL93" i="5"/>
  <c r="AM93" i="5"/>
  <c r="M93" i="5"/>
  <c r="L93" i="5"/>
  <c r="I93" i="5"/>
  <c r="AJ93" i="5"/>
  <c r="AW93" i="4"/>
  <c r="J94" i="4"/>
  <c r="AI89" i="1"/>
  <c r="AQ89" i="1" s="1"/>
  <c r="AO89" i="1"/>
  <c r="AP89" i="1" s="1"/>
  <c r="AJ89" i="1"/>
  <c r="J89" i="1"/>
  <c r="I89" i="1"/>
  <c r="N94" i="4"/>
  <c r="AJ91" i="3"/>
  <c r="AI91" i="3"/>
  <c r="AQ91" i="3" s="1"/>
  <c r="W90" i="3"/>
  <c r="I91" i="3"/>
  <c r="J91" i="3"/>
  <c r="O92" i="5"/>
  <c r="AO92" i="5"/>
  <c r="AP92" i="5" s="1"/>
  <c r="AI93" i="5"/>
  <c r="AQ93" i="5" s="1"/>
  <c r="J93" i="5"/>
  <c r="Q93" i="5" s="1"/>
  <c r="A96" i="5"/>
  <c r="B95" i="5"/>
  <c r="C95" i="5" s="1"/>
  <c r="BJ95" i="5" s="1"/>
  <c r="AE95" i="5"/>
  <c r="AG95" i="5" s="1"/>
  <c r="E95" i="5"/>
  <c r="G95" i="5" s="1"/>
  <c r="Z94" i="5"/>
  <c r="F94" i="5"/>
  <c r="AN92" i="5"/>
  <c r="AF94" i="5"/>
  <c r="AZ94" i="5"/>
  <c r="Z95" i="4"/>
  <c r="F95" i="4"/>
  <c r="I95" i="4" s="1"/>
  <c r="W92" i="4"/>
  <c r="AF95" i="4"/>
  <c r="AL95" i="4" s="1"/>
  <c r="AZ95" i="4"/>
  <c r="O94" i="4"/>
  <c r="AI94" i="4"/>
  <c r="AQ94" i="4" s="1"/>
  <c r="E96" i="4"/>
  <c r="AE96" i="4"/>
  <c r="B96" i="4"/>
  <c r="C96" i="4" s="1"/>
  <c r="A97" i="4"/>
  <c r="I94" i="4"/>
  <c r="V93" i="4"/>
  <c r="BH93" i="4" s="1"/>
  <c r="V90" i="3"/>
  <c r="BH90" i="3" s="1"/>
  <c r="V87" i="1"/>
  <c r="AO88" i="1"/>
  <c r="AP88" i="1" s="1"/>
  <c r="O88" i="1"/>
  <c r="N88" i="1"/>
  <c r="F90" i="1"/>
  <c r="J90" i="1" s="1"/>
  <c r="Z90" i="1"/>
  <c r="AF90" i="1"/>
  <c r="V89" i="3"/>
  <c r="AO90" i="3"/>
  <c r="AP90" i="3" s="1"/>
  <c r="F92" i="3"/>
  <c r="L92" i="3" s="1"/>
  <c r="Z92" i="3"/>
  <c r="AF92" i="3"/>
  <c r="AZ90" i="1"/>
  <c r="AZ92" i="3"/>
  <c r="B93" i="3"/>
  <c r="C93" i="3" s="1"/>
  <c r="BJ93" i="3" s="1"/>
  <c r="AE93" i="3"/>
  <c r="E93" i="3"/>
  <c r="E91" i="1"/>
  <c r="A91" i="8" s="1"/>
  <c r="AE91" i="1"/>
  <c r="B91" i="1"/>
  <c r="C91" i="1" s="1"/>
  <c r="A94" i="3"/>
  <c r="A92" i="1"/>
  <c r="BI93" i="9" l="1"/>
  <c r="BJ93" i="9" s="1"/>
  <c r="BJ86" i="1"/>
  <c r="A86" i="2" s="1"/>
  <c r="AM90" i="1"/>
  <c r="BK93" i="4"/>
  <c r="L96" i="9"/>
  <c r="AL96" i="9"/>
  <c r="W89" i="3"/>
  <c r="BH89" i="3" s="1"/>
  <c r="Q94" i="6"/>
  <c r="S94" i="9"/>
  <c r="W94" i="9" s="1"/>
  <c r="P94" i="9"/>
  <c r="BK94" i="9" s="1"/>
  <c r="R94" i="9"/>
  <c r="V94" i="9" s="1"/>
  <c r="BH94" i="9" s="1"/>
  <c r="BJ94" i="9" s="1"/>
  <c r="BF93" i="9"/>
  <c r="M96" i="9"/>
  <c r="O96" i="9" s="1"/>
  <c r="AI96" i="9"/>
  <c r="F97" i="9"/>
  <c r="I97" i="9" s="1"/>
  <c r="Z97" i="9"/>
  <c r="G97" i="9"/>
  <c r="M97" i="9"/>
  <c r="A99" i="9"/>
  <c r="B98" i="9"/>
  <c r="C98" i="9" s="1"/>
  <c r="AE98" i="9"/>
  <c r="E98" i="9"/>
  <c r="I96" i="9"/>
  <c r="BG93" i="9"/>
  <c r="J96" i="9"/>
  <c r="AJ96" i="9"/>
  <c r="AR95" i="9"/>
  <c r="AV95" i="9" s="1"/>
  <c r="BI95" i="9" s="1"/>
  <c r="AS95" i="9"/>
  <c r="AW95" i="9" s="1"/>
  <c r="AP95" i="9"/>
  <c r="AM96" i="9"/>
  <c r="AO96" i="9" s="1"/>
  <c r="N95" i="9"/>
  <c r="O95" i="9"/>
  <c r="AF97" i="9"/>
  <c r="AI97" i="9" s="1"/>
  <c r="AG97" i="9"/>
  <c r="AM97" i="9" s="1"/>
  <c r="AZ97" i="9"/>
  <c r="BF90" i="5"/>
  <c r="BJ90" i="5"/>
  <c r="AW91" i="5"/>
  <c r="BI91" i="5" s="1"/>
  <c r="Q94" i="4"/>
  <c r="BJ88" i="3"/>
  <c r="Q91" i="3"/>
  <c r="AM92" i="3"/>
  <c r="BG86" i="1"/>
  <c r="BF86" i="1"/>
  <c r="AR90" i="3"/>
  <c r="AV90" i="3" s="1"/>
  <c r="AS90" i="3"/>
  <c r="AR88" i="1"/>
  <c r="AS88" i="1"/>
  <c r="AR89" i="1"/>
  <c r="AS89" i="1"/>
  <c r="AW89" i="1" s="1"/>
  <c r="BG88" i="3"/>
  <c r="AG132" i="6"/>
  <c r="AH132" i="6" s="1"/>
  <c r="AI132" i="6"/>
  <c r="AJ131" i="6"/>
  <c r="AQ131" i="6" s="1"/>
  <c r="AM131" i="6"/>
  <c r="R88" i="1"/>
  <c r="V88" i="1" s="1"/>
  <c r="S88" i="1"/>
  <c r="P88" i="1"/>
  <c r="R94" i="4"/>
  <c r="V94" i="4" s="1"/>
  <c r="S94" i="4"/>
  <c r="W94" i="4" s="1"/>
  <c r="P94" i="4"/>
  <c r="AR92" i="5"/>
  <c r="AV92" i="5" s="1"/>
  <c r="AS92" i="5"/>
  <c r="AW92" i="5" s="1"/>
  <c r="BG90" i="5"/>
  <c r="BH93" i="6"/>
  <c r="BJ93" i="6" s="1"/>
  <c r="AF133" i="6"/>
  <c r="AZ133" i="6"/>
  <c r="AN130" i="6"/>
  <c r="AO130" i="6"/>
  <c r="AR129" i="6"/>
  <c r="AV129" i="6" s="1"/>
  <c r="BI129" i="6" s="1"/>
  <c r="AS129" i="6"/>
  <c r="AW129" i="6" s="1"/>
  <c r="AP129" i="6"/>
  <c r="BI128" i="6"/>
  <c r="R92" i="5"/>
  <c r="V92" i="5" s="1"/>
  <c r="S92" i="5"/>
  <c r="P92" i="5"/>
  <c r="BK92" i="5" s="1"/>
  <c r="BG93" i="6"/>
  <c r="BF93" i="6"/>
  <c r="A135" i="6"/>
  <c r="AE134" i="6"/>
  <c r="BE130" i="6"/>
  <c r="AW89" i="3"/>
  <c r="BI89" i="3" s="1"/>
  <c r="G96" i="6"/>
  <c r="H96" i="6" s="1"/>
  <c r="M96" i="6" s="1"/>
  <c r="I96" i="6"/>
  <c r="J95" i="6"/>
  <c r="O95" i="6"/>
  <c r="P95" i="6" s="1"/>
  <c r="N95" i="6"/>
  <c r="S94" i="6"/>
  <c r="W94" i="6" s="1"/>
  <c r="R94" i="6"/>
  <c r="V94" i="6" s="1"/>
  <c r="E97" i="6"/>
  <c r="F97" i="6" s="1"/>
  <c r="B97" i="6"/>
  <c r="C97" i="6" s="1"/>
  <c r="Z96" i="6"/>
  <c r="BE93" i="5"/>
  <c r="BE94" i="4"/>
  <c r="BF93" i="4"/>
  <c r="BE91" i="3"/>
  <c r="BE89" i="1"/>
  <c r="BI93" i="4"/>
  <c r="BG93" i="4"/>
  <c r="BH91" i="5"/>
  <c r="BG91" i="5"/>
  <c r="BF91" i="5"/>
  <c r="BG92" i="4"/>
  <c r="BF92" i="4"/>
  <c r="BG87" i="1"/>
  <c r="BF87" i="1"/>
  <c r="BH87" i="1"/>
  <c r="BJ87" i="1" s="1"/>
  <c r="A87" i="2" s="1"/>
  <c r="AM95" i="4"/>
  <c r="M95" i="4"/>
  <c r="M92" i="3"/>
  <c r="N92" i="3" s="1"/>
  <c r="AG96" i="4"/>
  <c r="M90" i="1"/>
  <c r="G93" i="3"/>
  <c r="AG93" i="3"/>
  <c r="AG91" i="1"/>
  <c r="AL92" i="3"/>
  <c r="L90" i="1"/>
  <c r="AL90" i="1"/>
  <c r="G96" i="4"/>
  <c r="G91" i="1"/>
  <c r="BH92" i="4"/>
  <c r="BJ92" i="4" s="1"/>
  <c r="L95" i="4"/>
  <c r="M94" i="5"/>
  <c r="L94" i="5"/>
  <c r="AL94" i="5"/>
  <c r="AM94" i="5"/>
  <c r="AJ94" i="5"/>
  <c r="AN89" i="1"/>
  <c r="I90" i="1"/>
  <c r="AI90" i="1"/>
  <c r="AJ90" i="1"/>
  <c r="AJ92" i="3"/>
  <c r="AI92" i="3"/>
  <c r="AQ92" i="3" s="1"/>
  <c r="I92" i="3"/>
  <c r="J92" i="3"/>
  <c r="I94" i="5"/>
  <c r="J94" i="5"/>
  <c r="AO93" i="5"/>
  <c r="AP93" i="5" s="1"/>
  <c r="AN93" i="5"/>
  <c r="AE96" i="5"/>
  <c r="AG96" i="5" s="1"/>
  <c r="A97" i="5"/>
  <c r="B96" i="5"/>
  <c r="C96" i="5" s="1"/>
  <c r="E96" i="5"/>
  <c r="G96" i="5" s="1"/>
  <c r="N93" i="5"/>
  <c r="O93" i="5"/>
  <c r="AI94" i="5"/>
  <c r="AQ94" i="5" s="1"/>
  <c r="AF95" i="5"/>
  <c r="AZ95" i="5"/>
  <c r="Z95" i="5"/>
  <c r="F95" i="5"/>
  <c r="A98" i="4"/>
  <c r="E97" i="4"/>
  <c r="B97" i="4"/>
  <c r="C97" i="4" s="1"/>
  <c r="BJ97" i="4" s="1"/>
  <c r="AE97" i="4"/>
  <c r="AN94" i="4"/>
  <c r="AO94" i="4"/>
  <c r="AP94" i="4" s="1"/>
  <c r="F96" i="4"/>
  <c r="L96" i="4" s="1"/>
  <c r="Z96" i="4"/>
  <c r="J95" i="4"/>
  <c r="AI95" i="4"/>
  <c r="AQ95" i="4" s="1"/>
  <c r="AZ96" i="4"/>
  <c r="AF96" i="4"/>
  <c r="AI96" i="4" s="1"/>
  <c r="AJ95" i="4"/>
  <c r="O89" i="1"/>
  <c r="N89" i="1"/>
  <c r="AV88" i="1"/>
  <c r="AV89" i="1"/>
  <c r="F91" i="1"/>
  <c r="M91" i="1" s="1"/>
  <c r="Z91" i="1"/>
  <c r="AF91" i="1"/>
  <c r="O91" i="3"/>
  <c r="N91" i="3"/>
  <c r="F93" i="3"/>
  <c r="Z93" i="3"/>
  <c r="AO91" i="3"/>
  <c r="AP91" i="3" s="1"/>
  <c r="AF93" i="3"/>
  <c r="AZ91" i="1"/>
  <c r="AZ93" i="3"/>
  <c r="AE94" i="3"/>
  <c r="B94" i="3"/>
  <c r="C94" i="3" s="1"/>
  <c r="E94" i="3"/>
  <c r="E92" i="1"/>
  <c r="A92" i="8" s="1"/>
  <c r="AE92" i="1"/>
  <c r="B92" i="1"/>
  <c r="C92" i="1" s="1"/>
  <c r="A95" i="3"/>
  <c r="A93" i="1"/>
  <c r="BI88" i="1" l="1"/>
  <c r="AW88" i="1"/>
  <c r="N96" i="9"/>
  <c r="AL93" i="3"/>
  <c r="Q94" i="5"/>
  <c r="L97" i="9"/>
  <c r="AL97" i="9"/>
  <c r="AN97" i="9" s="1"/>
  <c r="AN92" i="3"/>
  <c r="BG89" i="3"/>
  <c r="BK94" i="4"/>
  <c r="Q95" i="6"/>
  <c r="L93" i="3"/>
  <c r="AQ90" i="1"/>
  <c r="BI92" i="5"/>
  <c r="BK94" i="6"/>
  <c r="AQ96" i="9"/>
  <c r="AP96" i="9"/>
  <c r="AR96" i="9"/>
  <c r="AV96" i="9" s="1"/>
  <c r="AS96" i="9"/>
  <c r="AW96" i="9" s="1"/>
  <c r="S96" i="9"/>
  <c r="W96" i="9" s="1"/>
  <c r="P96" i="9"/>
  <c r="BK96" i="9" s="1"/>
  <c r="R96" i="9"/>
  <c r="V96" i="9" s="1"/>
  <c r="A100" i="9"/>
  <c r="B99" i="9"/>
  <c r="C99" i="9" s="1"/>
  <c r="AE99" i="9"/>
  <c r="E99" i="9"/>
  <c r="G98" i="9"/>
  <c r="Z98" i="9"/>
  <c r="F98" i="9"/>
  <c r="M98" i="9" s="1"/>
  <c r="Q96" i="9"/>
  <c r="AN96" i="9"/>
  <c r="AZ98" i="9"/>
  <c r="AG98" i="9"/>
  <c r="AF98" i="9"/>
  <c r="AL98" i="9" s="1"/>
  <c r="AM98" i="9"/>
  <c r="AJ97" i="9"/>
  <c r="J97" i="9"/>
  <c r="N97" i="9"/>
  <c r="O97" i="9"/>
  <c r="S95" i="9"/>
  <c r="W95" i="9" s="1"/>
  <c r="R95" i="9"/>
  <c r="V95" i="9" s="1"/>
  <c r="P95" i="9"/>
  <c r="BK95" i="9" s="1"/>
  <c r="BE96" i="9"/>
  <c r="BF94" i="9"/>
  <c r="BG94" i="9"/>
  <c r="W92" i="5"/>
  <c r="BG92" i="5" s="1"/>
  <c r="Q95" i="4"/>
  <c r="Q92" i="3"/>
  <c r="BF89" i="3"/>
  <c r="AQ91" i="1"/>
  <c r="AM91" i="1"/>
  <c r="R93" i="5"/>
  <c r="S93" i="5"/>
  <c r="P93" i="5"/>
  <c r="BK93" i="5" s="1"/>
  <c r="R91" i="3"/>
  <c r="V91" i="3" s="1"/>
  <c r="S91" i="3"/>
  <c r="P91" i="3"/>
  <c r="BK91" i="3" s="1"/>
  <c r="R89" i="1"/>
  <c r="V89" i="1" s="1"/>
  <c r="S89" i="1"/>
  <c r="P89" i="1"/>
  <c r="AR93" i="5"/>
  <c r="AV93" i="5" s="1"/>
  <c r="AS93" i="5"/>
  <c r="BF94" i="6"/>
  <c r="BG94" i="6"/>
  <c r="AI133" i="6"/>
  <c r="AG133" i="6"/>
  <c r="AH133" i="6" s="1"/>
  <c r="BE131" i="6"/>
  <c r="AR130" i="6"/>
  <c r="AV130" i="6" s="1"/>
  <c r="AS130" i="6"/>
  <c r="AW130" i="6" s="1"/>
  <c r="AP130" i="6"/>
  <c r="AR94" i="4"/>
  <c r="AS94" i="4"/>
  <c r="BE95" i="4"/>
  <c r="AZ134" i="6"/>
  <c r="AF134" i="6"/>
  <c r="W88" i="1"/>
  <c r="BF88" i="1" s="1"/>
  <c r="AJ132" i="6"/>
  <c r="AQ132" i="6" s="1"/>
  <c r="AM132" i="6"/>
  <c r="AR91" i="3"/>
  <c r="AV91" i="3" s="1"/>
  <c r="AS91" i="3"/>
  <c r="BH94" i="6"/>
  <c r="BJ94" i="6" s="1"/>
  <c r="A136" i="6"/>
  <c r="AE135" i="6"/>
  <c r="AN131" i="6"/>
  <c r="AO131" i="6"/>
  <c r="AW90" i="3"/>
  <c r="BI90" i="3" s="1"/>
  <c r="BJ90" i="3" s="1"/>
  <c r="G97" i="6"/>
  <c r="H97" i="6" s="1"/>
  <c r="M97" i="6" s="1"/>
  <c r="I97" i="6"/>
  <c r="J96" i="6"/>
  <c r="B98" i="6"/>
  <c r="C98" i="6" s="1"/>
  <c r="E98" i="6"/>
  <c r="F98" i="6" s="1"/>
  <c r="Z97" i="6"/>
  <c r="S95" i="6"/>
  <c r="W95" i="6" s="1"/>
  <c r="R95" i="6"/>
  <c r="V95" i="6" s="1"/>
  <c r="O96" i="6"/>
  <c r="P96" i="6" s="1"/>
  <c r="N96" i="6"/>
  <c r="BE94" i="5"/>
  <c r="BH94" i="4"/>
  <c r="BE92" i="3"/>
  <c r="BE90" i="1"/>
  <c r="BF92" i="5"/>
  <c r="AG92" i="1"/>
  <c r="AG94" i="3"/>
  <c r="G92" i="1"/>
  <c r="AG97" i="4"/>
  <c r="L91" i="1"/>
  <c r="N91" i="1" s="1"/>
  <c r="M96" i="4"/>
  <c r="AL91" i="1"/>
  <c r="AN91" i="1" s="1"/>
  <c r="G94" i="3"/>
  <c r="BI89" i="1"/>
  <c r="M93" i="3"/>
  <c r="AL96" i="4"/>
  <c r="G97" i="4"/>
  <c r="AM93" i="3"/>
  <c r="AN93" i="3" s="1"/>
  <c r="AM96" i="4"/>
  <c r="AM95" i="5"/>
  <c r="AL95" i="5"/>
  <c r="L95" i="5"/>
  <c r="M95" i="5"/>
  <c r="N94" i="5"/>
  <c r="AI95" i="5"/>
  <c r="O95" i="4"/>
  <c r="AJ91" i="1"/>
  <c r="AI91" i="1"/>
  <c r="J91" i="1"/>
  <c r="I91" i="1"/>
  <c r="O92" i="3"/>
  <c r="J95" i="5"/>
  <c r="I95" i="5"/>
  <c r="AJ96" i="4"/>
  <c r="AQ96" i="4" s="1"/>
  <c r="I96" i="4"/>
  <c r="N95" i="4"/>
  <c r="J93" i="3"/>
  <c r="I93" i="3"/>
  <c r="AI93" i="3"/>
  <c r="AJ93" i="3"/>
  <c r="O94" i="5"/>
  <c r="W93" i="5"/>
  <c r="V93" i="5"/>
  <c r="AF96" i="5"/>
  <c r="AZ96" i="5"/>
  <c r="A98" i="5"/>
  <c r="E97" i="5"/>
  <c r="G97" i="5" s="1"/>
  <c r="AE97" i="5"/>
  <c r="AG97" i="5" s="1"/>
  <c r="B97" i="5"/>
  <c r="C97" i="5" s="1"/>
  <c r="BJ97" i="5" s="1"/>
  <c r="AN94" i="5"/>
  <c r="AO94" i="5"/>
  <c r="AP94" i="5" s="1"/>
  <c r="F96" i="5"/>
  <c r="Z96" i="5"/>
  <c r="AJ95" i="5"/>
  <c r="AE98" i="4"/>
  <c r="B98" i="4"/>
  <c r="C98" i="4" s="1"/>
  <c r="A99" i="4"/>
  <c r="E98" i="4"/>
  <c r="F97" i="4"/>
  <c r="Z97" i="4"/>
  <c r="AO95" i="4"/>
  <c r="AP95" i="4" s="1"/>
  <c r="AN95" i="4"/>
  <c r="AZ97" i="4"/>
  <c r="AF97" i="4"/>
  <c r="AI97" i="4" s="1"/>
  <c r="J96" i="4"/>
  <c r="O90" i="1"/>
  <c r="N90" i="1"/>
  <c r="W89" i="1"/>
  <c r="AO90" i="1"/>
  <c r="AP90" i="1" s="1"/>
  <c r="AN90" i="1"/>
  <c r="F92" i="1"/>
  <c r="J92" i="1" s="1"/>
  <c r="Z92" i="1"/>
  <c r="AF92" i="1"/>
  <c r="AI92" i="1" s="1"/>
  <c r="W91" i="3"/>
  <c r="F94" i="3"/>
  <c r="Z94" i="3"/>
  <c r="AF94" i="3"/>
  <c r="AO92" i="3"/>
  <c r="AP92" i="3" s="1"/>
  <c r="AZ92" i="1"/>
  <c r="AZ94" i="3"/>
  <c r="AE95" i="3"/>
  <c r="E95" i="3"/>
  <c r="B95" i="3"/>
  <c r="C95" i="3" s="1"/>
  <c r="BJ95" i="3" s="1"/>
  <c r="E93" i="1"/>
  <c r="A93" i="8" s="1"/>
  <c r="AE93" i="1"/>
  <c r="B93" i="1"/>
  <c r="C93" i="1" s="1"/>
  <c r="A96" i="3"/>
  <c r="A94" i="1"/>
  <c r="BH92" i="5" l="1"/>
  <c r="BJ92" i="5" s="1"/>
  <c r="BI96" i="9"/>
  <c r="AO97" i="9"/>
  <c r="AQ95" i="5"/>
  <c r="M97" i="4"/>
  <c r="AQ93" i="3"/>
  <c r="Q96" i="4"/>
  <c r="BH95" i="9"/>
  <c r="BJ95" i="9" s="1"/>
  <c r="BH96" i="9"/>
  <c r="BJ96" i="9" s="1"/>
  <c r="AJ98" i="9"/>
  <c r="Q96" i="6"/>
  <c r="BK95" i="6"/>
  <c r="O93" i="3"/>
  <c r="S93" i="3" s="1"/>
  <c r="W93" i="3" s="1"/>
  <c r="BF90" i="3"/>
  <c r="Q93" i="3"/>
  <c r="Q95" i="5"/>
  <c r="AW94" i="4"/>
  <c r="AI98" i="9"/>
  <c r="Q97" i="9"/>
  <c r="AN98" i="9"/>
  <c r="AO98" i="9"/>
  <c r="BF96" i="9"/>
  <c r="BG96" i="9"/>
  <c r="A101" i="9"/>
  <c r="B100" i="9"/>
  <c r="C100" i="9" s="1"/>
  <c r="AE100" i="9"/>
  <c r="E100" i="9"/>
  <c r="J98" i="9"/>
  <c r="I98" i="9"/>
  <c r="BE97" i="9"/>
  <c r="AQ97" i="9"/>
  <c r="AQ98" i="9" s="1"/>
  <c r="L98" i="9"/>
  <c r="BF95" i="9"/>
  <c r="BG95" i="9"/>
  <c r="S97" i="9"/>
  <c r="W97" i="9" s="1"/>
  <c r="R97" i="9"/>
  <c r="V97" i="9" s="1"/>
  <c r="BH97" i="9" s="1"/>
  <c r="P97" i="9"/>
  <c r="AF99" i="9"/>
  <c r="AG99" i="9"/>
  <c r="AZ99" i="9"/>
  <c r="F99" i="9"/>
  <c r="J99" i="9" s="1"/>
  <c r="G99" i="9"/>
  <c r="Z99" i="9"/>
  <c r="AR97" i="9"/>
  <c r="AV97" i="9" s="1"/>
  <c r="BI97" i="9" s="1"/>
  <c r="AS97" i="9"/>
  <c r="AW97" i="9" s="1"/>
  <c r="AP97" i="9"/>
  <c r="AV94" i="4"/>
  <c r="BI94" i="4" s="1"/>
  <c r="BJ94" i="4" s="1"/>
  <c r="L94" i="3"/>
  <c r="AL94" i="3"/>
  <c r="BG88" i="1"/>
  <c r="BH88" i="1"/>
  <c r="BJ88" i="1" s="1"/>
  <c r="A88" i="2" s="1"/>
  <c r="R93" i="3"/>
  <c r="P93" i="3"/>
  <c r="AR92" i="3"/>
  <c r="AS92" i="3"/>
  <c r="R94" i="5"/>
  <c r="V94" i="5" s="1"/>
  <c r="S94" i="5"/>
  <c r="P94" i="5"/>
  <c r="BK94" i="5" s="1"/>
  <c r="R92" i="3"/>
  <c r="S92" i="3"/>
  <c r="P92" i="3"/>
  <c r="BK92" i="3" s="1"/>
  <c r="R95" i="4"/>
  <c r="V95" i="4" s="1"/>
  <c r="S95" i="4"/>
  <c r="P95" i="4"/>
  <c r="BK95" i="4" s="1"/>
  <c r="BH95" i="6"/>
  <c r="BJ95" i="6" s="1"/>
  <c r="A137" i="6"/>
  <c r="AE136" i="6"/>
  <c r="AO132" i="6"/>
  <c r="AN132" i="6"/>
  <c r="BG95" i="6"/>
  <c r="BF95" i="6"/>
  <c r="AR131" i="6"/>
  <c r="AV131" i="6" s="1"/>
  <c r="AS131" i="6"/>
  <c r="AW131" i="6" s="1"/>
  <c r="AP131" i="6"/>
  <c r="BE132" i="6"/>
  <c r="BI130" i="6"/>
  <c r="AJ133" i="6"/>
  <c r="AQ133" i="6" s="1"/>
  <c r="AM133" i="6"/>
  <c r="AR90" i="1"/>
  <c r="AS90" i="1"/>
  <c r="AR94" i="5"/>
  <c r="AS94" i="5"/>
  <c r="BF94" i="4"/>
  <c r="BG90" i="3"/>
  <c r="AW93" i="5"/>
  <c r="BI93" i="5" s="1"/>
  <c r="R90" i="1"/>
  <c r="V90" i="1" s="1"/>
  <c r="S90" i="1"/>
  <c r="P90" i="1"/>
  <c r="AR95" i="4"/>
  <c r="AS95" i="4"/>
  <c r="BG94" i="4"/>
  <c r="AZ135" i="6"/>
  <c r="AF135" i="6"/>
  <c r="AW91" i="3"/>
  <c r="BI91" i="3" s="1"/>
  <c r="AG134" i="6"/>
  <c r="AH134" i="6" s="1"/>
  <c r="AI134" i="6"/>
  <c r="G98" i="6"/>
  <c r="H98" i="6" s="1"/>
  <c r="M98" i="6" s="1"/>
  <c r="I98" i="6"/>
  <c r="J97" i="6"/>
  <c r="R96" i="6"/>
  <c r="S96" i="6"/>
  <c r="W96" i="6" s="1"/>
  <c r="B99" i="6"/>
  <c r="C99" i="6" s="1"/>
  <c r="E99" i="6"/>
  <c r="F99" i="6" s="1"/>
  <c r="I99" i="6" s="1"/>
  <c r="O97" i="6"/>
  <c r="P97" i="6" s="1"/>
  <c r="N97" i="6"/>
  <c r="Z98" i="6"/>
  <c r="BE95" i="5"/>
  <c r="BE96" i="4"/>
  <c r="BE93" i="3"/>
  <c r="BE91" i="1"/>
  <c r="BH93" i="5"/>
  <c r="BH91" i="3"/>
  <c r="BF91" i="3"/>
  <c r="BH89" i="1"/>
  <c r="BJ89" i="1" s="1"/>
  <c r="A89" i="2" s="1"/>
  <c r="BG89" i="1"/>
  <c r="BF89" i="1"/>
  <c r="L97" i="4"/>
  <c r="O97" i="4" s="1"/>
  <c r="M94" i="3"/>
  <c r="AL92" i="1"/>
  <c r="G98" i="4"/>
  <c r="AM94" i="3"/>
  <c r="AN94" i="3" s="1"/>
  <c r="AM92" i="1"/>
  <c r="AM97" i="4"/>
  <c r="M92" i="1"/>
  <c r="G93" i="1"/>
  <c r="G95" i="3"/>
  <c r="AG93" i="1"/>
  <c r="AG95" i="3"/>
  <c r="AG98" i="4"/>
  <c r="AL97" i="4"/>
  <c r="L92" i="1"/>
  <c r="O95" i="5"/>
  <c r="M96" i="5"/>
  <c r="L96" i="5"/>
  <c r="AL96" i="5"/>
  <c r="AM96" i="5"/>
  <c r="AI96" i="5"/>
  <c r="W95" i="4"/>
  <c r="I92" i="1"/>
  <c r="AJ92" i="1"/>
  <c r="AQ92" i="1" s="1"/>
  <c r="V92" i="3"/>
  <c r="N93" i="3"/>
  <c r="BK93" i="3" s="1"/>
  <c r="AN96" i="4"/>
  <c r="J97" i="4"/>
  <c r="AO96" i="4"/>
  <c r="AP96" i="4" s="1"/>
  <c r="I97" i="4"/>
  <c r="Q97" i="4" s="1"/>
  <c r="AJ97" i="4"/>
  <c r="AQ97" i="4" s="1"/>
  <c r="I94" i="3"/>
  <c r="J94" i="3"/>
  <c r="AI94" i="3"/>
  <c r="AQ94" i="3" s="1"/>
  <c r="AJ94" i="3"/>
  <c r="N95" i="5"/>
  <c r="J96" i="5"/>
  <c r="I96" i="5"/>
  <c r="Q96" i="5" s="1"/>
  <c r="A99" i="5"/>
  <c r="E98" i="5"/>
  <c r="G98" i="5" s="1"/>
  <c r="AE98" i="5"/>
  <c r="AG98" i="5" s="1"/>
  <c r="B98" i="5"/>
  <c r="C98" i="5" s="1"/>
  <c r="F97" i="5"/>
  <c r="Z97" i="5"/>
  <c r="AJ96" i="5"/>
  <c r="AN95" i="5"/>
  <c r="AO95" i="5"/>
  <c r="AP95" i="5" s="1"/>
  <c r="AZ97" i="5"/>
  <c r="AF97" i="5"/>
  <c r="B99" i="4"/>
  <c r="C99" i="4" s="1"/>
  <c r="BJ99" i="4" s="1"/>
  <c r="AE99" i="4"/>
  <c r="E99" i="4"/>
  <c r="A100" i="4"/>
  <c r="AV95" i="4"/>
  <c r="Z98" i="4"/>
  <c r="F98" i="4"/>
  <c r="M98" i="4" s="1"/>
  <c r="N96" i="4"/>
  <c r="O96" i="4"/>
  <c r="AZ98" i="4"/>
  <c r="AF98" i="4"/>
  <c r="AV90" i="1"/>
  <c r="O91" i="1"/>
  <c r="AF93" i="1"/>
  <c r="AL93" i="1" s="1"/>
  <c r="F93" i="1"/>
  <c r="Z93" i="1"/>
  <c r="AO91" i="1"/>
  <c r="AP91" i="1" s="1"/>
  <c r="F95" i="3"/>
  <c r="Z95" i="3"/>
  <c r="V93" i="3"/>
  <c r="AF95" i="3"/>
  <c r="AO93" i="3"/>
  <c r="AP93" i="3" s="1"/>
  <c r="AZ93" i="1"/>
  <c r="AZ95" i="3"/>
  <c r="AE96" i="3"/>
  <c r="B96" i="3"/>
  <c r="C96" i="3" s="1"/>
  <c r="E96" i="3"/>
  <c r="AE94" i="1"/>
  <c r="B94" i="1"/>
  <c r="C94" i="1" s="1"/>
  <c r="E94" i="1"/>
  <c r="A94" i="8" s="1"/>
  <c r="A97" i="3"/>
  <c r="A95" i="1"/>
  <c r="AQ96" i="5" l="1"/>
  <c r="BF93" i="5"/>
  <c r="BJ97" i="9"/>
  <c r="AW92" i="3"/>
  <c r="BI95" i="4"/>
  <c r="AW95" i="4"/>
  <c r="AW94" i="5"/>
  <c r="Q94" i="3"/>
  <c r="O96" i="5"/>
  <c r="BG93" i="5"/>
  <c r="AM99" i="9"/>
  <c r="Q97" i="6"/>
  <c r="M93" i="1"/>
  <c r="BG91" i="3"/>
  <c r="BK97" i="9"/>
  <c r="M95" i="3"/>
  <c r="Q98" i="9"/>
  <c r="BK96" i="6"/>
  <c r="AP98" i="9"/>
  <c r="AR98" i="9"/>
  <c r="AV98" i="9" s="1"/>
  <c r="AS98" i="9"/>
  <c r="AW98" i="9" s="1"/>
  <c r="G100" i="9"/>
  <c r="Z100" i="9"/>
  <c r="F100" i="9"/>
  <c r="M100" i="9" s="1"/>
  <c r="N98" i="9"/>
  <c r="O98" i="9"/>
  <c r="BE98" i="9"/>
  <c r="A102" i="9"/>
  <c r="B101" i="9"/>
  <c r="C101" i="9" s="1"/>
  <c r="AE101" i="9"/>
  <c r="E101" i="9"/>
  <c r="L99" i="9"/>
  <c r="AI99" i="9"/>
  <c r="I99" i="9"/>
  <c r="AJ99" i="9"/>
  <c r="BF97" i="9"/>
  <c r="BG97" i="9"/>
  <c r="AZ100" i="9"/>
  <c r="AF100" i="9"/>
  <c r="AI100" i="9" s="1"/>
  <c r="AG100" i="9"/>
  <c r="AL100" i="9" s="1"/>
  <c r="AJ100" i="9"/>
  <c r="M99" i="9"/>
  <c r="AL99" i="9"/>
  <c r="AV94" i="5"/>
  <c r="BI94" i="5" s="1"/>
  <c r="BH93" i="3"/>
  <c r="AL95" i="3"/>
  <c r="AV92" i="3"/>
  <c r="BI92" i="3" s="1"/>
  <c r="AW90" i="1"/>
  <c r="BI90" i="1" s="1"/>
  <c r="V96" i="6"/>
  <c r="BH96" i="6" s="1"/>
  <c r="BJ96" i="6" s="1"/>
  <c r="BI131" i="6"/>
  <c r="R97" i="4"/>
  <c r="V97" i="4" s="1"/>
  <c r="S97" i="4"/>
  <c r="P97" i="4"/>
  <c r="R96" i="4"/>
  <c r="V96" i="4" s="1"/>
  <c r="S96" i="4"/>
  <c r="W96" i="4" s="1"/>
  <c r="P96" i="4"/>
  <c r="BK96" i="4" s="1"/>
  <c r="BF96" i="6"/>
  <c r="BG96" i="6"/>
  <c r="AG135" i="6"/>
  <c r="AH135" i="6" s="1"/>
  <c r="AI135" i="6"/>
  <c r="R96" i="5"/>
  <c r="V96" i="5" s="1"/>
  <c r="S96" i="5"/>
  <c r="W96" i="5" s="1"/>
  <c r="P96" i="5"/>
  <c r="AR132" i="6"/>
  <c r="AV132" i="6" s="1"/>
  <c r="AS132" i="6"/>
  <c r="AW132" i="6" s="1"/>
  <c r="AP132" i="6"/>
  <c r="AR93" i="3"/>
  <c r="AV93" i="3" s="1"/>
  <c r="AS93" i="3"/>
  <c r="AR91" i="1"/>
  <c r="AS91" i="1"/>
  <c r="R91" i="1"/>
  <c r="V91" i="1" s="1"/>
  <c r="S91" i="1"/>
  <c r="P91" i="1"/>
  <c r="AM98" i="4"/>
  <c r="AR96" i="4"/>
  <c r="AV96" i="4" s="1"/>
  <c r="AS96" i="4"/>
  <c r="R95" i="5"/>
  <c r="V95" i="5" s="1"/>
  <c r="S95" i="5"/>
  <c r="W95" i="5" s="1"/>
  <c r="P95" i="5"/>
  <c r="BK95" i="5" s="1"/>
  <c r="AJ134" i="6"/>
  <c r="AQ134" i="6" s="1"/>
  <c r="AM134" i="6"/>
  <c r="AN133" i="6"/>
  <c r="AO133" i="6"/>
  <c r="AF136" i="6"/>
  <c r="AZ136" i="6"/>
  <c r="W94" i="5"/>
  <c r="BH94" i="5" s="1"/>
  <c r="AR95" i="5"/>
  <c r="AV95" i="5" s="1"/>
  <c r="AS95" i="5"/>
  <c r="BE94" i="3"/>
  <c r="W90" i="1"/>
  <c r="BH90" i="1" s="1"/>
  <c r="BJ90" i="1" s="1"/>
  <c r="A90" i="2" s="1"/>
  <c r="BE133" i="6"/>
  <c r="A138" i="6"/>
  <c r="AE137" i="6"/>
  <c r="W92" i="3"/>
  <c r="BH92" i="3" s="1"/>
  <c r="J98" i="6"/>
  <c r="G99" i="6"/>
  <c r="H99" i="6" s="1"/>
  <c r="M99" i="6" s="1"/>
  <c r="N98" i="6"/>
  <c r="S97" i="6"/>
  <c r="W97" i="6" s="1"/>
  <c r="R97" i="6"/>
  <c r="E100" i="6"/>
  <c r="F100" i="6" s="1"/>
  <c r="I100" i="6" s="1"/>
  <c r="B100" i="6"/>
  <c r="C100" i="6" s="1"/>
  <c r="Z99" i="6"/>
  <c r="O98" i="6"/>
  <c r="P98" i="6" s="1"/>
  <c r="BE96" i="5"/>
  <c r="BE97" i="4"/>
  <c r="BF92" i="3"/>
  <c r="BG92" i="3"/>
  <c r="BE92" i="1"/>
  <c r="BH95" i="4"/>
  <c r="BG95" i="4"/>
  <c r="BF95" i="4"/>
  <c r="AM93" i="1"/>
  <c r="L95" i="3"/>
  <c r="L93" i="1"/>
  <c r="AM95" i="3"/>
  <c r="AN95" i="3" s="1"/>
  <c r="L98" i="4"/>
  <c r="O98" i="4" s="1"/>
  <c r="G94" i="1"/>
  <c r="AG94" i="1"/>
  <c r="G99" i="4"/>
  <c r="AL98" i="4"/>
  <c r="AG96" i="3"/>
  <c r="G96" i="3"/>
  <c r="AG99" i="4"/>
  <c r="AL97" i="5"/>
  <c r="AM97" i="5"/>
  <c r="M97" i="5"/>
  <c r="L97" i="5"/>
  <c r="AO94" i="3"/>
  <c r="AP94" i="3" s="1"/>
  <c r="N97" i="4"/>
  <c r="BK97" i="4" s="1"/>
  <c r="AJ98" i="4"/>
  <c r="N92" i="1"/>
  <c r="AJ93" i="1"/>
  <c r="I93" i="1"/>
  <c r="O92" i="1"/>
  <c r="J93" i="1"/>
  <c r="AI93" i="1"/>
  <c r="AQ93" i="1" s="1"/>
  <c r="N93" i="1"/>
  <c r="J97" i="5"/>
  <c r="AW96" i="4"/>
  <c r="I98" i="4"/>
  <c r="J98" i="4"/>
  <c r="W97" i="4"/>
  <c r="I95" i="3"/>
  <c r="J95" i="3"/>
  <c r="AI95" i="3"/>
  <c r="AJ95" i="3"/>
  <c r="AI97" i="5"/>
  <c r="AJ97" i="5"/>
  <c r="I97" i="5"/>
  <c r="N96" i="5"/>
  <c r="AN96" i="5"/>
  <c r="AO96" i="5"/>
  <c r="AP96" i="5" s="1"/>
  <c r="AW95" i="5"/>
  <c r="F98" i="5"/>
  <c r="Z98" i="5"/>
  <c r="A100" i="5"/>
  <c r="B99" i="5"/>
  <c r="C99" i="5" s="1"/>
  <c r="BJ99" i="5" s="1"/>
  <c r="AE99" i="5"/>
  <c r="AG99" i="5" s="1"/>
  <c r="E99" i="5"/>
  <c r="G99" i="5" s="1"/>
  <c r="AF98" i="5"/>
  <c r="AZ98" i="5"/>
  <c r="AF99" i="4"/>
  <c r="AZ99" i="4"/>
  <c r="Z99" i="4"/>
  <c r="F99" i="4"/>
  <c r="E100" i="4"/>
  <c r="A101" i="4"/>
  <c r="AE100" i="4"/>
  <c r="B100" i="4"/>
  <c r="C100" i="4" s="1"/>
  <c r="AI98" i="4"/>
  <c r="AQ98" i="4" s="1"/>
  <c r="AN97" i="4"/>
  <c r="AO97" i="4"/>
  <c r="AP97" i="4" s="1"/>
  <c r="AV91" i="1"/>
  <c r="AO92" i="1"/>
  <c r="AP92" i="1" s="1"/>
  <c r="AN92" i="1"/>
  <c r="W91" i="1"/>
  <c r="AF94" i="1"/>
  <c r="AJ94" i="1" s="1"/>
  <c r="F94" i="1"/>
  <c r="J94" i="1" s="1"/>
  <c r="Z94" i="1"/>
  <c r="O94" i="3"/>
  <c r="N94" i="3"/>
  <c r="F96" i="3"/>
  <c r="L96" i="3" s="1"/>
  <c r="Z96" i="3"/>
  <c r="AF96" i="3"/>
  <c r="AZ94" i="1"/>
  <c r="AZ96" i="3"/>
  <c r="AE97" i="3"/>
  <c r="E97" i="3"/>
  <c r="B97" i="3"/>
  <c r="C97" i="3" s="1"/>
  <c r="BJ97" i="3" s="1"/>
  <c r="AE95" i="1"/>
  <c r="B95" i="1"/>
  <c r="C95" i="1" s="1"/>
  <c r="E95" i="1"/>
  <c r="A95" i="8" s="1"/>
  <c r="A98" i="3"/>
  <c r="A96" i="1"/>
  <c r="I100" i="9" l="1"/>
  <c r="AQ97" i="5"/>
  <c r="Q95" i="3"/>
  <c r="Q98" i="4"/>
  <c r="BH97" i="4"/>
  <c r="J100" i="9"/>
  <c r="L100" i="9"/>
  <c r="BF90" i="1"/>
  <c r="BK96" i="5"/>
  <c r="Q98" i="6"/>
  <c r="BK98" i="6" s="1"/>
  <c r="BK97" i="6"/>
  <c r="BG90" i="1"/>
  <c r="AL96" i="3"/>
  <c r="M99" i="4"/>
  <c r="AQ95" i="3"/>
  <c r="BE99" i="9"/>
  <c r="A103" i="9"/>
  <c r="B102" i="9"/>
  <c r="C102" i="9" s="1"/>
  <c r="AE102" i="9"/>
  <c r="E102" i="9"/>
  <c r="N100" i="9"/>
  <c r="O100" i="9"/>
  <c r="BE100" i="9"/>
  <c r="AF101" i="9"/>
  <c r="AG101" i="9"/>
  <c r="AL101" i="9" s="1"/>
  <c r="AZ101" i="9"/>
  <c r="AJ101" i="9"/>
  <c r="AI101" i="9"/>
  <c r="F101" i="9"/>
  <c r="I101" i="9" s="1"/>
  <c r="Z101" i="9"/>
  <c r="G101" i="9"/>
  <c r="AM100" i="9"/>
  <c r="AO100" i="9" s="1"/>
  <c r="AQ99" i="9"/>
  <c r="AQ100" i="9" s="1"/>
  <c r="Q99" i="9"/>
  <c r="Q100" i="9" s="1"/>
  <c r="N99" i="9"/>
  <c r="O99" i="9"/>
  <c r="S98" i="9"/>
  <c r="W98" i="9" s="1"/>
  <c r="P98" i="9"/>
  <c r="BK98" i="9" s="1"/>
  <c r="R98" i="9"/>
  <c r="V98" i="9" s="1"/>
  <c r="AN99" i="9"/>
  <c r="AO99" i="9"/>
  <c r="BJ94" i="5"/>
  <c r="BG94" i="5"/>
  <c r="Q97" i="5"/>
  <c r="BF94" i="5"/>
  <c r="AO98" i="4"/>
  <c r="AP98" i="4" s="1"/>
  <c r="AM99" i="4"/>
  <c r="BJ92" i="3"/>
  <c r="AW91" i="1"/>
  <c r="BF91" i="1" s="1"/>
  <c r="V97" i="6"/>
  <c r="BH97" i="6" s="1"/>
  <c r="BJ97" i="6" s="1"/>
  <c r="R98" i="4"/>
  <c r="S98" i="4"/>
  <c r="P98" i="4"/>
  <c r="AS98" i="4"/>
  <c r="AW98" i="4" s="1"/>
  <c r="AR92" i="1"/>
  <c r="AS92" i="1"/>
  <c r="AN98" i="4"/>
  <c r="AR96" i="5"/>
  <c r="AS96" i="5"/>
  <c r="AR94" i="3"/>
  <c r="AV94" i="3" s="1"/>
  <c r="AS94" i="3"/>
  <c r="BG97" i="6"/>
  <c r="BF97" i="6"/>
  <c r="AO134" i="6"/>
  <c r="AN134" i="6"/>
  <c r="AJ135" i="6"/>
  <c r="AQ135" i="6" s="1"/>
  <c r="AM135" i="6"/>
  <c r="AR97" i="4"/>
  <c r="AV97" i="4" s="1"/>
  <c r="AS97" i="4"/>
  <c r="AW97" i="4" s="1"/>
  <c r="R92" i="1"/>
  <c r="W92" i="1" s="1"/>
  <c r="S92" i="1"/>
  <c r="P92" i="1"/>
  <c r="AF137" i="6"/>
  <c r="AZ137" i="6"/>
  <c r="AI136" i="6"/>
  <c r="AG136" i="6"/>
  <c r="AH136" i="6" s="1"/>
  <c r="BE134" i="6"/>
  <c r="BI132" i="6"/>
  <c r="R94" i="3"/>
  <c r="S94" i="3"/>
  <c r="P94" i="3"/>
  <c r="BK94" i="3" s="1"/>
  <c r="A139" i="6"/>
  <c r="AE138" i="6"/>
  <c r="AR133" i="6"/>
  <c r="AV133" i="6" s="1"/>
  <c r="AS133" i="6"/>
  <c r="AW133" i="6" s="1"/>
  <c r="AP133" i="6"/>
  <c r="AW93" i="3"/>
  <c r="BI93" i="3" s="1"/>
  <c r="J99" i="6"/>
  <c r="G100" i="6"/>
  <c r="H100" i="6" s="1"/>
  <c r="M100" i="6" s="1"/>
  <c r="N99" i="6"/>
  <c r="S98" i="6"/>
  <c r="W98" i="6" s="1"/>
  <c r="R98" i="6"/>
  <c r="Z100" i="6"/>
  <c r="O99" i="6"/>
  <c r="P99" i="6" s="1"/>
  <c r="B101" i="6"/>
  <c r="C101" i="6" s="1"/>
  <c r="E101" i="6"/>
  <c r="F101" i="6" s="1"/>
  <c r="BE97" i="5"/>
  <c r="BE98" i="4"/>
  <c r="BE95" i="3"/>
  <c r="BG93" i="3"/>
  <c r="BE93" i="1"/>
  <c r="BH95" i="5"/>
  <c r="BG95" i="5"/>
  <c r="BF95" i="5"/>
  <c r="BH96" i="5"/>
  <c r="BG96" i="4"/>
  <c r="BF96" i="4"/>
  <c r="BH91" i="1"/>
  <c r="G95" i="1"/>
  <c r="G97" i="3"/>
  <c r="AG97" i="3"/>
  <c r="G100" i="4"/>
  <c r="AG100" i="4"/>
  <c r="BI96" i="4"/>
  <c r="AL99" i="4"/>
  <c r="M96" i="3"/>
  <c r="L99" i="4"/>
  <c r="O99" i="4" s="1"/>
  <c r="AM94" i="1"/>
  <c r="L94" i="1"/>
  <c r="AL94" i="1"/>
  <c r="AN97" i="5"/>
  <c r="AM96" i="3"/>
  <c r="AG95" i="1"/>
  <c r="BH96" i="4"/>
  <c r="BI95" i="5"/>
  <c r="M94" i="1"/>
  <c r="O97" i="5"/>
  <c r="AL98" i="5"/>
  <c r="AM98" i="5"/>
  <c r="M98" i="5"/>
  <c r="L98" i="5"/>
  <c r="AI98" i="5"/>
  <c r="AO95" i="3"/>
  <c r="AP95" i="3" s="1"/>
  <c r="I94" i="1"/>
  <c r="AI94" i="1"/>
  <c r="AQ94" i="1" s="1"/>
  <c r="W98" i="4"/>
  <c r="V98" i="4"/>
  <c r="N98" i="4"/>
  <c r="N97" i="5"/>
  <c r="AJ98" i="5"/>
  <c r="I99" i="4"/>
  <c r="AJ99" i="4"/>
  <c r="J99" i="4"/>
  <c r="AI99" i="4"/>
  <c r="I96" i="3"/>
  <c r="Q96" i="3" s="1"/>
  <c r="J96" i="3"/>
  <c r="AJ96" i="3"/>
  <c r="AI96" i="3"/>
  <c r="AO97" i="5"/>
  <c r="AP97" i="5" s="1"/>
  <c r="AW96" i="5"/>
  <c r="AV96" i="5"/>
  <c r="I98" i="5"/>
  <c r="Z99" i="5"/>
  <c r="F99" i="5"/>
  <c r="J98" i="5"/>
  <c r="E100" i="5"/>
  <c r="G100" i="5" s="1"/>
  <c r="AE100" i="5"/>
  <c r="AG100" i="5" s="1"/>
  <c r="B100" i="5"/>
  <c r="C100" i="5" s="1"/>
  <c r="A101" i="5"/>
  <c r="AZ99" i="5"/>
  <c r="AF99" i="5"/>
  <c r="AN99" i="4"/>
  <c r="AO99" i="4"/>
  <c r="AP99" i="4" s="1"/>
  <c r="B101" i="4"/>
  <c r="C101" i="4" s="1"/>
  <c r="BJ101" i="4" s="1"/>
  <c r="A102" i="4"/>
  <c r="E101" i="4"/>
  <c r="AE101" i="4"/>
  <c r="F100" i="4"/>
  <c r="J100" i="4" s="1"/>
  <c r="Z100" i="4"/>
  <c r="AZ100" i="4"/>
  <c r="AF100" i="4"/>
  <c r="AM100" i="4" s="1"/>
  <c r="AV92" i="1"/>
  <c r="O93" i="1"/>
  <c r="AN93" i="1"/>
  <c r="AF95" i="1"/>
  <c r="AJ95" i="1" s="1"/>
  <c r="AO93" i="1"/>
  <c r="AP93" i="1" s="1"/>
  <c r="F95" i="1"/>
  <c r="I95" i="1" s="1"/>
  <c r="Z95" i="1"/>
  <c r="O95" i="3"/>
  <c r="N95" i="3"/>
  <c r="V94" i="3"/>
  <c r="F97" i="3"/>
  <c r="Z97" i="3"/>
  <c r="AF97" i="3"/>
  <c r="AZ95" i="1"/>
  <c r="AZ97" i="3"/>
  <c r="E98" i="3"/>
  <c r="AE98" i="3"/>
  <c r="B98" i="3"/>
  <c r="C98" i="3" s="1"/>
  <c r="E96" i="1"/>
  <c r="A96" i="8" s="1"/>
  <c r="AE96" i="1"/>
  <c r="B96" i="1"/>
  <c r="C96" i="1" s="1"/>
  <c r="A99" i="3"/>
  <c r="A97" i="1"/>
  <c r="Q99" i="4" l="1"/>
  <c r="AR98" i="4"/>
  <c r="AV98" i="4" s="1"/>
  <c r="AQ99" i="4"/>
  <c r="AQ98" i="5"/>
  <c r="BK98" i="4"/>
  <c r="BH98" i="9"/>
  <c r="L101" i="9"/>
  <c r="AN100" i="9"/>
  <c r="BF96" i="5"/>
  <c r="AM101" i="9"/>
  <c r="AN101" i="9" s="1"/>
  <c r="AN96" i="3"/>
  <c r="AQ96" i="3"/>
  <c r="M101" i="9"/>
  <c r="N101" i="9" s="1"/>
  <c r="Q99" i="6"/>
  <c r="AZ102" i="9"/>
  <c r="AF102" i="9"/>
  <c r="AG102" i="9"/>
  <c r="AI102" i="9"/>
  <c r="G102" i="9"/>
  <c r="Z102" i="9"/>
  <c r="F102" i="9"/>
  <c r="M102" i="9" s="1"/>
  <c r="BF98" i="9"/>
  <c r="BG98" i="9"/>
  <c r="AQ101" i="9"/>
  <c r="AP100" i="9"/>
  <c r="AS100" i="9"/>
  <c r="AW100" i="9" s="1"/>
  <c r="AR100" i="9"/>
  <c r="AV100" i="9" s="1"/>
  <c r="BI100" i="9" s="1"/>
  <c r="AR99" i="9"/>
  <c r="AV99" i="9" s="1"/>
  <c r="AS99" i="9"/>
  <c r="AW99" i="9" s="1"/>
  <c r="AP99" i="9"/>
  <c r="A104" i="9"/>
  <c r="B103" i="9"/>
  <c r="C103" i="9" s="1"/>
  <c r="AE103" i="9"/>
  <c r="E103" i="9"/>
  <c r="J101" i="9"/>
  <c r="Q101" i="9" s="1"/>
  <c r="S100" i="9"/>
  <c r="W100" i="9" s="1"/>
  <c r="P100" i="9"/>
  <c r="BK100" i="9" s="1"/>
  <c r="R100" i="9"/>
  <c r="V100" i="9" s="1"/>
  <c r="BH100" i="9" s="1"/>
  <c r="S99" i="9"/>
  <c r="W99" i="9" s="1"/>
  <c r="R99" i="9"/>
  <c r="V99" i="9" s="1"/>
  <c r="P99" i="9"/>
  <c r="BK99" i="9" s="1"/>
  <c r="Q98" i="5"/>
  <c r="BF93" i="3"/>
  <c r="M97" i="3"/>
  <c r="AL97" i="3"/>
  <c r="V92" i="1"/>
  <c r="BH92" i="1" s="1"/>
  <c r="BI91" i="1"/>
  <c r="BJ91" i="1" s="1"/>
  <c r="A91" i="2" s="1"/>
  <c r="BG91" i="1"/>
  <c r="V98" i="6"/>
  <c r="BH98" i="6" s="1"/>
  <c r="BJ98" i="6" s="1"/>
  <c r="BE135" i="6"/>
  <c r="R95" i="3"/>
  <c r="S95" i="3"/>
  <c r="P95" i="3"/>
  <c r="BK95" i="3" s="1"/>
  <c r="AR97" i="5"/>
  <c r="AS97" i="5"/>
  <c r="BE94" i="1"/>
  <c r="AR95" i="3"/>
  <c r="AV95" i="3" s="1"/>
  <c r="AS95" i="3"/>
  <c r="BI133" i="6"/>
  <c r="AI137" i="6"/>
  <c r="AG137" i="6"/>
  <c r="AH137" i="6" s="1"/>
  <c r="AW92" i="1"/>
  <c r="R99" i="4"/>
  <c r="V99" i="4" s="1"/>
  <c r="S99" i="4"/>
  <c r="W99" i="4" s="1"/>
  <c r="P99" i="4"/>
  <c r="BE99" i="4"/>
  <c r="BF98" i="6"/>
  <c r="BG98" i="6"/>
  <c r="AF138" i="6"/>
  <c r="AZ138" i="6"/>
  <c r="W94" i="3"/>
  <c r="AM136" i="6"/>
  <c r="AJ136" i="6"/>
  <c r="AQ136" i="6" s="1"/>
  <c r="AR134" i="6"/>
  <c r="AV134" i="6" s="1"/>
  <c r="AS134" i="6"/>
  <c r="AW134" i="6" s="1"/>
  <c r="AP134" i="6"/>
  <c r="AW94" i="3"/>
  <c r="BI94" i="3" s="1"/>
  <c r="R93" i="1"/>
  <c r="S93" i="1"/>
  <c r="P93" i="1"/>
  <c r="AR93" i="1"/>
  <c r="AV93" i="1" s="1"/>
  <c r="AS93" i="1"/>
  <c r="BI92" i="1"/>
  <c r="AR99" i="4"/>
  <c r="AV99" i="4" s="1"/>
  <c r="AS99" i="4"/>
  <c r="R97" i="5"/>
  <c r="S97" i="5"/>
  <c r="P97" i="5"/>
  <c r="BK97" i="5" s="1"/>
  <c r="A140" i="6"/>
  <c r="AE139" i="6"/>
  <c r="AO135" i="6"/>
  <c r="AN135" i="6"/>
  <c r="J100" i="6"/>
  <c r="G101" i="6"/>
  <c r="H101" i="6" s="1"/>
  <c r="M101" i="6" s="1"/>
  <c r="I101" i="6"/>
  <c r="O100" i="6"/>
  <c r="S99" i="6"/>
  <c r="W99" i="6" s="1"/>
  <c r="R99" i="6"/>
  <c r="B102" i="6"/>
  <c r="C102" i="6" s="1"/>
  <c r="E102" i="6"/>
  <c r="F102" i="6" s="1"/>
  <c r="Z101" i="6"/>
  <c r="N100" i="6"/>
  <c r="BE98" i="5"/>
  <c r="BG96" i="5"/>
  <c r="BF97" i="4"/>
  <c r="BE96" i="3"/>
  <c r="BI96" i="5"/>
  <c r="BJ96" i="5" s="1"/>
  <c r="BG97" i="4"/>
  <c r="BI98" i="4"/>
  <c r="BG98" i="4"/>
  <c r="BF98" i="4"/>
  <c r="BJ96" i="4"/>
  <c r="AG96" i="1"/>
  <c r="G98" i="3"/>
  <c r="BI97" i="4"/>
  <c r="AI95" i="1"/>
  <c r="AQ95" i="1" s="1"/>
  <c r="M95" i="1"/>
  <c r="AG98" i="3"/>
  <c r="G96" i="1"/>
  <c r="AM95" i="1"/>
  <c r="AM97" i="3"/>
  <c r="L97" i="3"/>
  <c r="L95" i="1"/>
  <c r="AG101" i="4"/>
  <c r="BH98" i="4"/>
  <c r="AL95" i="1"/>
  <c r="AL100" i="4"/>
  <c r="L100" i="4"/>
  <c r="G101" i="4"/>
  <c r="M100" i="4"/>
  <c r="O98" i="5"/>
  <c r="AL99" i="5"/>
  <c r="AM99" i="5"/>
  <c r="L99" i="5"/>
  <c r="M99" i="5"/>
  <c r="AN94" i="1"/>
  <c r="AN98" i="5"/>
  <c r="AW99" i="4"/>
  <c r="J95" i="1"/>
  <c r="N99" i="4"/>
  <c r="BK99" i="4" s="1"/>
  <c r="AO98" i="5"/>
  <c r="AP98" i="5" s="1"/>
  <c r="I100" i="4"/>
  <c r="Q100" i="4" s="1"/>
  <c r="I97" i="3"/>
  <c r="J97" i="3"/>
  <c r="AI97" i="3"/>
  <c r="AJ97" i="3"/>
  <c r="AQ97" i="3" s="1"/>
  <c r="N98" i="5"/>
  <c r="AV97" i="5"/>
  <c r="AI99" i="5"/>
  <c r="AF100" i="5"/>
  <c r="AZ100" i="5"/>
  <c r="A102" i="5"/>
  <c r="AE101" i="5"/>
  <c r="AG101" i="5" s="1"/>
  <c r="B101" i="5"/>
  <c r="C101" i="5" s="1"/>
  <c r="BJ101" i="5" s="1"/>
  <c r="E101" i="5"/>
  <c r="G101" i="5" s="1"/>
  <c r="J99" i="5"/>
  <c r="I99" i="5"/>
  <c r="F100" i="5"/>
  <c r="Z100" i="5"/>
  <c r="AJ99" i="5"/>
  <c r="AE102" i="4"/>
  <c r="E102" i="4"/>
  <c r="B102" i="4"/>
  <c r="C102" i="4" s="1"/>
  <c r="A103" i="4"/>
  <c r="AJ100" i="4"/>
  <c r="Z101" i="4"/>
  <c r="F101" i="4"/>
  <c r="AI100" i="4"/>
  <c r="AQ100" i="4" s="1"/>
  <c r="AZ101" i="4"/>
  <c r="AF101" i="4"/>
  <c r="AI101" i="4" s="1"/>
  <c r="V93" i="1"/>
  <c r="AO94" i="1"/>
  <c r="AP94" i="1" s="1"/>
  <c r="O94" i="1"/>
  <c r="N94" i="1"/>
  <c r="F96" i="1"/>
  <c r="Z96" i="1"/>
  <c r="AF96" i="1"/>
  <c r="AJ96" i="1" s="1"/>
  <c r="O96" i="3"/>
  <c r="N96" i="3"/>
  <c r="F98" i="3"/>
  <c r="L98" i="3" s="1"/>
  <c r="Z98" i="3"/>
  <c r="AO96" i="3"/>
  <c r="AP96" i="3" s="1"/>
  <c r="AF98" i="3"/>
  <c r="AL98" i="3" s="1"/>
  <c r="AZ96" i="1"/>
  <c r="AZ98" i="3"/>
  <c r="B99" i="3"/>
  <c r="C99" i="3" s="1"/>
  <c r="BJ99" i="3" s="1"/>
  <c r="E99" i="3"/>
  <c r="AE99" i="3"/>
  <c r="E97" i="1"/>
  <c r="A97" i="8" s="1"/>
  <c r="AE97" i="1"/>
  <c r="B97" i="1"/>
  <c r="C97" i="1" s="1"/>
  <c r="A100" i="3"/>
  <c r="A98" i="1"/>
  <c r="BJ92" i="1" l="1"/>
  <c r="A92" i="2" s="1"/>
  <c r="BJ100" i="9"/>
  <c r="M101" i="4"/>
  <c r="Q97" i="3"/>
  <c r="O97" i="3"/>
  <c r="BH99" i="9"/>
  <c r="I102" i="9"/>
  <c r="BE102" i="9" s="1"/>
  <c r="O101" i="9"/>
  <c r="BG94" i="3"/>
  <c r="Q100" i="6"/>
  <c r="J102" i="9"/>
  <c r="L102" i="9"/>
  <c r="AM102" i="9"/>
  <c r="W95" i="3"/>
  <c r="AO101" i="9"/>
  <c r="AP101" i="9" s="1"/>
  <c r="AJ102" i="9"/>
  <c r="AQ102" i="9" s="1"/>
  <c r="AQ99" i="5"/>
  <c r="W97" i="5"/>
  <c r="AL102" i="9"/>
  <c r="AN102" i="9" s="1"/>
  <c r="BE101" i="9"/>
  <c r="BK99" i="6"/>
  <c r="BF100" i="9"/>
  <c r="BG100" i="9"/>
  <c r="BF99" i="9"/>
  <c r="BG99" i="9"/>
  <c r="AF103" i="9"/>
  <c r="AJ103" i="9" s="1"/>
  <c r="AG103" i="9"/>
  <c r="AZ103" i="9"/>
  <c r="S101" i="9"/>
  <c r="W101" i="9" s="1"/>
  <c r="R101" i="9"/>
  <c r="V101" i="9" s="1"/>
  <c r="BH101" i="9" s="1"/>
  <c r="P101" i="9"/>
  <c r="BK101" i="9" s="1"/>
  <c r="Q102" i="9"/>
  <c r="F103" i="9"/>
  <c r="G103" i="9"/>
  <c r="Z103" i="9"/>
  <c r="J103" i="9"/>
  <c r="AO102" i="9"/>
  <c r="A105" i="9"/>
  <c r="B104" i="9"/>
  <c r="C104" i="9" s="1"/>
  <c r="AE104" i="9"/>
  <c r="E104" i="9"/>
  <c r="N102" i="9"/>
  <c r="O102" i="9"/>
  <c r="AS101" i="9"/>
  <c r="AW101" i="9" s="1"/>
  <c r="Q99" i="5"/>
  <c r="V97" i="5"/>
  <c r="V95" i="3"/>
  <c r="AN97" i="3"/>
  <c r="M96" i="1"/>
  <c r="BG92" i="1"/>
  <c r="BF92" i="1"/>
  <c r="W93" i="1"/>
  <c r="BH93" i="1" s="1"/>
  <c r="V99" i="6"/>
  <c r="BH99" i="6" s="1"/>
  <c r="BJ99" i="6" s="1"/>
  <c r="R94" i="1"/>
  <c r="V94" i="1" s="1"/>
  <c r="S94" i="1"/>
  <c r="P94" i="1"/>
  <c r="R97" i="3"/>
  <c r="S97" i="3"/>
  <c r="W97" i="3" s="1"/>
  <c r="P97" i="3"/>
  <c r="R98" i="5"/>
  <c r="V98" i="5" s="1"/>
  <c r="S98" i="5"/>
  <c r="P98" i="5"/>
  <c r="BK98" i="5" s="1"/>
  <c r="BE95" i="1"/>
  <c r="BG99" i="6"/>
  <c r="BF99" i="6"/>
  <c r="AF139" i="6"/>
  <c r="AZ139" i="6"/>
  <c r="AR96" i="3"/>
  <c r="AV96" i="3" s="1"/>
  <c r="AS96" i="3"/>
  <c r="R96" i="3"/>
  <c r="V96" i="3" s="1"/>
  <c r="S96" i="3"/>
  <c r="P96" i="3"/>
  <c r="BK96" i="3" s="1"/>
  <c r="AR94" i="1"/>
  <c r="AS94" i="1"/>
  <c r="BE97" i="3"/>
  <c r="BF94" i="3"/>
  <c r="A141" i="6"/>
  <c r="AE140" i="6"/>
  <c r="AW93" i="1"/>
  <c r="BH94" i="3"/>
  <c r="BJ94" i="3" s="1"/>
  <c r="BI134" i="6"/>
  <c r="AW97" i="5"/>
  <c r="BI93" i="1"/>
  <c r="AR135" i="6"/>
  <c r="AV135" i="6" s="1"/>
  <c r="AS135" i="6"/>
  <c r="AW135" i="6" s="1"/>
  <c r="AP135" i="6"/>
  <c r="BE136" i="6"/>
  <c r="AI138" i="6"/>
  <c r="AG138" i="6"/>
  <c r="AH138" i="6" s="1"/>
  <c r="AJ137" i="6"/>
  <c r="AQ137" i="6" s="1"/>
  <c r="AM137" i="6"/>
  <c r="AW95" i="3"/>
  <c r="BI95" i="3" s="1"/>
  <c r="AJ101" i="4"/>
  <c r="AQ101" i="4" s="1"/>
  <c r="BI97" i="5"/>
  <c r="AR98" i="5"/>
  <c r="AS98" i="5"/>
  <c r="AN136" i="6"/>
  <c r="AO136" i="6"/>
  <c r="J101" i="6"/>
  <c r="Q101" i="6" s="1"/>
  <c r="G102" i="6"/>
  <c r="H102" i="6" s="1"/>
  <c r="M102" i="6" s="1"/>
  <c r="I102" i="6"/>
  <c r="R100" i="6"/>
  <c r="P100" i="6"/>
  <c r="BK100" i="6" s="1"/>
  <c r="N101" i="6"/>
  <c r="S100" i="6"/>
  <c r="W100" i="6" s="1"/>
  <c r="B103" i="6"/>
  <c r="C103" i="6" s="1"/>
  <c r="E103" i="6"/>
  <c r="F103" i="6" s="1"/>
  <c r="Z102" i="6"/>
  <c r="O101" i="6"/>
  <c r="P101" i="6" s="1"/>
  <c r="BE99" i="5"/>
  <c r="BF97" i="5"/>
  <c r="BE100" i="4"/>
  <c r="BI99" i="4"/>
  <c r="BH99" i="4"/>
  <c r="BG99" i="4"/>
  <c r="BF99" i="4"/>
  <c r="G97" i="1"/>
  <c r="AL101" i="4"/>
  <c r="L96" i="1"/>
  <c r="N96" i="1" s="1"/>
  <c r="M98" i="3"/>
  <c r="AM96" i="1"/>
  <c r="AG97" i="1"/>
  <c r="AG99" i="3"/>
  <c r="G102" i="4"/>
  <c r="L101" i="4"/>
  <c r="N101" i="4" s="1"/>
  <c r="AM101" i="4"/>
  <c r="G99" i="3"/>
  <c r="AG102" i="4"/>
  <c r="AM98" i="3"/>
  <c r="AN98" i="3" s="1"/>
  <c r="AL96" i="1"/>
  <c r="AL100" i="5"/>
  <c r="AM100" i="5"/>
  <c r="M100" i="5"/>
  <c r="L100" i="5"/>
  <c r="AI100" i="5"/>
  <c r="AQ100" i="5" s="1"/>
  <c r="J100" i="5"/>
  <c r="BJ98" i="4"/>
  <c r="I100" i="5"/>
  <c r="V97" i="3"/>
  <c r="O95" i="1"/>
  <c r="J96" i="1"/>
  <c r="I96" i="1"/>
  <c r="AI96" i="1"/>
  <c r="AQ96" i="1" s="1"/>
  <c r="AI98" i="3"/>
  <c r="AJ98" i="3"/>
  <c r="J98" i="3"/>
  <c r="I98" i="3"/>
  <c r="N97" i="3"/>
  <c r="BK97" i="3" s="1"/>
  <c r="AZ101" i="5"/>
  <c r="AF101" i="5"/>
  <c r="F101" i="5"/>
  <c r="Z101" i="5"/>
  <c r="AN99" i="5"/>
  <c r="AO99" i="5"/>
  <c r="AP99" i="5" s="1"/>
  <c r="AJ100" i="5"/>
  <c r="O99" i="5"/>
  <c r="N99" i="5"/>
  <c r="A103" i="5"/>
  <c r="E102" i="5"/>
  <c r="G102" i="5" s="1"/>
  <c r="AE102" i="5"/>
  <c r="AG102" i="5" s="1"/>
  <c r="B102" i="5"/>
  <c r="C102" i="5" s="1"/>
  <c r="AN100" i="4"/>
  <c r="AO100" i="4"/>
  <c r="AP100" i="4" s="1"/>
  <c r="N100" i="4"/>
  <c r="O100" i="4"/>
  <c r="AF102" i="4"/>
  <c r="AJ102" i="4" s="1"/>
  <c r="AZ102" i="4"/>
  <c r="Z102" i="4"/>
  <c r="F102" i="4"/>
  <c r="I102" i="4" s="1"/>
  <c r="I101" i="4"/>
  <c r="Q101" i="4" s="1"/>
  <c r="J101" i="4"/>
  <c r="B103" i="4"/>
  <c r="C103" i="4" s="1"/>
  <c r="BJ103" i="4" s="1"/>
  <c r="AE103" i="4"/>
  <c r="A104" i="4"/>
  <c r="E103" i="4"/>
  <c r="W94" i="1"/>
  <c r="N95" i="1"/>
  <c r="AO95" i="1"/>
  <c r="AP95" i="1" s="1"/>
  <c r="AN95" i="1"/>
  <c r="AV94" i="1"/>
  <c r="AF97" i="1"/>
  <c r="F97" i="1"/>
  <c r="I97" i="1" s="1"/>
  <c r="Z97" i="1"/>
  <c r="F99" i="3"/>
  <c r="Z99" i="3"/>
  <c r="AW96" i="3"/>
  <c r="AF99" i="3"/>
  <c r="AM99" i="3" s="1"/>
  <c r="AO97" i="3"/>
  <c r="AP97" i="3" s="1"/>
  <c r="AZ97" i="1"/>
  <c r="AZ99" i="3"/>
  <c r="E100" i="3"/>
  <c r="B100" i="3"/>
  <c r="C100" i="3" s="1"/>
  <c r="AE100" i="3"/>
  <c r="AE98" i="1"/>
  <c r="B98" i="1"/>
  <c r="C98" i="1" s="1"/>
  <c r="E98" i="1"/>
  <c r="A98" i="8" s="1"/>
  <c r="A101" i="3"/>
  <c r="A99" i="1"/>
  <c r="AQ98" i="3" l="1"/>
  <c r="BI135" i="6"/>
  <c r="BJ93" i="1"/>
  <c r="A93" i="2" s="1"/>
  <c r="AR101" i="9"/>
  <c r="AV101" i="9" s="1"/>
  <c r="BI101" i="9" s="1"/>
  <c r="BJ101" i="9" s="1"/>
  <c r="M103" i="9"/>
  <c r="BG97" i="5"/>
  <c r="BG95" i="3"/>
  <c r="L103" i="9"/>
  <c r="I103" i="9"/>
  <c r="AW98" i="5"/>
  <c r="BH95" i="3"/>
  <c r="BK101" i="6"/>
  <c r="Q98" i="3"/>
  <c r="BH97" i="5"/>
  <c r="Q100" i="5"/>
  <c r="AZ104" i="9"/>
  <c r="AF104" i="9"/>
  <c r="AG104" i="9"/>
  <c r="AL104" i="9" s="1"/>
  <c r="G104" i="9"/>
  <c r="Z104" i="9"/>
  <c r="F104" i="9"/>
  <c r="I104" i="9" s="1"/>
  <c r="BF101" i="9"/>
  <c r="BG101" i="9"/>
  <c r="AM103" i="9"/>
  <c r="S102" i="9"/>
  <c r="W102" i="9" s="1"/>
  <c r="P102" i="9"/>
  <c r="BK102" i="9" s="1"/>
  <c r="R102" i="9"/>
  <c r="V102" i="9" s="1"/>
  <c r="AP102" i="9"/>
  <c r="AR102" i="9"/>
  <c r="AV102" i="9" s="1"/>
  <c r="AS102" i="9"/>
  <c r="AW102" i="9" s="1"/>
  <c r="Q103" i="9"/>
  <c r="AI103" i="9"/>
  <c r="AL103" i="9"/>
  <c r="N103" i="9"/>
  <c r="O103" i="9"/>
  <c r="BE103" i="9"/>
  <c r="A106" i="9"/>
  <c r="B105" i="9"/>
  <c r="C105" i="9" s="1"/>
  <c r="AE105" i="9"/>
  <c r="E105" i="9"/>
  <c r="AV98" i="5"/>
  <c r="BI98" i="5" s="1"/>
  <c r="BF95" i="3"/>
  <c r="BF93" i="1"/>
  <c r="BG93" i="1"/>
  <c r="AW94" i="1"/>
  <c r="BG94" i="1" s="1"/>
  <c r="V100" i="6"/>
  <c r="BH100" i="6" s="1"/>
  <c r="BJ100" i="6" s="1"/>
  <c r="R100" i="4"/>
  <c r="S100" i="4"/>
  <c r="W100" i="4" s="1"/>
  <c r="P100" i="4"/>
  <c r="BK100" i="4" s="1"/>
  <c r="AO137" i="6"/>
  <c r="AN137" i="6"/>
  <c r="A142" i="6"/>
  <c r="AE141" i="6"/>
  <c r="BE137" i="6"/>
  <c r="W98" i="5"/>
  <c r="R99" i="5"/>
  <c r="V99" i="5" s="1"/>
  <c r="S99" i="5"/>
  <c r="P99" i="5"/>
  <c r="BK99" i="5" s="1"/>
  <c r="AR97" i="3"/>
  <c r="AS97" i="3"/>
  <c r="AR95" i="1"/>
  <c r="AW95" i="1" s="1"/>
  <c r="AS95" i="1"/>
  <c r="AR100" i="4"/>
  <c r="AS100" i="4"/>
  <c r="AM138" i="6"/>
  <c r="AJ138" i="6"/>
  <c r="AQ138" i="6" s="1"/>
  <c r="BH98" i="5"/>
  <c r="M99" i="3"/>
  <c r="AM97" i="1"/>
  <c r="AO97" i="1" s="1"/>
  <c r="AP97" i="1" s="1"/>
  <c r="AR99" i="5"/>
  <c r="AS99" i="5"/>
  <c r="R95" i="1"/>
  <c r="S95" i="1"/>
  <c r="P95" i="1"/>
  <c r="BF100" i="6"/>
  <c r="BG100" i="6"/>
  <c r="AR136" i="6"/>
  <c r="AV136" i="6" s="1"/>
  <c r="BI136" i="6" s="1"/>
  <c r="AS136" i="6"/>
  <c r="AW136" i="6" s="1"/>
  <c r="AP136" i="6"/>
  <c r="AZ140" i="6"/>
  <c r="AF140" i="6"/>
  <c r="W96" i="3"/>
  <c r="BH96" i="3" s="1"/>
  <c r="AG139" i="6"/>
  <c r="AH139" i="6" s="1"/>
  <c r="AI139" i="6"/>
  <c r="G103" i="6"/>
  <c r="H103" i="6" s="1"/>
  <c r="M103" i="6" s="1"/>
  <c r="I103" i="6"/>
  <c r="J102" i="6"/>
  <c r="Q102" i="6" s="1"/>
  <c r="N102" i="6"/>
  <c r="Z103" i="6"/>
  <c r="B104" i="6"/>
  <c r="C104" i="6" s="1"/>
  <c r="E104" i="6"/>
  <c r="F104" i="6" s="1"/>
  <c r="R101" i="6"/>
  <c r="S101" i="6"/>
  <c r="W101" i="6" s="1"/>
  <c r="O102" i="6"/>
  <c r="P102" i="6" s="1"/>
  <c r="BE100" i="5"/>
  <c r="BE101" i="4"/>
  <c r="BE98" i="3"/>
  <c r="BF96" i="3"/>
  <c r="BE96" i="1"/>
  <c r="BI96" i="3"/>
  <c r="BG96" i="3"/>
  <c r="AM102" i="4"/>
  <c r="L99" i="3"/>
  <c r="M97" i="1"/>
  <c r="G103" i="4"/>
  <c r="G100" i="3"/>
  <c r="AL97" i="1"/>
  <c r="L97" i="1"/>
  <c r="BH94" i="1"/>
  <c r="AG103" i="4"/>
  <c r="BH97" i="3"/>
  <c r="L102" i="4"/>
  <c r="AL99" i="3"/>
  <c r="AN99" i="3" s="1"/>
  <c r="G98" i="1"/>
  <c r="AG98" i="1"/>
  <c r="AG100" i="3"/>
  <c r="AL102" i="4"/>
  <c r="M102" i="4"/>
  <c r="AL101" i="5"/>
  <c r="AM101" i="5"/>
  <c r="M101" i="5"/>
  <c r="L101" i="5"/>
  <c r="O101" i="4"/>
  <c r="AJ97" i="1"/>
  <c r="O96" i="1"/>
  <c r="AI97" i="1"/>
  <c r="AQ97" i="1" s="1"/>
  <c r="J97" i="1"/>
  <c r="O100" i="5"/>
  <c r="AI102" i="4"/>
  <c r="AQ102" i="4" s="1"/>
  <c r="AI99" i="3"/>
  <c r="AJ99" i="3"/>
  <c r="J99" i="3"/>
  <c r="I99" i="3"/>
  <c r="Q99" i="3" s="1"/>
  <c r="N100" i="5"/>
  <c r="F102" i="5"/>
  <c r="Z102" i="5"/>
  <c r="AF102" i="5"/>
  <c r="AZ102" i="5"/>
  <c r="J101" i="5"/>
  <c r="I101" i="5"/>
  <c r="AI101" i="5"/>
  <c r="AO100" i="5"/>
  <c r="AP100" i="5" s="1"/>
  <c r="AN100" i="5"/>
  <c r="A104" i="5"/>
  <c r="B103" i="5"/>
  <c r="C103" i="5" s="1"/>
  <c r="BJ103" i="5" s="1"/>
  <c r="E103" i="5"/>
  <c r="G103" i="5" s="1"/>
  <c r="AE103" i="5"/>
  <c r="AG103" i="5" s="1"/>
  <c r="AJ101" i="5"/>
  <c r="AV99" i="5"/>
  <c r="AV100" i="4"/>
  <c r="AF103" i="4"/>
  <c r="AZ103" i="4"/>
  <c r="J102" i="4"/>
  <c r="Q102" i="4" s="1"/>
  <c r="Z103" i="4"/>
  <c r="F103" i="4"/>
  <c r="I103" i="4" s="1"/>
  <c r="AN101" i="4"/>
  <c r="AO101" i="4"/>
  <c r="AP101" i="4" s="1"/>
  <c r="V100" i="4"/>
  <c r="E104" i="4"/>
  <c r="A105" i="4"/>
  <c r="B104" i="4"/>
  <c r="C104" i="4" s="1"/>
  <c r="AE104" i="4"/>
  <c r="AO96" i="1"/>
  <c r="AP96" i="1" s="1"/>
  <c r="AN96" i="1"/>
  <c r="AF98" i="1"/>
  <c r="F98" i="1"/>
  <c r="Z98" i="1"/>
  <c r="O98" i="3"/>
  <c r="N98" i="3"/>
  <c r="AO98" i="3"/>
  <c r="AP98" i="3" s="1"/>
  <c r="F100" i="3"/>
  <c r="L100" i="3" s="1"/>
  <c r="Z100" i="3"/>
  <c r="AV97" i="3"/>
  <c r="AF100" i="3"/>
  <c r="AZ98" i="1"/>
  <c r="AZ100" i="3"/>
  <c r="B101" i="3"/>
  <c r="C101" i="3" s="1"/>
  <c r="BJ101" i="3" s="1"/>
  <c r="E101" i="3"/>
  <c r="AE101" i="3"/>
  <c r="E99" i="1"/>
  <c r="A99" i="8" s="1"/>
  <c r="AE99" i="1"/>
  <c r="B99" i="1"/>
  <c r="C99" i="1" s="1"/>
  <c r="A102" i="3"/>
  <c r="A100" i="1"/>
  <c r="AQ101" i="5" l="1"/>
  <c r="BH102" i="9"/>
  <c r="AM103" i="4"/>
  <c r="O102" i="4"/>
  <c r="W95" i="1"/>
  <c r="N99" i="3"/>
  <c r="BI102" i="9"/>
  <c r="M98" i="1"/>
  <c r="BK102" i="6"/>
  <c r="O97" i="1"/>
  <c r="R97" i="1" s="1"/>
  <c r="V97" i="1" s="1"/>
  <c r="AQ99" i="3"/>
  <c r="AM104" i="9"/>
  <c r="AL100" i="3"/>
  <c r="BJ98" i="5"/>
  <c r="M104" i="9"/>
  <c r="AQ103" i="9"/>
  <c r="L104" i="9"/>
  <c r="AI104" i="9"/>
  <c r="S103" i="9"/>
  <c r="W103" i="9" s="1"/>
  <c r="R103" i="9"/>
  <c r="V103" i="9" s="1"/>
  <c r="BH103" i="9" s="1"/>
  <c r="P103" i="9"/>
  <c r="BK103" i="9" s="1"/>
  <c r="AF105" i="9"/>
  <c r="AJ105" i="9" s="1"/>
  <c r="AG105" i="9"/>
  <c r="AZ105" i="9"/>
  <c r="AI105" i="9"/>
  <c r="AM105" i="9"/>
  <c r="AN103" i="9"/>
  <c r="AO103" i="9"/>
  <c r="J104" i="9"/>
  <c r="Q104" i="9" s="1"/>
  <c r="AJ104" i="9"/>
  <c r="BF102" i="9"/>
  <c r="BG102" i="9"/>
  <c r="AN104" i="9"/>
  <c r="AO104" i="9"/>
  <c r="A107" i="9"/>
  <c r="B106" i="9"/>
  <c r="C106" i="9" s="1"/>
  <c r="AE106" i="9"/>
  <c r="E106" i="9"/>
  <c r="F105" i="9"/>
  <c r="G105" i="9"/>
  <c r="Z105" i="9"/>
  <c r="BG98" i="5"/>
  <c r="Q101" i="5"/>
  <c r="BF98" i="5"/>
  <c r="BE97" i="1"/>
  <c r="BF94" i="1"/>
  <c r="AL98" i="1"/>
  <c r="AV95" i="1"/>
  <c r="BI95" i="1" s="1"/>
  <c r="V95" i="1"/>
  <c r="BH95" i="1" s="1"/>
  <c r="BI94" i="1"/>
  <c r="BJ94" i="1" s="1"/>
  <c r="A94" i="2" s="1"/>
  <c r="V101" i="6"/>
  <c r="BH101" i="6" s="1"/>
  <c r="BJ101" i="6" s="1"/>
  <c r="R102" i="4"/>
  <c r="S102" i="4"/>
  <c r="W102" i="4" s="1"/>
  <c r="P102" i="4"/>
  <c r="AR98" i="3"/>
  <c r="AS98" i="3"/>
  <c r="AJ139" i="6"/>
  <c r="AQ139" i="6" s="1"/>
  <c r="AM139" i="6"/>
  <c r="AO138" i="6"/>
  <c r="AN138" i="6"/>
  <c r="AR137" i="6"/>
  <c r="AV137" i="6" s="1"/>
  <c r="AS137" i="6"/>
  <c r="AW137" i="6" s="1"/>
  <c r="AP137" i="6"/>
  <c r="BJ96" i="3"/>
  <c r="W99" i="5"/>
  <c r="BH99" i="5" s="1"/>
  <c r="AF141" i="6"/>
  <c r="AZ141" i="6"/>
  <c r="R100" i="5"/>
  <c r="V100" i="5" s="1"/>
  <c r="S100" i="5"/>
  <c r="P100" i="5"/>
  <c r="BK100" i="5" s="1"/>
  <c r="P97" i="1"/>
  <c r="R98" i="3"/>
  <c r="S98" i="3"/>
  <c r="P98" i="3"/>
  <c r="BK98" i="3" s="1"/>
  <c r="AR101" i="4"/>
  <c r="AV101" i="4" s="1"/>
  <c r="AS101" i="4"/>
  <c r="AW101" i="4" s="1"/>
  <c r="AR100" i="5"/>
  <c r="AS100" i="5"/>
  <c r="R96" i="1"/>
  <c r="W96" i="1" s="1"/>
  <c r="S96" i="1"/>
  <c r="P96" i="1"/>
  <c r="BG101" i="6"/>
  <c r="BF101" i="6"/>
  <c r="AG140" i="6"/>
  <c r="AH140" i="6" s="1"/>
  <c r="AI140" i="6"/>
  <c r="AW99" i="5"/>
  <c r="BI99" i="5" s="1"/>
  <c r="AW100" i="4"/>
  <c r="BI100" i="4" s="1"/>
  <c r="AW97" i="3"/>
  <c r="BG97" i="3" s="1"/>
  <c r="A143" i="6"/>
  <c r="AE142" i="6"/>
  <c r="AR96" i="1"/>
  <c r="AW96" i="1" s="1"/>
  <c r="AS96" i="1"/>
  <c r="AR97" i="1"/>
  <c r="AV97" i="1" s="1"/>
  <c r="AS97" i="1"/>
  <c r="AW97" i="1" s="1"/>
  <c r="R101" i="4"/>
  <c r="S101" i="4"/>
  <c r="P101" i="4"/>
  <c r="BK101" i="4" s="1"/>
  <c r="BE138" i="6"/>
  <c r="G104" i="6"/>
  <c r="H104" i="6" s="1"/>
  <c r="M104" i="6" s="1"/>
  <c r="I104" i="6"/>
  <c r="J103" i="6"/>
  <c r="Q103" i="6" s="1"/>
  <c r="S102" i="6"/>
  <c r="W102" i="6" s="1"/>
  <c r="R102" i="6"/>
  <c r="Z104" i="6"/>
  <c r="O103" i="6"/>
  <c r="P103" i="6" s="1"/>
  <c r="N103" i="6"/>
  <c r="E105" i="6"/>
  <c r="F105" i="6" s="1"/>
  <c r="B105" i="6"/>
  <c r="C105" i="6" s="1"/>
  <c r="BE101" i="5"/>
  <c r="BF97" i="3"/>
  <c r="BE102" i="4"/>
  <c r="BE99" i="3"/>
  <c r="BG100" i="4"/>
  <c r="BF100" i="4"/>
  <c r="BH100" i="4"/>
  <c r="G99" i="1"/>
  <c r="AG104" i="4"/>
  <c r="AM98" i="1"/>
  <c r="AN98" i="1" s="1"/>
  <c r="L98" i="1"/>
  <c r="M100" i="3"/>
  <c r="G101" i="3"/>
  <c r="AG99" i="1"/>
  <c r="G104" i="4"/>
  <c r="AM100" i="3"/>
  <c r="AN100" i="3" s="1"/>
  <c r="AL103" i="4"/>
  <c r="AO103" i="4" s="1"/>
  <c r="AP103" i="4" s="1"/>
  <c r="L103" i="4"/>
  <c r="AG101" i="3"/>
  <c r="M103" i="4"/>
  <c r="AL102" i="5"/>
  <c r="AM102" i="5"/>
  <c r="M102" i="5"/>
  <c r="L102" i="5"/>
  <c r="AO101" i="5"/>
  <c r="AP101" i="5" s="1"/>
  <c r="AN97" i="1"/>
  <c r="AN102" i="4"/>
  <c r="N102" i="4"/>
  <c r="BK102" i="4" s="1"/>
  <c r="V101" i="4"/>
  <c r="I98" i="1"/>
  <c r="J98" i="1"/>
  <c r="AJ98" i="1"/>
  <c r="AI98" i="1"/>
  <c r="AQ98" i="1" s="1"/>
  <c r="AO102" i="4"/>
  <c r="AP102" i="4" s="1"/>
  <c r="AI103" i="4"/>
  <c r="AQ103" i="4" s="1"/>
  <c r="AJ103" i="4"/>
  <c r="V102" i="4"/>
  <c r="I100" i="3"/>
  <c r="J100" i="3"/>
  <c r="AI100" i="3"/>
  <c r="AJ100" i="3"/>
  <c r="AN101" i="5"/>
  <c r="I102" i="5"/>
  <c r="J102" i="5"/>
  <c r="Z103" i="5"/>
  <c r="F103" i="5"/>
  <c r="AZ103" i="5"/>
  <c r="AF103" i="5"/>
  <c r="O101" i="5"/>
  <c r="N101" i="5"/>
  <c r="AW100" i="5"/>
  <c r="AV100" i="5"/>
  <c r="B104" i="5"/>
  <c r="C104" i="5" s="1"/>
  <c r="AE104" i="5"/>
  <c r="AG104" i="5" s="1"/>
  <c r="A105" i="5"/>
  <c r="E104" i="5"/>
  <c r="G104" i="5" s="1"/>
  <c r="AI102" i="5"/>
  <c r="AJ102" i="5"/>
  <c r="AQ102" i="5" s="1"/>
  <c r="F104" i="4"/>
  <c r="M104" i="4" s="1"/>
  <c r="Z104" i="4"/>
  <c r="AZ104" i="4"/>
  <c r="AF104" i="4"/>
  <c r="AL104" i="4" s="1"/>
  <c r="B105" i="4"/>
  <c r="C105" i="4" s="1"/>
  <c r="BJ105" i="4" s="1"/>
  <c r="E105" i="4"/>
  <c r="A106" i="4"/>
  <c r="AE105" i="4"/>
  <c r="J103" i="4"/>
  <c r="Q103" i="4" s="1"/>
  <c r="N97" i="1"/>
  <c r="F99" i="1"/>
  <c r="I99" i="1" s="1"/>
  <c r="Z99" i="1"/>
  <c r="AF99" i="1"/>
  <c r="AI99" i="1" s="1"/>
  <c r="AO99" i="3"/>
  <c r="AP99" i="3" s="1"/>
  <c r="O99" i="3"/>
  <c r="AV98" i="3"/>
  <c r="F101" i="3"/>
  <c r="L101" i="3" s="1"/>
  <c r="Z101" i="3"/>
  <c r="AF101" i="3"/>
  <c r="AM101" i="3" s="1"/>
  <c r="AZ99" i="1"/>
  <c r="AZ101" i="3"/>
  <c r="AE102" i="3"/>
  <c r="B102" i="3"/>
  <c r="C102" i="3" s="1"/>
  <c r="E102" i="3"/>
  <c r="E100" i="1"/>
  <c r="A100" i="8" s="1"/>
  <c r="B100" i="1"/>
  <c r="C100" i="1" s="1"/>
  <c r="AE100" i="1"/>
  <c r="A103" i="3"/>
  <c r="A101" i="1"/>
  <c r="Q100" i="3" l="1"/>
  <c r="BI137" i="6"/>
  <c r="BJ95" i="1"/>
  <c r="A95" i="2" s="1"/>
  <c r="AV96" i="1"/>
  <c r="BI96" i="1" s="1"/>
  <c r="AQ100" i="3"/>
  <c r="W98" i="3"/>
  <c r="BJ102" i="9"/>
  <c r="AL105" i="9"/>
  <c r="L105" i="9"/>
  <c r="BK103" i="6"/>
  <c r="BG95" i="1"/>
  <c r="S97" i="1"/>
  <c r="W97" i="1" s="1"/>
  <c r="BF95" i="1"/>
  <c r="G106" i="9"/>
  <c r="Z106" i="9"/>
  <c r="F106" i="9"/>
  <c r="N104" i="9"/>
  <c r="O104" i="9"/>
  <c r="AR103" i="9"/>
  <c r="AV103" i="9" s="1"/>
  <c r="AS103" i="9"/>
  <c r="AW103" i="9" s="1"/>
  <c r="AP103" i="9"/>
  <c r="AN105" i="9"/>
  <c r="AO105" i="9"/>
  <c r="AP104" i="9"/>
  <c r="AS104" i="9"/>
  <c r="AW104" i="9" s="1"/>
  <c r="AR104" i="9"/>
  <c r="AV104" i="9" s="1"/>
  <c r="BI104" i="9" s="1"/>
  <c r="BE104" i="9"/>
  <c r="J105" i="9"/>
  <c r="I105" i="9"/>
  <c r="AQ104" i="9"/>
  <c r="AQ105" i="9" s="1"/>
  <c r="A108" i="9"/>
  <c r="B107" i="9"/>
  <c r="C107" i="9" s="1"/>
  <c r="AE107" i="9"/>
  <c r="E107" i="9"/>
  <c r="AZ106" i="9"/>
  <c r="AF106" i="9"/>
  <c r="AJ106" i="9" s="1"/>
  <c r="AG106" i="9"/>
  <c r="AI106" i="9"/>
  <c r="M105" i="9"/>
  <c r="O105" i="9" s="1"/>
  <c r="Q102" i="5"/>
  <c r="BF99" i="5"/>
  <c r="V98" i="3"/>
  <c r="BH98" i="3" s="1"/>
  <c r="V96" i="1"/>
  <c r="BH96" i="1" s="1"/>
  <c r="BJ96" i="1" s="1"/>
  <c r="A96" i="2" s="1"/>
  <c r="V102" i="6"/>
  <c r="BH102" i="6" s="1"/>
  <c r="BJ102" i="6" s="1"/>
  <c r="BF102" i="6"/>
  <c r="BG102" i="6"/>
  <c r="AZ142" i="6"/>
  <c r="AF142" i="6"/>
  <c r="BE139" i="6"/>
  <c r="BE103" i="4"/>
  <c r="AR101" i="5"/>
  <c r="AS101" i="5"/>
  <c r="A144" i="6"/>
  <c r="AE143" i="6"/>
  <c r="AI141" i="6"/>
  <c r="AG141" i="6"/>
  <c r="AH141" i="6" s="1"/>
  <c r="R99" i="3"/>
  <c r="S99" i="3"/>
  <c r="P99" i="3"/>
  <c r="BK99" i="3" s="1"/>
  <c r="BI97" i="1"/>
  <c r="AR103" i="4"/>
  <c r="AS103" i="4"/>
  <c r="AW103" i="4" s="1"/>
  <c r="R101" i="5"/>
  <c r="V101" i="5" s="1"/>
  <c r="S101" i="5"/>
  <c r="P101" i="5"/>
  <c r="BK101" i="5" s="1"/>
  <c r="AR102" i="4"/>
  <c r="AV102" i="4" s="1"/>
  <c r="AS102" i="4"/>
  <c r="BJ100" i="4"/>
  <c r="W101" i="4"/>
  <c r="BH101" i="4" s="1"/>
  <c r="AJ140" i="6"/>
  <c r="AQ140" i="6" s="1"/>
  <c r="AM140" i="6"/>
  <c r="W100" i="5"/>
  <c r="BG100" i="5" s="1"/>
  <c r="AR138" i="6"/>
  <c r="AV138" i="6" s="1"/>
  <c r="AS138" i="6"/>
  <c r="AW138" i="6" s="1"/>
  <c r="AP138" i="6"/>
  <c r="AW98" i="3"/>
  <c r="BI98" i="3" s="1"/>
  <c r="AR99" i="3"/>
  <c r="AV99" i="3" s="1"/>
  <c r="AS99" i="3"/>
  <c r="BG99" i="5"/>
  <c r="BI97" i="3"/>
  <c r="AN139" i="6"/>
  <c r="AO139" i="6"/>
  <c r="G105" i="6"/>
  <c r="H105" i="6" s="1"/>
  <c r="M105" i="6" s="1"/>
  <c r="I105" i="6"/>
  <c r="J104" i="6"/>
  <c r="Q104" i="6" s="1"/>
  <c r="Z105" i="6"/>
  <c r="E106" i="6"/>
  <c r="F106" i="6" s="1"/>
  <c r="B106" i="6"/>
  <c r="C106" i="6" s="1"/>
  <c r="N104" i="6"/>
  <c r="O104" i="6"/>
  <c r="P104" i="6" s="1"/>
  <c r="S103" i="6"/>
  <c r="W103" i="6" s="1"/>
  <c r="R103" i="6"/>
  <c r="BE102" i="5"/>
  <c r="BG96" i="1"/>
  <c r="BF96" i="1"/>
  <c r="BF101" i="4"/>
  <c r="BE100" i="3"/>
  <c r="BE98" i="1"/>
  <c r="BG97" i="1"/>
  <c r="BF97" i="1"/>
  <c r="AL101" i="3"/>
  <c r="AN101" i="3" s="1"/>
  <c r="L99" i="1"/>
  <c r="G102" i="3"/>
  <c r="AG100" i="1"/>
  <c r="AG102" i="3"/>
  <c r="AN102" i="5"/>
  <c r="L104" i="4"/>
  <c r="N104" i="4" s="1"/>
  <c r="AM104" i="4"/>
  <c r="M99" i="1"/>
  <c r="AG105" i="4"/>
  <c r="G100" i="1"/>
  <c r="BH97" i="1"/>
  <c r="BJ97" i="1" s="1"/>
  <c r="A97" i="2" s="1"/>
  <c r="BI101" i="4"/>
  <c r="BH102" i="4"/>
  <c r="AM99" i="1"/>
  <c r="M101" i="3"/>
  <c r="G105" i="4"/>
  <c r="BI100" i="5"/>
  <c r="AL99" i="1"/>
  <c r="AN99" i="1" s="1"/>
  <c r="AM103" i="5"/>
  <c r="AL103" i="5"/>
  <c r="M103" i="5"/>
  <c r="L103" i="5"/>
  <c r="AV101" i="5"/>
  <c r="O102" i="5"/>
  <c r="AN103" i="4"/>
  <c r="J99" i="1"/>
  <c r="AJ99" i="1"/>
  <c r="AQ99" i="1" s="1"/>
  <c r="I103" i="5"/>
  <c r="J103" i="5"/>
  <c r="I101" i="3"/>
  <c r="J101" i="3"/>
  <c r="AJ101" i="3"/>
  <c r="AI101" i="3"/>
  <c r="N102" i="5"/>
  <c r="AJ103" i="5"/>
  <c r="AO102" i="5"/>
  <c r="AP102" i="5" s="1"/>
  <c r="AI103" i="5"/>
  <c r="AZ104" i="5"/>
  <c r="AF104" i="5"/>
  <c r="A106" i="5"/>
  <c r="AE105" i="5"/>
  <c r="AG105" i="5" s="1"/>
  <c r="B105" i="5"/>
  <c r="C105" i="5" s="1"/>
  <c r="BJ105" i="5" s="1"/>
  <c r="E105" i="5"/>
  <c r="G105" i="5" s="1"/>
  <c r="F104" i="5"/>
  <c r="Z104" i="5"/>
  <c r="Z105" i="4"/>
  <c r="F105" i="4"/>
  <c r="J105" i="4" s="1"/>
  <c r="J104" i="4"/>
  <c r="AE106" i="4"/>
  <c r="A107" i="4"/>
  <c r="E106" i="4"/>
  <c r="B106" i="4"/>
  <c r="C106" i="4" s="1"/>
  <c r="AV103" i="4"/>
  <c r="AJ104" i="4"/>
  <c r="I104" i="4"/>
  <c r="N103" i="4"/>
  <c r="O103" i="4"/>
  <c r="AZ105" i="4"/>
  <c r="AF105" i="4"/>
  <c r="AI104" i="4"/>
  <c r="N98" i="1"/>
  <c r="AF100" i="1"/>
  <c r="AI100" i="1" s="1"/>
  <c r="AO98" i="1"/>
  <c r="AP98" i="1" s="1"/>
  <c r="F100" i="1"/>
  <c r="Z100" i="1"/>
  <c r="O98" i="1"/>
  <c r="O100" i="3"/>
  <c r="N100" i="3"/>
  <c r="V99" i="3"/>
  <c r="AO100" i="3"/>
  <c r="AP100" i="3" s="1"/>
  <c r="F102" i="3"/>
  <c r="Z102" i="3"/>
  <c r="AF102" i="3"/>
  <c r="AM102" i="3" s="1"/>
  <c r="AZ100" i="1"/>
  <c r="AZ102" i="3"/>
  <c r="AE103" i="3"/>
  <c r="E103" i="3"/>
  <c r="B103" i="3"/>
  <c r="C103" i="3" s="1"/>
  <c r="BJ103" i="3" s="1"/>
  <c r="E101" i="1"/>
  <c r="A101" i="8" s="1"/>
  <c r="AE101" i="1"/>
  <c r="B101" i="1"/>
  <c r="C101" i="1" s="1"/>
  <c r="A104" i="3"/>
  <c r="A102" i="1"/>
  <c r="AL106" i="9" l="1"/>
  <c r="AN106" i="9" s="1"/>
  <c r="BE99" i="1"/>
  <c r="BI103" i="9"/>
  <c r="BJ103" i="9" s="1"/>
  <c r="N105" i="9"/>
  <c r="AM106" i="9"/>
  <c r="AQ101" i="3"/>
  <c r="BH100" i="5"/>
  <c r="BJ100" i="5" s="1"/>
  <c r="Q103" i="5"/>
  <c r="BF100" i="5"/>
  <c r="AL105" i="4"/>
  <c r="AQ103" i="5"/>
  <c r="BG101" i="4"/>
  <c r="BK104" i="6"/>
  <c r="AQ104" i="4"/>
  <c r="BG98" i="3"/>
  <c r="M106" i="9"/>
  <c r="BE105" i="9"/>
  <c r="L106" i="9"/>
  <c r="BF103" i="9"/>
  <c r="I106" i="9"/>
  <c r="BG103" i="9"/>
  <c r="A109" i="9"/>
  <c r="B108" i="9"/>
  <c r="C108" i="9" s="1"/>
  <c r="AE108" i="9"/>
  <c r="E108" i="9"/>
  <c r="S105" i="9"/>
  <c r="W105" i="9" s="1"/>
  <c r="R105" i="9"/>
  <c r="V105" i="9" s="1"/>
  <c r="BH105" i="9" s="1"/>
  <c r="P105" i="9"/>
  <c r="J106" i="9"/>
  <c r="Q105" i="9"/>
  <c r="BK105" i="9" s="1"/>
  <c r="AO106" i="9"/>
  <c r="AF107" i="9"/>
  <c r="AG107" i="9"/>
  <c r="AZ107" i="9"/>
  <c r="F107" i="9"/>
  <c r="J107" i="9" s="1"/>
  <c r="Z107" i="9"/>
  <c r="G107" i="9"/>
  <c r="AR105" i="9"/>
  <c r="AV105" i="9" s="1"/>
  <c r="AS105" i="9"/>
  <c r="AW105" i="9" s="1"/>
  <c r="AP105" i="9"/>
  <c r="S104" i="9"/>
  <c r="W104" i="9" s="1"/>
  <c r="P104" i="9"/>
  <c r="BK104" i="9" s="1"/>
  <c r="R104" i="9"/>
  <c r="V104" i="9" s="1"/>
  <c r="AQ106" i="9"/>
  <c r="Q104" i="4"/>
  <c r="BI103" i="4"/>
  <c r="BF98" i="3"/>
  <c r="L102" i="3"/>
  <c r="Q101" i="3"/>
  <c r="BJ98" i="3"/>
  <c r="L100" i="1"/>
  <c r="V103" i="6"/>
  <c r="BH103" i="6" s="1"/>
  <c r="BJ103" i="6" s="1"/>
  <c r="AR102" i="5"/>
  <c r="AS102" i="5"/>
  <c r="AO140" i="6"/>
  <c r="AN140" i="6"/>
  <c r="AZ143" i="6"/>
  <c r="AF143" i="6"/>
  <c r="AG142" i="6"/>
  <c r="AH142" i="6" s="1"/>
  <c r="AI142" i="6"/>
  <c r="BH101" i="5"/>
  <c r="BE140" i="6"/>
  <c r="W101" i="5"/>
  <c r="AJ141" i="6"/>
  <c r="AQ141" i="6" s="1"/>
  <c r="AM141" i="6"/>
  <c r="A145" i="6"/>
  <c r="AE144" i="6"/>
  <c r="AR100" i="3"/>
  <c r="AV100" i="3" s="1"/>
  <c r="AS100" i="3"/>
  <c r="BG103" i="6"/>
  <c r="BF103" i="6"/>
  <c r="AW99" i="3"/>
  <c r="BI99" i="3" s="1"/>
  <c r="BI138" i="6"/>
  <c r="AW102" i="4"/>
  <c r="BF102" i="4" s="1"/>
  <c r="R98" i="1"/>
  <c r="S98" i="1"/>
  <c r="P98" i="1"/>
  <c r="R103" i="4"/>
  <c r="S103" i="4"/>
  <c r="P103" i="4"/>
  <c r="BK103" i="4" s="1"/>
  <c r="R100" i="3"/>
  <c r="V100" i="3" s="1"/>
  <c r="S100" i="3"/>
  <c r="P100" i="3"/>
  <c r="BK100" i="3" s="1"/>
  <c r="AR98" i="1"/>
  <c r="AV98" i="1" s="1"/>
  <c r="AS98" i="1"/>
  <c r="AW98" i="1" s="1"/>
  <c r="R102" i="5"/>
  <c r="V102" i="5" s="1"/>
  <c r="S102" i="5"/>
  <c r="P102" i="5"/>
  <c r="BK102" i="5" s="1"/>
  <c r="AR139" i="6"/>
  <c r="AV139" i="6" s="1"/>
  <c r="AS139" i="6"/>
  <c r="AW139" i="6" s="1"/>
  <c r="AP139" i="6"/>
  <c r="W99" i="3"/>
  <c r="BH99" i="3" s="1"/>
  <c r="AW101" i="5"/>
  <c r="BI101" i="5" s="1"/>
  <c r="J105" i="6"/>
  <c r="Q105" i="6" s="1"/>
  <c r="G106" i="6"/>
  <c r="H106" i="6" s="1"/>
  <c r="I106" i="6"/>
  <c r="R104" i="6"/>
  <c r="V104" i="6" s="1"/>
  <c r="S104" i="6"/>
  <c r="W104" i="6" s="1"/>
  <c r="O105" i="6"/>
  <c r="P105" i="6" s="1"/>
  <c r="N105" i="6"/>
  <c r="B107" i="6"/>
  <c r="C107" i="6" s="1"/>
  <c r="E107" i="6"/>
  <c r="F107" i="6" s="1"/>
  <c r="I107" i="6" s="1"/>
  <c r="Z106" i="6"/>
  <c r="BE103" i="5"/>
  <c r="BE104" i="4"/>
  <c r="BE101" i="3"/>
  <c r="AG101" i="1"/>
  <c r="G103" i="3"/>
  <c r="G106" i="4"/>
  <c r="BI102" i="4"/>
  <c r="BJ102" i="4" s="1"/>
  <c r="L105" i="4"/>
  <c r="M100" i="1"/>
  <c r="AM105" i="4"/>
  <c r="AN105" i="4" s="1"/>
  <c r="AL102" i="3"/>
  <c r="AN102" i="3" s="1"/>
  <c r="AL100" i="1"/>
  <c r="M105" i="4"/>
  <c r="AG103" i="3"/>
  <c r="G101" i="1"/>
  <c r="AG106" i="4"/>
  <c r="M102" i="3"/>
  <c r="AM100" i="1"/>
  <c r="M104" i="5"/>
  <c r="L104" i="5"/>
  <c r="AL104" i="5"/>
  <c r="AM104" i="5"/>
  <c r="AO103" i="5"/>
  <c r="AP103" i="5" s="1"/>
  <c r="AJ104" i="5"/>
  <c r="AJ100" i="1"/>
  <c r="AQ100" i="1" s="1"/>
  <c r="AO99" i="1"/>
  <c r="AP99" i="1" s="1"/>
  <c r="I100" i="1"/>
  <c r="J100" i="1"/>
  <c r="I104" i="5"/>
  <c r="Q104" i="5" s="1"/>
  <c r="AN103" i="5"/>
  <c r="J104" i="5"/>
  <c r="AV102" i="5"/>
  <c r="AI104" i="5"/>
  <c r="AI105" i="4"/>
  <c r="AQ105" i="4" s="1"/>
  <c r="O104" i="4"/>
  <c r="AI102" i="3"/>
  <c r="AJ102" i="3"/>
  <c r="I102" i="3"/>
  <c r="J102" i="3"/>
  <c r="F105" i="5"/>
  <c r="Z105" i="5"/>
  <c r="O103" i="5"/>
  <c r="N103" i="5"/>
  <c r="AE106" i="5"/>
  <c r="AG106" i="5" s="1"/>
  <c r="B106" i="5"/>
  <c r="C106" i="5" s="1"/>
  <c r="A107" i="5"/>
  <c r="E106" i="5"/>
  <c r="G106" i="5" s="1"/>
  <c r="AZ105" i="5"/>
  <c r="AF105" i="5"/>
  <c r="W103" i="4"/>
  <c r="V103" i="4"/>
  <c r="AF106" i="4"/>
  <c r="AZ106" i="4"/>
  <c r="I105" i="4"/>
  <c r="AN104" i="4"/>
  <c r="AO104" i="4"/>
  <c r="AP104" i="4" s="1"/>
  <c r="B107" i="4"/>
  <c r="C107" i="4" s="1"/>
  <c r="BJ107" i="4" s="1"/>
  <c r="A108" i="4"/>
  <c r="AE107" i="4"/>
  <c r="E107" i="4"/>
  <c r="Z106" i="4"/>
  <c r="F106" i="4"/>
  <c r="I106" i="4" s="1"/>
  <c r="AJ105" i="4"/>
  <c r="O99" i="1"/>
  <c r="N99" i="1"/>
  <c r="V98" i="1"/>
  <c r="F101" i="1"/>
  <c r="I101" i="1" s="1"/>
  <c r="Z101" i="1"/>
  <c r="AF101" i="1"/>
  <c r="AJ101" i="1" s="1"/>
  <c r="O101" i="3"/>
  <c r="N101" i="3"/>
  <c r="AO101" i="3"/>
  <c r="AP101" i="3" s="1"/>
  <c r="F103" i="3"/>
  <c r="L103" i="3" s="1"/>
  <c r="Z103" i="3"/>
  <c r="AF103" i="3"/>
  <c r="AM103" i="3" s="1"/>
  <c r="AZ101" i="1"/>
  <c r="AZ103" i="3"/>
  <c r="AE104" i="3"/>
  <c r="B104" i="3"/>
  <c r="C104" i="3" s="1"/>
  <c r="E104" i="3"/>
  <c r="AE102" i="1"/>
  <c r="B102" i="1"/>
  <c r="C102" i="1" s="1"/>
  <c r="E102" i="1"/>
  <c r="A102" i="8" s="1"/>
  <c r="A105" i="3"/>
  <c r="A103" i="1"/>
  <c r="N102" i="3" l="1"/>
  <c r="AQ102" i="3"/>
  <c r="BH104" i="9"/>
  <c r="BJ104" i="9" s="1"/>
  <c r="BI105" i="9"/>
  <c r="BJ105" i="9" s="1"/>
  <c r="I107" i="9"/>
  <c r="Q105" i="4"/>
  <c r="BF101" i="5"/>
  <c r="AL106" i="4"/>
  <c r="BG99" i="3"/>
  <c r="L107" i="9"/>
  <c r="AQ104" i="5"/>
  <c r="AM107" i="9"/>
  <c r="BK105" i="6"/>
  <c r="G108" i="9"/>
  <c r="Z108" i="9"/>
  <c r="F108" i="9"/>
  <c r="L108" i="9" s="1"/>
  <c r="BF104" i="9"/>
  <c r="BG104" i="9"/>
  <c r="BF105" i="9"/>
  <c r="BG105" i="9"/>
  <c r="N106" i="9"/>
  <c r="O106" i="9"/>
  <c r="M107" i="9"/>
  <c r="O107" i="9" s="1"/>
  <c r="AJ107" i="9"/>
  <c r="AL107" i="9"/>
  <c r="Q106" i="9"/>
  <c r="Q107" i="9" s="1"/>
  <c r="AI107" i="9"/>
  <c r="A110" i="9"/>
  <c r="B109" i="9"/>
  <c r="C109" i="9" s="1"/>
  <c r="AE109" i="9"/>
  <c r="E109" i="9"/>
  <c r="AZ108" i="9"/>
  <c r="AF108" i="9"/>
  <c r="AJ108" i="9" s="1"/>
  <c r="AG108" i="9"/>
  <c r="AP106" i="9"/>
  <c r="AS106" i="9"/>
  <c r="AW106" i="9" s="1"/>
  <c r="AR106" i="9"/>
  <c r="AV106" i="9" s="1"/>
  <c r="BI106" i="9" s="1"/>
  <c r="BE106" i="9"/>
  <c r="BG101" i="5"/>
  <c r="Q102" i="3"/>
  <c r="R99" i="1"/>
  <c r="S99" i="1"/>
  <c r="P99" i="1"/>
  <c r="A146" i="6"/>
  <c r="AE145" i="6"/>
  <c r="AR99" i="1"/>
  <c r="AS99" i="1"/>
  <c r="AR104" i="4"/>
  <c r="AS104" i="4"/>
  <c r="AO141" i="6"/>
  <c r="AN141" i="6"/>
  <c r="AR101" i="3"/>
  <c r="AS101" i="3"/>
  <c r="R101" i="3"/>
  <c r="V101" i="3" s="1"/>
  <c r="S101" i="3"/>
  <c r="P101" i="3"/>
  <c r="BK101" i="3" s="1"/>
  <c r="BF104" i="6"/>
  <c r="BG104" i="6"/>
  <c r="W102" i="5"/>
  <c r="BF102" i="5" s="1"/>
  <c r="W98" i="1"/>
  <c r="BG98" i="1" s="1"/>
  <c r="AW100" i="3"/>
  <c r="BI100" i="3" s="1"/>
  <c r="BE141" i="6"/>
  <c r="AJ142" i="6"/>
  <c r="AQ142" i="6" s="1"/>
  <c r="AM142" i="6"/>
  <c r="AR140" i="6"/>
  <c r="AV140" i="6" s="1"/>
  <c r="AS140" i="6"/>
  <c r="AW140" i="6" s="1"/>
  <c r="AP140" i="6"/>
  <c r="AW102" i="5"/>
  <c r="BI102" i="5" s="1"/>
  <c r="R103" i="5"/>
  <c r="V103" i="5" s="1"/>
  <c r="S103" i="5"/>
  <c r="W103" i="5" s="1"/>
  <c r="P103" i="5"/>
  <c r="BK103" i="5" s="1"/>
  <c r="R104" i="4"/>
  <c r="V104" i="4" s="1"/>
  <c r="S104" i="4"/>
  <c r="P104" i="4"/>
  <c r="BK104" i="4" s="1"/>
  <c r="AR103" i="5"/>
  <c r="AW103" i="5" s="1"/>
  <c r="AS103" i="5"/>
  <c r="BF99" i="3"/>
  <c r="BH104" i="6"/>
  <c r="BJ104" i="6" s="1"/>
  <c r="BI139" i="6"/>
  <c r="W100" i="3"/>
  <c r="BH100" i="3" s="1"/>
  <c r="AF144" i="6"/>
  <c r="AZ144" i="6"/>
  <c r="AI143" i="6"/>
  <c r="AG143" i="6"/>
  <c r="AH143" i="6" s="1"/>
  <c r="BG102" i="4"/>
  <c r="G107" i="6"/>
  <c r="H107" i="6" s="1"/>
  <c r="M107" i="6" s="1"/>
  <c r="M106" i="6"/>
  <c r="J106" i="6"/>
  <c r="Q106" i="6" s="1"/>
  <c r="S105" i="6"/>
  <c r="W105" i="6" s="1"/>
  <c r="R105" i="6"/>
  <c r="B108" i="6"/>
  <c r="C108" i="6" s="1"/>
  <c r="E108" i="6"/>
  <c r="F108" i="6" s="1"/>
  <c r="Z107" i="6"/>
  <c r="BE104" i="5"/>
  <c r="BG102" i="5"/>
  <c r="BE105" i="4"/>
  <c r="BE102" i="3"/>
  <c r="BE100" i="1"/>
  <c r="BF98" i="1"/>
  <c r="BG103" i="4"/>
  <c r="BF103" i="4"/>
  <c r="AM106" i="4"/>
  <c r="AO106" i="4" s="1"/>
  <c r="AP106" i="4" s="1"/>
  <c r="L101" i="1"/>
  <c r="M103" i="3"/>
  <c r="AG104" i="3"/>
  <c r="AG102" i="1"/>
  <c r="G104" i="3"/>
  <c r="G102" i="1"/>
  <c r="BI98" i="1"/>
  <c r="G107" i="4"/>
  <c r="L106" i="4"/>
  <c r="N106" i="4" s="1"/>
  <c r="AM101" i="1"/>
  <c r="AG107" i="4"/>
  <c r="BH103" i="4"/>
  <c r="AL103" i="3"/>
  <c r="AN103" i="3" s="1"/>
  <c r="M106" i="4"/>
  <c r="AL101" i="1"/>
  <c r="M101" i="1"/>
  <c r="AL105" i="5"/>
  <c r="AM105" i="5"/>
  <c r="M105" i="5"/>
  <c r="L105" i="5"/>
  <c r="O104" i="5"/>
  <c r="O102" i="3"/>
  <c r="J101" i="1"/>
  <c r="AI101" i="1"/>
  <c r="AQ101" i="1" s="1"/>
  <c r="N104" i="5"/>
  <c r="J106" i="4"/>
  <c r="Q106" i="4" s="1"/>
  <c r="AJ106" i="4"/>
  <c r="AI106" i="4"/>
  <c r="AI103" i="3"/>
  <c r="AQ103" i="3" s="1"/>
  <c r="AJ103" i="3"/>
  <c r="J103" i="3"/>
  <c r="I103" i="3"/>
  <c r="AI105" i="5"/>
  <c r="J105" i="5"/>
  <c r="F106" i="5"/>
  <c r="Z106" i="5"/>
  <c r="A108" i="5"/>
  <c r="B107" i="5"/>
  <c r="C107" i="5" s="1"/>
  <c r="BJ107" i="5" s="1"/>
  <c r="E107" i="5"/>
  <c r="G107" i="5" s="1"/>
  <c r="AE107" i="5"/>
  <c r="AG107" i="5" s="1"/>
  <c r="AN104" i="5"/>
  <c r="AO104" i="5"/>
  <c r="AP104" i="5" s="1"/>
  <c r="I105" i="5"/>
  <c r="AJ105" i="5"/>
  <c r="AF106" i="5"/>
  <c r="AZ106" i="5"/>
  <c r="AO105" i="4"/>
  <c r="AP105" i="4" s="1"/>
  <c r="E108" i="4"/>
  <c r="A109" i="4"/>
  <c r="B108" i="4"/>
  <c r="C108" i="4" s="1"/>
  <c r="AE108" i="4"/>
  <c r="AZ107" i="4"/>
  <c r="AF107" i="4"/>
  <c r="AM107" i="4" s="1"/>
  <c r="N105" i="4"/>
  <c r="O105" i="4"/>
  <c r="F107" i="4"/>
  <c r="Z107" i="4"/>
  <c r="AV104" i="4"/>
  <c r="AN100" i="1"/>
  <c r="N100" i="1"/>
  <c r="V99" i="1"/>
  <c r="AO100" i="1"/>
  <c r="AP100" i="1" s="1"/>
  <c r="AF102" i="1"/>
  <c r="F102" i="1"/>
  <c r="I102" i="1" s="1"/>
  <c r="Z102" i="1"/>
  <c r="O100" i="1"/>
  <c r="AV101" i="3"/>
  <c r="F104" i="3"/>
  <c r="Z104" i="3"/>
  <c r="AO102" i="3"/>
  <c r="AP102" i="3" s="1"/>
  <c r="AF104" i="3"/>
  <c r="AL104" i="3" s="1"/>
  <c r="AZ104" i="3"/>
  <c r="AZ102" i="1"/>
  <c r="E105" i="3"/>
  <c r="AE105" i="3"/>
  <c r="B105" i="3"/>
  <c r="C105" i="3" s="1"/>
  <c r="BJ105" i="3" s="1"/>
  <c r="E103" i="1"/>
  <c r="A103" i="8" s="1"/>
  <c r="AE103" i="1"/>
  <c r="B103" i="1"/>
  <c r="C103" i="1" s="1"/>
  <c r="A106" i="3"/>
  <c r="A104" i="1"/>
  <c r="AQ106" i="4" l="1"/>
  <c r="AQ105" i="5"/>
  <c r="N107" i="9"/>
  <c r="M107" i="4"/>
  <c r="AV103" i="5"/>
  <c r="BI103" i="5" s="1"/>
  <c r="AN101" i="1"/>
  <c r="BE107" i="9"/>
  <c r="AL102" i="1"/>
  <c r="J108" i="9"/>
  <c r="AW99" i="1"/>
  <c r="S107" i="9"/>
  <c r="W107" i="9" s="1"/>
  <c r="R107" i="9"/>
  <c r="V107" i="9" s="1"/>
  <c r="P107" i="9"/>
  <c r="BK107" i="9" s="1"/>
  <c r="AM108" i="9"/>
  <c r="AF109" i="9"/>
  <c r="AJ109" i="9" s="1"/>
  <c r="AG109" i="9"/>
  <c r="AZ109" i="9"/>
  <c r="AL108" i="9"/>
  <c r="AQ107" i="9"/>
  <c r="AI108" i="9"/>
  <c r="M108" i="9"/>
  <c r="N108" i="9" s="1"/>
  <c r="AN107" i="9"/>
  <c r="AO107" i="9"/>
  <c r="S106" i="9"/>
  <c r="W106" i="9" s="1"/>
  <c r="P106" i="9"/>
  <c r="BK106" i="9" s="1"/>
  <c r="R106" i="9"/>
  <c r="V106" i="9" s="1"/>
  <c r="BH106" i="9" s="1"/>
  <c r="BJ106" i="9" s="1"/>
  <c r="F109" i="9"/>
  <c r="J109" i="9" s="1"/>
  <c r="Z109" i="9"/>
  <c r="G109" i="9"/>
  <c r="I108" i="9"/>
  <c r="A111" i="9"/>
  <c r="B110" i="9"/>
  <c r="C110" i="9" s="1"/>
  <c r="AE110" i="9"/>
  <c r="E110" i="9"/>
  <c r="BE105" i="5"/>
  <c r="Q105" i="5"/>
  <c r="BH102" i="5"/>
  <c r="BJ102" i="5" s="1"/>
  <c r="Q103" i="3"/>
  <c r="BG100" i="3"/>
  <c r="AW101" i="3"/>
  <c r="BI101" i="3" s="1"/>
  <c r="AV99" i="1"/>
  <c r="BI99" i="1" s="1"/>
  <c r="O106" i="6"/>
  <c r="P106" i="6" s="1"/>
  <c r="BI140" i="6"/>
  <c r="V105" i="6"/>
  <c r="BH105" i="6" s="1"/>
  <c r="BJ105" i="6" s="1"/>
  <c r="BJ100" i="3"/>
  <c r="R104" i="5"/>
  <c r="V104" i="5" s="1"/>
  <c r="S104" i="5"/>
  <c r="P104" i="5"/>
  <c r="BK104" i="5" s="1"/>
  <c r="BH98" i="1"/>
  <c r="BJ98" i="1" s="1"/>
  <c r="A98" i="2" s="1"/>
  <c r="R105" i="4"/>
  <c r="S105" i="4"/>
  <c r="P105" i="4"/>
  <c r="BK105" i="4" s="1"/>
  <c r="AR105" i="4"/>
  <c r="AS105" i="4"/>
  <c r="AW105" i="4" s="1"/>
  <c r="R102" i="3"/>
  <c r="S102" i="3"/>
  <c r="P102" i="3"/>
  <c r="BK102" i="3" s="1"/>
  <c r="M104" i="3"/>
  <c r="R100" i="1"/>
  <c r="S100" i="1"/>
  <c r="W100" i="1" s="1"/>
  <c r="P100" i="1"/>
  <c r="AR100" i="1"/>
  <c r="AS100" i="1"/>
  <c r="AR106" i="4"/>
  <c r="AV106" i="4" s="1"/>
  <c r="AS106" i="4"/>
  <c r="AW106" i="4" s="1"/>
  <c r="BG105" i="6"/>
  <c r="BF105" i="6"/>
  <c r="AI144" i="6"/>
  <c r="AG144" i="6"/>
  <c r="AH144" i="6" s="1"/>
  <c r="AN142" i="6"/>
  <c r="AO142" i="6"/>
  <c r="W101" i="3"/>
  <c r="BH101" i="3" s="1"/>
  <c r="AJ143" i="6"/>
  <c r="AQ143" i="6" s="1"/>
  <c r="AM143" i="6"/>
  <c r="BE142" i="6"/>
  <c r="AW104" i="4"/>
  <c r="BI104" i="4" s="1"/>
  <c r="AF145" i="6"/>
  <c r="AZ145" i="6"/>
  <c r="W99" i="1"/>
  <c r="BH99" i="1" s="1"/>
  <c r="BJ99" i="1" s="1"/>
  <c r="A99" i="2" s="1"/>
  <c r="AR102" i="3"/>
  <c r="AV102" i="3" s="1"/>
  <c r="AS102" i="3"/>
  <c r="AR104" i="5"/>
  <c r="AS104" i="5"/>
  <c r="AW104" i="5" s="1"/>
  <c r="AO103" i="3"/>
  <c r="AP103" i="3" s="1"/>
  <c r="BF100" i="3"/>
  <c r="W104" i="4"/>
  <c r="BH104" i="4" s="1"/>
  <c r="AR141" i="6"/>
  <c r="AV141" i="6" s="1"/>
  <c r="AS141" i="6"/>
  <c r="AW141" i="6" s="1"/>
  <c r="AP141" i="6"/>
  <c r="A147" i="6"/>
  <c r="AE146" i="6"/>
  <c r="J107" i="6"/>
  <c r="Q107" i="6" s="1"/>
  <c r="N106" i="6"/>
  <c r="BK106" i="6" s="1"/>
  <c r="G108" i="6"/>
  <c r="H108" i="6" s="1"/>
  <c r="M108" i="6" s="1"/>
  <c r="I108" i="6"/>
  <c r="Z108" i="6"/>
  <c r="O107" i="6"/>
  <c r="P107" i="6" s="1"/>
  <c r="N107" i="6"/>
  <c r="B109" i="6"/>
  <c r="C109" i="6" s="1"/>
  <c r="E109" i="6"/>
  <c r="F109" i="6" s="1"/>
  <c r="BG99" i="1"/>
  <c r="BE106" i="4"/>
  <c r="BE103" i="3"/>
  <c r="BG101" i="3"/>
  <c r="BE101" i="1"/>
  <c r="BF99" i="1"/>
  <c r="BG103" i="5"/>
  <c r="BF103" i="5"/>
  <c r="AG105" i="3"/>
  <c r="AG103" i="1"/>
  <c r="G105" i="3"/>
  <c r="G103" i="1"/>
  <c r="AG108" i="4"/>
  <c r="AO105" i="5"/>
  <c r="AP105" i="5" s="1"/>
  <c r="L107" i="4"/>
  <c r="O107" i="4" s="1"/>
  <c r="M102" i="1"/>
  <c r="L104" i="3"/>
  <c r="BH103" i="5"/>
  <c r="L102" i="1"/>
  <c r="AM104" i="3"/>
  <c r="AN104" i="3" s="1"/>
  <c r="AL107" i="4"/>
  <c r="AM102" i="1"/>
  <c r="G108" i="4"/>
  <c r="AL106" i="5"/>
  <c r="AM106" i="5"/>
  <c r="M106" i="5"/>
  <c r="L106" i="5"/>
  <c r="I106" i="5"/>
  <c r="AJ106" i="5"/>
  <c r="O101" i="1"/>
  <c r="V102" i="3"/>
  <c r="AN106" i="4"/>
  <c r="N103" i="3"/>
  <c r="N101" i="1"/>
  <c r="J102" i="1"/>
  <c r="AO101" i="1"/>
  <c r="AP101" i="1" s="1"/>
  <c r="AJ102" i="1"/>
  <c r="AI102" i="1"/>
  <c r="AQ102" i="1" s="1"/>
  <c r="O106" i="4"/>
  <c r="J106" i="5"/>
  <c r="J107" i="4"/>
  <c r="I107" i="4"/>
  <c r="AI104" i="3"/>
  <c r="AJ104" i="3"/>
  <c r="I104" i="3"/>
  <c r="J104" i="3"/>
  <c r="AI106" i="5"/>
  <c r="AN105" i="5"/>
  <c r="B108" i="5"/>
  <c r="C108" i="5" s="1"/>
  <c r="A109" i="5"/>
  <c r="AE108" i="5"/>
  <c r="AG108" i="5" s="1"/>
  <c r="E108" i="5"/>
  <c r="G108" i="5" s="1"/>
  <c r="Z107" i="5"/>
  <c r="F107" i="5"/>
  <c r="AZ107" i="5"/>
  <c r="AF107" i="5"/>
  <c r="N105" i="5"/>
  <c r="O105" i="5"/>
  <c r="AV104" i="5"/>
  <c r="AZ108" i="4"/>
  <c r="AF108" i="4"/>
  <c r="AL108" i="4" s="1"/>
  <c r="AV105" i="4"/>
  <c r="AI107" i="4"/>
  <c r="AJ107" i="4"/>
  <c r="V105" i="4"/>
  <c r="B109" i="4"/>
  <c r="C109" i="4" s="1"/>
  <c r="BJ109" i="4" s="1"/>
  <c r="AE109" i="4"/>
  <c r="E109" i="4"/>
  <c r="A110" i="4"/>
  <c r="Z108" i="4"/>
  <c r="F108" i="4"/>
  <c r="J108" i="4" s="1"/>
  <c r="AV100" i="1"/>
  <c r="O103" i="3"/>
  <c r="V100" i="1"/>
  <c r="F103" i="1"/>
  <c r="Z103" i="1"/>
  <c r="AF103" i="1"/>
  <c r="AI103" i="1" s="1"/>
  <c r="F105" i="3"/>
  <c r="Z105" i="3"/>
  <c r="AF105" i="3"/>
  <c r="AZ103" i="1"/>
  <c r="AZ105" i="3"/>
  <c r="E106" i="3"/>
  <c r="AE106" i="3"/>
  <c r="B106" i="3"/>
  <c r="C106" i="3" s="1"/>
  <c r="E104" i="1"/>
  <c r="A104" i="8" s="1"/>
  <c r="AE104" i="1"/>
  <c r="B104" i="1"/>
  <c r="C104" i="1" s="1"/>
  <c r="A107" i="3"/>
  <c r="A105" i="1"/>
  <c r="AQ107" i="4" l="1"/>
  <c r="AQ106" i="5"/>
  <c r="AQ104" i="3"/>
  <c r="BH107" i="9"/>
  <c r="Q107" i="4"/>
  <c r="O108" i="9"/>
  <c r="BI141" i="6"/>
  <c r="W102" i="3"/>
  <c r="BH102" i="3" s="1"/>
  <c r="L109" i="9"/>
  <c r="AI109" i="9"/>
  <c r="BK107" i="6"/>
  <c r="O102" i="1"/>
  <c r="BF101" i="3"/>
  <c r="AQ108" i="9"/>
  <c r="AQ109" i="9" s="1"/>
  <c r="BF106" i="9"/>
  <c r="BG106" i="9"/>
  <c r="A112" i="9"/>
  <c r="B111" i="9"/>
  <c r="C111" i="9" s="1"/>
  <c r="AE111" i="9"/>
  <c r="E111" i="9"/>
  <c r="I109" i="9"/>
  <c r="AM109" i="9"/>
  <c r="AZ110" i="9"/>
  <c r="AG110" i="9"/>
  <c r="AF110" i="9"/>
  <c r="AI110" i="9"/>
  <c r="AR107" i="9"/>
  <c r="AV107" i="9" s="1"/>
  <c r="BI107" i="9" s="1"/>
  <c r="AS107" i="9"/>
  <c r="AW107" i="9" s="1"/>
  <c r="AP107" i="9"/>
  <c r="M109" i="9"/>
  <c r="N109" i="9" s="1"/>
  <c r="AL109" i="9"/>
  <c r="AN108" i="9"/>
  <c r="AO108" i="9"/>
  <c r="S108" i="9"/>
  <c r="W108" i="9" s="1"/>
  <c r="P108" i="9"/>
  <c r="R108" i="9"/>
  <c r="V108" i="9" s="1"/>
  <c r="BE108" i="9"/>
  <c r="G110" i="9"/>
  <c r="M110" i="9" s="1"/>
  <c r="Z110" i="9"/>
  <c r="F110" i="9"/>
  <c r="J110" i="9" s="1"/>
  <c r="Q108" i="9"/>
  <c r="BK108" i="9" s="1"/>
  <c r="Q106" i="5"/>
  <c r="BF104" i="4"/>
  <c r="BI106" i="4"/>
  <c r="BG104" i="4"/>
  <c r="Q104" i="3"/>
  <c r="AM105" i="3"/>
  <c r="L105" i="3"/>
  <c r="L103" i="1"/>
  <c r="R106" i="6"/>
  <c r="S106" i="6"/>
  <c r="W106" i="6" s="1"/>
  <c r="BF106" i="6" s="1"/>
  <c r="BJ104" i="4"/>
  <c r="R102" i="1"/>
  <c r="V102" i="1" s="1"/>
  <c r="S102" i="1"/>
  <c r="W102" i="1" s="1"/>
  <c r="P102" i="1"/>
  <c r="R103" i="3"/>
  <c r="S103" i="3"/>
  <c r="P103" i="3"/>
  <c r="BK103" i="3" s="1"/>
  <c r="R101" i="1"/>
  <c r="S101" i="1"/>
  <c r="P101" i="1"/>
  <c r="A148" i="6"/>
  <c r="AE147" i="6"/>
  <c r="AW102" i="3"/>
  <c r="BI102" i="3" s="1"/>
  <c r="AG145" i="6"/>
  <c r="AH145" i="6" s="1"/>
  <c r="AI145" i="6"/>
  <c r="AN143" i="6"/>
  <c r="AO143" i="6"/>
  <c r="AR142" i="6"/>
  <c r="AV142" i="6" s="1"/>
  <c r="AS142" i="6"/>
  <c r="AW142" i="6" s="1"/>
  <c r="AP142" i="6"/>
  <c r="R106" i="4"/>
  <c r="V106" i="4" s="1"/>
  <c r="S106" i="4"/>
  <c r="W106" i="4" s="1"/>
  <c r="P106" i="4"/>
  <c r="BK106" i="4" s="1"/>
  <c r="AR101" i="1"/>
  <c r="AS101" i="1"/>
  <c r="R107" i="4"/>
  <c r="S107" i="4"/>
  <c r="W107" i="4" s="1"/>
  <c r="P107" i="4"/>
  <c r="AR105" i="5"/>
  <c r="AV105" i="5" s="1"/>
  <c r="AS105" i="5"/>
  <c r="AW105" i="5" s="1"/>
  <c r="BE143" i="6"/>
  <c r="R105" i="5"/>
  <c r="S105" i="5"/>
  <c r="P105" i="5"/>
  <c r="BK105" i="5" s="1"/>
  <c r="BG106" i="6"/>
  <c r="AJ144" i="6"/>
  <c r="AQ144" i="6" s="1"/>
  <c r="AM144" i="6"/>
  <c r="AW100" i="1"/>
  <c r="BI100" i="1" s="1"/>
  <c r="W105" i="4"/>
  <c r="BH105" i="4" s="1"/>
  <c r="W104" i="5"/>
  <c r="BH104" i="5" s="1"/>
  <c r="AF146" i="6"/>
  <c r="AZ146" i="6"/>
  <c r="AR103" i="3"/>
  <c r="AV103" i="3" s="1"/>
  <c r="BI103" i="3" s="1"/>
  <c r="AS103" i="3"/>
  <c r="AW103" i="3" s="1"/>
  <c r="G109" i="6"/>
  <c r="H109" i="6" s="1"/>
  <c r="M109" i="6" s="1"/>
  <c r="I109" i="6"/>
  <c r="J108" i="6"/>
  <c r="Q108" i="6" s="1"/>
  <c r="Z109" i="6"/>
  <c r="S107" i="6"/>
  <c r="W107" i="6" s="1"/>
  <c r="R107" i="6"/>
  <c r="V107" i="6" s="1"/>
  <c r="B110" i="6"/>
  <c r="C110" i="6" s="1"/>
  <c r="E110" i="6"/>
  <c r="F110" i="6" s="1"/>
  <c r="O108" i="6"/>
  <c r="P108" i="6" s="1"/>
  <c r="N108" i="6"/>
  <c r="BI105" i="5"/>
  <c r="BE106" i="5"/>
  <c r="BG102" i="3"/>
  <c r="BE107" i="4"/>
  <c r="BF105" i="4"/>
  <c r="BF102" i="3"/>
  <c r="BE104" i="3"/>
  <c r="BE102" i="1"/>
  <c r="BI105" i="4"/>
  <c r="AM108" i="4"/>
  <c r="AL103" i="1"/>
  <c r="AL105" i="3"/>
  <c r="BI104" i="5"/>
  <c r="L108" i="4"/>
  <c r="M105" i="3"/>
  <c r="AM103" i="1"/>
  <c r="G104" i="1"/>
  <c r="G109" i="4"/>
  <c r="M108" i="4"/>
  <c r="O108" i="4" s="1"/>
  <c r="M103" i="1"/>
  <c r="AG106" i="3"/>
  <c r="AG104" i="1"/>
  <c r="G106" i="3"/>
  <c r="BH100" i="1"/>
  <c r="AG109" i="4"/>
  <c r="AM107" i="5"/>
  <c r="AL107" i="5"/>
  <c r="L107" i="5"/>
  <c r="M107" i="5"/>
  <c r="V101" i="1"/>
  <c r="V107" i="4"/>
  <c r="N107" i="4"/>
  <c r="BK107" i="4" s="1"/>
  <c r="J103" i="1"/>
  <c r="AJ103" i="1"/>
  <c r="AQ103" i="1" s="1"/>
  <c r="I103" i="1"/>
  <c r="AV101" i="1"/>
  <c r="J107" i="5"/>
  <c r="O104" i="3"/>
  <c r="AN106" i="5"/>
  <c r="AO106" i="5"/>
  <c r="AP106" i="5" s="1"/>
  <c r="I108" i="4"/>
  <c r="Q108" i="4" s="1"/>
  <c r="AJ105" i="3"/>
  <c r="AI105" i="3"/>
  <c r="I105" i="3"/>
  <c r="J105" i="3"/>
  <c r="N106" i="5"/>
  <c r="O106" i="5"/>
  <c r="AJ107" i="5"/>
  <c r="I107" i="5"/>
  <c r="F108" i="5"/>
  <c r="Z108" i="5"/>
  <c r="A110" i="5"/>
  <c r="E109" i="5"/>
  <c r="G109" i="5" s="1"/>
  <c r="AE109" i="5"/>
  <c r="AG109" i="5" s="1"/>
  <c r="B109" i="5"/>
  <c r="C109" i="5" s="1"/>
  <c r="BJ109" i="5" s="1"/>
  <c r="AI107" i="5"/>
  <c r="AQ107" i="5" s="1"/>
  <c r="AF108" i="5"/>
  <c r="AZ108" i="5"/>
  <c r="AE110" i="4"/>
  <c r="B110" i="4"/>
  <c r="C110" i="4" s="1"/>
  <c r="E110" i="4"/>
  <c r="A111" i="4"/>
  <c r="AO107" i="4"/>
  <c r="AP107" i="4" s="1"/>
  <c r="AN107" i="4"/>
  <c r="AJ108" i="4"/>
  <c r="Z109" i="4"/>
  <c r="F109" i="4"/>
  <c r="J109" i="4" s="1"/>
  <c r="AI108" i="4"/>
  <c r="AF109" i="4"/>
  <c r="AM109" i="4" s="1"/>
  <c r="AZ109" i="4"/>
  <c r="V103" i="3"/>
  <c r="AO102" i="1"/>
  <c r="AP102" i="1" s="1"/>
  <c r="AN102" i="1"/>
  <c r="N102" i="1"/>
  <c r="AF104" i="1"/>
  <c r="AI104" i="1" s="1"/>
  <c r="F104" i="1"/>
  <c r="Z104" i="1"/>
  <c r="N104" i="3"/>
  <c r="F106" i="3"/>
  <c r="Z106" i="3"/>
  <c r="AF106" i="3"/>
  <c r="AO104" i="3"/>
  <c r="AP104" i="3" s="1"/>
  <c r="AZ106" i="3"/>
  <c r="AZ104" i="1"/>
  <c r="B107" i="3"/>
  <c r="C107" i="3" s="1"/>
  <c r="BJ107" i="3" s="1"/>
  <c r="E107" i="3"/>
  <c r="AE107" i="3"/>
  <c r="E105" i="1"/>
  <c r="A105" i="8" s="1"/>
  <c r="AE105" i="1"/>
  <c r="B105" i="1"/>
  <c r="C105" i="1" s="1"/>
  <c r="A108" i="3"/>
  <c r="A106" i="1"/>
  <c r="AQ108" i="4" l="1"/>
  <c r="BJ100" i="1"/>
  <c r="A100" i="2" s="1"/>
  <c r="BG100" i="1"/>
  <c r="BH108" i="9"/>
  <c r="AL110" i="9"/>
  <c r="BJ107" i="9"/>
  <c r="BF100" i="1"/>
  <c r="BJ102" i="3"/>
  <c r="AM110" i="9"/>
  <c r="BI142" i="6"/>
  <c r="BH102" i="1"/>
  <c r="Q105" i="3"/>
  <c r="L110" i="9"/>
  <c r="BK108" i="6"/>
  <c r="M106" i="3"/>
  <c r="O109" i="9"/>
  <c r="P109" i="9" s="1"/>
  <c r="AQ105" i="3"/>
  <c r="AO103" i="1"/>
  <c r="AP103" i="1" s="1"/>
  <c r="AN105" i="3"/>
  <c r="W105" i="5"/>
  <c r="BG107" i="9"/>
  <c r="N110" i="9"/>
  <c r="O110" i="9"/>
  <c r="AP108" i="9"/>
  <c r="AR108" i="9"/>
  <c r="AV108" i="9" s="1"/>
  <c r="AS108" i="9"/>
  <c r="AW108" i="9" s="1"/>
  <c r="AN110" i="9"/>
  <c r="AO110" i="9"/>
  <c r="A113" i="9"/>
  <c r="B112" i="9"/>
  <c r="C112" i="9" s="1"/>
  <c r="AE112" i="9"/>
  <c r="E112" i="9"/>
  <c r="BE109" i="9"/>
  <c r="AF111" i="9"/>
  <c r="AI111" i="9" s="1"/>
  <c r="AG111" i="9"/>
  <c r="AZ111" i="9"/>
  <c r="I110" i="9"/>
  <c r="AN109" i="9"/>
  <c r="AO109" i="9"/>
  <c r="BF107" i="9"/>
  <c r="AJ110" i="9"/>
  <c r="F111" i="9"/>
  <c r="L111" i="9" s="1"/>
  <c r="G111" i="9"/>
  <c r="Z111" i="9"/>
  <c r="J111" i="9"/>
  <c r="S109" i="9"/>
  <c r="W109" i="9" s="1"/>
  <c r="R109" i="9"/>
  <c r="V109" i="9" s="1"/>
  <c r="Q109" i="9"/>
  <c r="Q110" i="9" s="1"/>
  <c r="BG104" i="5"/>
  <c r="BJ104" i="5"/>
  <c r="V105" i="5"/>
  <c r="BF104" i="5"/>
  <c r="Q107" i="5"/>
  <c r="N108" i="4"/>
  <c r="BH107" i="4"/>
  <c r="AM106" i="3"/>
  <c r="L104" i="1"/>
  <c r="O103" i="1"/>
  <c r="R103" i="1" s="1"/>
  <c r="V103" i="1" s="1"/>
  <c r="V106" i="6"/>
  <c r="BH106" i="6" s="1"/>
  <c r="BJ106" i="6" s="1"/>
  <c r="S103" i="1"/>
  <c r="W103" i="1" s="1"/>
  <c r="P103" i="1"/>
  <c r="AR106" i="5"/>
  <c r="AV106" i="5" s="1"/>
  <c r="AS106" i="5"/>
  <c r="AG146" i="6"/>
  <c r="AH146" i="6" s="1"/>
  <c r="AI146" i="6"/>
  <c r="AJ145" i="6"/>
  <c r="AQ145" i="6" s="1"/>
  <c r="AM145" i="6"/>
  <c r="AR104" i="3"/>
  <c r="AS104" i="3"/>
  <c r="AW104" i="3" s="1"/>
  <c r="R106" i="5"/>
  <c r="S106" i="5"/>
  <c r="P106" i="5"/>
  <c r="BK106" i="5" s="1"/>
  <c r="AR102" i="1"/>
  <c r="AV102" i="1" s="1"/>
  <c r="AS102" i="1"/>
  <c r="AO144" i="6"/>
  <c r="AN144" i="6"/>
  <c r="AR143" i="6"/>
  <c r="AV143" i="6" s="1"/>
  <c r="AS143" i="6"/>
  <c r="AW143" i="6" s="1"/>
  <c r="AP143" i="6"/>
  <c r="R108" i="4"/>
  <c r="S108" i="4"/>
  <c r="P108" i="4"/>
  <c r="BE108" i="4"/>
  <c r="BG105" i="4"/>
  <c r="BH107" i="6"/>
  <c r="BJ107" i="6" s="1"/>
  <c r="BE144" i="6"/>
  <c r="AW101" i="1"/>
  <c r="BI101" i="1" s="1"/>
  <c r="AF147" i="6"/>
  <c r="AZ147" i="6"/>
  <c r="W101" i="1"/>
  <c r="BH101" i="1" s="1"/>
  <c r="W103" i="3"/>
  <c r="BH103" i="3" s="1"/>
  <c r="AR107" i="4"/>
  <c r="AS107" i="4"/>
  <c r="R104" i="3"/>
  <c r="S104" i="3"/>
  <c r="P104" i="3"/>
  <c r="BK104" i="3" s="1"/>
  <c r="BG107" i="6"/>
  <c r="BF107" i="6"/>
  <c r="A149" i="6"/>
  <c r="AE148" i="6"/>
  <c r="G110" i="6"/>
  <c r="H110" i="6" s="1"/>
  <c r="M110" i="6" s="1"/>
  <c r="I110" i="6"/>
  <c r="J109" i="6"/>
  <c r="Q109" i="6" s="1"/>
  <c r="B111" i="6"/>
  <c r="C111" i="6" s="1"/>
  <c r="E111" i="6"/>
  <c r="F111" i="6" s="1"/>
  <c r="I111" i="6" s="1"/>
  <c r="O109" i="6"/>
  <c r="P109" i="6" s="1"/>
  <c r="N109" i="6"/>
  <c r="Z110" i="6"/>
  <c r="R108" i="6"/>
  <c r="S108" i="6"/>
  <c r="W108" i="6" s="1"/>
  <c r="BF105" i="5"/>
  <c r="BE107" i="5"/>
  <c r="BE105" i="3"/>
  <c r="BE103" i="1"/>
  <c r="BH106" i="4"/>
  <c r="BJ106" i="4" s="1"/>
  <c r="BG106" i="4"/>
  <c r="BF106" i="4"/>
  <c r="AG107" i="3"/>
  <c r="AL106" i="3"/>
  <c r="M109" i="4"/>
  <c r="G107" i="3"/>
  <c r="AL109" i="4"/>
  <c r="AO109" i="4" s="1"/>
  <c r="AP109" i="4" s="1"/>
  <c r="AM104" i="1"/>
  <c r="AG110" i="4"/>
  <c r="AG105" i="1"/>
  <c r="G110" i="4"/>
  <c r="L106" i="3"/>
  <c r="AL104" i="1"/>
  <c r="M104" i="1"/>
  <c r="G105" i="1"/>
  <c r="L109" i="4"/>
  <c r="AO107" i="5"/>
  <c r="AP107" i="5" s="1"/>
  <c r="M108" i="5"/>
  <c r="L108" i="5"/>
  <c r="AL108" i="5"/>
  <c r="AM108" i="5"/>
  <c r="O107" i="5"/>
  <c r="AJ108" i="5"/>
  <c r="V108" i="4"/>
  <c r="I104" i="1"/>
  <c r="AN103" i="1"/>
  <c r="J104" i="1"/>
  <c r="AJ104" i="1"/>
  <c r="AQ104" i="1" s="1"/>
  <c r="N107" i="5"/>
  <c r="V104" i="3"/>
  <c r="O105" i="3"/>
  <c r="I108" i="5"/>
  <c r="AV107" i="4"/>
  <c r="AJ109" i="4"/>
  <c r="AI109" i="4"/>
  <c r="AI106" i="3"/>
  <c r="AQ106" i="3" s="1"/>
  <c r="AJ106" i="3"/>
  <c r="J106" i="3"/>
  <c r="N106" i="3"/>
  <c r="I106" i="3"/>
  <c r="AN107" i="5"/>
  <c r="W106" i="5"/>
  <c r="V106" i="5"/>
  <c r="AE110" i="5"/>
  <c r="AG110" i="5" s="1"/>
  <c r="E110" i="5"/>
  <c r="G110" i="5" s="1"/>
  <c r="A111" i="5"/>
  <c r="B110" i="5"/>
  <c r="C110" i="5" s="1"/>
  <c r="Z109" i="5"/>
  <c r="F109" i="5"/>
  <c r="AZ109" i="5"/>
  <c r="AF109" i="5"/>
  <c r="AI108" i="5"/>
  <c r="AQ108" i="5" s="1"/>
  <c r="J108" i="5"/>
  <c r="AN108" i="4"/>
  <c r="AO108" i="4"/>
  <c r="AP108" i="4" s="1"/>
  <c r="AF110" i="4"/>
  <c r="AI110" i="4" s="1"/>
  <c r="AZ110" i="4"/>
  <c r="B111" i="4"/>
  <c r="C111" i="4" s="1"/>
  <c r="BJ111" i="4" s="1"/>
  <c r="E111" i="4"/>
  <c r="A112" i="4"/>
  <c r="AE111" i="4"/>
  <c r="I109" i="4"/>
  <c r="Q109" i="4" s="1"/>
  <c r="F110" i="4"/>
  <c r="M110" i="4" s="1"/>
  <c r="Z110" i="4"/>
  <c r="N105" i="3"/>
  <c r="N103" i="1"/>
  <c r="AF105" i="1"/>
  <c r="AJ105" i="1" s="1"/>
  <c r="F105" i="1"/>
  <c r="L105" i="1" s="1"/>
  <c r="Z105" i="1"/>
  <c r="F107" i="3"/>
  <c r="Z107" i="3"/>
  <c r="AO105" i="3"/>
  <c r="AP105" i="3" s="1"/>
  <c r="AF107" i="3"/>
  <c r="AV104" i="3"/>
  <c r="AZ105" i="1"/>
  <c r="AZ107" i="3"/>
  <c r="E108" i="3"/>
  <c r="B108" i="3"/>
  <c r="C108" i="3" s="1"/>
  <c r="AE108" i="3"/>
  <c r="AE106" i="1"/>
  <c r="B106" i="1"/>
  <c r="C106" i="1" s="1"/>
  <c r="E106" i="1"/>
  <c r="A106" i="8" s="1"/>
  <c r="A109" i="3"/>
  <c r="A107" i="1"/>
  <c r="AQ109" i="4" l="1"/>
  <c r="BJ101" i="1"/>
  <c r="A101" i="2" s="1"/>
  <c r="BH105" i="5"/>
  <c r="BI108" i="9"/>
  <c r="BJ108" i="9" s="1"/>
  <c r="BG103" i="3"/>
  <c r="AS103" i="1"/>
  <c r="AW103" i="1" s="1"/>
  <c r="BH109" i="9"/>
  <c r="L107" i="3"/>
  <c r="BG105" i="5"/>
  <c r="G111" i="6"/>
  <c r="H111" i="6" s="1"/>
  <c r="M111" i="6" s="1"/>
  <c r="AR103" i="1"/>
  <c r="AV103" i="1" s="1"/>
  <c r="BK108" i="4"/>
  <c r="I111" i="9"/>
  <c r="BK109" i="6"/>
  <c r="W104" i="3"/>
  <c r="BH104" i="3" s="1"/>
  <c r="M111" i="9"/>
  <c r="O111" i="9" s="1"/>
  <c r="AJ111" i="9"/>
  <c r="BF108" i="9"/>
  <c r="BG108" i="9"/>
  <c r="BK109" i="9"/>
  <c r="N111" i="9"/>
  <c r="AP110" i="9"/>
  <c r="AR110" i="9"/>
  <c r="AV110" i="9" s="1"/>
  <c r="AS110" i="9"/>
  <c r="AW110" i="9" s="1"/>
  <c r="S110" i="9"/>
  <c r="W110" i="9" s="1"/>
  <c r="P110" i="9"/>
  <c r="BK110" i="9" s="1"/>
  <c r="R110" i="9"/>
  <c r="V110" i="9" s="1"/>
  <c r="BH110" i="9" s="1"/>
  <c r="BE110" i="9"/>
  <c r="A114" i="9"/>
  <c r="B113" i="9"/>
  <c r="C113" i="9" s="1"/>
  <c r="AE113" i="9"/>
  <c r="E113" i="9"/>
  <c r="G112" i="9"/>
  <c r="Z112" i="9"/>
  <c r="F112" i="9"/>
  <c r="I112" i="9" s="1"/>
  <c r="AM111" i="9"/>
  <c r="AZ112" i="9"/>
  <c r="AF112" i="9"/>
  <c r="AG112" i="9"/>
  <c r="AR109" i="9"/>
  <c r="AV109" i="9" s="1"/>
  <c r="BI109" i="9" s="1"/>
  <c r="AS109" i="9"/>
  <c r="AW109" i="9" s="1"/>
  <c r="AP109" i="9"/>
  <c r="AQ110" i="9"/>
  <c r="AQ111" i="9" s="1"/>
  <c r="AL111" i="9"/>
  <c r="Q108" i="5"/>
  <c r="AW107" i="4"/>
  <c r="BI107" i="4" s="1"/>
  <c r="BF103" i="3"/>
  <c r="AN106" i="3"/>
  <c r="AL107" i="3"/>
  <c r="Q106" i="3"/>
  <c r="BG101" i="1"/>
  <c r="BF101" i="1"/>
  <c r="V108" i="6"/>
  <c r="BH108" i="6" s="1"/>
  <c r="BJ108" i="6" s="1"/>
  <c r="BI143" i="6"/>
  <c r="J110" i="4"/>
  <c r="BE104" i="1"/>
  <c r="R107" i="5"/>
  <c r="V107" i="5" s="1"/>
  <c r="S107" i="5"/>
  <c r="P107" i="5"/>
  <c r="BK107" i="5" s="1"/>
  <c r="AJ146" i="6"/>
  <c r="AQ146" i="6" s="1"/>
  <c r="AM146" i="6"/>
  <c r="AR105" i="3"/>
  <c r="AS105" i="3"/>
  <c r="AN145" i="6"/>
  <c r="AO145" i="6"/>
  <c r="AR108" i="4"/>
  <c r="AS108" i="4"/>
  <c r="AR107" i="5"/>
  <c r="AS107" i="5"/>
  <c r="BH103" i="1"/>
  <c r="BJ103" i="1" s="1"/>
  <c r="A103" i="2" s="1"/>
  <c r="I110" i="4"/>
  <c r="R105" i="3"/>
  <c r="S105" i="3"/>
  <c r="P105" i="3"/>
  <c r="BK105" i="3" s="1"/>
  <c r="AR109" i="4"/>
  <c r="AS109" i="4"/>
  <c r="AZ148" i="6"/>
  <c r="AF148" i="6"/>
  <c r="W108" i="4"/>
  <c r="BH108" i="4" s="1"/>
  <c r="BE145" i="6"/>
  <c r="AW106" i="5"/>
  <c r="BI106" i="5" s="1"/>
  <c r="BF108" i="6"/>
  <c r="BG108" i="6"/>
  <c r="A150" i="6"/>
  <c r="AE149" i="6"/>
  <c r="AG147" i="6"/>
  <c r="AH147" i="6" s="1"/>
  <c r="AI147" i="6"/>
  <c r="AR144" i="6"/>
  <c r="AV144" i="6" s="1"/>
  <c r="AS144" i="6"/>
  <c r="AW144" i="6" s="1"/>
  <c r="AP144" i="6"/>
  <c r="AW102" i="1"/>
  <c r="BI102" i="1" s="1"/>
  <c r="BJ102" i="1" s="1"/>
  <c r="A102" i="2" s="1"/>
  <c r="J110" i="6"/>
  <c r="Q110" i="6" s="1"/>
  <c r="J111" i="6"/>
  <c r="R109" i="6"/>
  <c r="S109" i="6"/>
  <c r="W109" i="6" s="1"/>
  <c r="O110" i="6"/>
  <c r="P110" i="6" s="1"/>
  <c r="N110" i="6"/>
  <c r="BK110" i="6" s="1"/>
  <c r="Z111" i="6"/>
  <c r="E112" i="6"/>
  <c r="F112" i="6" s="1"/>
  <c r="I112" i="6" s="1"/>
  <c r="B112" i="6"/>
  <c r="C112" i="6" s="1"/>
  <c r="BE108" i="5"/>
  <c r="BE109" i="4"/>
  <c r="BG107" i="4"/>
  <c r="BF107" i="4"/>
  <c r="BE106" i="3"/>
  <c r="BG104" i="3"/>
  <c r="BF104" i="3"/>
  <c r="BI103" i="1"/>
  <c r="BG106" i="5"/>
  <c r="BG103" i="1"/>
  <c r="BF103" i="1"/>
  <c r="AG108" i="3"/>
  <c r="G111" i="4"/>
  <c r="BH106" i="5"/>
  <c r="L110" i="4"/>
  <c r="O110" i="4" s="1"/>
  <c r="AM105" i="1"/>
  <c r="AM110" i="4"/>
  <c r="M107" i="3"/>
  <c r="M105" i="1"/>
  <c r="O105" i="1" s="1"/>
  <c r="AL105" i="1"/>
  <c r="AM107" i="3"/>
  <c r="AN107" i="3" s="1"/>
  <c r="G106" i="1"/>
  <c r="G108" i="3"/>
  <c r="AG111" i="4"/>
  <c r="AG106" i="1"/>
  <c r="AL110" i="4"/>
  <c r="BI104" i="3"/>
  <c r="O108" i="5"/>
  <c r="AL109" i="5"/>
  <c r="AM109" i="5"/>
  <c r="M109" i="5"/>
  <c r="L109" i="5"/>
  <c r="AJ109" i="5"/>
  <c r="AN104" i="1"/>
  <c r="AN109" i="4"/>
  <c r="AI105" i="1"/>
  <c r="AQ105" i="1" s="1"/>
  <c r="J105" i="1"/>
  <c r="I105" i="1"/>
  <c r="V105" i="3"/>
  <c r="N109" i="4"/>
  <c r="N108" i="5"/>
  <c r="AI109" i="5"/>
  <c r="AQ109" i="5" s="1"/>
  <c r="AJ110" i="4"/>
  <c r="AQ110" i="4" s="1"/>
  <c r="AW109" i="4"/>
  <c r="AJ107" i="3"/>
  <c r="AI107" i="3"/>
  <c r="AQ107" i="3" s="1"/>
  <c r="I107" i="3"/>
  <c r="J107" i="3"/>
  <c r="O106" i="3"/>
  <c r="J109" i="5"/>
  <c r="AF110" i="5"/>
  <c r="AZ110" i="5"/>
  <c r="I109" i="5"/>
  <c r="Z110" i="5"/>
  <c r="F110" i="5"/>
  <c r="E111" i="5"/>
  <c r="G111" i="5" s="1"/>
  <c r="AE111" i="5"/>
  <c r="AG111" i="5" s="1"/>
  <c r="A112" i="5"/>
  <c r="B111" i="5"/>
  <c r="C111" i="5" s="1"/>
  <c r="BJ111" i="5" s="1"/>
  <c r="AN108" i="5"/>
  <c r="AO108" i="5"/>
  <c r="AP108" i="5" s="1"/>
  <c r="AZ111" i="4"/>
  <c r="AF111" i="4"/>
  <c r="AI111" i="4" s="1"/>
  <c r="F111" i="4"/>
  <c r="Z111" i="4"/>
  <c r="E112" i="4"/>
  <c r="A113" i="4"/>
  <c r="B112" i="4"/>
  <c r="C112" i="4" s="1"/>
  <c r="AE112" i="4"/>
  <c r="O109" i="4"/>
  <c r="AV109" i="4"/>
  <c r="AO104" i="1"/>
  <c r="AP104" i="1" s="1"/>
  <c r="O104" i="1"/>
  <c r="N104" i="1"/>
  <c r="F106" i="1"/>
  <c r="L106" i="1" s="1"/>
  <c r="Z106" i="1"/>
  <c r="AF106" i="1"/>
  <c r="AM106" i="1" s="1"/>
  <c r="F108" i="3"/>
  <c r="Z108" i="3"/>
  <c r="AO106" i="3"/>
  <c r="AP106" i="3" s="1"/>
  <c r="AF108" i="3"/>
  <c r="AW105" i="3"/>
  <c r="AV105" i="3"/>
  <c r="AZ106" i="1"/>
  <c r="AZ108" i="3"/>
  <c r="B109" i="3"/>
  <c r="C109" i="3" s="1"/>
  <c r="BJ109" i="3" s="1"/>
  <c r="E109" i="3"/>
  <c r="AE109" i="3"/>
  <c r="E107" i="1"/>
  <c r="A107" i="8" s="1"/>
  <c r="AE107" i="1"/>
  <c r="B107" i="1"/>
  <c r="C107" i="1" s="1"/>
  <c r="A110" i="3"/>
  <c r="A108" i="1"/>
  <c r="AL112" i="9" l="1"/>
  <c r="M111" i="4"/>
  <c r="Q111" i="6"/>
  <c r="BJ109" i="9"/>
  <c r="AW108" i="4"/>
  <c r="BI110" i="9"/>
  <c r="BJ110" i="9" s="1"/>
  <c r="BE111" i="9"/>
  <c r="BJ104" i="3"/>
  <c r="BI144" i="6"/>
  <c r="W105" i="3"/>
  <c r="BH105" i="3" s="1"/>
  <c r="AW107" i="5"/>
  <c r="Q111" i="9"/>
  <c r="Q110" i="4"/>
  <c r="AM112" i="9"/>
  <c r="AL108" i="3"/>
  <c r="BF106" i="5"/>
  <c r="BF110" i="9"/>
  <c r="BG110" i="9"/>
  <c r="BG109" i="9"/>
  <c r="BF109" i="9"/>
  <c r="S111" i="9"/>
  <c r="W111" i="9" s="1"/>
  <c r="R111" i="9"/>
  <c r="V111" i="9" s="1"/>
  <c r="BH111" i="9" s="1"/>
  <c r="P111" i="9"/>
  <c r="BK111" i="9" s="1"/>
  <c r="AN111" i="9"/>
  <c r="AO111" i="9"/>
  <c r="L112" i="9"/>
  <c r="AJ112" i="9"/>
  <c r="M112" i="9"/>
  <c r="AI112" i="9"/>
  <c r="J112" i="9"/>
  <c r="AN112" i="9"/>
  <c r="AO112" i="9"/>
  <c r="AF113" i="9"/>
  <c r="AG113" i="9"/>
  <c r="AZ113" i="9"/>
  <c r="F113" i="9"/>
  <c r="Z113" i="9"/>
  <c r="G113" i="9"/>
  <c r="L113" i="9" s="1"/>
  <c r="J113" i="9"/>
  <c r="I113" i="9"/>
  <c r="A115" i="9"/>
  <c r="B114" i="9"/>
  <c r="C114" i="9" s="1"/>
  <c r="AE114" i="9"/>
  <c r="E114" i="9"/>
  <c r="Q109" i="5"/>
  <c r="AV107" i="5"/>
  <c r="BI107" i="5" s="1"/>
  <c r="BJ106" i="5"/>
  <c r="BE110" i="4"/>
  <c r="AV108" i="4"/>
  <c r="BF108" i="4" s="1"/>
  <c r="Q107" i="3"/>
  <c r="BG102" i="1"/>
  <c r="V109" i="6"/>
  <c r="BH109" i="6" s="1"/>
  <c r="BJ109" i="6" s="1"/>
  <c r="R110" i="4"/>
  <c r="V110" i="4" s="1"/>
  <c r="S110" i="4"/>
  <c r="P110" i="4"/>
  <c r="R105" i="1"/>
  <c r="S105" i="1"/>
  <c r="P105" i="1"/>
  <c r="M108" i="3"/>
  <c r="AR104" i="1"/>
  <c r="AS104" i="1"/>
  <c r="R109" i="4"/>
  <c r="V109" i="4" s="1"/>
  <c r="S109" i="4"/>
  <c r="P109" i="4"/>
  <c r="BK109" i="4" s="1"/>
  <c r="BF102" i="1"/>
  <c r="BE146" i="6"/>
  <c r="W107" i="5"/>
  <c r="BH107" i="5" s="1"/>
  <c r="N105" i="1"/>
  <c r="N110" i="4"/>
  <c r="BK110" i="4" s="1"/>
  <c r="I111" i="4"/>
  <c r="AJ147" i="6"/>
  <c r="AQ147" i="6" s="1"/>
  <c r="AM147" i="6"/>
  <c r="AR106" i="3"/>
  <c r="AV106" i="3" s="1"/>
  <c r="AS106" i="3"/>
  <c r="AR108" i="5"/>
  <c r="AV108" i="5" s="1"/>
  <c r="AS108" i="5"/>
  <c r="R106" i="3"/>
  <c r="V106" i="3" s="1"/>
  <c r="S106" i="3"/>
  <c r="P106" i="3"/>
  <c r="BK106" i="3" s="1"/>
  <c r="R108" i="5"/>
  <c r="S108" i="5"/>
  <c r="P108" i="5"/>
  <c r="BK108" i="5" s="1"/>
  <c r="AF149" i="6"/>
  <c r="AZ149" i="6"/>
  <c r="AI148" i="6"/>
  <c r="AG148" i="6"/>
  <c r="AH148" i="6" s="1"/>
  <c r="AR145" i="6"/>
  <c r="AV145" i="6" s="1"/>
  <c r="AS145" i="6"/>
  <c r="AW145" i="6" s="1"/>
  <c r="AP145" i="6"/>
  <c r="R104" i="1"/>
  <c r="S104" i="1"/>
  <c r="P104" i="1"/>
  <c r="BG109" i="6"/>
  <c r="BF109" i="6"/>
  <c r="A151" i="6"/>
  <c r="AE150" i="6"/>
  <c r="AN146" i="6"/>
  <c r="AO146" i="6"/>
  <c r="G112" i="6"/>
  <c r="H112" i="6" s="1"/>
  <c r="M112" i="6" s="1"/>
  <c r="O111" i="6"/>
  <c r="P111" i="6" s="1"/>
  <c r="N111" i="6"/>
  <c r="BK111" i="6" s="1"/>
  <c r="Z112" i="6"/>
  <c r="S110" i="6"/>
  <c r="W110" i="6" s="1"/>
  <c r="R110" i="6"/>
  <c r="V110" i="6" s="1"/>
  <c r="B113" i="6"/>
  <c r="C113" i="6" s="1"/>
  <c r="E113" i="6"/>
  <c r="F113" i="6" s="1"/>
  <c r="BG107" i="5"/>
  <c r="BE109" i="5"/>
  <c r="BF105" i="3"/>
  <c r="BE107" i="3"/>
  <c r="BE105" i="1"/>
  <c r="BG105" i="3"/>
  <c r="AG109" i="3"/>
  <c r="AL106" i="1"/>
  <c r="AL111" i="4"/>
  <c r="L108" i="3"/>
  <c r="AM108" i="3"/>
  <c r="AN108" i="3" s="1"/>
  <c r="G109" i="3"/>
  <c r="BI109" i="4"/>
  <c r="BI108" i="4"/>
  <c r="BJ108" i="4" s="1"/>
  <c r="AM111" i="4"/>
  <c r="L111" i="4"/>
  <c r="G112" i="4"/>
  <c r="M106" i="1"/>
  <c r="AG107" i="1"/>
  <c r="G107" i="1"/>
  <c r="AG112" i="4"/>
  <c r="BI105" i="3"/>
  <c r="V108" i="5"/>
  <c r="O109" i="5"/>
  <c r="M110" i="5"/>
  <c r="L110" i="5"/>
  <c r="AL110" i="5"/>
  <c r="AM110" i="5"/>
  <c r="J110" i="5"/>
  <c r="AJ110" i="5"/>
  <c r="O107" i="3"/>
  <c r="AJ106" i="1"/>
  <c r="AN106" i="1"/>
  <c r="AI106" i="1"/>
  <c r="AQ106" i="1" s="1"/>
  <c r="I106" i="1"/>
  <c r="J106" i="1"/>
  <c r="AO110" i="4"/>
  <c r="AP110" i="4" s="1"/>
  <c r="AN110" i="4"/>
  <c r="I108" i="3"/>
  <c r="J108" i="3"/>
  <c r="AI108" i="3"/>
  <c r="AJ108" i="3"/>
  <c r="N109" i="5"/>
  <c r="I110" i="5"/>
  <c r="AO109" i="5"/>
  <c r="AP109" i="5" s="1"/>
  <c r="AN109" i="5"/>
  <c r="B112" i="5"/>
  <c r="C112" i="5" s="1"/>
  <c r="A113" i="5"/>
  <c r="E112" i="5"/>
  <c r="G112" i="5" s="1"/>
  <c r="AE112" i="5"/>
  <c r="AG112" i="5" s="1"/>
  <c r="AI110" i="5"/>
  <c r="AQ110" i="5" s="1"/>
  <c r="Z111" i="5"/>
  <c r="F111" i="5"/>
  <c r="AZ111" i="5"/>
  <c r="AF111" i="5"/>
  <c r="AJ111" i="4"/>
  <c r="AQ111" i="4" s="1"/>
  <c r="AZ112" i="4"/>
  <c r="AF112" i="4"/>
  <c r="AI112" i="4" s="1"/>
  <c r="AE113" i="4"/>
  <c r="A114" i="4"/>
  <c r="E113" i="4"/>
  <c r="B113" i="4"/>
  <c r="C113" i="4" s="1"/>
  <c r="BJ113" i="4" s="1"/>
  <c r="J111" i="4"/>
  <c r="Z112" i="4"/>
  <c r="F112" i="4"/>
  <c r="AV104" i="1"/>
  <c r="N107" i="3"/>
  <c r="AO106" i="1"/>
  <c r="AP106" i="1" s="1"/>
  <c r="V104" i="1"/>
  <c r="AN105" i="1"/>
  <c r="F107" i="1"/>
  <c r="I107" i="1" s="1"/>
  <c r="Z107" i="1"/>
  <c r="AF107" i="1"/>
  <c r="V105" i="1"/>
  <c r="AO105" i="1"/>
  <c r="AP105" i="1" s="1"/>
  <c r="AO107" i="3"/>
  <c r="AP107" i="3" s="1"/>
  <c r="F109" i="3"/>
  <c r="L109" i="3" s="1"/>
  <c r="Z109" i="3"/>
  <c r="AF109" i="3"/>
  <c r="AZ107" i="1"/>
  <c r="AZ109" i="3"/>
  <c r="AE110" i="3"/>
  <c r="B110" i="3"/>
  <c r="C110" i="3" s="1"/>
  <c r="E110" i="3"/>
  <c r="E108" i="1"/>
  <c r="A108" i="8" s="1"/>
  <c r="AE108" i="1"/>
  <c r="B108" i="1"/>
  <c r="C108" i="1" s="1"/>
  <c r="A111" i="3"/>
  <c r="A109" i="1"/>
  <c r="AL109" i="3" l="1"/>
  <c r="Q111" i="4"/>
  <c r="AQ112" i="9"/>
  <c r="Q112" i="9"/>
  <c r="Q113" i="9" s="1"/>
  <c r="W108" i="5"/>
  <c r="AM113" i="9"/>
  <c r="AW104" i="1"/>
  <c r="BI104" i="1" s="1"/>
  <c r="Q110" i="5"/>
  <c r="BH108" i="5"/>
  <c r="AQ108" i="3"/>
  <c r="BE111" i="4"/>
  <c r="AL107" i="1"/>
  <c r="BE112" i="9"/>
  <c r="G114" i="9"/>
  <c r="Z114" i="9"/>
  <c r="F114" i="9"/>
  <c r="I114" i="9" s="1"/>
  <c r="AI113" i="9"/>
  <c r="M113" i="9"/>
  <c r="O113" i="9" s="1"/>
  <c r="AL113" i="9"/>
  <c r="N112" i="9"/>
  <c r="O112" i="9"/>
  <c r="A116" i="9"/>
  <c r="B115" i="9"/>
  <c r="C115" i="9" s="1"/>
  <c r="AE115" i="9"/>
  <c r="E115" i="9"/>
  <c r="AZ114" i="9"/>
  <c r="AG114" i="9"/>
  <c r="AF114" i="9"/>
  <c r="AI114" i="9" s="1"/>
  <c r="AP112" i="9"/>
  <c r="AR112" i="9"/>
  <c r="AV112" i="9" s="1"/>
  <c r="BI112" i="9" s="1"/>
  <c r="AS112" i="9"/>
  <c r="AW112" i="9" s="1"/>
  <c r="AR111" i="9"/>
  <c r="AV111" i="9" s="1"/>
  <c r="BI111" i="9" s="1"/>
  <c r="BJ111" i="9" s="1"/>
  <c r="AS111" i="9"/>
  <c r="AW111" i="9" s="1"/>
  <c r="AP111" i="9"/>
  <c r="AJ113" i="9"/>
  <c r="BF107" i="5"/>
  <c r="AW108" i="5"/>
  <c r="BI108" i="5" s="1"/>
  <c r="BJ108" i="5" s="1"/>
  <c r="BG108" i="4"/>
  <c r="Q108" i="3"/>
  <c r="W105" i="1"/>
  <c r="BH105" i="1" s="1"/>
  <c r="BI145" i="6"/>
  <c r="AR146" i="6"/>
  <c r="AV146" i="6" s="1"/>
  <c r="AS146" i="6"/>
  <c r="AW146" i="6" s="1"/>
  <c r="AP146" i="6"/>
  <c r="W104" i="1"/>
  <c r="BH104" i="1" s="1"/>
  <c r="BJ104" i="1" s="1"/>
  <c r="A104" i="2" s="1"/>
  <c r="AJ148" i="6"/>
  <c r="AQ148" i="6" s="1"/>
  <c r="AM148" i="6"/>
  <c r="BE147" i="6"/>
  <c r="AR105" i="1"/>
  <c r="AS105" i="1"/>
  <c r="AR110" i="4"/>
  <c r="AS110" i="4"/>
  <c r="AR107" i="3"/>
  <c r="AS107" i="3"/>
  <c r="AR106" i="1"/>
  <c r="AS106" i="1"/>
  <c r="L112" i="4"/>
  <c r="R109" i="5"/>
  <c r="V109" i="5" s="1"/>
  <c r="S109" i="5"/>
  <c r="P109" i="5"/>
  <c r="BK109" i="5" s="1"/>
  <c r="BH110" i="6"/>
  <c r="BJ110" i="6" s="1"/>
  <c r="AZ150" i="6"/>
  <c r="AF150" i="6"/>
  <c r="W106" i="3"/>
  <c r="BH106" i="3" s="1"/>
  <c r="AW106" i="3"/>
  <c r="BI106" i="3" s="1"/>
  <c r="W109" i="4"/>
  <c r="BH109" i="4" s="1"/>
  <c r="AR109" i="5"/>
  <c r="AV109" i="5" s="1"/>
  <c r="AS109" i="5"/>
  <c r="AW109" i="5" s="1"/>
  <c r="R107" i="3"/>
  <c r="S107" i="3"/>
  <c r="P107" i="3"/>
  <c r="BK107" i="3" s="1"/>
  <c r="BF110" i="6"/>
  <c r="BG110" i="6"/>
  <c r="A152" i="6"/>
  <c r="AE151" i="6"/>
  <c r="AG149" i="6"/>
  <c r="AH149" i="6" s="1"/>
  <c r="AI149" i="6"/>
  <c r="AN147" i="6"/>
  <c r="AO147" i="6"/>
  <c r="W110" i="4"/>
  <c r="BH110" i="4" s="1"/>
  <c r="G113" i="6"/>
  <c r="H113" i="6" s="1"/>
  <c r="M113" i="6" s="1"/>
  <c r="I113" i="6"/>
  <c r="J112" i="6"/>
  <c r="N112" i="6"/>
  <c r="B114" i="6"/>
  <c r="C114" i="6" s="1"/>
  <c r="E114" i="6"/>
  <c r="F114" i="6" s="1"/>
  <c r="I114" i="6" s="1"/>
  <c r="Z113" i="6"/>
  <c r="S111" i="6"/>
  <c r="W111" i="6" s="1"/>
  <c r="R111" i="6"/>
  <c r="V111" i="6" s="1"/>
  <c r="O112" i="6"/>
  <c r="P112" i="6" s="1"/>
  <c r="BG108" i="5"/>
  <c r="BE110" i="5"/>
  <c r="BF108" i="5"/>
  <c r="BE108" i="3"/>
  <c r="BE106" i="1"/>
  <c r="AG113" i="4"/>
  <c r="G110" i="3"/>
  <c r="AL112" i="4"/>
  <c r="M107" i="1"/>
  <c r="M112" i="4"/>
  <c r="M109" i="3"/>
  <c r="AM109" i="3"/>
  <c r="AN109" i="3" s="1"/>
  <c r="AG108" i="1"/>
  <c r="AG110" i="3"/>
  <c r="G108" i="1"/>
  <c r="G113" i="4"/>
  <c r="AM112" i="4"/>
  <c r="AM107" i="1"/>
  <c r="AN107" i="1" s="1"/>
  <c r="L107" i="1"/>
  <c r="L111" i="5"/>
  <c r="M111" i="5"/>
  <c r="AL111" i="5"/>
  <c r="AM111" i="5"/>
  <c r="J111" i="5"/>
  <c r="V107" i="3"/>
  <c r="AJ107" i="1"/>
  <c r="AI107" i="1"/>
  <c r="J107" i="1"/>
  <c r="AJ111" i="5"/>
  <c r="AV110" i="4"/>
  <c r="I109" i="3"/>
  <c r="J109" i="3"/>
  <c r="AJ109" i="3"/>
  <c r="AI109" i="3"/>
  <c r="N110" i="5"/>
  <c r="I111" i="5"/>
  <c r="Q111" i="5" s="1"/>
  <c r="O110" i="5"/>
  <c r="F112" i="5"/>
  <c r="Z112" i="5"/>
  <c r="AZ112" i="5"/>
  <c r="AF112" i="5"/>
  <c r="AO110" i="5"/>
  <c r="AP110" i="5" s="1"/>
  <c r="AN110" i="5"/>
  <c r="AI111" i="5"/>
  <c r="A114" i="5"/>
  <c r="B113" i="5"/>
  <c r="C113" i="5" s="1"/>
  <c r="BJ113" i="5" s="1"/>
  <c r="E113" i="5"/>
  <c r="G113" i="5" s="1"/>
  <c r="AE113" i="5"/>
  <c r="AG113" i="5" s="1"/>
  <c r="I112" i="4"/>
  <c r="AN111" i="4"/>
  <c r="AO111" i="4"/>
  <c r="AP111" i="4" s="1"/>
  <c r="F113" i="4"/>
  <c r="M113" i="4" s="1"/>
  <c r="Z113" i="4"/>
  <c r="J112" i="4"/>
  <c r="N111" i="4"/>
  <c r="O111" i="4"/>
  <c r="AF113" i="4"/>
  <c r="AZ113" i="4"/>
  <c r="AE114" i="4"/>
  <c r="E114" i="4"/>
  <c r="A115" i="4"/>
  <c r="B114" i="4"/>
  <c r="C114" i="4" s="1"/>
  <c r="AJ112" i="4"/>
  <c r="AQ112" i="4" s="1"/>
  <c r="AV106" i="1"/>
  <c r="O106" i="1"/>
  <c r="N106" i="1"/>
  <c r="AW106" i="1"/>
  <c r="AV105" i="1"/>
  <c r="F108" i="1"/>
  <c r="J108" i="1" s="1"/>
  <c r="Z108" i="1"/>
  <c r="AF108" i="1"/>
  <c r="AI108" i="1" s="1"/>
  <c r="AO108" i="3"/>
  <c r="AP108" i="3" s="1"/>
  <c r="O108" i="3"/>
  <c r="N108" i="3"/>
  <c r="F110" i="3"/>
  <c r="Z110" i="3"/>
  <c r="AF110" i="3"/>
  <c r="AZ108" i="1"/>
  <c r="AZ110" i="3"/>
  <c r="AE111" i="3"/>
  <c r="E111" i="3"/>
  <c r="B111" i="3"/>
  <c r="C111" i="3" s="1"/>
  <c r="BJ111" i="3" s="1"/>
  <c r="E109" i="1"/>
  <c r="A109" i="8" s="1"/>
  <c r="AE109" i="1"/>
  <c r="B109" i="1"/>
  <c r="C109" i="1" s="1"/>
  <c r="A112" i="3"/>
  <c r="A110" i="1"/>
  <c r="AQ111" i="5" l="1"/>
  <c r="BF104" i="1"/>
  <c r="G114" i="6"/>
  <c r="H114" i="6" s="1"/>
  <c r="M114" i="6" s="1"/>
  <c r="Q112" i="4"/>
  <c r="BG104" i="1"/>
  <c r="AQ109" i="3"/>
  <c r="N107" i="1"/>
  <c r="N113" i="9"/>
  <c r="AL110" i="3"/>
  <c r="AL113" i="4"/>
  <c r="BF109" i="4"/>
  <c r="O112" i="4"/>
  <c r="R112" i="4" s="1"/>
  <c r="V112" i="4" s="1"/>
  <c r="AW107" i="3"/>
  <c r="AM114" i="9"/>
  <c r="AL114" i="9"/>
  <c r="AJ114" i="9"/>
  <c r="BG109" i="4"/>
  <c r="AQ107" i="1"/>
  <c r="BF106" i="3"/>
  <c r="Q112" i="6"/>
  <c r="BK112" i="6" s="1"/>
  <c r="M114" i="9"/>
  <c r="BJ106" i="3"/>
  <c r="BE113" i="9"/>
  <c r="BF111" i="9"/>
  <c r="AN113" i="9"/>
  <c r="AO113" i="9"/>
  <c r="L114" i="9"/>
  <c r="S113" i="9"/>
  <c r="W113" i="9" s="1"/>
  <c r="R113" i="9"/>
  <c r="V113" i="9" s="1"/>
  <c r="P113" i="9"/>
  <c r="BK113" i="9" s="1"/>
  <c r="S112" i="9"/>
  <c r="W112" i="9" s="1"/>
  <c r="P112" i="9"/>
  <c r="BK112" i="9" s="1"/>
  <c r="R112" i="9"/>
  <c r="V112" i="9" s="1"/>
  <c r="BH112" i="9" s="1"/>
  <c r="BJ112" i="9" s="1"/>
  <c r="BG111" i="9"/>
  <c r="J114" i="9"/>
  <c r="Q114" i="9" s="1"/>
  <c r="AF115" i="9"/>
  <c r="AG115" i="9"/>
  <c r="AZ115" i="9"/>
  <c r="F115" i="9"/>
  <c r="J115" i="9" s="1"/>
  <c r="G115" i="9"/>
  <c r="Z115" i="9"/>
  <c r="A117" i="9"/>
  <c r="B116" i="9"/>
  <c r="C116" i="9" s="1"/>
  <c r="AE116" i="9"/>
  <c r="E116" i="9"/>
  <c r="AQ113" i="9"/>
  <c r="AQ114" i="9" s="1"/>
  <c r="AV107" i="3"/>
  <c r="BI107" i="3" s="1"/>
  <c r="Q109" i="3"/>
  <c r="M110" i="3"/>
  <c r="AW105" i="1"/>
  <c r="BF105" i="1" s="1"/>
  <c r="N113" i="6"/>
  <c r="R111" i="4"/>
  <c r="V111" i="4" s="1"/>
  <c r="S111" i="4"/>
  <c r="W111" i="4" s="1"/>
  <c r="P111" i="4"/>
  <c r="BK111" i="4" s="1"/>
  <c r="AR110" i="5"/>
  <c r="AV110" i="5" s="1"/>
  <c r="AS110" i="5"/>
  <c r="BG111" i="6"/>
  <c r="BF111" i="6"/>
  <c r="W107" i="3"/>
  <c r="BH107" i="3" s="1"/>
  <c r="W109" i="5"/>
  <c r="R108" i="3"/>
  <c r="S108" i="3"/>
  <c r="W108" i="3" s="1"/>
  <c r="P108" i="3"/>
  <c r="BK108" i="3" s="1"/>
  <c r="S112" i="4"/>
  <c r="P112" i="4"/>
  <c r="AR111" i="4"/>
  <c r="AV111" i="4" s="1"/>
  <c r="AS111" i="4"/>
  <c r="R110" i="5"/>
  <c r="S110" i="5"/>
  <c r="P110" i="5"/>
  <c r="BK110" i="5" s="1"/>
  <c r="AJ149" i="6"/>
  <c r="AQ149" i="6" s="1"/>
  <c r="AM149" i="6"/>
  <c r="AO148" i="6"/>
  <c r="AN148" i="6"/>
  <c r="R106" i="1"/>
  <c r="S106" i="1"/>
  <c r="P106" i="1"/>
  <c r="BG106" i="3"/>
  <c r="AR147" i="6"/>
  <c r="AV147" i="6" s="1"/>
  <c r="AS147" i="6"/>
  <c r="AW147" i="6" s="1"/>
  <c r="AP147" i="6"/>
  <c r="AZ151" i="6"/>
  <c r="AF151" i="6"/>
  <c r="AW110" i="4"/>
  <c r="BG110" i="4" s="1"/>
  <c r="BE148" i="6"/>
  <c r="BI146" i="6"/>
  <c r="AR108" i="3"/>
  <c r="AS108" i="3"/>
  <c r="BH109" i="5"/>
  <c r="BH111" i="6"/>
  <c r="BJ111" i="6" s="1"/>
  <c r="A153" i="6"/>
  <c r="AE152" i="6"/>
  <c r="AG150" i="6"/>
  <c r="AH150" i="6" s="1"/>
  <c r="AI150" i="6"/>
  <c r="J113" i="6"/>
  <c r="J114" i="6"/>
  <c r="E115" i="6"/>
  <c r="F115" i="6" s="1"/>
  <c r="I115" i="6" s="1"/>
  <c r="B115" i="6"/>
  <c r="C115" i="6" s="1"/>
  <c r="Z114" i="6"/>
  <c r="S112" i="6"/>
  <c r="W112" i="6" s="1"/>
  <c r="R112" i="6"/>
  <c r="O113" i="6"/>
  <c r="P113" i="6" s="1"/>
  <c r="BG109" i="5"/>
  <c r="BE111" i="5"/>
  <c r="BE112" i="4"/>
  <c r="BE109" i="3"/>
  <c r="BE107" i="1"/>
  <c r="BF109" i="5"/>
  <c r="BI109" i="5"/>
  <c r="AG114" i="4"/>
  <c r="AM108" i="1"/>
  <c r="AM113" i="4"/>
  <c r="G111" i="3"/>
  <c r="AG109" i="1"/>
  <c r="AG111" i="3"/>
  <c r="AM110" i="3"/>
  <c r="AN110" i="3" s="1"/>
  <c r="AL108" i="1"/>
  <c r="L110" i="3"/>
  <c r="N110" i="3" s="1"/>
  <c r="BI106" i="1"/>
  <c r="L113" i="4"/>
  <c r="O113" i="4" s="1"/>
  <c r="M108" i="1"/>
  <c r="G109" i="1"/>
  <c r="G114" i="4"/>
  <c r="AN111" i="5"/>
  <c r="L108" i="1"/>
  <c r="M112" i="5"/>
  <c r="L112" i="5"/>
  <c r="AL112" i="5"/>
  <c r="AM112" i="5"/>
  <c r="N111" i="5"/>
  <c r="I112" i="5"/>
  <c r="O107" i="1"/>
  <c r="I108" i="1"/>
  <c r="AJ108" i="1"/>
  <c r="I113" i="4"/>
  <c r="J113" i="4"/>
  <c r="Q113" i="4" s="1"/>
  <c r="N112" i="4"/>
  <c r="BK112" i="4" s="1"/>
  <c r="J110" i="3"/>
  <c r="I110" i="3"/>
  <c r="AJ110" i="3"/>
  <c r="AI110" i="3"/>
  <c r="O111" i="5"/>
  <c r="V110" i="5"/>
  <c r="AO111" i="5"/>
  <c r="AP111" i="5" s="1"/>
  <c r="E114" i="5"/>
  <c r="G114" i="5" s="1"/>
  <c r="A115" i="5"/>
  <c r="B114" i="5"/>
  <c r="C114" i="5" s="1"/>
  <c r="AE114" i="5"/>
  <c r="AG114" i="5" s="1"/>
  <c r="AZ113" i="5"/>
  <c r="AF113" i="5"/>
  <c r="J112" i="5"/>
  <c r="AI112" i="5"/>
  <c r="Z113" i="5"/>
  <c r="F113" i="5"/>
  <c r="AJ112" i="5"/>
  <c r="B115" i="4"/>
  <c r="C115" i="4" s="1"/>
  <c r="BJ115" i="4" s="1"/>
  <c r="E115" i="4"/>
  <c r="A116" i="4"/>
  <c r="AE115" i="4"/>
  <c r="F114" i="4"/>
  <c r="Z114" i="4"/>
  <c r="AN112" i="4"/>
  <c r="AO112" i="4"/>
  <c r="AP112" i="4" s="1"/>
  <c r="AW111" i="4"/>
  <c r="AI113" i="4"/>
  <c r="AQ113" i="4" s="1"/>
  <c r="AJ113" i="4"/>
  <c r="W112" i="4"/>
  <c r="AF114" i="4"/>
  <c r="AI114" i="4" s="1"/>
  <c r="AZ114" i="4"/>
  <c r="O109" i="3"/>
  <c r="AO107" i="1"/>
  <c r="AP107" i="1" s="1"/>
  <c r="AF109" i="1"/>
  <c r="AI109" i="1" s="1"/>
  <c r="F109" i="1"/>
  <c r="Z109" i="1"/>
  <c r="V108" i="3"/>
  <c r="AV108" i="3"/>
  <c r="AO109" i="3"/>
  <c r="AP109" i="3" s="1"/>
  <c r="N109" i="3"/>
  <c r="F111" i="3"/>
  <c r="Z111" i="3"/>
  <c r="AF111" i="3"/>
  <c r="AL111" i="3" s="1"/>
  <c r="AZ109" i="1"/>
  <c r="AZ111" i="3"/>
  <c r="AE112" i="3"/>
  <c r="B112" i="3"/>
  <c r="C112" i="3" s="1"/>
  <c r="E112" i="3"/>
  <c r="AE110" i="1"/>
  <c r="B110" i="1"/>
  <c r="C110" i="1" s="1"/>
  <c r="E110" i="1"/>
  <c r="A110" i="8" s="1"/>
  <c r="A113" i="3"/>
  <c r="A111" i="1"/>
  <c r="AQ112" i="5" l="1"/>
  <c r="Q112" i="5"/>
  <c r="I115" i="9"/>
  <c r="Q110" i="3"/>
  <c r="BI105" i="1"/>
  <c r="BJ105" i="1" s="1"/>
  <c r="A105" i="2" s="1"/>
  <c r="M115" i="9"/>
  <c r="BH113" i="9"/>
  <c r="AN114" i="9"/>
  <c r="AQ110" i="3"/>
  <c r="Q113" i="6"/>
  <c r="Q114" i="6" s="1"/>
  <c r="G115" i="6"/>
  <c r="H115" i="6" s="1"/>
  <c r="M115" i="6" s="1"/>
  <c r="AQ108" i="1"/>
  <c r="W110" i="5"/>
  <c r="BH110" i="5" s="1"/>
  <c r="AL115" i="9"/>
  <c r="AO114" i="9"/>
  <c r="AP114" i="9" s="1"/>
  <c r="L114" i="4"/>
  <c r="BF110" i="4"/>
  <c r="AW108" i="3"/>
  <c r="BI108" i="3" s="1"/>
  <c r="W106" i="1"/>
  <c r="BE114" i="9"/>
  <c r="AR113" i="9"/>
  <c r="AV113" i="9" s="1"/>
  <c r="AS113" i="9"/>
  <c r="AW113" i="9" s="1"/>
  <c r="BF113" i="9" s="1"/>
  <c r="AP113" i="9"/>
  <c r="G116" i="9"/>
  <c r="Z116" i="9"/>
  <c r="F116" i="9"/>
  <c r="J116" i="9" s="1"/>
  <c r="AR114" i="9"/>
  <c r="AV114" i="9" s="1"/>
  <c r="BF112" i="9"/>
  <c r="BG112" i="9"/>
  <c r="N114" i="9"/>
  <c r="O114" i="9"/>
  <c r="L115" i="9"/>
  <c r="AI115" i="9"/>
  <c r="AZ116" i="9"/>
  <c r="AF116" i="9"/>
  <c r="AJ116" i="9" s="1"/>
  <c r="AG116" i="9"/>
  <c r="AM115" i="9"/>
  <c r="AJ115" i="9"/>
  <c r="Q115" i="9"/>
  <c r="A118" i="9"/>
  <c r="B117" i="9"/>
  <c r="C117" i="9" s="1"/>
  <c r="AE117" i="9"/>
  <c r="E117" i="9"/>
  <c r="AW110" i="5"/>
  <c r="BI110" i="5" s="1"/>
  <c r="M114" i="4"/>
  <c r="BI110" i="4"/>
  <c r="BJ110" i="4" s="1"/>
  <c r="BG107" i="3"/>
  <c r="L111" i="3"/>
  <c r="BF107" i="3"/>
  <c r="BG105" i="1"/>
  <c r="V106" i="1"/>
  <c r="BH106" i="1" s="1"/>
  <c r="BJ106" i="1" s="1"/>
  <c r="A106" i="2" s="1"/>
  <c r="V112" i="6"/>
  <c r="BH112" i="6" s="1"/>
  <c r="BJ112" i="6" s="1"/>
  <c r="BI147" i="6"/>
  <c r="BF112" i="6"/>
  <c r="BG112" i="6"/>
  <c r="AJ150" i="6"/>
  <c r="AQ150" i="6" s="1"/>
  <c r="AM150" i="6"/>
  <c r="AI151" i="6"/>
  <c r="AG151" i="6"/>
  <c r="AH151" i="6" s="1"/>
  <c r="BE149" i="6"/>
  <c r="AR112" i="4"/>
  <c r="AV112" i="4" s="1"/>
  <c r="AS112" i="4"/>
  <c r="R113" i="4"/>
  <c r="V113" i="4" s="1"/>
  <c r="S113" i="4"/>
  <c r="W113" i="4" s="1"/>
  <c r="P113" i="4"/>
  <c r="AR107" i="1"/>
  <c r="AS107" i="1"/>
  <c r="AR111" i="5"/>
  <c r="AV111" i="5" s="1"/>
  <c r="AS111" i="5"/>
  <c r="AF152" i="6"/>
  <c r="AZ152" i="6"/>
  <c r="AR109" i="3"/>
  <c r="AS109" i="3"/>
  <c r="A154" i="6"/>
  <c r="AE153" i="6"/>
  <c r="AR148" i="6"/>
  <c r="AV148" i="6" s="1"/>
  <c r="BI148" i="6" s="1"/>
  <c r="AS148" i="6"/>
  <c r="AW148" i="6" s="1"/>
  <c r="AP148" i="6"/>
  <c r="L109" i="1"/>
  <c r="R109" i="3"/>
  <c r="S109" i="3"/>
  <c r="P109" i="3"/>
  <c r="BK109" i="3" s="1"/>
  <c r="R111" i="5"/>
  <c r="V111" i="5" s="1"/>
  <c r="S111" i="5"/>
  <c r="P111" i="5"/>
  <c r="BK111" i="5" s="1"/>
  <c r="R107" i="1"/>
  <c r="V107" i="1" s="1"/>
  <c r="S107" i="1"/>
  <c r="P107" i="1"/>
  <c r="AO149" i="6"/>
  <c r="AN149" i="6"/>
  <c r="O114" i="6"/>
  <c r="J115" i="6"/>
  <c r="N114" i="6"/>
  <c r="S113" i="6"/>
  <c r="W113" i="6" s="1"/>
  <c r="R113" i="6"/>
  <c r="V113" i="6" s="1"/>
  <c r="BH113" i="6" s="1"/>
  <c r="BJ113" i="6" s="1"/>
  <c r="Z115" i="6"/>
  <c r="B116" i="6"/>
  <c r="C116" i="6" s="1"/>
  <c r="E116" i="6"/>
  <c r="F116" i="6" s="1"/>
  <c r="BE112" i="5"/>
  <c r="BG110" i="5"/>
  <c r="BF110" i="5"/>
  <c r="BE108" i="1"/>
  <c r="BH112" i="4"/>
  <c r="BE113" i="4"/>
  <c r="BE110" i="3"/>
  <c r="BG111" i="4"/>
  <c r="BF111" i="4"/>
  <c r="BG108" i="3"/>
  <c r="BF108" i="3"/>
  <c r="AG112" i="3"/>
  <c r="AG110" i="1"/>
  <c r="G112" i="3"/>
  <c r="M111" i="3"/>
  <c r="AL114" i="4"/>
  <c r="G110" i="1"/>
  <c r="BI111" i="4"/>
  <c r="BH111" i="4"/>
  <c r="AG115" i="4"/>
  <c r="M109" i="1"/>
  <c r="AM109" i="1"/>
  <c r="AM114" i="4"/>
  <c r="AM111" i="3"/>
  <c r="AN111" i="3" s="1"/>
  <c r="AL109" i="1"/>
  <c r="G115" i="4"/>
  <c r="BH108" i="3"/>
  <c r="M113" i="5"/>
  <c r="L113" i="5"/>
  <c r="AL113" i="5"/>
  <c r="AM113" i="5"/>
  <c r="I113" i="5"/>
  <c r="N113" i="4"/>
  <c r="BK113" i="4" s="1"/>
  <c r="N108" i="1"/>
  <c r="AJ109" i="1"/>
  <c r="I109" i="1"/>
  <c r="J109" i="1"/>
  <c r="O108" i="1"/>
  <c r="J114" i="4"/>
  <c r="I114" i="4"/>
  <c r="AI111" i="3"/>
  <c r="AJ111" i="3"/>
  <c r="J111" i="3"/>
  <c r="I111" i="3"/>
  <c r="O110" i="3"/>
  <c r="AJ113" i="5"/>
  <c r="J113" i="5"/>
  <c r="O112" i="5"/>
  <c r="N112" i="5"/>
  <c r="Z114" i="5"/>
  <c r="F114" i="5"/>
  <c r="A116" i="5"/>
  <c r="AE115" i="5"/>
  <c r="AG115" i="5" s="1"/>
  <c r="B115" i="5"/>
  <c r="C115" i="5" s="1"/>
  <c r="BJ115" i="5" s="1"/>
  <c r="E115" i="5"/>
  <c r="G115" i="5" s="1"/>
  <c r="AI113" i="5"/>
  <c r="AF114" i="5"/>
  <c r="AZ114" i="5"/>
  <c r="AN112" i="5"/>
  <c r="AO112" i="5"/>
  <c r="AP112" i="5" s="1"/>
  <c r="AN113" i="4"/>
  <c r="AO113" i="4"/>
  <c r="AP113" i="4" s="1"/>
  <c r="E116" i="4"/>
  <c r="A117" i="4"/>
  <c r="AE116" i="4"/>
  <c r="B116" i="4"/>
  <c r="C116" i="4" s="1"/>
  <c r="AZ115" i="4"/>
  <c r="AF115" i="4"/>
  <c r="AJ115" i="4" s="1"/>
  <c r="F115" i="4"/>
  <c r="J115" i="4" s="1"/>
  <c r="Z115" i="4"/>
  <c r="AW112" i="4"/>
  <c r="AJ114" i="4"/>
  <c r="AQ114" i="4" s="1"/>
  <c r="V109" i="3"/>
  <c r="AN108" i="1"/>
  <c r="AV107" i="1"/>
  <c r="AO108" i="1"/>
  <c r="AP108" i="1" s="1"/>
  <c r="AF110" i="1"/>
  <c r="F110" i="1"/>
  <c r="I110" i="1" s="1"/>
  <c r="Z110" i="1"/>
  <c r="AV109" i="3"/>
  <c r="F112" i="3"/>
  <c r="Z112" i="3"/>
  <c r="AF112" i="3"/>
  <c r="AO110" i="3"/>
  <c r="AP110" i="3" s="1"/>
  <c r="AZ110" i="1"/>
  <c r="AZ112" i="3"/>
  <c r="E113" i="3"/>
  <c r="AE113" i="3"/>
  <c r="B113" i="3"/>
  <c r="C113" i="3" s="1"/>
  <c r="BJ113" i="3" s="1"/>
  <c r="AE111" i="1"/>
  <c r="B111" i="1"/>
  <c r="C111" i="1" s="1"/>
  <c r="E111" i="1"/>
  <c r="A111" i="8" s="1"/>
  <c r="A114" i="3"/>
  <c r="A112" i="1"/>
  <c r="AQ113" i="5" l="1"/>
  <c r="Q113" i="5"/>
  <c r="BI113" i="9"/>
  <c r="BJ113" i="9" s="1"/>
  <c r="AQ109" i="1"/>
  <c r="AQ111" i="3"/>
  <c r="O114" i="4"/>
  <c r="AO115" i="9"/>
  <c r="AS115" i="9" s="1"/>
  <c r="AW115" i="9" s="1"/>
  <c r="AQ115" i="9"/>
  <c r="M116" i="9"/>
  <c r="O116" i="9" s="1"/>
  <c r="AL110" i="1"/>
  <c r="Q111" i="3"/>
  <c r="BF106" i="1"/>
  <c r="I116" i="9"/>
  <c r="Q116" i="9" s="1"/>
  <c r="BG113" i="9"/>
  <c r="BK113" i="6"/>
  <c r="BJ108" i="3"/>
  <c r="BJ110" i="5"/>
  <c r="AI116" i="9"/>
  <c r="AS114" i="9"/>
  <c r="AW114" i="9" s="1"/>
  <c r="BI114" i="9" s="1"/>
  <c r="L116" i="9"/>
  <c r="AN115" i="9"/>
  <c r="BG106" i="1"/>
  <c r="Q115" i="6"/>
  <c r="F117" i="9"/>
  <c r="I117" i="9" s="1"/>
  <c r="Z117" i="9"/>
  <c r="G117" i="9"/>
  <c r="N116" i="9"/>
  <c r="AQ116" i="9"/>
  <c r="S114" i="9"/>
  <c r="W114" i="9" s="1"/>
  <c r="P114" i="9"/>
  <c r="BK114" i="9" s="1"/>
  <c r="R114" i="9"/>
  <c r="V114" i="9" s="1"/>
  <c r="BE115" i="9"/>
  <c r="AL116" i="9"/>
  <c r="A119" i="9"/>
  <c r="B118" i="9"/>
  <c r="C118" i="9" s="1"/>
  <c r="AE118" i="9"/>
  <c r="E118" i="9"/>
  <c r="AF117" i="9"/>
  <c r="AJ117" i="9" s="1"/>
  <c r="AG117" i="9"/>
  <c r="AZ117" i="9"/>
  <c r="AM117" i="9"/>
  <c r="AI117" i="9"/>
  <c r="N115" i="9"/>
  <c r="O115" i="9"/>
  <c r="AM116" i="9"/>
  <c r="Q114" i="4"/>
  <c r="AL112" i="3"/>
  <c r="W109" i="3"/>
  <c r="BH109" i="3" s="1"/>
  <c r="N109" i="1"/>
  <c r="AI152" i="6"/>
  <c r="AG152" i="6"/>
  <c r="AH152" i="6" s="1"/>
  <c r="AN150" i="6"/>
  <c r="AO150" i="6"/>
  <c r="AR112" i="5"/>
  <c r="AS112" i="5"/>
  <c r="R112" i="5"/>
  <c r="V112" i="5" s="1"/>
  <c r="S112" i="5"/>
  <c r="P112" i="5"/>
  <c r="BK112" i="5" s="1"/>
  <c r="M112" i="3"/>
  <c r="BG113" i="6"/>
  <c r="BF113" i="6"/>
  <c r="AW107" i="1"/>
  <c r="BI107" i="1" s="1"/>
  <c r="AJ151" i="6"/>
  <c r="AQ151" i="6" s="1"/>
  <c r="AM151" i="6"/>
  <c r="BE150" i="6"/>
  <c r="R114" i="4"/>
  <c r="V114" i="4" s="1"/>
  <c r="S114" i="4"/>
  <c r="P114" i="4"/>
  <c r="AR110" i="3"/>
  <c r="AS110" i="3"/>
  <c r="AR108" i="1"/>
  <c r="AS108" i="1"/>
  <c r="AR113" i="4"/>
  <c r="AV113" i="4" s="1"/>
  <c r="AS113" i="4"/>
  <c r="R110" i="3"/>
  <c r="S110" i="3"/>
  <c r="P110" i="3"/>
  <c r="BK110" i="3" s="1"/>
  <c r="R108" i="1"/>
  <c r="W108" i="1" s="1"/>
  <c r="S108" i="1"/>
  <c r="P108" i="1"/>
  <c r="AR149" i="6"/>
  <c r="AV149" i="6" s="1"/>
  <c r="AS149" i="6"/>
  <c r="AW149" i="6" s="1"/>
  <c r="AP149" i="6"/>
  <c r="W111" i="5"/>
  <c r="AZ153" i="6"/>
  <c r="AF153" i="6"/>
  <c r="AW109" i="3"/>
  <c r="BI109" i="3" s="1"/>
  <c r="W107" i="1"/>
  <c r="BH107" i="1" s="1"/>
  <c r="BJ107" i="1" s="1"/>
  <c r="A107" i="2" s="1"/>
  <c r="A155" i="6"/>
  <c r="AE154" i="6"/>
  <c r="AW111" i="5"/>
  <c r="BI111" i="5" s="1"/>
  <c r="G116" i="6"/>
  <c r="H116" i="6" s="1"/>
  <c r="M116" i="6" s="1"/>
  <c r="I116" i="6"/>
  <c r="S114" i="6"/>
  <c r="W114" i="6" s="1"/>
  <c r="P114" i="6"/>
  <c r="BK114" i="6" s="1"/>
  <c r="R114" i="6"/>
  <c r="V114" i="6" s="1"/>
  <c r="E117" i="6"/>
  <c r="F117" i="6" s="1"/>
  <c r="B117" i="6"/>
  <c r="C117" i="6" s="1"/>
  <c r="N115" i="6"/>
  <c r="O115" i="6"/>
  <c r="P115" i="6" s="1"/>
  <c r="Z116" i="6"/>
  <c r="BE113" i="5"/>
  <c r="BF112" i="4"/>
  <c r="BE114" i="4"/>
  <c r="BF109" i="3"/>
  <c r="BE111" i="3"/>
  <c r="BE109" i="1"/>
  <c r="BG112" i="4"/>
  <c r="BH113" i="4"/>
  <c r="G116" i="4"/>
  <c r="L115" i="4"/>
  <c r="AL115" i="4"/>
  <c r="L112" i="3"/>
  <c r="N112" i="3" s="1"/>
  <c r="G111" i="1"/>
  <c r="AG113" i="3"/>
  <c r="M115" i="4"/>
  <c r="AM115" i="4"/>
  <c r="M110" i="1"/>
  <c r="AM112" i="3"/>
  <c r="AN112" i="3" s="1"/>
  <c r="G113" i="3"/>
  <c r="BI112" i="4"/>
  <c r="BJ112" i="4" s="1"/>
  <c r="AG116" i="4"/>
  <c r="L110" i="1"/>
  <c r="AM110" i="1"/>
  <c r="AN110" i="1" s="1"/>
  <c r="AG111" i="1"/>
  <c r="M114" i="5"/>
  <c r="L114" i="5"/>
  <c r="AL114" i="5"/>
  <c r="AM114" i="5"/>
  <c r="AO113" i="5"/>
  <c r="AP113" i="5" s="1"/>
  <c r="I114" i="5"/>
  <c r="V108" i="1"/>
  <c r="BH108" i="1" s="1"/>
  <c r="O113" i="5"/>
  <c r="N114" i="4"/>
  <c r="AJ110" i="1"/>
  <c r="J110" i="1"/>
  <c r="AI110" i="1"/>
  <c r="AO111" i="3"/>
  <c r="AP111" i="3" s="1"/>
  <c r="AN113" i="5"/>
  <c r="W114" i="4"/>
  <c r="V110" i="3"/>
  <c r="AJ112" i="3"/>
  <c r="AI112" i="3"/>
  <c r="AQ112" i="3" s="1"/>
  <c r="J112" i="3"/>
  <c r="I112" i="3"/>
  <c r="N113" i="5"/>
  <c r="J114" i="5"/>
  <c r="AJ114" i="5"/>
  <c r="W112" i="5"/>
  <c r="AE116" i="5"/>
  <c r="AG116" i="5" s="1"/>
  <c r="B116" i="5"/>
  <c r="C116" i="5" s="1"/>
  <c r="E116" i="5"/>
  <c r="G116" i="5" s="1"/>
  <c r="A117" i="5"/>
  <c r="AZ115" i="5"/>
  <c r="AF115" i="5"/>
  <c r="Z115" i="5"/>
  <c r="F115" i="5"/>
  <c r="AI114" i="5"/>
  <c r="AV112" i="5"/>
  <c r="AO114" i="4"/>
  <c r="AP114" i="4" s="1"/>
  <c r="AN114" i="4"/>
  <c r="Z116" i="4"/>
  <c r="F116" i="4"/>
  <c r="AI115" i="4"/>
  <c r="AQ115" i="4" s="1"/>
  <c r="I115" i="4"/>
  <c r="AE117" i="4"/>
  <c r="B117" i="4"/>
  <c r="C117" i="4" s="1"/>
  <c r="BJ117" i="4" s="1"/>
  <c r="A118" i="4"/>
  <c r="E117" i="4"/>
  <c r="AF116" i="4"/>
  <c r="AM116" i="4" s="1"/>
  <c r="AZ116" i="4"/>
  <c r="AO109" i="1"/>
  <c r="AP109" i="1" s="1"/>
  <c r="AN109" i="1"/>
  <c r="F111" i="1"/>
  <c r="L111" i="1" s="1"/>
  <c r="Z111" i="1"/>
  <c r="AW108" i="1"/>
  <c r="AV108" i="1"/>
  <c r="AF111" i="1"/>
  <c r="AI111" i="1" s="1"/>
  <c r="O109" i="1"/>
  <c r="O111" i="3"/>
  <c r="N111" i="3"/>
  <c r="F113" i="3"/>
  <c r="Z113" i="3"/>
  <c r="AV110" i="3"/>
  <c r="AF113" i="3"/>
  <c r="AZ111" i="1"/>
  <c r="AZ113" i="3"/>
  <c r="E114" i="3"/>
  <c r="AE114" i="3"/>
  <c r="B114" i="3"/>
  <c r="C114" i="3" s="1"/>
  <c r="E112" i="1"/>
  <c r="A112" i="8" s="1"/>
  <c r="AE112" i="1"/>
  <c r="B112" i="1"/>
  <c r="C112" i="1" s="1"/>
  <c r="A115" i="3"/>
  <c r="A113" i="1"/>
  <c r="AL113" i="3" l="1"/>
  <c r="BG109" i="3"/>
  <c r="Q115" i="4"/>
  <c r="AR115" i="9"/>
  <c r="AV115" i="9" s="1"/>
  <c r="BI115" i="9" s="1"/>
  <c r="Q112" i="3"/>
  <c r="Q114" i="5"/>
  <c r="AQ114" i="5"/>
  <c r="BK114" i="4"/>
  <c r="AP115" i="9"/>
  <c r="AQ110" i="1"/>
  <c r="BH114" i="9"/>
  <c r="BJ114" i="9" s="1"/>
  <c r="BI149" i="6"/>
  <c r="BE116" i="9"/>
  <c r="BK115" i="6"/>
  <c r="BG111" i="5"/>
  <c r="M117" i="9"/>
  <c r="BF114" i="9"/>
  <c r="BG114" i="9"/>
  <c r="G118" i="9"/>
  <c r="Z118" i="9"/>
  <c r="F118" i="9"/>
  <c r="L118" i="9" s="1"/>
  <c r="S115" i="9"/>
  <c r="W115" i="9" s="1"/>
  <c r="R115" i="9"/>
  <c r="V115" i="9" s="1"/>
  <c r="P115" i="9"/>
  <c r="BK115" i="9" s="1"/>
  <c r="AQ117" i="9"/>
  <c r="L117" i="9"/>
  <c r="J117" i="9"/>
  <c r="Q117" i="9" s="1"/>
  <c r="AZ118" i="9"/>
  <c r="AF118" i="9"/>
  <c r="AI118" i="9" s="1"/>
  <c r="AG118" i="9"/>
  <c r="AN116" i="9"/>
  <c r="AO116" i="9"/>
  <c r="A120" i="9"/>
  <c r="B119" i="9"/>
  <c r="C119" i="9" s="1"/>
  <c r="AE119" i="9"/>
  <c r="E119" i="9"/>
  <c r="AL117" i="9"/>
  <c r="S116" i="9"/>
  <c r="W116" i="9" s="1"/>
  <c r="P116" i="9"/>
  <c r="BK116" i="9" s="1"/>
  <c r="R116" i="9"/>
  <c r="V116" i="9" s="1"/>
  <c r="BH116" i="9" s="1"/>
  <c r="BF111" i="5"/>
  <c r="O115" i="4"/>
  <c r="S115" i="4" s="1"/>
  <c r="M113" i="3"/>
  <c r="BG107" i="1"/>
  <c r="BH114" i="6"/>
  <c r="BJ114" i="6" s="1"/>
  <c r="AR113" i="5"/>
  <c r="AW113" i="5" s="1"/>
  <c r="AS113" i="5"/>
  <c r="R111" i="3"/>
  <c r="V111" i="3" s="1"/>
  <c r="S111" i="3"/>
  <c r="P111" i="3"/>
  <c r="BK111" i="3" s="1"/>
  <c r="R109" i="1"/>
  <c r="V109" i="1" s="1"/>
  <c r="S109" i="1"/>
  <c r="W109" i="1" s="1"/>
  <c r="P109" i="1"/>
  <c r="AR109" i="1"/>
  <c r="AW109" i="1" s="1"/>
  <c r="AS109" i="1"/>
  <c r="L116" i="4"/>
  <c r="AR111" i="3"/>
  <c r="AS111" i="3"/>
  <c r="BF108" i="1"/>
  <c r="BF114" i="6"/>
  <c r="BG114" i="6"/>
  <c r="AZ154" i="6"/>
  <c r="AF154" i="6"/>
  <c r="BH111" i="5"/>
  <c r="AG153" i="6"/>
  <c r="AH153" i="6" s="1"/>
  <c r="AI153" i="6"/>
  <c r="AR150" i="6"/>
  <c r="AV150" i="6" s="1"/>
  <c r="AS150" i="6"/>
  <c r="AW150" i="6" s="1"/>
  <c r="AP150" i="6"/>
  <c r="A156" i="6"/>
  <c r="AE155" i="6"/>
  <c r="AO151" i="6"/>
  <c r="AN151" i="6"/>
  <c r="R113" i="5"/>
  <c r="S113" i="5"/>
  <c r="P113" i="5"/>
  <c r="BK113" i="5" s="1"/>
  <c r="AW113" i="4"/>
  <c r="BI113" i="4" s="1"/>
  <c r="BE151" i="6"/>
  <c r="AJ152" i="6"/>
  <c r="AQ152" i="6" s="1"/>
  <c r="AM152" i="6"/>
  <c r="AR114" i="4"/>
  <c r="AV114" i="4" s="1"/>
  <c r="AS114" i="4"/>
  <c r="AW114" i="4" s="1"/>
  <c r="BF107" i="1"/>
  <c r="W110" i="3"/>
  <c r="BH110" i="3" s="1"/>
  <c r="AW110" i="3"/>
  <c r="AW112" i="5"/>
  <c r="BI112" i="5" s="1"/>
  <c r="G117" i="6"/>
  <c r="H117" i="6" s="1"/>
  <c r="I117" i="6"/>
  <c r="J116" i="6"/>
  <c r="Q116" i="6" s="1"/>
  <c r="N116" i="6"/>
  <c r="O116" i="6"/>
  <c r="P116" i="6" s="1"/>
  <c r="Z117" i="6"/>
  <c r="R115" i="6"/>
  <c r="V115" i="6" s="1"/>
  <c r="S115" i="6"/>
  <c r="W115" i="6" s="1"/>
  <c r="B118" i="6"/>
  <c r="C118" i="6" s="1"/>
  <c r="E118" i="6"/>
  <c r="F118" i="6" s="1"/>
  <c r="BE114" i="5"/>
  <c r="BG108" i="1"/>
  <c r="BE115" i="4"/>
  <c r="BG113" i="4"/>
  <c r="BF113" i="4"/>
  <c r="BE112" i="3"/>
  <c r="BE110" i="1"/>
  <c r="BI108" i="1"/>
  <c r="BJ108" i="1" s="1"/>
  <c r="A108" i="2" s="1"/>
  <c r="BH112" i="5"/>
  <c r="BG112" i="5"/>
  <c r="AG112" i="1"/>
  <c r="M116" i="4"/>
  <c r="G112" i="1"/>
  <c r="AG117" i="4"/>
  <c r="AM111" i="1"/>
  <c r="M111" i="1"/>
  <c r="O111" i="1" s="1"/>
  <c r="AL111" i="1"/>
  <c r="AL116" i="4"/>
  <c r="AN116" i="4" s="1"/>
  <c r="L113" i="3"/>
  <c r="O113" i="3" s="1"/>
  <c r="AM113" i="3"/>
  <c r="AN113" i="3" s="1"/>
  <c r="G114" i="3"/>
  <c r="G117" i="4"/>
  <c r="AG114" i="3"/>
  <c r="AJ116" i="4"/>
  <c r="BH114" i="4"/>
  <c r="M115" i="5"/>
  <c r="L115" i="5"/>
  <c r="AM115" i="5"/>
  <c r="AL115" i="5"/>
  <c r="AV113" i="5"/>
  <c r="BI113" i="5" s="1"/>
  <c r="O112" i="3"/>
  <c r="N115" i="4"/>
  <c r="V113" i="5"/>
  <c r="J111" i="1"/>
  <c r="O110" i="1"/>
  <c r="N111" i="1"/>
  <c r="I111" i="1"/>
  <c r="N110" i="1"/>
  <c r="AJ111" i="1"/>
  <c r="AQ111" i="1" s="1"/>
  <c r="AV111" i="3"/>
  <c r="J116" i="4"/>
  <c r="AI116" i="4"/>
  <c r="AI113" i="3"/>
  <c r="AQ113" i="3" s="1"/>
  <c r="AJ113" i="3"/>
  <c r="I113" i="3"/>
  <c r="J113" i="3"/>
  <c r="N114" i="5"/>
  <c r="B117" i="5"/>
  <c r="C117" i="5" s="1"/>
  <c r="BJ117" i="5" s="1"/>
  <c r="E117" i="5"/>
  <c r="G117" i="5" s="1"/>
  <c r="A118" i="5"/>
  <c r="AE117" i="5"/>
  <c r="AG117" i="5" s="1"/>
  <c r="AF116" i="5"/>
  <c r="AZ116" i="5"/>
  <c r="J115" i="5"/>
  <c r="O114" i="5"/>
  <c r="AI115" i="5"/>
  <c r="AQ115" i="5" s="1"/>
  <c r="AJ115" i="5"/>
  <c r="F116" i="5"/>
  <c r="Z116" i="5"/>
  <c r="AN114" i="5"/>
  <c r="AO114" i="5"/>
  <c r="AP114" i="5" s="1"/>
  <c r="I115" i="5"/>
  <c r="AN115" i="4"/>
  <c r="AO115" i="4"/>
  <c r="AP115" i="4" s="1"/>
  <c r="I116" i="4"/>
  <c r="Q116" i="4" s="1"/>
  <c r="AF117" i="4"/>
  <c r="AZ117" i="4"/>
  <c r="F117" i="4"/>
  <c r="J117" i="4" s="1"/>
  <c r="Z117" i="4"/>
  <c r="AE118" i="4"/>
  <c r="A119" i="4"/>
  <c r="B118" i="4"/>
  <c r="C118" i="4" s="1"/>
  <c r="E118" i="4"/>
  <c r="AO110" i="1"/>
  <c r="AP110" i="1" s="1"/>
  <c r="F112" i="1"/>
  <c r="Z112" i="1"/>
  <c r="AF112" i="1"/>
  <c r="F114" i="3"/>
  <c r="Z114" i="3"/>
  <c r="AF114" i="3"/>
  <c r="AO112" i="3"/>
  <c r="AP112" i="3" s="1"/>
  <c r="AZ112" i="1"/>
  <c r="AZ114" i="3"/>
  <c r="B115" i="3"/>
  <c r="C115" i="3" s="1"/>
  <c r="BJ115" i="3" s="1"/>
  <c r="E115" i="3"/>
  <c r="AE115" i="3"/>
  <c r="E113" i="1"/>
  <c r="A113" i="8" s="1"/>
  <c r="AE113" i="1"/>
  <c r="B113" i="1"/>
  <c r="C113" i="1" s="1"/>
  <c r="A116" i="3"/>
  <c r="A114" i="1"/>
  <c r="AM117" i="4" l="1"/>
  <c r="Q113" i="3"/>
  <c r="BH115" i="9"/>
  <c r="BJ115" i="9" s="1"/>
  <c r="R115" i="4"/>
  <c r="V115" i="4" s="1"/>
  <c r="M118" i="9"/>
  <c r="AM118" i="9"/>
  <c r="AN118" i="9" s="1"/>
  <c r="J118" i="9"/>
  <c r="I118" i="9"/>
  <c r="Q118" i="9" s="1"/>
  <c r="BF112" i="5"/>
  <c r="AJ118" i="9"/>
  <c r="AQ118" i="9" s="1"/>
  <c r="AL118" i="9"/>
  <c r="BK116" i="6"/>
  <c r="AQ116" i="4"/>
  <c r="BH115" i="6"/>
  <c r="BJ115" i="6" s="1"/>
  <c r="A121" i="9"/>
  <c r="B120" i="9"/>
  <c r="C120" i="9" s="1"/>
  <c r="AE120" i="9"/>
  <c r="E120" i="9"/>
  <c r="AF119" i="9"/>
  <c r="AJ119" i="9" s="1"/>
  <c r="AG119" i="9"/>
  <c r="AZ119" i="9"/>
  <c r="N117" i="9"/>
  <c r="O117" i="9"/>
  <c r="BE118" i="9"/>
  <c r="F119" i="9"/>
  <c r="G119" i="9"/>
  <c r="Z119" i="9"/>
  <c r="BF115" i="9"/>
  <c r="BG115" i="9"/>
  <c r="BE117" i="9"/>
  <c r="N118" i="9"/>
  <c r="O118" i="9"/>
  <c r="AO118" i="9"/>
  <c r="AN117" i="9"/>
  <c r="AO117" i="9"/>
  <c r="AP116" i="9"/>
  <c r="AS116" i="9"/>
  <c r="AW116" i="9" s="1"/>
  <c r="AR116" i="9"/>
  <c r="AV116" i="9" s="1"/>
  <c r="Q115" i="5"/>
  <c r="P115" i="4"/>
  <c r="BK115" i="4" s="1"/>
  <c r="BG110" i="3"/>
  <c r="M114" i="3"/>
  <c r="AL114" i="3"/>
  <c r="AM112" i="1"/>
  <c r="AV109" i="1"/>
  <c r="BI109" i="1" s="1"/>
  <c r="L112" i="1"/>
  <c r="BF114" i="4"/>
  <c r="AR114" i="5"/>
  <c r="AS114" i="5"/>
  <c r="AR151" i="6"/>
  <c r="AV151" i="6" s="1"/>
  <c r="AS151" i="6"/>
  <c r="AW151" i="6" s="1"/>
  <c r="AP151" i="6"/>
  <c r="AR112" i="3"/>
  <c r="AV112" i="3" s="1"/>
  <c r="AS112" i="3"/>
  <c r="AW112" i="3" s="1"/>
  <c r="R111" i="1"/>
  <c r="V111" i="1" s="1"/>
  <c r="S111" i="1"/>
  <c r="P111" i="1"/>
  <c r="AR110" i="1"/>
  <c r="AS110" i="1"/>
  <c r="AR115" i="4"/>
  <c r="AS115" i="4"/>
  <c r="R113" i="3"/>
  <c r="S113" i="3"/>
  <c r="W113" i="3" s="1"/>
  <c r="P113" i="3"/>
  <c r="BJ112" i="5"/>
  <c r="BF110" i="3"/>
  <c r="BI110" i="3"/>
  <c r="BJ110" i="3" s="1"/>
  <c r="AF155" i="6"/>
  <c r="AZ155" i="6"/>
  <c r="BI150" i="6"/>
  <c r="AI154" i="6"/>
  <c r="AG154" i="6"/>
  <c r="AH154" i="6" s="1"/>
  <c r="BH109" i="1"/>
  <c r="BJ109" i="1" s="1"/>
  <c r="A109" i="2" s="1"/>
  <c r="BE116" i="4"/>
  <c r="R114" i="5"/>
  <c r="V114" i="5" s="1"/>
  <c r="S114" i="5"/>
  <c r="W114" i="5" s="1"/>
  <c r="P114" i="5"/>
  <c r="BK114" i="5" s="1"/>
  <c r="R110" i="1"/>
  <c r="V110" i="1" s="1"/>
  <c r="S110" i="1"/>
  <c r="P110" i="1"/>
  <c r="R112" i="3"/>
  <c r="S112" i="3"/>
  <c r="P112" i="3"/>
  <c r="BK112" i="3" s="1"/>
  <c r="BG115" i="6"/>
  <c r="BF115" i="6"/>
  <c r="AN152" i="6"/>
  <c r="AO152" i="6"/>
  <c r="W113" i="5"/>
  <c r="BH113" i="5" s="1"/>
  <c r="A157" i="6"/>
  <c r="AE156" i="6"/>
  <c r="W111" i="3"/>
  <c r="BH111" i="3" s="1"/>
  <c r="BE152" i="6"/>
  <c r="AJ153" i="6"/>
  <c r="AQ153" i="6" s="1"/>
  <c r="AM153" i="6"/>
  <c r="AW111" i="3"/>
  <c r="BI111" i="3" s="1"/>
  <c r="W115" i="4"/>
  <c r="BH115" i="4" s="1"/>
  <c r="M117" i="6"/>
  <c r="G118" i="6"/>
  <c r="H118" i="6" s="1"/>
  <c r="M118" i="6" s="1"/>
  <c r="I118" i="6"/>
  <c r="J117" i="6"/>
  <c r="Q117" i="6" s="1"/>
  <c r="S116" i="6"/>
  <c r="W116" i="6" s="1"/>
  <c r="R116" i="6"/>
  <c r="V116" i="6" s="1"/>
  <c r="Z118" i="6"/>
  <c r="B119" i="6"/>
  <c r="C119" i="6" s="1"/>
  <c r="E119" i="6"/>
  <c r="F119" i="6" s="1"/>
  <c r="BG113" i="5"/>
  <c r="BF113" i="5"/>
  <c r="BE115" i="5"/>
  <c r="BE113" i="3"/>
  <c r="BE111" i="1"/>
  <c r="BG114" i="4"/>
  <c r="BG109" i="1"/>
  <c r="BF109" i="1"/>
  <c r="G118" i="4"/>
  <c r="G113" i="1"/>
  <c r="BI114" i="4"/>
  <c r="BJ114" i="4" s="1"/>
  <c r="L114" i="3"/>
  <c r="M112" i="1"/>
  <c r="AL112" i="1"/>
  <c r="AO112" i="1" s="1"/>
  <c r="AP112" i="1" s="1"/>
  <c r="AG115" i="3"/>
  <c r="AM114" i="3"/>
  <c r="AN114" i="3" s="1"/>
  <c r="L117" i="4"/>
  <c r="AL117" i="4"/>
  <c r="AO117" i="4" s="1"/>
  <c r="AP117" i="4" s="1"/>
  <c r="G115" i="3"/>
  <c r="M117" i="4"/>
  <c r="AG118" i="4"/>
  <c r="AG113" i="1"/>
  <c r="N115" i="5"/>
  <c r="AL116" i="5"/>
  <c r="AM116" i="5"/>
  <c r="M116" i="5"/>
  <c r="L116" i="5"/>
  <c r="J116" i="5"/>
  <c r="N113" i="3"/>
  <c r="BK113" i="3" s="1"/>
  <c r="V112" i="3"/>
  <c r="I112" i="1"/>
  <c r="AJ112" i="1"/>
  <c r="J112" i="1"/>
  <c r="AI112" i="1"/>
  <c r="AV115" i="4"/>
  <c r="AJ116" i="5"/>
  <c r="AI116" i="5"/>
  <c r="AO116" i="4"/>
  <c r="AP116" i="4" s="1"/>
  <c r="I114" i="3"/>
  <c r="J114" i="3"/>
  <c r="AI114" i="3"/>
  <c r="AJ114" i="3"/>
  <c r="O115" i="5"/>
  <c r="AV114" i="5"/>
  <c r="Z117" i="5"/>
  <c r="F117" i="5"/>
  <c r="E118" i="5"/>
  <c r="G118" i="5" s="1"/>
  <c r="A119" i="5"/>
  <c r="B118" i="5"/>
  <c r="C118" i="5" s="1"/>
  <c r="AE118" i="5"/>
  <c r="AG118" i="5" s="1"/>
  <c r="AN115" i="5"/>
  <c r="AO115" i="5"/>
  <c r="AP115" i="5" s="1"/>
  <c r="AZ117" i="5"/>
  <c r="AF117" i="5"/>
  <c r="I116" i="5"/>
  <c r="AF118" i="4"/>
  <c r="AL118" i="4" s="1"/>
  <c r="AZ118" i="4"/>
  <c r="A120" i="4"/>
  <c r="B119" i="4"/>
  <c r="C119" i="4" s="1"/>
  <c r="BJ119" i="4" s="1"/>
  <c r="AE119" i="4"/>
  <c r="E119" i="4"/>
  <c r="AJ117" i="4"/>
  <c r="AQ117" i="4" s="1"/>
  <c r="Z118" i="4"/>
  <c r="F118" i="4"/>
  <c r="N116" i="4"/>
  <c r="O116" i="4"/>
  <c r="AI117" i="4"/>
  <c r="I117" i="4"/>
  <c r="Q117" i="4" s="1"/>
  <c r="AV110" i="1"/>
  <c r="W111" i="1"/>
  <c r="AO111" i="1"/>
  <c r="AP111" i="1" s="1"/>
  <c r="AN111" i="1"/>
  <c r="F113" i="1"/>
  <c r="J113" i="1" s="1"/>
  <c r="Z113" i="1"/>
  <c r="AF113" i="1"/>
  <c r="V113" i="3"/>
  <c r="AO113" i="3"/>
  <c r="AP113" i="3" s="1"/>
  <c r="F115" i="3"/>
  <c r="L115" i="3" s="1"/>
  <c r="Z115" i="3"/>
  <c r="AF115" i="3"/>
  <c r="AL115" i="3" s="1"/>
  <c r="AZ113" i="1"/>
  <c r="AZ115" i="3"/>
  <c r="E116" i="3"/>
  <c r="B116" i="3"/>
  <c r="C116" i="3" s="1"/>
  <c r="AE116" i="3"/>
  <c r="AE114" i="1"/>
  <c r="B114" i="1"/>
  <c r="C114" i="1" s="1"/>
  <c r="E114" i="1"/>
  <c r="A114" i="8" s="1"/>
  <c r="A117" i="3"/>
  <c r="A115" i="1"/>
  <c r="AQ116" i="5" l="1"/>
  <c r="BI116" i="9"/>
  <c r="BJ116" i="9" s="1"/>
  <c r="AQ112" i="1"/>
  <c r="BI110" i="1"/>
  <c r="AQ114" i="3"/>
  <c r="AW110" i="1"/>
  <c r="BI151" i="6"/>
  <c r="L119" i="9"/>
  <c r="AM119" i="9"/>
  <c r="BG116" i="9"/>
  <c r="AZ120" i="9"/>
  <c r="AF120" i="9"/>
  <c r="AG120" i="9"/>
  <c r="AL119" i="9"/>
  <c r="AI119" i="9"/>
  <c r="BF116" i="9"/>
  <c r="M119" i="9"/>
  <c r="S118" i="9"/>
  <c r="W118" i="9" s="1"/>
  <c r="P118" i="9"/>
  <c r="BK118" i="9" s="1"/>
  <c r="R118" i="9"/>
  <c r="V118" i="9" s="1"/>
  <c r="BH118" i="9" s="1"/>
  <c r="AE121" i="9"/>
  <c r="B121" i="9"/>
  <c r="C121" i="9" s="1"/>
  <c r="E121" i="9"/>
  <c r="A122" i="9"/>
  <c r="AP118" i="9"/>
  <c r="AR118" i="9"/>
  <c r="AV118" i="9" s="1"/>
  <c r="AS118" i="9"/>
  <c r="AW118" i="9" s="1"/>
  <c r="G120" i="9"/>
  <c r="Z120" i="9"/>
  <c r="F120" i="9"/>
  <c r="I120" i="9"/>
  <c r="S117" i="9"/>
  <c r="W117" i="9" s="1"/>
  <c r="R117" i="9"/>
  <c r="V117" i="9" s="1"/>
  <c r="P117" i="9"/>
  <c r="BK117" i="9" s="1"/>
  <c r="AR117" i="9"/>
  <c r="AV117" i="9" s="1"/>
  <c r="BI117" i="9" s="1"/>
  <c r="AS117" i="9"/>
  <c r="AW117" i="9" s="1"/>
  <c r="AP117" i="9"/>
  <c r="I119" i="9"/>
  <c r="J119" i="9"/>
  <c r="Q116" i="5"/>
  <c r="M118" i="4"/>
  <c r="Q114" i="3"/>
  <c r="BF111" i="3"/>
  <c r="BG111" i="3"/>
  <c r="AM113" i="1"/>
  <c r="O117" i="6"/>
  <c r="P117" i="6" s="1"/>
  <c r="R116" i="4"/>
  <c r="S116" i="4"/>
  <c r="P116" i="4"/>
  <c r="BK116" i="4" s="1"/>
  <c r="AR115" i="5"/>
  <c r="AS115" i="5"/>
  <c r="AR111" i="1"/>
  <c r="AS111" i="1"/>
  <c r="AW111" i="1" s="1"/>
  <c r="AR116" i="4"/>
  <c r="AV116" i="4" s="1"/>
  <c r="AS116" i="4"/>
  <c r="AR112" i="1"/>
  <c r="AS112" i="1"/>
  <c r="AW112" i="1" s="1"/>
  <c r="BH116" i="6"/>
  <c r="BJ116" i="6" s="1"/>
  <c r="AN153" i="6"/>
  <c r="AO153" i="6"/>
  <c r="AJ154" i="6"/>
  <c r="AQ154" i="6" s="1"/>
  <c r="AM154" i="6"/>
  <c r="AG155" i="6"/>
  <c r="AH155" i="6" s="1"/>
  <c r="AI155" i="6"/>
  <c r="BF116" i="6"/>
  <c r="BG116" i="6"/>
  <c r="BE153" i="6"/>
  <c r="AR152" i="6"/>
  <c r="AV152" i="6" s="1"/>
  <c r="AS152" i="6"/>
  <c r="AW152" i="6" s="1"/>
  <c r="AP152" i="6"/>
  <c r="AW114" i="5"/>
  <c r="BI114" i="5" s="1"/>
  <c r="R115" i="5"/>
  <c r="S115" i="5"/>
  <c r="P115" i="5"/>
  <c r="BK115" i="5" s="1"/>
  <c r="AZ156" i="6"/>
  <c r="AF156" i="6"/>
  <c r="W110" i="1"/>
  <c r="BH110" i="1" s="1"/>
  <c r="BJ110" i="1" s="1"/>
  <c r="A110" i="2" s="1"/>
  <c r="AW115" i="4"/>
  <c r="BF115" i="4" s="1"/>
  <c r="AR113" i="3"/>
  <c r="AV113" i="3" s="1"/>
  <c r="AS113" i="3"/>
  <c r="AR117" i="4"/>
  <c r="AV117" i="4" s="1"/>
  <c r="AS117" i="4"/>
  <c r="BE112" i="1"/>
  <c r="A158" i="6"/>
  <c r="AE157" i="6"/>
  <c r="W112" i="3"/>
  <c r="BH112" i="3" s="1"/>
  <c r="N117" i="6"/>
  <c r="BK117" i="6" s="1"/>
  <c r="G119" i="6"/>
  <c r="H119" i="6" s="1"/>
  <c r="M119" i="6" s="1"/>
  <c r="I119" i="6"/>
  <c r="J118" i="6"/>
  <c r="Q118" i="6" s="1"/>
  <c r="O118" i="6"/>
  <c r="P118" i="6" s="1"/>
  <c r="E120" i="6"/>
  <c r="F120" i="6" s="1"/>
  <c r="B120" i="6"/>
  <c r="C120" i="6" s="1"/>
  <c r="Z119" i="6"/>
  <c r="N118" i="6"/>
  <c r="BE116" i="5"/>
  <c r="BE114" i="3"/>
  <c r="BE117" i="4"/>
  <c r="BH114" i="5"/>
  <c r="G116" i="3"/>
  <c r="AL113" i="1"/>
  <c r="AM118" i="4"/>
  <c r="AO118" i="4" s="1"/>
  <c r="AP118" i="4" s="1"/>
  <c r="M115" i="3"/>
  <c r="L118" i="4"/>
  <c r="G119" i="4"/>
  <c r="AO116" i="5"/>
  <c r="AP116" i="5" s="1"/>
  <c r="M113" i="1"/>
  <c r="AG114" i="1"/>
  <c r="AG116" i="3"/>
  <c r="BH111" i="1"/>
  <c r="AG119" i="4"/>
  <c r="AM115" i="3"/>
  <c r="AN115" i="3" s="1"/>
  <c r="L113" i="1"/>
  <c r="G114" i="1"/>
  <c r="BH113" i="3"/>
  <c r="BI112" i="3"/>
  <c r="AL117" i="5"/>
  <c r="AM117" i="5"/>
  <c r="M117" i="5"/>
  <c r="L117" i="5"/>
  <c r="AN117" i="4"/>
  <c r="I113" i="1"/>
  <c r="AJ113" i="1"/>
  <c r="AI113" i="1"/>
  <c r="AV115" i="5"/>
  <c r="AN116" i="5"/>
  <c r="AI115" i="3"/>
  <c r="AJ115" i="3"/>
  <c r="J115" i="3"/>
  <c r="I115" i="3"/>
  <c r="V115" i="5"/>
  <c r="AI117" i="5"/>
  <c r="AJ117" i="5"/>
  <c r="F118" i="5"/>
  <c r="Z118" i="5"/>
  <c r="A120" i="5"/>
  <c r="AE119" i="5"/>
  <c r="AG119" i="5" s="1"/>
  <c r="B119" i="5"/>
  <c r="C119" i="5" s="1"/>
  <c r="BJ119" i="5" s="1"/>
  <c r="E119" i="5"/>
  <c r="G119" i="5" s="1"/>
  <c r="J117" i="5"/>
  <c r="I117" i="5"/>
  <c r="AF118" i="5"/>
  <c r="AZ118" i="5"/>
  <c r="N116" i="5"/>
  <c r="O116" i="5"/>
  <c r="AN118" i="4"/>
  <c r="A121" i="4"/>
  <c r="AE120" i="4"/>
  <c r="E120" i="4"/>
  <c r="B120" i="4"/>
  <c r="C120" i="4" s="1"/>
  <c r="J118" i="4"/>
  <c r="V116" i="4"/>
  <c r="AJ118" i="4"/>
  <c r="N117" i="4"/>
  <c r="O117" i="4"/>
  <c r="AZ119" i="4"/>
  <c r="AF119" i="4"/>
  <c r="AW117" i="4"/>
  <c r="AI118" i="4"/>
  <c r="F119" i="4"/>
  <c r="J119" i="4" s="1"/>
  <c r="Z119" i="4"/>
  <c r="I118" i="4"/>
  <c r="O112" i="1"/>
  <c r="N112" i="1"/>
  <c r="AN112" i="1"/>
  <c r="AV111" i="1"/>
  <c r="AF114" i="1"/>
  <c r="AM114" i="1" s="1"/>
  <c r="F114" i="1"/>
  <c r="I114" i="1" s="1"/>
  <c r="Z114" i="1"/>
  <c r="AV112" i="1"/>
  <c r="AO114" i="3"/>
  <c r="AP114" i="3" s="1"/>
  <c r="N114" i="3"/>
  <c r="F116" i="3"/>
  <c r="L116" i="3" s="1"/>
  <c r="Z116" i="3"/>
  <c r="O114" i="3"/>
  <c r="AF116" i="3"/>
  <c r="AZ116" i="3"/>
  <c r="AZ114" i="1"/>
  <c r="B117" i="3"/>
  <c r="C117" i="3" s="1"/>
  <c r="BJ117" i="3" s="1"/>
  <c r="E117" i="3"/>
  <c r="AE117" i="3"/>
  <c r="E115" i="1"/>
  <c r="A115" i="8" s="1"/>
  <c r="AE115" i="1"/>
  <c r="B115" i="1"/>
  <c r="C115" i="1" s="1"/>
  <c r="A118" i="3"/>
  <c r="A116" i="1"/>
  <c r="AM119" i="4" l="1"/>
  <c r="M120" i="9"/>
  <c r="BI118" i="9"/>
  <c r="BJ118" i="9" s="1"/>
  <c r="O113" i="1"/>
  <c r="AQ113" i="1"/>
  <c r="BH117" i="9"/>
  <c r="BJ117" i="9" s="1"/>
  <c r="N119" i="9"/>
  <c r="O119" i="9"/>
  <c r="S119" i="9" s="1"/>
  <c r="W119" i="9" s="1"/>
  <c r="AQ117" i="5"/>
  <c r="W115" i="5"/>
  <c r="AM120" i="9"/>
  <c r="AQ115" i="3"/>
  <c r="AQ118" i="4"/>
  <c r="Q118" i="4"/>
  <c r="BH115" i="5"/>
  <c r="AJ120" i="9"/>
  <c r="BK118" i="6"/>
  <c r="AL116" i="3"/>
  <c r="AW115" i="5"/>
  <c r="BI115" i="5" s="1"/>
  <c r="AL120" i="9"/>
  <c r="BF117" i="9"/>
  <c r="BG117" i="9"/>
  <c r="BF118" i="9"/>
  <c r="BG118" i="9"/>
  <c r="AN119" i="9"/>
  <c r="AO119" i="9"/>
  <c r="BE119" i="9"/>
  <c r="Q119" i="9"/>
  <c r="F121" i="9"/>
  <c r="J121" i="9" s="1"/>
  <c r="Z121" i="9"/>
  <c r="G121" i="9"/>
  <c r="L121" i="9" s="1"/>
  <c r="B122" i="9"/>
  <c r="C122" i="9" s="1"/>
  <c r="AE122" i="9"/>
  <c r="E122" i="9"/>
  <c r="A123" i="9"/>
  <c r="L120" i="9"/>
  <c r="J120" i="9"/>
  <c r="AI120" i="9"/>
  <c r="AF121" i="9"/>
  <c r="AJ121" i="9" s="1"/>
  <c r="AZ121" i="9"/>
  <c r="AG121" i="9"/>
  <c r="AQ119" i="9"/>
  <c r="Q117" i="5"/>
  <c r="BG114" i="5"/>
  <c r="BF114" i="5"/>
  <c r="BG115" i="4"/>
  <c r="BI115" i="4"/>
  <c r="BG112" i="3"/>
  <c r="Q115" i="3"/>
  <c r="BF110" i="1"/>
  <c r="BI112" i="1"/>
  <c r="BG110" i="1"/>
  <c r="R117" i="6"/>
  <c r="S117" i="6"/>
  <c r="W117" i="6" s="1"/>
  <c r="BG117" i="6" s="1"/>
  <c r="AR118" i="4"/>
  <c r="AS118" i="4"/>
  <c r="AW118" i="4" s="1"/>
  <c r="R116" i="5"/>
  <c r="V116" i="5" s="1"/>
  <c r="S116" i="5"/>
  <c r="P116" i="5"/>
  <c r="BK116" i="5" s="1"/>
  <c r="AR116" i="5"/>
  <c r="AV116" i="5" s="1"/>
  <c r="AS116" i="5"/>
  <c r="AW116" i="5" s="1"/>
  <c r="BJ114" i="5"/>
  <c r="A159" i="6"/>
  <c r="AE158" i="6"/>
  <c r="AW113" i="3"/>
  <c r="BF113" i="3" s="1"/>
  <c r="BI152" i="6"/>
  <c r="BE154" i="6"/>
  <c r="R113" i="1"/>
  <c r="V113" i="1" s="1"/>
  <c r="S113" i="1"/>
  <c r="P113" i="1"/>
  <c r="R112" i="1"/>
  <c r="V112" i="1" s="1"/>
  <c r="S112" i="1"/>
  <c r="P112" i="1"/>
  <c r="BF112" i="3"/>
  <c r="AR153" i="6"/>
  <c r="AV153" i="6" s="1"/>
  <c r="AS153" i="6"/>
  <c r="AW153" i="6" s="1"/>
  <c r="AP153" i="6"/>
  <c r="R114" i="3"/>
  <c r="S114" i="3"/>
  <c r="P114" i="3"/>
  <c r="BK114" i="3" s="1"/>
  <c r="AR114" i="3"/>
  <c r="AV114" i="3" s="1"/>
  <c r="AS114" i="3"/>
  <c r="R117" i="4"/>
  <c r="V117" i="4" s="1"/>
  <c r="S117" i="4"/>
  <c r="P117" i="4"/>
  <c r="BK117" i="4" s="1"/>
  <c r="BJ112" i="3"/>
  <c r="AJ155" i="6"/>
  <c r="AQ155" i="6" s="1"/>
  <c r="AM155" i="6"/>
  <c r="BF117" i="6"/>
  <c r="AF157" i="6"/>
  <c r="AZ157" i="6"/>
  <c r="AG156" i="6"/>
  <c r="AH156" i="6" s="1"/>
  <c r="AI156" i="6"/>
  <c r="AO154" i="6"/>
  <c r="AN154" i="6"/>
  <c r="AW116" i="4"/>
  <c r="BI116" i="4" s="1"/>
  <c r="W116" i="4"/>
  <c r="BH116" i="4" s="1"/>
  <c r="G120" i="6"/>
  <c r="H120" i="6" s="1"/>
  <c r="M120" i="6" s="1"/>
  <c r="I120" i="6"/>
  <c r="J119" i="6"/>
  <c r="Q119" i="6" s="1"/>
  <c r="O119" i="6"/>
  <c r="P119" i="6" s="1"/>
  <c r="R118" i="6"/>
  <c r="S118" i="6"/>
  <c r="W118" i="6" s="1"/>
  <c r="B121" i="6"/>
  <c r="C121" i="6" s="1"/>
  <c r="E121" i="6"/>
  <c r="F121" i="6" s="1"/>
  <c r="Z120" i="6"/>
  <c r="N119" i="6"/>
  <c r="BF115" i="5"/>
  <c r="BE117" i="5"/>
  <c r="BE118" i="4"/>
  <c r="BE115" i="3"/>
  <c r="BG111" i="1"/>
  <c r="BF111" i="1"/>
  <c r="BE113" i="1"/>
  <c r="BI111" i="1"/>
  <c r="BJ111" i="1" s="1"/>
  <c r="A111" i="2" s="1"/>
  <c r="AG115" i="1"/>
  <c r="L114" i="1"/>
  <c r="AL119" i="4"/>
  <c r="AM116" i="3"/>
  <c r="AN116" i="3" s="1"/>
  <c r="AL114" i="1"/>
  <c r="AN114" i="1" s="1"/>
  <c r="L119" i="4"/>
  <c r="M116" i="3"/>
  <c r="M119" i="4"/>
  <c r="G115" i="1"/>
  <c r="AG117" i="3"/>
  <c r="G120" i="4"/>
  <c r="G117" i="3"/>
  <c r="AG120" i="4"/>
  <c r="BI117" i="4"/>
  <c r="M114" i="1"/>
  <c r="AL118" i="5"/>
  <c r="AM118" i="5"/>
  <c r="M118" i="5"/>
  <c r="L118" i="5"/>
  <c r="AN117" i="5"/>
  <c r="I118" i="5"/>
  <c r="AI118" i="5"/>
  <c r="AQ118" i="5" s="1"/>
  <c r="AI114" i="1"/>
  <c r="AQ114" i="1" s="1"/>
  <c r="AJ114" i="1"/>
  <c r="J114" i="1"/>
  <c r="I119" i="4"/>
  <c r="AI119" i="4"/>
  <c r="AQ119" i="4" s="1"/>
  <c r="AJ119" i="4"/>
  <c r="AI116" i="3"/>
  <c r="AJ116" i="3"/>
  <c r="J116" i="3"/>
  <c r="I116" i="3"/>
  <c r="AO117" i="5"/>
  <c r="AP117" i="5" s="1"/>
  <c r="AZ119" i="5"/>
  <c r="AF119" i="5"/>
  <c r="AE120" i="5"/>
  <c r="AG120" i="5" s="1"/>
  <c r="B120" i="5"/>
  <c r="C120" i="5" s="1"/>
  <c r="E120" i="5"/>
  <c r="G120" i="5" s="1"/>
  <c r="A121" i="5"/>
  <c r="Z119" i="5"/>
  <c r="F119" i="5"/>
  <c r="AJ118" i="5"/>
  <c r="N117" i="5"/>
  <c r="O117" i="5"/>
  <c r="J118" i="5"/>
  <c r="B121" i="4"/>
  <c r="C121" i="4" s="1"/>
  <c r="BJ121" i="4" s="1"/>
  <c r="A122" i="4"/>
  <c r="E121" i="4"/>
  <c r="AE121" i="4"/>
  <c r="AN119" i="4"/>
  <c r="AZ120" i="4"/>
  <c r="AF120" i="4"/>
  <c r="O118" i="4"/>
  <c r="N118" i="4"/>
  <c r="Z120" i="4"/>
  <c r="F120" i="4"/>
  <c r="J120" i="4" s="1"/>
  <c r="AV118" i="4"/>
  <c r="V114" i="3"/>
  <c r="W112" i="1"/>
  <c r="AO113" i="1"/>
  <c r="AP113" i="1" s="1"/>
  <c r="AN113" i="1"/>
  <c r="N113" i="1"/>
  <c r="F115" i="1"/>
  <c r="Z115" i="1"/>
  <c r="AF115" i="1"/>
  <c r="O115" i="3"/>
  <c r="N115" i="3"/>
  <c r="AO115" i="3"/>
  <c r="AP115" i="3" s="1"/>
  <c r="F117" i="3"/>
  <c r="L117" i="3" s="1"/>
  <c r="Z117" i="3"/>
  <c r="AF117" i="3"/>
  <c r="AM117" i="3" s="1"/>
  <c r="AZ115" i="1"/>
  <c r="AZ117" i="3"/>
  <c r="AE118" i="3"/>
  <c r="B118" i="3"/>
  <c r="C118" i="3" s="1"/>
  <c r="E118" i="3"/>
  <c r="E116" i="1"/>
  <c r="A116" i="8" s="1"/>
  <c r="B116" i="1"/>
  <c r="C116" i="1" s="1"/>
  <c r="AE116" i="1"/>
  <c r="A119" i="3"/>
  <c r="A117" i="1"/>
  <c r="P119" i="9" l="1"/>
  <c r="AQ116" i="3"/>
  <c r="I121" i="9"/>
  <c r="R119" i="9"/>
  <c r="V119" i="9" s="1"/>
  <c r="BH119" i="9" s="1"/>
  <c r="BK119" i="9"/>
  <c r="M121" i="9"/>
  <c r="AN120" i="9"/>
  <c r="BK119" i="6"/>
  <c r="BH114" i="3"/>
  <c r="BG115" i="5"/>
  <c r="Q118" i="5"/>
  <c r="AI121" i="9"/>
  <c r="AO120" i="9"/>
  <c r="AS120" i="9" s="1"/>
  <c r="AW120" i="9" s="1"/>
  <c r="BI118" i="4"/>
  <c r="AM121" i="9"/>
  <c r="AL115" i="1"/>
  <c r="M115" i="1"/>
  <c r="W114" i="3"/>
  <c r="BJ116" i="4"/>
  <c r="BE120" i="9"/>
  <c r="AL121" i="9"/>
  <c r="N121" i="9"/>
  <c r="O121" i="9"/>
  <c r="AR119" i="9"/>
  <c r="AV119" i="9" s="1"/>
  <c r="AS119" i="9"/>
  <c r="AW119" i="9" s="1"/>
  <c r="AP119" i="9"/>
  <c r="F122" i="9"/>
  <c r="J122" i="9" s="1"/>
  <c r="Z122" i="9"/>
  <c r="G122" i="9"/>
  <c r="I122" i="9"/>
  <c r="B123" i="9"/>
  <c r="C123" i="9" s="1"/>
  <c r="AE123" i="9"/>
  <c r="E123" i="9"/>
  <c r="A124" i="9"/>
  <c r="BE121" i="9"/>
  <c r="N120" i="9"/>
  <c r="O120" i="9"/>
  <c r="AF122" i="9"/>
  <c r="AI122" i="9" s="1"/>
  <c r="AZ122" i="9"/>
  <c r="AG122" i="9"/>
  <c r="AQ120" i="9"/>
  <c r="AQ121" i="9" s="1"/>
  <c r="Q120" i="9"/>
  <c r="Q121" i="9" s="1"/>
  <c r="N119" i="4"/>
  <c r="Q119" i="4"/>
  <c r="AM120" i="4"/>
  <c r="BG116" i="4"/>
  <c r="Q116" i="3"/>
  <c r="BG113" i="3"/>
  <c r="BI113" i="3"/>
  <c r="V117" i="6"/>
  <c r="BH117" i="6" s="1"/>
  <c r="BJ117" i="6" s="1"/>
  <c r="V118" i="6"/>
  <c r="BH118" i="6" s="1"/>
  <c r="BJ118" i="6" s="1"/>
  <c r="R115" i="3"/>
  <c r="V115" i="3" s="1"/>
  <c r="S115" i="3"/>
  <c r="W115" i="3" s="1"/>
  <c r="P115" i="3"/>
  <c r="BK115" i="3" s="1"/>
  <c r="AR117" i="5"/>
  <c r="AS117" i="5"/>
  <c r="BE119" i="4"/>
  <c r="AR154" i="6"/>
  <c r="AV154" i="6" s="1"/>
  <c r="BI154" i="6" s="1"/>
  <c r="AS154" i="6"/>
  <c r="AW154" i="6" s="1"/>
  <c r="AP154" i="6"/>
  <c r="AG157" i="6"/>
  <c r="AH157" i="6" s="1"/>
  <c r="AI157" i="6"/>
  <c r="BE155" i="6"/>
  <c r="AW114" i="3"/>
  <c r="BF114" i="3" s="1"/>
  <c r="W113" i="1"/>
  <c r="BH113" i="1" s="1"/>
  <c r="AR113" i="1"/>
  <c r="AS113" i="1"/>
  <c r="R117" i="5"/>
  <c r="S117" i="5"/>
  <c r="P117" i="5"/>
  <c r="BK117" i="5" s="1"/>
  <c r="BF116" i="4"/>
  <c r="W117" i="4"/>
  <c r="BH117" i="4" s="1"/>
  <c r="AZ158" i="6"/>
  <c r="AF158" i="6"/>
  <c r="W116" i="5"/>
  <c r="BH116" i="5" s="1"/>
  <c r="AR115" i="3"/>
  <c r="AS115" i="3"/>
  <c r="AJ156" i="6"/>
  <c r="AQ156" i="6" s="1"/>
  <c r="AM156" i="6"/>
  <c r="BI153" i="6"/>
  <c r="A160" i="6"/>
  <c r="AE159" i="6"/>
  <c r="BI116" i="5"/>
  <c r="R118" i="4"/>
  <c r="S118" i="4"/>
  <c r="P118" i="4"/>
  <c r="BK118" i="4" s="1"/>
  <c r="BE114" i="1"/>
  <c r="BF118" i="6"/>
  <c r="BG118" i="6"/>
  <c r="AN155" i="6"/>
  <c r="AO155" i="6"/>
  <c r="G121" i="6"/>
  <c r="H121" i="6" s="1"/>
  <c r="M121" i="6" s="1"/>
  <c r="I121" i="6"/>
  <c r="J120" i="6"/>
  <c r="Q120" i="6" s="1"/>
  <c r="O120" i="6"/>
  <c r="S119" i="6"/>
  <c r="W119" i="6" s="1"/>
  <c r="R119" i="6"/>
  <c r="Z121" i="6"/>
  <c r="N120" i="6"/>
  <c r="B122" i="6"/>
  <c r="C122" i="6" s="1"/>
  <c r="E122" i="6"/>
  <c r="F122" i="6" s="1"/>
  <c r="BE118" i="5"/>
  <c r="BE116" i="3"/>
  <c r="BG112" i="1"/>
  <c r="BF112" i="1"/>
  <c r="AG116" i="1"/>
  <c r="AG121" i="4"/>
  <c r="AL120" i="4"/>
  <c r="AO120" i="4" s="1"/>
  <c r="AP120" i="4" s="1"/>
  <c r="L115" i="1"/>
  <c r="AM115" i="1"/>
  <c r="AG118" i="3"/>
  <c r="G116" i="1"/>
  <c r="BH112" i="1"/>
  <c r="BJ112" i="1" s="1"/>
  <c r="A112" i="2" s="1"/>
  <c r="G121" i="4"/>
  <c r="AL117" i="3"/>
  <c r="AN117" i="3" s="1"/>
  <c r="M117" i="3"/>
  <c r="N117" i="3" s="1"/>
  <c r="L120" i="4"/>
  <c r="G118" i="3"/>
  <c r="M120" i="4"/>
  <c r="L119" i="5"/>
  <c r="M119" i="5"/>
  <c r="AM119" i="5"/>
  <c r="AL119" i="5"/>
  <c r="AJ119" i="5"/>
  <c r="I119" i="5"/>
  <c r="O114" i="1"/>
  <c r="AO114" i="1"/>
  <c r="AP114" i="1" s="1"/>
  <c r="I115" i="1"/>
  <c r="O116" i="3"/>
  <c r="J115" i="1"/>
  <c r="AJ115" i="1"/>
  <c r="AI115" i="1"/>
  <c r="O119" i="4"/>
  <c r="AI117" i="3"/>
  <c r="AQ117" i="3" s="1"/>
  <c r="AJ117" i="3"/>
  <c r="I117" i="3"/>
  <c r="J117" i="3"/>
  <c r="AI119" i="5"/>
  <c r="AQ119" i="5" s="1"/>
  <c r="B121" i="5"/>
  <c r="C121" i="5" s="1"/>
  <c r="BJ121" i="5" s="1"/>
  <c r="E121" i="5"/>
  <c r="G121" i="5" s="1"/>
  <c r="A122" i="5"/>
  <c r="AE121" i="5"/>
  <c r="AG121" i="5" s="1"/>
  <c r="AF120" i="5"/>
  <c r="AZ120" i="5"/>
  <c r="F120" i="5"/>
  <c r="Z120" i="5"/>
  <c r="J119" i="5"/>
  <c r="AN118" i="5"/>
  <c r="AO118" i="5"/>
  <c r="AP118" i="5" s="1"/>
  <c r="N118" i="5"/>
  <c r="O118" i="5"/>
  <c r="AO119" i="4"/>
  <c r="AP119" i="4" s="1"/>
  <c r="Z121" i="4"/>
  <c r="F121" i="4"/>
  <c r="J121" i="4" s="1"/>
  <c r="AJ120" i="4"/>
  <c r="E122" i="4"/>
  <c r="AE122" i="4"/>
  <c r="A123" i="4"/>
  <c r="B122" i="4"/>
  <c r="C122" i="4" s="1"/>
  <c r="AF121" i="4"/>
  <c r="AJ121" i="4" s="1"/>
  <c r="AZ121" i="4"/>
  <c r="I120" i="4"/>
  <c r="AI120" i="4"/>
  <c r="AQ120" i="4" s="1"/>
  <c r="AW113" i="1"/>
  <c r="AV113" i="1"/>
  <c r="N114" i="1"/>
  <c r="F116" i="1"/>
  <c r="I116" i="1" s="1"/>
  <c r="Z116" i="1"/>
  <c r="AF116" i="1"/>
  <c r="AJ116" i="1" s="1"/>
  <c r="AV115" i="3"/>
  <c r="N116" i="3"/>
  <c r="F118" i="3"/>
  <c r="Z118" i="3"/>
  <c r="AO116" i="3"/>
  <c r="AP116" i="3" s="1"/>
  <c r="AF118" i="3"/>
  <c r="AZ116" i="1"/>
  <c r="AZ118" i="3"/>
  <c r="AE119" i="3"/>
  <c r="E119" i="3"/>
  <c r="B119" i="3"/>
  <c r="C119" i="3" s="1"/>
  <c r="BJ119" i="3" s="1"/>
  <c r="E117" i="1"/>
  <c r="A117" i="8" s="1"/>
  <c r="B117" i="1"/>
  <c r="C117" i="1" s="1"/>
  <c r="AE117" i="1"/>
  <c r="A120" i="3"/>
  <c r="A118" i="1"/>
  <c r="AQ115" i="1" l="1"/>
  <c r="BG114" i="3"/>
  <c r="W118" i="4"/>
  <c r="N115" i="1"/>
  <c r="BI114" i="3"/>
  <c r="BJ114" i="3" s="1"/>
  <c r="AW117" i="5"/>
  <c r="Q117" i="3"/>
  <c r="BI119" i="9"/>
  <c r="AP120" i="9"/>
  <c r="Q119" i="5"/>
  <c r="BJ119" i="9"/>
  <c r="L122" i="9"/>
  <c r="W117" i="5"/>
  <c r="AM118" i="3"/>
  <c r="AR120" i="9"/>
  <c r="AV120" i="9" s="1"/>
  <c r="BI120" i="9" s="1"/>
  <c r="Q120" i="4"/>
  <c r="BG119" i="9"/>
  <c r="Q122" i="9"/>
  <c r="B124" i="9"/>
  <c r="C124" i="9" s="1"/>
  <c r="AE124" i="9"/>
  <c r="E124" i="9"/>
  <c r="A125" i="9"/>
  <c r="AF123" i="9"/>
  <c r="AZ123" i="9"/>
  <c r="AG123" i="9"/>
  <c r="AL122" i="9"/>
  <c r="M122" i="9"/>
  <c r="O122" i="9" s="1"/>
  <c r="AJ122" i="9"/>
  <c r="AM122" i="9"/>
  <c r="AN121" i="9"/>
  <c r="AO121" i="9"/>
  <c r="S120" i="9"/>
  <c r="W120" i="9" s="1"/>
  <c r="P120" i="9"/>
  <c r="BK120" i="9" s="1"/>
  <c r="R120" i="9"/>
  <c r="V120" i="9" s="1"/>
  <c r="BH120" i="9" s="1"/>
  <c r="BJ120" i="9" s="1"/>
  <c r="F123" i="9"/>
  <c r="I123" i="9" s="1"/>
  <c r="Z123" i="9"/>
  <c r="G123" i="9"/>
  <c r="S121" i="9"/>
  <c r="W121" i="9" s="1"/>
  <c r="R121" i="9"/>
  <c r="V121" i="9" s="1"/>
  <c r="P121" i="9"/>
  <c r="BK121" i="9" s="1"/>
  <c r="BF119" i="9"/>
  <c r="V117" i="5"/>
  <c r="BH117" i="5" s="1"/>
  <c r="AV117" i="5"/>
  <c r="BI117" i="5" s="1"/>
  <c r="BG116" i="5"/>
  <c r="BJ116" i="5"/>
  <c r="BF116" i="5"/>
  <c r="BE120" i="4"/>
  <c r="BF117" i="4"/>
  <c r="V118" i="4"/>
  <c r="BH118" i="4" s="1"/>
  <c r="BJ118" i="4" s="1"/>
  <c r="L118" i="3"/>
  <c r="V119" i="6"/>
  <c r="BH119" i="6" s="1"/>
  <c r="BJ119" i="6" s="1"/>
  <c r="AR120" i="4"/>
  <c r="AS120" i="4"/>
  <c r="AR155" i="6"/>
  <c r="AV155" i="6" s="1"/>
  <c r="AS155" i="6"/>
  <c r="AW155" i="6" s="1"/>
  <c r="AP155" i="6"/>
  <c r="AN156" i="6"/>
  <c r="AO156" i="6"/>
  <c r="AZ159" i="6"/>
  <c r="AF159" i="6"/>
  <c r="BE156" i="6"/>
  <c r="AW115" i="3"/>
  <c r="BI115" i="3" s="1"/>
  <c r="AJ157" i="6"/>
  <c r="AQ157" i="6" s="1"/>
  <c r="AM157" i="6"/>
  <c r="AR118" i="5"/>
  <c r="AV118" i="5" s="1"/>
  <c r="AS118" i="5"/>
  <c r="AW118" i="5" s="1"/>
  <c r="R119" i="4"/>
  <c r="W119" i="4" s="1"/>
  <c r="S119" i="4"/>
  <c r="P119" i="4"/>
  <c r="BK119" i="4" s="1"/>
  <c r="AR114" i="1"/>
  <c r="AV114" i="1" s="1"/>
  <c r="AS114" i="1"/>
  <c r="AW114" i="1" s="1"/>
  <c r="AR116" i="3"/>
  <c r="AS116" i="3"/>
  <c r="AR119" i="4"/>
  <c r="AV119" i="4" s="1"/>
  <c r="AS119" i="4"/>
  <c r="AW119" i="4" s="1"/>
  <c r="R114" i="1"/>
  <c r="S114" i="1"/>
  <c r="P114" i="1"/>
  <c r="BF118" i="4"/>
  <c r="BG117" i="4"/>
  <c r="A161" i="6"/>
  <c r="AE160" i="6"/>
  <c r="R118" i="5"/>
  <c r="V118" i="5" s="1"/>
  <c r="S118" i="5"/>
  <c r="P118" i="5"/>
  <c r="BK118" i="5" s="1"/>
  <c r="R116" i="3"/>
  <c r="V116" i="3" s="1"/>
  <c r="S116" i="3"/>
  <c r="P116" i="3"/>
  <c r="BK116" i="3" s="1"/>
  <c r="BG119" i="6"/>
  <c r="BF119" i="6"/>
  <c r="AG158" i="6"/>
  <c r="AH158" i="6" s="1"/>
  <c r="AI158" i="6"/>
  <c r="J121" i="6"/>
  <c r="Q121" i="6" s="1"/>
  <c r="G122" i="6"/>
  <c r="H122" i="6" s="1"/>
  <c r="M122" i="6" s="1"/>
  <c r="I122" i="6"/>
  <c r="R120" i="6"/>
  <c r="P120" i="6"/>
  <c r="BK120" i="6" s="1"/>
  <c r="S120" i="6"/>
  <c r="W120" i="6" s="1"/>
  <c r="B123" i="6"/>
  <c r="C123" i="6" s="1"/>
  <c r="E123" i="6"/>
  <c r="F123" i="6" s="1"/>
  <c r="Z122" i="6"/>
  <c r="O121" i="6"/>
  <c r="P121" i="6" s="1"/>
  <c r="N121" i="6"/>
  <c r="BE119" i="5"/>
  <c r="BE117" i="3"/>
  <c r="BE115" i="1"/>
  <c r="BG113" i="1"/>
  <c r="BF113" i="1"/>
  <c r="BH115" i="3"/>
  <c r="AG117" i="1"/>
  <c r="AG122" i="4"/>
  <c r="AG119" i="3"/>
  <c r="G122" i="4"/>
  <c r="L121" i="4"/>
  <c r="M116" i="1"/>
  <c r="AL118" i="3"/>
  <c r="G117" i="1"/>
  <c r="M121" i="4"/>
  <c r="L116" i="1"/>
  <c r="AM116" i="1"/>
  <c r="BI113" i="1"/>
  <c r="BJ113" i="1" s="1"/>
  <c r="A113" i="2" s="1"/>
  <c r="M118" i="3"/>
  <c r="AL121" i="4"/>
  <c r="AL116" i="1"/>
  <c r="G119" i="3"/>
  <c r="AM121" i="4"/>
  <c r="M120" i="5"/>
  <c r="L120" i="5"/>
  <c r="AL120" i="5"/>
  <c r="AM120" i="5"/>
  <c r="AO119" i="5"/>
  <c r="AP119" i="5" s="1"/>
  <c r="AJ120" i="5"/>
  <c r="I120" i="5"/>
  <c r="V114" i="1"/>
  <c r="AN120" i="4"/>
  <c r="O115" i="1"/>
  <c r="AI116" i="1"/>
  <c r="J116" i="1"/>
  <c r="AV120" i="4"/>
  <c r="I121" i="4"/>
  <c r="AI118" i="3"/>
  <c r="AQ118" i="3" s="1"/>
  <c r="AJ118" i="3"/>
  <c r="I118" i="3"/>
  <c r="J118" i="3"/>
  <c r="AN119" i="5"/>
  <c r="AI120" i="5"/>
  <c r="W118" i="5"/>
  <c r="E122" i="5"/>
  <c r="G122" i="5" s="1"/>
  <c r="A123" i="5"/>
  <c r="B122" i="5"/>
  <c r="C122" i="5" s="1"/>
  <c r="AE122" i="5"/>
  <c r="AG122" i="5" s="1"/>
  <c r="J120" i="5"/>
  <c r="O119" i="5"/>
  <c r="N119" i="5"/>
  <c r="Z121" i="5"/>
  <c r="F121" i="5"/>
  <c r="AZ121" i="5"/>
  <c r="AF121" i="5"/>
  <c r="AZ122" i="4"/>
  <c r="AF122" i="4"/>
  <c r="AM122" i="4" s="1"/>
  <c r="AW120" i="4"/>
  <c r="N120" i="4"/>
  <c r="O120" i="4"/>
  <c r="Z122" i="4"/>
  <c r="F122" i="4"/>
  <c r="J122" i="4" s="1"/>
  <c r="A124" i="4"/>
  <c r="B123" i="4"/>
  <c r="C123" i="4" s="1"/>
  <c r="BJ123" i="4" s="1"/>
  <c r="AE123" i="4"/>
  <c r="E123" i="4"/>
  <c r="AI121" i="4"/>
  <c r="AQ121" i="4" s="1"/>
  <c r="O117" i="3"/>
  <c r="AO115" i="1"/>
  <c r="AP115" i="1" s="1"/>
  <c r="AN115" i="1"/>
  <c r="F117" i="1"/>
  <c r="I117" i="1" s="1"/>
  <c r="Z117" i="1"/>
  <c r="AF117" i="1"/>
  <c r="AI117" i="1" s="1"/>
  <c r="AO117" i="3"/>
  <c r="AP117" i="3" s="1"/>
  <c r="F119" i="3"/>
  <c r="Z119" i="3"/>
  <c r="AV116" i="3"/>
  <c r="AF119" i="3"/>
  <c r="AZ117" i="1"/>
  <c r="AZ119" i="3"/>
  <c r="AE120" i="3"/>
  <c r="B120" i="3"/>
  <c r="C120" i="3" s="1"/>
  <c r="E120" i="3"/>
  <c r="AE118" i="1"/>
  <c r="B118" i="1"/>
  <c r="C118" i="1" s="1"/>
  <c r="E118" i="1"/>
  <c r="A118" i="8" s="1"/>
  <c r="A121" i="3"/>
  <c r="A119" i="1"/>
  <c r="Q118" i="3" l="1"/>
  <c r="AQ120" i="5"/>
  <c r="BI114" i="1"/>
  <c r="BH121" i="9"/>
  <c r="Q120" i="5"/>
  <c r="BE116" i="1"/>
  <c r="AN118" i="3"/>
  <c r="BI155" i="6"/>
  <c r="Q121" i="4"/>
  <c r="BG118" i="4"/>
  <c r="AL123" i="9"/>
  <c r="V119" i="4"/>
  <c r="BH119" i="4" s="1"/>
  <c r="BK121" i="6"/>
  <c r="P122" i="9"/>
  <c r="R122" i="9"/>
  <c r="V122" i="9" s="1"/>
  <c r="BH122" i="9" s="1"/>
  <c r="S122" i="9"/>
  <c r="W122" i="9" s="1"/>
  <c r="BF120" i="9"/>
  <c r="BG120" i="9"/>
  <c r="N122" i="9"/>
  <c r="BK122" i="9" s="1"/>
  <c r="AP121" i="9"/>
  <c r="AR121" i="9"/>
  <c r="AV121" i="9" s="1"/>
  <c r="AS121" i="9"/>
  <c r="AW121" i="9" s="1"/>
  <c r="AF124" i="9"/>
  <c r="AL124" i="9" s="1"/>
  <c r="AZ124" i="9"/>
  <c r="AG124" i="9"/>
  <c r="F124" i="9"/>
  <c r="L124" i="9" s="1"/>
  <c r="G124" i="9"/>
  <c r="Z124" i="9"/>
  <c r="AQ122" i="9"/>
  <c r="J123" i="9"/>
  <c r="Q123" i="9" s="1"/>
  <c r="L123" i="9"/>
  <c r="AJ123" i="9"/>
  <c r="AN122" i="9"/>
  <c r="AO122" i="9"/>
  <c r="B125" i="9"/>
  <c r="C125" i="9" s="1"/>
  <c r="AE125" i="9"/>
  <c r="E125" i="9"/>
  <c r="A126" i="9"/>
  <c r="AM123" i="9"/>
  <c r="AO123" i="9" s="1"/>
  <c r="BE122" i="9"/>
  <c r="AI123" i="9"/>
  <c r="M123" i="9"/>
  <c r="BK119" i="5"/>
  <c r="BF117" i="5"/>
  <c r="BG117" i="5"/>
  <c r="BG115" i="3"/>
  <c r="BF115" i="3"/>
  <c r="AL119" i="3"/>
  <c r="AQ116" i="1"/>
  <c r="V120" i="6"/>
  <c r="BH120" i="6" s="1"/>
  <c r="BJ120" i="6" s="1"/>
  <c r="R120" i="4"/>
  <c r="S120" i="4"/>
  <c r="P120" i="4"/>
  <c r="BK120" i="4" s="1"/>
  <c r="R119" i="5"/>
  <c r="S119" i="5"/>
  <c r="W119" i="5" s="1"/>
  <c r="P119" i="5"/>
  <c r="BF120" i="6"/>
  <c r="BG120" i="6"/>
  <c r="A162" i="6"/>
  <c r="AE161" i="6"/>
  <c r="BE157" i="6"/>
  <c r="AI159" i="6"/>
  <c r="AG159" i="6"/>
  <c r="AH159" i="6" s="1"/>
  <c r="AR156" i="6"/>
  <c r="AV156" i="6" s="1"/>
  <c r="AS156" i="6"/>
  <c r="AW156" i="6" s="1"/>
  <c r="AP156" i="6"/>
  <c r="AR115" i="1"/>
  <c r="AS115" i="1"/>
  <c r="R117" i="3"/>
  <c r="S117" i="3"/>
  <c r="P117" i="3"/>
  <c r="BK117" i="3" s="1"/>
  <c r="R115" i="1"/>
  <c r="S115" i="1"/>
  <c r="P115" i="1"/>
  <c r="W116" i="3"/>
  <c r="W114" i="1"/>
  <c r="BF114" i="1" s="1"/>
  <c r="AW116" i="3"/>
  <c r="BI116" i="3" s="1"/>
  <c r="AR117" i="3"/>
  <c r="AS117" i="3"/>
  <c r="L119" i="3"/>
  <c r="BI120" i="4"/>
  <c r="AR119" i="5"/>
  <c r="AV119" i="5" s="1"/>
  <c r="AS119" i="5"/>
  <c r="AM158" i="6"/>
  <c r="AJ158" i="6"/>
  <c r="AQ158" i="6" s="1"/>
  <c r="AF160" i="6"/>
  <c r="AZ160" i="6"/>
  <c r="AO157" i="6"/>
  <c r="AN157" i="6"/>
  <c r="G123" i="6"/>
  <c r="H123" i="6" s="1"/>
  <c r="M123" i="6" s="1"/>
  <c r="I123" i="6"/>
  <c r="J122" i="6"/>
  <c r="Q122" i="6" s="1"/>
  <c r="O122" i="6"/>
  <c r="S121" i="6"/>
  <c r="W121" i="6" s="1"/>
  <c r="R121" i="6"/>
  <c r="Z123" i="6"/>
  <c r="N122" i="6"/>
  <c r="E124" i="6"/>
  <c r="F124" i="6" s="1"/>
  <c r="B124" i="6"/>
  <c r="C124" i="6" s="1"/>
  <c r="BE120" i="5"/>
  <c r="BG119" i="4"/>
  <c r="BE121" i="4"/>
  <c r="BE118" i="3"/>
  <c r="BI118" i="5"/>
  <c r="BF119" i="4"/>
  <c r="BG118" i="5"/>
  <c r="BF118" i="5"/>
  <c r="G118" i="1"/>
  <c r="G123" i="4"/>
  <c r="AG120" i="3"/>
  <c r="L117" i="1"/>
  <c r="AG123" i="4"/>
  <c r="AG118" i="1"/>
  <c r="BI119" i="4"/>
  <c r="BH118" i="5"/>
  <c r="M119" i="3"/>
  <c r="AM117" i="1"/>
  <c r="G120" i="3"/>
  <c r="L122" i="4"/>
  <c r="AM119" i="3"/>
  <c r="AN119" i="3" s="1"/>
  <c r="AL122" i="4"/>
  <c r="AO122" i="4" s="1"/>
  <c r="AP122" i="4" s="1"/>
  <c r="AL117" i="1"/>
  <c r="M117" i="1"/>
  <c r="M122" i="4"/>
  <c r="M121" i="5"/>
  <c r="L121" i="5"/>
  <c r="AL121" i="5"/>
  <c r="AM121" i="5"/>
  <c r="AO120" i="5"/>
  <c r="AP120" i="5" s="1"/>
  <c r="AJ121" i="5"/>
  <c r="O116" i="1"/>
  <c r="N121" i="4"/>
  <c r="O118" i="3"/>
  <c r="N118" i="3"/>
  <c r="N116" i="1"/>
  <c r="V115" i="1"/>
  <c r="J117" i="1"/>
  <c r="AO116" i="1"/>
  <c r="AP116" i="1" s="1"/>
  <c r="AJ117" i="1"/>
  <c r="N120" i="5"/>
  <c r="I121" i="5"/>
  <c r="AI121" i="5"/>
  <c r="AQ121" i="5" s="1"/>
  <c r="AI122" i="4"/>
  <c r="AQ122" i="4" s="1"/>
  <c r="AJ122" i="4"/>
  <c r="O121" i="4"/>
  <c r="I119" i="3"/>
  <c r="J119" i="3"/>
  <c r="AJ119" i="3"/>
  <c r="AI119" i="3"/>
  <c r="AQ119" i="3" s="1"/>
  <c r="AN120" i="5"/>
  <c r="J121" i="5"/>
  <c r="O120" i="5"/>
  <c r="F122" i="5"/>
  <c r="Z122" i="5"/>
  <c r="A124" i="5"/>
  <c r="AE123" i="5"/>
  <c r="AG123" i="5" s="1"/>
  <c r="E123" i="5"/>
  <c r="G123" i="5" s="1"/>
  <c r="B123" i="5"/>
  <c r="C123" i="5" s="1"/>
  <c r="BJ123" i="5" s="1"/>
  <c r="AF122" i="5"/>
  <c r="AZ122" i="5"/>
  <c r="V119" i="5"/>
  <c r="AN121" i="4"/>
  <c r="AO121" i="4"/>
  <c r="AP121" i="4" s="1"/>
  <c r="A125" i="4"/>
  <c r="AE124" i="4"/>
  <c r="E124" i="4"/>
  <c r="B124" i="4"/>
  <c r="C124" i="4" s="1"/>
  <c r="AZ123" i="4"/>
  <c r="AF123" i="4"/>
  <c r="F123" i="4"/>
  <c r="J123" i="4" s="1"/>
  <c r="Z123" i="4"/>
  <c r="I122" i="4"/>
  <c r="V120" i="4"/>
  <c r="V117" i="3"/>
  <c r="AV115" i="1"/>
  <c r="AN116" i="1"/>
  <c r="F118" i="1"/>
  <c r="I118" i="1" s="1"/>
  <c r="Z118" i="1"/>
  <c r="AF118" i="1"/>
  <c r="AJ118" i="1" s="1"/>
  <c r="AO118" i="3"/>
  <c r="AP118" i="3" s="1"/>
  <c r="AV117" i="3"/>
  <c r="F120" i="3"/>
  <c r="Z120" i="3"/>
  <c r="AF120" i="3"/>
  <c r="AZ118" i="1"/>
  <c r="AZ120" i="3"/>
  <c r="AE121" i="3"/>
  <c r="E121" i="3"/>
  <c r="B121" i="3"/>
  <c r="C121" i="3" s="1"/>
  <c r="BJ121" i="3" s="1"/>
  <c r="B119" i="1"/>
  <c r="C119" i="1" s="1"/>
  <c r="AE119" i="1"/>
  <c r="E119" i="1"/>
  <c r="A119" i="8" s="1"/>
  <c r="A122" i="3"/>
  <c r="A120" i="1"/>
  <c r="BI121" i="9" l="1"/>
  <c r="BJ121" i="9"/>
  <c r="Q119" i="3"/>
  <c r="M124" i="9"/>
  <c r="J124" i="9"/>
  <c r="AJ124" i="9"/>
  <c r="AQ117" i="1"/>
  <c r="BF116" i="3"/>
  <c r="W115" i="1"/>
  <c r="AM124" i="9"/>
  <c r="AN124" i="9" s="1"/>
  <c r="AO119" i="3"/>
  <c r="AP119" i="3" s="1"/>
  <c r="Q121" i="5"/>
  <c r="BG116" i="3"/>
  <c r="O117" i="1"/>
  <c r="P117" i="1" s="1"/>
  <c r="AN123" i="9"/>
  <c r="BH115" i="1"/>
  <c r="BG121" i="9"/>
  <c r="AP123" i="9"/>
  <c r="AR123" i="9"/>
  <c r="AV123" i="9" s="1"/>
  <c r="AS123" i="9"/>
  <c r="AW123" i="9" s="1"/>
  <c r="N124" i="9"/>
  <c r="O124" i="9"/>
  <c r="AF125" i="9"/>
  <c r="AI125" i="9" s="1"/>
  <c r="AZ125" i="9"/>
  <c r="AG125" i="9"/>
  <c r="AJ125" i="9"/>
  <c r="AQ123" i="9"/>
  <c r="AI124" i="9"/>
  <c r="AP122" i="9"/>
  <c r="AR122" i="9"/>
  <c r="AV122" i="9" s="1"/>
  <c r="AS122" i="9"/>
  <c r="AW122" i="9" s="1"/>
  <c r="BF121" i="9"/>
  <c r="F125" i="9"/>
  <c r="G125" i="9"/>
  <c r="Z125" i="9"/>
  <c r="B126" i="9"/>
  <c r="C126" i="9" s="1"/>
  <c r="AE126" i="9"/>
  <c r="E126" i="9"/>
  <c r="A127" i="9"/>
  <c r="N123" i="9"/>
  <c r="O123" i="9"/>
  <c r="BE123" i="9"/>
  <c r="I124" i="9"/>
  <c r="Q124" i="9" s="1"/>
  <c r="BE122" i="4"/>
  <c r="Q122" i="4"/>
  <c r="AM123" i="4"/>
  <c r="AW117" i="3"/>
  <c r="BI117" i="3" s="1"/>
  <c r="M120" i="3"/>
  <c r="BH116" i="3"/>
  <c r="BJ116" i="3" s="1"/>
  <c r="AL120" i="3"/>
  <c r="BG114" i="1"/>
  <c r="BH114" i="1"/>
  <c r="BJ114" i="1" s="1"/>
  <c r="A114" i="2" s="1"/>
  <c r="AN117" i="1"/>
  <c r="V121" i="6"/>
  <c r="BH121" i="6" s="1"/>
  <c r="BJ121" i="6" s="1"/>
  <c r="AR122" i="4"/>
  <c r="AS122" i="4"/>
  <c r="AR121" i="4"/>
  <c r="AS121" i="4"/>
  <c r="R120" i="5"/>
  <c r="V120" i="5" s="1"/>
  <c r="S120" i="5"/>
  <c r="P120" i="5"/>
  <c r="BK120" i="5" s="1"/>
  <c r="R121" i="4"/>
  <c r="V121" i="4" s="1"/>
  <c r="S121" i="4"/>
  <c r="P121" i="4"/>
  <c r="BK121" i="4" s="1"/>
  <c r="S117" i="1"/>
  <c r="W117" i="1" s="1"/>
  <c r="R116" i="1"/>
  <c r="V116" i="1" s="1"/>
  <c r="S116" i="1"/>
  <c r="W116" i="1" s="1"/>
  <c r="P116" i="1"/>
  <c r="BG121" i="6"/>
  <c r="BF121" i="6"/>
  <c r="AI160" i="6"/>
  <c r="AG160" i="6"/>
  <c r="AH160" i="6" s="1"/>
  <c r="BI156" i="6"/>
  <c r="AR119" i="3"/>
  <c r="AV119" i="3" s="1"/>
  <c r="AS119" i="3"/>
  <c r="AR118" i="3"/>
  <c r="AV118" i="3" s="1"/>
  <c r="AS118" i="3"/>
  <c r="AR116" i="1"/>
  <c r="AV116" i="1" s="1"/>
  <c r="AS116" i="1"/>
  <c r="BE158" i="6"/>
  <c r="AW119" i="5"/>
  <c r="BI119" i="5" s="1"/>
  <c r="AW115" i="1"/>
  <c r="BI115" i="1" s="1"/>
  <c r="AJ159" i="6"/>
  <c r="AQ159" i="6" s="1"/>
  <c r="AM159" i="6"/>
  <c r="AZ161" i="6"/>
  <c r="AF161" i="6"/>
  <c r="R118" i="3"/>
  <c r="S118" i="3"/>
  <c r="P118" i="3"/>
  <c r="BK118" i="3" s="1"/>
  <c r="AR120" i="5"/>
  <c r="AS120" i="5"/>
  <c r="AR157" i="6"/>
  <c r="AV157" i="6" s="1"/>
  <c r="AS157" i="6"/>
  <c r="AW157" i="6" s="1"/>
  <c r="AP157" i="6"/>
  <c r="AN158" i="6"/>
  <c r="AO158" i="6"/>
  <c r="W117" i="3"/>
  <c r="A163" i="6"/>
  <c r="AE162" i="6"/>
  <c r="W120" i="4"/>
  <c r="BF120" i="4" s="1"/>
  <c r="G124" i="6"/>
  <c r="H124" i="6" s="1"/>
  <c r="M124" i="6" s="1"/>
  <c r="I124" i="6"/>
  <c r="J123" i="6"/>
  <c r="Q123" i="6" s="1"/>
  <c r="R122" i="6"/>
  <c r="P122" i="6"/>
  <c r="BK122" i="6" s="1"/>
  <c r="S122" i="6"/>
  <c r="W122" i="6" s="1"/>
  <c r="Z124" i="6"/>
  <c r="B125" i="6"/>
  <c r="C125" i="6" s="1"/>
  <c r="E125" i="6"/>
  <c r="F125" i="6" s="1"/>
  <c r="O123" i="6"/>
  <c r="P123" i="6" s="1"/>
  <c r="N123" i="6"/>
  <c r="BH119" i="5"/>
  <c r="BE121" i="5"/>
  <c r="BE119" i="3"/>
  <c r="BE117" i="1"/>
  <c r="AW122" i="4"/>
  <c r="BF115" i="1"/>
  <c r="G124" i="4"/>
  <c r="L120" i="3"/>
  <c r="M118" i="1"/>
  <c r="AG124" i="4"/>
  <c r="AL123" i="4"/>
  <c r="AM120" i="3"/>
  <c r="L123" i="4"/>
  <c r="L118" i="1"/>
  <c r="G119" i="1"/>
  <c r="G121" i="3"/>
  <c r="AG119" i="1"/>
  <c r="AG121" i="3"/>
  <c r="AM118" i="1"/>
  <c r="M123" i="4"/>
  <c r="AL118" i="1"/>
  <c r="AL122" i="5"/>
  <c r="AM122" i="5"/>
  <c r="M122" i="5"/>
  <c r="L122" i="5"/>
  <c r="O122" i="5" s="1"/>
  <c r="AV120" i="5"/>
  <c r="N121" i="5"/>
  <c r="V118" i="3"/>
  <c r="N122" i="4"/>
  <c r="J118" i="1"/>
  <c r="AI118" i="1"/>
  <c r="AQ118" i="1" s="1"/>
  <c r="AV121" i="4"/>
  <c r="I123" i="4"/>
  <c r="AN122" i="4"/>
  <c r="I120" i="3"/>
  <c r="J120" i="3"/>
  <c r="AI120" i="3"/>
  <c r="AJ120" i="3"/>
  <c r="O121" i="5"/>
  <c r="BJ118" i="5"/>
  <c r="I122" i="5"/>
  <c r="AZ123" i="5"/>
  <c r="AF123" i="5"/>
  <c r="Z123" i="5"/>
  <c r="F123" i="5"/>
  <c r="AI122" i="5"/>
  <c r="AO121" i="5"/>
  <c r="AP121" i="5" s="1"/>
  <c r="AN121" i="5"/>
  <c r="AE124" i="5"/>
  <c r="AG124" i="5" s="1"/>
  <c r="B124" i="5"/>
  <c r="C124" i="5" s="1"/>
  <c r="E124" i="5"/>
  <c r="G124" i="5" s="1"/>
  <c r="A125" i="5"/>
  <c r="AJ122" i="5"/>
  <c r="J122" i="5"/>
  <c r="AI123" i="4"/>
  <c r="O122" i="4"/>
  <c r="AJ123" i="4"/>
  <c r="AZ124" i="4"/>
  <c r="AF124" i="4"/>
  <c r="Z124" i="4"/>
  <c r="F124" i="4"/>
  <c r="M124" i="4" s="1"/>
  <c r="AV122" i="4"/>
  <c r="B125" i="4"/>
  <c r="C125" i="4" s="1"/>
  <c r="BJ125" i="4" s="1"/>
  <c r="A126" i="4"/>
  <c r="E125" i="4"/>
  <c r="AE125" i="4"/>
  <c r="N117" i="1"/>
  <c r="AO117" i="1"/>
  <c r="AP117" i="1" s="1"/>
  <c r="F119" i="1"/>
  <c r="L119" i="1" s="1"/>
  <c r="Z119" i="1"/>
  <c r="AF119" i="1"/>
  <c r="AJ119" i="1" s="1"/>
  <c r="O119" i="3"/>
  <c r="N119" i="3"/>
  <c r="F121" i="3"/>
  <c r="Z121" i="3"/>
  <c r="AF121" i="3"/>
  <c r="AW119" i="3"/>
  <c r="AZ119" i="1"/>
  <c r="AZ121" i="3"/>
  <c r="E122" i="3"/>
  <c r="AE122" i="3"/>
  <c r="B122" i="3"/>
  <c r="C122" i="3" s="1"/>
  <c r="E120" i="1"/>
  <c r="A120" i="8" s="1"/>
  <c r="B120" i="1"/>
  <c r="C120" i="1" s="1"/>
  <c r="AE120" i="1"/>
  <c r="A123" i="3"/>
  <c r="A121" i="1"/>
  <c r="AQ120" i="3" l="1"/>
  <c r="BI122" i="9"/>
  <c r="BJ122" i="9" s="1"/>
  <c r="AO124" i="9"/>
  <c r="AL121" i="3"/>
  <c r="BJ115" i="1"/>
  <c r="A115" i="2" s="1"/>
  <c r="AQ123" i="4"/>
  <c r="Q120" i="3"/>
  <c r="BI123" i="9"/>
  <c r="AQ122" i="5"/>
  <c r="AO123" i="4"/>
  <c r="AP123" i="4" s="1"/>
  <c r="W118" i="3"/>
  <c r="R117" i="1"/>
  <c r="V117" i="1" s="1"/>
  <c r="AW121" i="4"/>
  <c r="L125" i="9"/>
  <c r="BG122" i="9"/>
  <c r="BH118" i="3"/>
  <c r="L121" i="3"/>
  <c r="Q122" i="5"/>
  <c r="BI121" i="4"/>
  <c r="BG115" i="1"/>
  <c r="BG117" i="3"/>
  <c r="AL125" i="9"/>
  <c r="BK123" i="6"/>
  <c r="BF122" i="9"/>
  <c r="AM125" i="9"/>
  <c r="AN125" i="9" s="1"/>
  <c r="AP124" i="9"/>
  <c r="AR124" i="9"/>
  <c r="AV124" i="9" s="1"/>
  <c r="BI124" i="9" s="1"/>
  <c r="AS124" i="9"/>
  <c r="AW124" i="9" s="1"/>
  <c r="BE124" i="9"/>
  <c r="F126" i="9"/>
  <c r="I126" i="9" s="1"/>
  <c r="G126" i="9"/>
  <c r="Z126" i="9"/>
  <c r="B127" i="9"/>
  <c r="C127" i="9" s="1"/>
  <c r="AE127" i="9"/>
  <c r="E127" i="9"/>
  <c r="A128" i="9"/>
  <c r="P124" i="9"/>
  <c r="BK124" i="9" s="1"/>
  <c r="R124" i="9"/>
  <c r="V124" i="9" s="1"/>
  <c r="BH124" i="9" s="1"/>
  <c r="S124" i="9"/>
  <c r="W124" i="9" s="1"/>
  <c r="I125" i="9"/>
  <c r="M125" i="9"/>
  <c r="P123" i="9"/>
  <c r="BK123" i="9" s="1"/>
  <c r="R123" i="9"/>
  <c r="V123" i="9" s="1"/>
  <c r="BH123" i="9" s="1"/>
  <c r="BJ123" i="9" s="1"/>
  <c r="S123" i="9"/>
  <c r="W123" i="9" s="1"/>
  <c r="AF126" i="9"/>
  <c r="AJ126" i="9" s="1"/>
  <c r="AZ126" i="9"/>
  <c r="AG126" i="9"/>
  <c r="J125" i="9"/>
  <c r="AQ124" i="9"/>
  <c r="AQ125" i="9" s="1"/>
  <c r="BG119" i="5"/>
  <c r="BF119" i="5"/>
  <c r="N123" i="4"/>
  <c r="Q123" i="4"/>
  <c r="AM124" i="4"/>
  <c r="AN120" i="3"/>
  <c r="BI118" i="3"/>
  <c r="BJ118" i="3" s="1"/>
  <c r="BF117" i="3"/>
  <c r="AW118" i="3"/>
  <c r="V122" i="6"/>
  <c r="BH122" i="6" s="1"/>
  <c r="BJ122" i="6" s="1"/>
  <c r="R121" i="5"/>
  <c r="V121" i="5" s="1"/>
  <c r="S121" i="5"/>
  <c r="P121" i="5"/>
  <c r="BK121" i="5" s="1"/>
  <c r="AS123" i="4"/>
  <c r="AW123" i="4" s="1"/>
  <c r="R122" i="4"/>
  <c r="S122" i="4"/>
  <c r="P122" i="4"/>
  <c r="BK122" i="4" s="1"/>
  <c r="R119" i="3"/>
  <c r="V119" i="3" s="1"/>
  <c r="S119" i="3"/>
  <c r="P119" i="3"/>
  <c r="BK119" i="3" s="1"/>
  <c r="BE118" i="1"/>
  <c r="BF122" i="6"/>
  <c r="BG122" i="6"/>
  <c r="A164" i="6"/>
  <c r="AE163" i="6"/>
  <c r="AO159" i="6"/>
  <c r="AN159" i="6"/>
  <c r="BH120" i="4"/>
  <c r="BJ120" i="4" s="1"/>
  <c r="AR121" i="5"/>
  <c r="AS121" i="5"/>
  <c r="AW121" i="5" s="1"/>
  <c r="BE123" i="4"/>
  <c r="AW120" i="5"/>
  <c r="BE159" i="6"/>
  <c r="BH117" i="3"/>
  <c r="R122" i="5"/>
  <c r="V122" i="5" s="1"/>
  <c r="S122" i="5"/>
  <c r="P122" i="5"/>
  <c r="AG161" i="6"/>
  <c r="AH161" i="6" s="1"/>
  <c r="AI161" i="6"/>
  <c r="W120" i="5"/>
  <c r="BF120" i="5" s="1"/>
  <c r="AR117" i="1"/>
  <c r="AV117" i="1" s="1"/>
  <c r="AS117" i="1"/>
  <c r="AW117" i="1" s="1"/>
  <c r="BG120" i="4"/>
  <c r="AF162" i="6"/>
  <c r="AZ162" i="6"/>
  <c r="AR158" i="6"/>
  <c r="AV158" i="6" s="1"/>
  <c r="AS158" i="6"/>
  <c r="AW158" i="6" s="1"/>
  <c r="AP158" i="6"/>
  <c r="BI157" i="6"/>
  <c r="AW116" i="1"/>
  <c r="BF116" i="1" s="1"/>
  <c r="AJ160" i="6"/>
  <c r="AQ160" i="6" s="1"/>
  <c r="AM160" i="6"/>
  <c r="W121" i="4"/>
  <c r="BG121" i="4" s="1"/>
  <c r="G125" i="6"/>
  <c r="H125" i="6" s="1"/>
  <c r="M125" i="6" s="1"/>
  <c r="I125" i="6"/>
  <c r="J124" i="6"/>
  <c r="Q124" i="6" s="1"/>
  <c r="N124" i="6"/>
  <c r="S123" i="6"/>
  <c r="W123" i="6" s="1"/>
  <c r="R123" i="6"/>
  <c r="O124" i="6"/>
  <c r="P124" i="6" s="1"/>
  <c r="Z125" i="6"/>
  <c r="B126" i="6"/>
  <c r="C126" i="6" s="1"/>
  <c r="E126" i="6"/>
  <c r="F126" i="6" s="1"/>
  <c r="BE122" i="5"/>
  <c r="BF118" i="3"/>
  <c r="BI122" i="4"/>
  <c r="BG118" i="3"/>
  <c r="BE120" i="3"/>
  <c r="BH116" i="1"/>
  <c r="AM121" i="3"/>
  <c r="AN121" i="3" s="1"/>
  <c r="M119" i="1"/>
  <c r="N119" i="1" s="1"/>
  <c r="AL124" i="4"/>
  <c r="G122" i="3"/>
  <c r="G120" i="1"/>
  <c r="M121" i="3"/>
  <c r="AL119" i="1"/>
  <c r="L124" i="4"/>
  <c r="N124" i="4" s="1"/>
  <c r="AG125" i="4"/>
  <c r="AG120" i="1"/>
  <c r="AG122" i="3"/>
  <c r="BH117" i="1"/>
  <c r="G125" i="4"/>
  <c r="AM119" i="1"/>
  <c r="BI119" i="3"/>
  <c r="AL123" i="5"/>
  <c r="AM123" i="5"/>
  <c r="L123" i="5"/>
  <c r="M123" i="5"/>
  <c r="O123" i="4"/>
  <c r="J119" i="1"/>
  <c r="I119" i="1"/>
  <c r="AI119" i="1"/>
  <c r="AQ119" i="1" s="1"/>
  <c r="N122" i="5"/>
  <c r="AJ123" i="5"/>
  <c r="AI123" i="5"/>
  <c r="I124" i="4"/>
  <c r="J124" i="4"/>
  <c r="V122" i="4"/>
  <c r="AN123" i="4"/>
  <c r="J121" i="3"/>
  <c r="I121" i="3"/>
  <c r="Q121" i="3" s="1"/>
  <c r="AI121" i="3"/>
  <c r="AQ121" i="3" s="1"/>
  <c r="AJ121" i="3"/>
  <c r="AN122" i="5"/>
  <c r="AO122" i="5"/>
  <c r="AP122" i="5" s="1"/>
  <c r="AF124" i="5"/>
  <c r="AZ124" i="5"/>
  <c r="F124" i="5"/>
  <c r="Z124" i="5"/>
  <c r="W122" i="5"/>
  <c r="J123" i="5"/>
  <c r="I123" i="5"/>
  <c r="AV121" i="5"/>
  <c r="B125" i="5"/>
  <c r="C125" i="5" s="1"/>
  <c r="BJ125" i="5" s="1"/>
  <c r="E125" i="5"/>
  <c r="G125" i="5" s="1"/>
  <c r="A126" i="5"/>
  <c r="AE125" i="5"/>
  <c r="AG125" i="5" s="1"/>
  <c r="AI124" i="4"/>
  <c r="E126" i="4"/>
  <c r="AE126" i="4"/>
  <c r="A127" i="4"/>
  <c r="B126" i="4"/>
  <c r="C126" i="4" s="1"/>
  <c r="AJ124" i="4"/>
  <c r="Z125" i="4"/>
  <c r="F125" i="4"/>
  <c r="AF125" i="4"/>
  <c r="AI125" i="4" s="1"/>
  <c r="AZ125" i="4"/>
  <c r="O124" i="4"/>
  <c r="O120" i="3"/>
  <c r="AO118" i="1"/>
  <c r="AP118" i="1" s="1"/>
  <c r="AN118" i="1"/>
  <c r="O118" i="1"/>
  <c r="N118" i="1"/>
  <c r="F120" i="1"/>
  <c r="I120" i="1" s="1"/>
  <c r="Z120" i="1"/>
  <c r="AF120" i="1"/>
  <c r="AO120" i="3"/>
  <c r="AP120" i="3" s="1"/>
  <c r="N120" i="3"/>
  <c r="F122" i="3"/>
  <c r="Z122" i="3"/>
  <c r="AF122" i="3"/>
  <c r="AZ120" i="1"/>
  <c r="AZ122" i="3"/>
  <c r="B123" i="3"/>
  <c r="C123" i="3" s="1"/>
  <c r="BJ123" i="3" s="1"/>
  <c r="E123" i="3"/>
  <c r="AE123" i="3"/>
  <c r="E121" i="1"/>
  <c r="A121" i="8" s="1"/>
  <c r="AE121" i="1"/>
  <c r="B121" i="1"/>
  <c r="C121" i="1" s="1"/>
  <c r="A124" i="3"/>
  <c r="A122" i="1"/>
  <c r="AQ124" i="4" l="1"/>
  <c r="AM120" i="1"/>
  <c r="M125" i="4"/>
  <c r="BK122" i="5"/>
  <c r="L122" i="3"/>
  <c r="Q123" i="5"/>
  <c r="AQ123" i="5"/>
  <c r="L126" i="9"/>
  <c r="BJ124" i="9"/>
  <c r="AO125" i="9"/>
  <c r="O125" i="9"/>
  <c r="P125" i="9" s="1"/>
  <c r="BK125" i="9" s="1"/>
  <c r="AM126" i="9"/>
  <c r="AR123" i="4"/>
  <c r="AV123" i="4" s="1"/>
  <c r="BI123" i="4" s="1"/>
  <c r="N125" i="9"/>
  <c r="BF121" i="4"/>
  <c r="BI158" i="6"/>
  <c r="BG117" i="1"/>
  <c r="BH120" i="5"/>
  <c r="W122" i="4"/>
  <c r="BG122" i="4" s="1"/>
  <c r="BK124" i="6"/>
  <c r="Q125" i="9"/>
  <c r="BF124" i="9"/>
  <c r="BG124" i="9"/>
  <c r="AP125" i="9"/>
  <c r="AR125" i="9"/>
  <c r="AV125" i="9" s="1"/>
  <c r="AS125" i="9"/>
  <c r="AW125" i="9" s="1"/>
  <c r="J126" i="9"/>
  <c r="M126" i="9"/>
  <c r="N126" i="9" s="1"/>
  <c r="R125" i="9"/>
  <c r="V125" i="9" s="1"/>
  <c r="AF127" i="9"/>
  <c r="AI127" i="9" s="1"/>
  <c r="AZ127" i="9"/>
  <c r="AG127" i="9"/>
  <c r="F127" i="9"/>
  <c r="I127" i="9" s="1"/>
  <c r="G127" i="9"/>
  <c r="Z127" i="9"/>
  <c r="J127" i="9"/>
  <c r="AL126" i="9"/>
  <c r="BE125" i="9"/>
  <c r="B128" i="9"/>
  <c r="C128" i="9" s="1"/>
  <c r="AE128" i="9"/>
  <c r="E128" i="9"/>
  <c r="A129" i="9"/>
  <c r="BF123" i="9"/>
  <c r="BG123" i="9"/>
  <c r="AI126" i="9"/>
  <c r="AQ126" i="9" s="1"/>
  <c r="BG120" i="5"/>
  <c r="Q124" i="4"/>
  <c r="BG116" i="1"/>
  <c r="V123" i="6"/>
  <c r="R124" i="4"/>
  <c r="V124" i="4" s="1"/>
  <c r="S124" i="4"/>
  <c r="P124" i="4"/>
  <c r="BG123" i="6"/>
  <c r="BF123" i="6"/>
  <c r="BH121" i="4"/>
  <c r="A165" i="6"/>
  <c r="AE164" i="6"/>
  <c r="AJ161" i="6"/>
  <c r="AQ161" i="6" s="1"/>
  <c r="AM161" i="6"/>
  <c r="BI120" i="5"/>
  <c r="BJ120" i="5" s="1"/>
  <c r="R118" i="1"/>
  <c r="S118" i="1"/>
  <c r="P118" i="1"/>
  <c r="AR122" i="5"/>
  <c r="AW122" i="5" s="1"/>
  <c r="AS122" i="5"/>
  <c r="AN160" i="6"/>
  <c r="AO160" i="6"/>
  <c r="AI162" i="6"/>
  <c r="AG162" i="6"/>
  <c r="AH162" i="6" s="1"/>
  <c r="BI116" i="1"/>
  <c r="BJ116" i="1" s="1"/>
  <c r="A116" i="2" s="1"/>
  <c r="AR159" i="6"/>
  <c r="AV159" i="6" s="1"/>
  <c r="AS159" i="6"/>
  <c r="AW159" i="6" s="1"/>
  <c r="AP159" i="6"/>
  <c r="W119" i="3"/>
  <c r="BH119" i="3" s="1"/>
  <c r="W121" i="5"/>
  <c r="BH121" i="5" s="1"/>
  <c r="AR118" i="1"/>
  <c r="AW118" i="1" s="1"/>
  <c r="AS118" i="1"/>
  <c r="R120" i="3"/>
  <c r="V120" i="3" s="1"/>
  <c r="S120" i="3"/>
  <c r="W120" i="3" s="1"/>
  <c r="P120" i="3"/>
  <c r="BK120" i="3" s="1"/>
  <c r="AM122" i="3"/>
  <c r="AR120" i="3"/>
  <c r="AS120" i="3"/>
  <c r="R123" i="4"/>
  <c r="S123" i="4"/>
  <c r="P123" i="4"/>
  <c r="BK123" i="4" s="1"/>
  <c r="BH123" i="6"/>
  <c r="BJ123" i="6" s="1"/>
  <c r="BE160" i="6"/>
  <c r="AZ163" i="6"/>
  <c r="AF163" i="6"/>
  <c r="J125" i="6"/>
  <c r="Q125" i="6" s="1"/>
  <c r="G126" i="6"/>
  <c r="H126" i="6" s="1"/>
  <c r="M126" i="6" s="1"/>
  <c r="I126" i="6"/>
  <c r="S124" i="6"/>
  <c r="W124" i="6" s="1"/>
  <c r="R124" i="6"/>
  <c r="V124" i="6" s="1"/>
  <c r="B127" i="6"/>
  <c r="C127" i="6" s="1"/>
  <c r="E127" i="6"/>
  <c r="F127" i="6" s="1"/>
  <c r="O125" i="6"/>
  <c r="P125" i="6" s="1"/>
  <c r="N125" i="6"/>
  <c r="Z126" i="6"/>
  <c r="BE123" i="5"/>
  <c r="BF121" i="5"/>
  <c r="BE119" i="1"/>
  <c r="BE124" i="4"/>
  <c r="BE121" i="3"/>
  <c r="BF117" i="1"/>
  <c r="BI121" i="5"/>
  <c r="BH122" i="5"/>
  <c r="AG126" i="4"/>
  <c r="AL120" i="1"/>
  <c r="AM125" i="4"/>
  <c r="M122" i="3"/>
  <c r="G121" i="1"/>
  <c r="AG123" i="3"/>
  <c r="G126" i="4"/>
  <c r="L125" i="4"/>
  <c r="AL122" i="3"/>
  <c r="AN122" i="3" s="1"/>
  <c r="M120" i="1"/>
  <c r="AG121" i="1"/>
  <c r="G123" i="3"/>
  <c r="BI117" i="1"/>
  <c r="BJ117" i="1" s="1"/>
  <c r="A117" i="2" s="1"/>
  <c r="L120" i="1"/>
  <c r="AL125" i="4"/>
  <c r="O123" i="5"/>
  <c r="AJ124" i="5"/>
  <c r="AL124" i="5"/>
  <c r="AM124" i="5"/>
  <c r="M124" i="5"/>
  <c r="L124" i="5"/>
  <c r="AO123" i="5"/>
  <c r="AP123" i="5" s="1"/>
  <c r="J124" i="5"/>
  <c r="AI124" i="5"/>
  <c r="AN119" i="1"/>
  <c r="AO119" i="1"/>
  <c r="AP119" i="1" s="1"/>
  <c r="V123" i="4"/>
  <c r="I125" i="4"/>
  <c r="AJ125" i="4"/>
  <c r="AQ125" i="4" s="1"/>
  <c r="J120" i="1"/>
  <c r="AJ120" i="1"/>
  <c r="AI120" i="1"/>
  <c r="AQ120" i="1" s="1"/>
  <c r="I124" i="5"/>
  <c r="AN123" i="5"/>
  <c r="W124" i="4"/>
  <c r="N125" i="4"/>
  <c r="J125" i="4"/>
  <c r="AI122" i="3"/>
  <c r="AJ122" i="3"/>
  <c r="I122" i="3"/>
  <c r="J122" i="3"/>
  <c r="N123" i="5"/>
  <c r="Z125" i="5"/>
  <c r="F125" i="5"/>
  <c r="E126" i="5"/>
  <c r="G126" i="5" s="1"/>
  <c r="A127" i="5"/>
  <c r="B126" i="5"/>
  <c r="C126" i="5" s="1"/>
  <c r="AE126" i="5"/>
  <c r="AG126" i="5" s="1"/>
  <c r="AZ125" i="5"/>
  <c r="AF125" i="5"/>
  <c r="Z126" i="4"/>
  <c r="F126" i="4"/>
  <c r="AZ126" i="4"/>
  <c r="AF126" i="4"/>
  <c r="AM126" i="4" s="1"/>
  <c r="A128" i="4"/>
  <c r="B127" i="4"/>
  <c r="C127" i="4" s="1"/>
  <c r="BJ127" i="4" s="1"/>
  <c r="AE127" i="4"/>
  <c r="E127" i="4"/>
  <c r="AO124" i="4"/>
  <c r="AP124" i="4" s="1"/>
  <c r="AN124" i="4"/>
  <c r="AV118" i="1"/>
  <c r="BI118" i="1" s="1"/>
  <c r="O119" i="1"/>
  <c r="AF121" i="1"/>
  <c r="AM121" i="1" s="1"/>
  <c r="F121" i="1"/>
  <c r="L121" i="1" s="1"/>
  <c r="Z121" i="1"/>
  <c r="AO121" i="3"/>
  <c r="AP121" i="3" s="1"/>
  <c r="N121" i="3"/>
  <c r="O121" i="3"/>
  <c r="F123" i="3"/>
  <c r="Z123" i="3"/>
  <c r="AF123" i="3"/>
  <c r="AZ121" i="1"/>
  <c r="AZ123" i="3"/>
  <c r="E124" i="3"/>
  <c r="B124" i="3"/>
  <c r="C124" i="3" s="1"/>
  <c r="AE124" i="3"/>
  <c r="AE122" i="1"/>
  <c r="B122" i="1"/>
  <c r="C122" i="1" s="1"/>
  <c r="E122" i="1"/>
  <c r="A122" i="8" s="1"/>
  <c r="A125" i="3"/>
  <c r="A123" i="1"/>
  <c r="BH125" i="9" l="1"/>
  <c r="BJ125" i="9" s="1"/>
  <c r="BK124" i="4"/>
  <c r="S125" i="9"/>
  <c r="W125" i="9" s="1"/>
  <c r="L123" i="3"/>
  <c r="AQ122" i="3"/>
  <c r="Q124" i="5"/>
  <c r="AQ124" i="5"/>
  <c r="W118" i="1"/>
  <c r="BI125" i="9"/>
  <c r="M127" i="9"/>
  <c r="AM127" i="9"/>
  <c r="BK125" i="6"/>
  <c r="M126" i="4"/>
  <c r="BF122" i="4"/>
  <c r="AM123" i="3"/>
  <c r="AW120" i="3"/>
  <c r="BH122" i="4"/>
  <c r="BJ122" i="4" s="1"/>
  <c r="O126" i="9"/>
  <c r="S126" i="9" s="1"/>
  <c r="W126" i="9" s="1"/>
  <c r="BH124" i="6"/>
  <c r="BJ124" i="6" s="1"/>
  <c r="BF125" i="9"/>
  <c r="BG125" i="9"/>
  <c r="F128" i="9"/>
  <c r="Z128" i="9"/>
  <c r="G128" i="9"/>
  <c r="L128" i="9" s="1"/>
  <c r="J128" i="9"/>
  <c r="I128" i="9"/>
  <c r="P126" i="9"/>
  <c r="R126" i="9"/>
  <c r="V126" i="9" s="1"/>
  <c r="BH126" i="9" s="1"/>
  <c r="B129" i="9"/>
  <c r="C129" i="9" s="1"/>
  <c r="AE129" i="9"/>
  <c r="E129" i="9"/>
  <c r="A130" i="9"/>
  <c r="AN126" i="9"/>
  <c r="AO126" i="9"/>
  <c r="BE126" i="9"/>
  <c r="L127" i="9"/>
  <c r="AJ127" i="9"/>
  <c r="Q126" i="9"/>
  <c r="Q127" i="9" s="1"/>
  <c r="AF128" i="9"/>
  <c r="AL128" i="9" s="1"/>
  <c r="AZ128" i="9"/>
  <c r="AG128" i="9"/>
  <c r="AL127" i="9"/>
  <c r="AV122" i="5"/>
  <c r="BI122" i="5" s="1"/>
  <c r="BJ122" i="5" s="1"/>
  <c r="Q125" i="4"/>
  <c r="Q122" i="3"/>
  <c r="BG119" i="3"/>
  <c r="AV120" i="3"/>
  <c r="BI120" i="3" s="1"/>
  <c r="BF119" i="3"/>
  <c r="V118" i="1"/>
  <c r="BH118" i="1" s="1"/>
  <c r="BJ118" i="1" s="1"/>
  <c r="A118" i="2" s="1"/>
  <c r="BI159" i="6"/>
  <c r="BG121" i="5"/>
  <c r="BE161" i="6"/>
  <c r="AR121" i="3"/>
  <c r="AV121" i="3" s="1"/>
  <c r="AS121" i="3"/>
  <c r="R119" i="1"/>
  <c r="S119" i="1"/>
  <c r="P119" i="1"/>
  <c r="BE120" i="1"/>
  <c r="AR119" i="1"/>
  <c r="AV119" i="1" s="1"/>
  <c r="AS119" i="1"/>
  <c r="AR123" i="5"/>
  <c r="AW123" i="5" s="1"/>
  <c r="AS123" i="5"/>
  <c r="AR160" i="6"/>
  <c r="AV160" i="6" s="1"/>
  <c r="AS160" i="6"/>
  <c r="AW160" i="6" s="1"/>
  <c r="AP160" i="6"/>
  <c r="R121" i="3"/>
  <c r="S121" i="3"/>
  <c r="W121" i="3" s="1"/>
  <c r="P121" i="3"/>
  <c r="BK121" i="3" s="1"/>
  <c r="AR124" i="4"/>
  <c r="AS124" i="4"/>
  <c r="W123" i="4"/>
  <c r="BH123" i="4" s="1"/>
  <c r="AZ164" i="6"/>
  <c r="AF164" i="6"/>
  <c r="BE125" i="4"/>
  <c r="R123" i="5"/>
  <c r="S123" i="5"/>
  <c r="P123" i="5"/>
  <c r="BK123" i="5" s="1"/>
  <c r="BF124" i="6"/>
  <c r="BG124" i="6"/>
  <c r="AG163" i="6"/>
  <c r="AH163" i="6" s="1"/>
  <c r="AI163" i="6"/>
  <c r="AJ162" i="6"/>
  <c r="AQ162" i="6" s="1"/>
  <c r="AM162" i="6"/>
  <c r="AO161" i="6"/>
  <c r="AN161" i="6"/>
  <c r="A166" i="6"/>
  <c r="AE165" i="6"/>
  <c r="J126" i="6"/>
  <c r="Q126" i="6" s="1"/>
  <c r="G127" i="6"/>
  <c r="H127" i="6" s="1"/>
  <c r="M127" i="6" s="1"/>
  <c r="I127" i="6"/>
  <c r="N126" i="6"/>
  <c r="E128" i="6"/>
  <c r="F128" i="6" s="1"/>
  <c r="I128" i="6" s="1"/>
  <c r="B128" i="6"/>
  <c r="C128" i="6" s="1"/>
  <c r="Z127" i="6"/>
  <c r="S125" i="6"/>
  <c r="W125" i="6" s="1"/>
  <c r="R125" i="6"/>
  <c r="V125" i="6" s="1"/>
  <c r="O126" i="6"/>
  <c r="P126" i="6" s="1"/>
  <c r="BE124" i="5"/>
  <c r="BF123" i="4"/>
  <c r="BE122" i="3"/>
  <c r="BH124" i="4"/>
  <c r="BH120" i="3"/>
  <c r="G124" i="3"/>
  <c r="AO124" i="5"/>
  <c r="AP124" i="5" s="1"/>
  <c r="M123" i="3"/>
  <c r="O123" i="3" s="1"/>
  <c r="AL121" i="1"/>
  <c r="L126" i="4"/>
  <c r="AL123" i="3"/>
  <c r="AN123" i="3" s="1"/>
  <c r="G122" i="1"/>
  <c r="AG122" i="1"/>
  <c r="AG124" i="3"/>
  <c r="AL126" i="4"/>
  <c r="AO126" i="4" s="1"/>
  <c r="AP126" i="4" s="1"/>
  <c r="G127" i="4"/>
  <c r="M121" i="1"/>
  <c r="AG127" i="4"/>
  <c r="V123" i="5"/>
  <c r="M125" i="5"/>
  <c r="L125" i="5"/>
  <c r="AL125" i="5"/>
  <c r="AM125" i="5"/>
  <c r="AN124" i="5"/>
  <c r="AJ125" i="5"/>
  <c r="N122" i="3"/>
  <c r="O125" i="4"/>
  <c r="AJ121" i="1"/>
  <c r="AI121" i="1"/>
  <c r="N120" i="1"/>
  <c r="J121" i="1"/>
  <c r="O120" i="1"/>
  <c r="I121" i="1"/>
  <c r="O124" i="5"/>
  <c r="N124" i="5"/>
  <c r="AV124" i="4"/>
  <c r="AJ123" i="3"/>
  <c r="AI123" i="3"/>
  <c r="AQ123" i="3" s="1"/>
  <c r="I123" i="3"/>
  <c r="J123" i="3"/>
  <c r="AF126" i="5"/>
  <c r="AZ126" i="5"/>
  <c r="F126" i="5"/>
  <c r="Z126" i="5"/>
  <c r="AI125" i="5"/>
  <c r="AQ125" i="5" s="1"/>
  <c r="I125" i="5"/>
  <c r="A128" i="5"/>
  <c r="AE127" i="5"/>
  <c r="AG127" i="5" s="1"/>
  <c r="B127" i="5"/>
  <c r="C127" i="5" s="1"/>
  <c r="BJ127" i="5" s="1"/>
  <c r="E127" i="5"/>
  <c r="G127" i="5" s="1"/>
  <c r="J125" i="5"/>
  <c r="A129" i="4"/>
  <c r="AE128" i="4"/>
  <c r="E128" i="4"/>
  <c r="B128" i="4"/>
  <c r="C128" i="4" s="1"/>
  <c r="F127" i="4"/>
  <c r="Z127" i="4"/>
  <c r="AN125" i="4"/>
  <c r="AO125" i="4"/>
  <c r="AP125" i="4" s="1"/>
  <c r="AJ126" i="4"/>
  <c r="AI126" i="4"/>
  <c r="J126" i="4"/>
  <c r="AZ127" i="4"/>
  <c r="AF127" i="4"/>
  <c r="I126" i="4"/>
  <c r="O122" i="3"/>
  <c r="AO120" i="1"/>
  <c r="AP120" i="1" s="1"/>
  <c r="AN120" i="1"/>
  <c r="W119" i="1"/>
  <c r="V119" i="1"/>
  <c r="F122" i="1"/>
  <c r="Z122" i="1"/>
  <c r="AF122" i="1"/>
  <c r="AI122" i="1" s="1"/>
  <c r="V121" i="3"/>
  <c r="F124" i="3"/>
  <c r="L124" i="3" s="1"/>
  <c r="Z124" i="3"/>
  <c r="AF124" i="3"/>
  <c r="AL124" i="3" s="1"/>
  <c r="AO122" i="3"/>
  <c r="AP122" i="3" s="1"/>
  <c r="AZ124" i="3"/>
  <c r="AZ122" i="1"/>
  <c r="B125" i="3"/>
  <c r="C125" i="3" s="1"/>
  <c r="BJ125" i="3" s="1"/>
  <c r="AE125" i="3"/>
  <c r="E125" i="3"/>
  <c r="E123" i="1"/>
  <c r="A123" i="8" s="1"/>
  <c r="AE123" i="1"/>
  <c r="B123" i="1"/>
  <c r="C123" i="1" s="1"/>
  <c r="A126" i="3"/>
  <c r="A124" i="1"/>
  <c r="AQ121" i="1" l="1"/>
  <c r="AI128" i="9"/>
  <c r="AV123" i="5"/>
  <c r="BI123" i="5" s="1"/>
  <c r="BF120" i="3"/>
  <c r="BK126" i="6"/>
  <c r="BF122" i="5"/>
  <c r="AQ126" i="4"/>
  <c r="O126" i="4"/>
  <c r="BF118" i="1"/>
  <c r="Q126" i="4"/>
  <c r="Q128" i="9"/>
  <c r="AF129" i="9"/>
  <c r="AI129" i="9" s="1"/>
  <c r="AZ129" i="9"/>
  <c r="AG129" i="9"/>
  <c r="AJ129" i="9"/>
  <c r="BK126" i="9"/>
  <c r="M128" i="9"/>
  <c r="O128" i="9" s="1"/>
  <c r="F129" i="9"/>
  <c r="Z129" i="9"/>
  <c r="G129" i="9"/>
  <c r="AQ127" i="9"/>
  <c r="AM128" i="9"/>
  <c r="AN128" i="9" s="1"/>
  <c r="AN127" i="9"/>
  <c r="AO127" i="9"/>
  <c r="B130" i="9"/>
  <c r="C130" i="9" s="1"/>
  <c r="AE130" i="9"/>
  <c r="E130" i="9"/>
  <c r="A131" i="9"/>
  <c r="BE127" i="9"/>
  <c r="AP126" i="9"/>
  <c r="AR126" i="9"/>
  <c r="AV126" i="9" s="1"/>
  <c r="BI126" i="9" s="1"/>
  <c r="BJ126" i="9" s="1"/>
  <c r="AS126" i="9"/>
  <c r="AW126" i="9" s="1"/>
  <c r="N127" i="9"/>
  <c r="O127" i="9"/>
  <c r="AJ128" i="9"/>
  <c r="BE128" i="9" s="1"/>
  <c r="Q125" i="5"/>
  <c r="BG122" i="5"/>
  <c r="AL127" i="4"/>
  <c r="N126" i="4"/>
  <c r="BG123" i="4"/>
  <c r="AW124" i="4"/>
  <c r="BI124" i="4" s="1"/>
  <c r="BJ124" i="4" s="1"/>
  <c r="BJ120" i="3"/>
  <c r="Q123" i="3"/>
  <c r="BG120" i="3"/>
  <c r="BI121" i="3"/>
  <c r="AW121" i="3"/>
  <c r="BG118" i="1"/>
  <c r="BH125" i="6"/>
  <c r="BJ125" i="6" s="1"/>
  <c r="R120" i="1"/>
  <c r="S120" i="1"/>
  <c r="P120" i="1"/>
  <c r="AI164" i="6"/>
  <c r="AG164" i="6"/>
  <c r="AH164" i="6" s="1"/>
  <c r="AR125" i="4"/>
  <c r="AS125" i="4"/>
  <c r="AR122" i="3"/>
  <c r="AV122" i="3" s="1"/>
  <c r="AS122" i="3"/>
  <c r="AR126" i="4"/>
  <c r="AV126" i="4" s="1"/>
  <c r="AS126" i="4"/>
  <c r="AW126" i="4" s="1"/>
  <c r="AR161" i="6"/>
  <c r="AV161" i="6" s="1"/>
  <c r="AS161" i="6"/>
  <c r="AW161" i="6" s="1"/>
  <c r="AP161" i="6"/>
  <c r="AJ163" i="6"/>
  <c r="AQ163" i="6" s="1"/>
  <c r="AM163" i="6"/>
  <c r="R124" i="5"/>
  <c r="W124" i="5" s="1"/>
  <c r="S124" i="5"/>
  <c r="P124" i="5"/>
  <c r="BK124" i="5" s="1"/>
  <c r="R125" i="4"/>
  <c r="S125" i="4"/>
  <c r="P125" i="4"/>
  <c r="BK125" i="4" s="1"/>
  <c r="AR124" i="5"/>
  <c r="AV124" i="5" s="1"/>
  <c r="AS124" i="5"/>
  <c r="AW124" i="5" s="1"/>
  <c r="BG125" i="6"/>
  <c r="BF125" i="6"/>
  <c r="AF165" i="6"/>
  <c r="AZ165" i="6"/>
  <c r="AO162" i="6"/>
  <c r="AN162" i="6"/>
  <c r="W123" i="5"/>
  <c r="BH123" i="5" s="1"/>
  <c r="BI160" i="6"/>
  <c r="R122" i="3"/>
  <c r="S122" i="3"/>
  <c r="P122" i="3"/>
  <c r="BK122" i="3" s="1"/>
  <c r="R123" i="3"/>
  <c r="S123" i="3"/>
  <c r="W123" i="3" s="1"/>
  <c r="P123" i="3"/>
  <c r="L122" i="1"/>
  <c r="AR120" i="1"/>
  <c r="AS120" i="1"/>
  <c r="L127" i="4"/>
  <c r="R126" i="4"/>
  <c r="V126" i="4" s="1"/>
  <c r="S126" i="4"/>
  <c r="P126" i="4"/>
  <c r="A167" i="6"/>
  <c r="AE166" i="6"/>
  <c r="BE162" i="6"/>
  <c r="AW119" i="1"/>
  <c r="BI119" i="1" s="1"/>
  <c r="J127" i="6"/>
  <c r="Q127" i="6" s="1"/>
  <c r="G128" i="6"/>
  <c r="H128" i="6" s="1"/>
  <c r="M128" i="6" s="1"/>
  <c r="O127" i="6"/>
  <c r="Z128" i="6"/>
  <c r="E129" i="6"/>
  <c r="F129" i="6" s="1"/>
  <c r="B129" i="6"/>
  <c r="C129" i="6" s="1"/>
  <c r="S126" i="6"/>
  <c r="W126" i="6" s="1"/>
  <c r="R126" i="6"/>
  <c r="N127" i="6"/>
  <c r="BE125" i="5"/>
  <c r="BE126" i="4"/>
  <c r="BG124" i="4"/>
  <c r="BF124" i="4"/>
  <c r="BE123" i="3"/>
  <c r="BE121" i="1"/>
  <c r="BG121" i="3"/>
  <c r="BF121" i="3"/>
  <c r="BG119" i="1"/>
  <c r="G125" i="3"/>
  <c r="AG123" i="1"/>
  <c r="G128" i="4"/>
  <c r="AM127" i="4"/>
  <c r="M127" i="4"/>
  <c r="AM124" i="3"/>
  <c r="AN124" i="3" s="1"/>
  <c r="G123" i="1"/>
  <c r="AG128" i="4"/>
  <c r="M122" i="1"/>
  <c r="M124" i="3"/>
  <c r="AM122" i="1"/>
  <c r="AG125" i="3"/>
  <c r="BH119" i="1"/>
  <c r="BJ119" i="1" s="1"/>
  <c r="A119" i="2" s="1"/>
  <c r="AL122" i="1"/>
  <c r="BH121" i="3"/>
  <c r="M126" i="5"/>
  <c r="L126" i="5"/>
  <c r="AL126" i="5"/>
  <c r="AM126" i="5"/>
  <c r="O125" i="5"/>
  <c r="AI126" i="5"/>
  <c r="I122" i="1"/>
  <c r="V120" i="1"/>
  <c r="J122" i="1"/>
  <c r="AJ122" i="1"/>
  <c r="AQ122" i="1" s="1"/>
  <c r="AV120" i="1"/>
  <c r="AN126" i="4"/>
  <c r="AI127" i="4"/>
  <c r="AI124" i="3"/>
  <c r="AJ124" i="3"/>
  <c r="I124" i="3"/>
  <c r="J124" i="3"/>
  <c r="AE128" i="5"/>
  <c r="AG128" i="5" s="1"/>
  <c r="B128" i="5"/>
  <c r="C128" i="5" s="1"/>
  <c r="E128" i="5"/>
  <c r="G128" i="5" s="1"/>
  <c r="A129" i="5"/>
  <c r="I126" i="5"/>
  <c r="AJ126" i="5"/>
  <c r="Z127" i="5"/>
  <c r="F127" i="5"/>
  <c r="N125" i="5"/>
  <c r="AO125" i="5"/>
  <c r="AP125" i="5" s="1"/>
  <c r="AN125" i="5"/>
  <c r="AZ127" i="5"/>
  <c r="AF127" i="5"/>
  <c r="J126" i="5"/>
  <c r="AZ128" i="4"/>
  <c r="AF128" i="4"/>
  <c r="AJ128" i="4" s="1"/>
  <c r="I127" i="4"/>
  <c r="B129" i="4"/>
  <c r="C129" i="4" s="1"/>
  <c r="BJ129" i="4" s="1"/>
  <c r="AE129" i="4"/>
  <c r="A130" i="4"/>
  <c r="E129" i="4"/>
  <c r="F128" i="4"/>
  <c r="J128" i="4" s="1"/>
  <c r="Z128" i="4"/>
  <c r="AJ127" i="4"/>
  <c r="AW125" i="4"/>
  <c r="AV125" i="4"/>
  <c r="J127" i="4"/>
  <c r="W126" i="4"/>
  <c r="AN121" i="1"/>
  <c r="AO121" i="1"/>
  <c r="AP121" i="1" s="1"/>
  <c r="O121" i="1"/>
  <c r="N121" i="1"/>
  <c r="F123" i="1"/>
  <c r="Z123" i="1"/>
  <c r="AF123" i="1"/>
  <c r="AJ123" i="1" s="1"/>
  <c r="N123" i="3"/>
  <c r="BK123" i="3" s="1"/>
  <c r="F125" i="3"/>
  <c r="Z125" i="3"/>
  <c r="V123" i="3"/>
  <c r="AF125" i="3"/>
  <c r="AL125" i="3" s="1"/>
  <c r="AO123" i="3"/>
  <c r="AP123" i="3" s="1"/>
  <c r="AZ123" i="1"/>
  <c r="AZ125" i="3"/>
  <c r="AE126" i="3"/>
  <c r="B126" i="3"/>
  <c r="C126" i="3" s="1"/>
  <c r="E126" i="3"/>
  <c r="E124" i="1"/>
  <c r="A124" i="8" s="1"/>
  <c r="B124" i="1"/>
  <c r="C124" i="1" s="1"/>
  <c r="AE124" i="1"/>
  <c r="A127" i="3"/>
  <c r="A125" i="1"/>
  <c r="AQ126" i="5" l="1"/>
  <c r="AQ124" i="3"/>
  <c r="W122" i="3"/>
  <c r="AO128" i="9"/>
  <c r="BF123" i="5"/>
  <c r="N128" i="9"/>
  <c r="BK126" i="4"/>
  <c r="L125" i="3"/>
  <c r="L123" i="1"/>
  <c r="V124" i="5"/>
  <c r="BH124" i="5" s="1"/>
  <c r="BG123" i="5"/>
  <c r="AW120" i="1"/>
  <c r="BI120" i="1" s="1"/>
  <c r="BI124" i="5"/>
  <c r="W125" i="4"/>
  <c r="AO127" i="4"/>
  <c r="AP127" i="4" s="1"/>
  <c r="Q124" i="3"/>
  <c r="AQ127" i="4"/>
  <c r="Q127" i="4"/>
  <c r="BF119" i="1"/>
  <c r="O127" i="4"/>
  <c r="M129" i="9"/>
  <c r="AM129" i="9"/>
  <c r="AQ128" i="9"/>
  <c r="AQ129" i="9" s="1"/>
  <c r="AF130" i="9"/>
  <c r="AZ130" i="9"/>
  <c r="AG130" i="9"/>
  <c r="P128" i="9"/>
  <c r="BK128" i="9" s="1"/>
  <c r="R128" i="9"/>
  <c r="V128" i="9" s="1"/>
  <c r="BH128" i="9" s="1"/>
  <c r="S128" i="9"/>
  <c r="W128" i="9" s="1"/>
  <c r="F130" i="9"/>
  <c r="J130" i="9" s="1"/>
  <c r="Z130" i="9"/>
  <c r="G130" i="9"/>
  <c r="AL129" i="9"/>
  <c r="AP128" i="9"/>
  <c r="AS128" i="9"/>
  <c r="AR128" i="9"/>
  <c r="AV128" i="9" s="1"/>
  <c r="L129" i="9"/>
  <c r="B131" i="9"/>
  <c r="C131" i="9" s="1"/>
  <c r="AE131" i="9"/>
  <c r="E131" i="9"/>
  <c r="A132" i="9"/>
  <c r="P127" i="9"/>
  <c r="BK127" i="9" s="1"/>
  <c r="R127" i="9"/>
  <c r="V127" i="9" s="1"/>
  <c r="S127" i="9"/>
  <c r="W127" i="9" s="1"/>
  <c r="J129" i="9"/>
  <c r="AW128" i="9"/>
  <c r="I129" i="9"/>
  <c r="BF126" i="9"/>
  <c r="AP127" i="9"/>
  <c r="AR127" i="9"/>
  <c r="AV127" i="9" s="1"/>
  <c r="BI127" i="9" s="1"/>
  <c r="AS127" i="9"/>
  <c r="AW127" i="9" s="1"/>
  <c r="BG126" i="9"/>
  <c r="Q126" i="5"/>
  <c r="V125" i="4"/>
  <c r="BH125" i="4" s="1"/>
  <c r="V122" i="3"/>
  <c r="BH122" i="3" s="1"/>
  <c r="V126" i="6"/>
  <c r="BH126" i="6" s="1"/>
  <c r="BJ126" i="6" s="1"/>
  <c r="AR123" i="3"/>
  <c r="AS123" i="3"/>
  <c r="AW123" i="3" s="1"/>
  <c r="R121" i="1"/>
  <c r="S121" i="1"/>
  <c r="P121" i="1"/>
  <c r="BE122" i="1"/>
  <c r="BG124" i="5"/>
  <c r="AR162" i="6"/>
  <c r="AV162" i="6" s="1"/>
  <c r="AS162" i="6"/>
  <c r="AW162" i="6" s="1"/>
  <c r="AP162" i="6"/>
  <c r="AZ166" i="6"/>
  <c r="AF166" i="6"/>
  <c r="AJ164" i="6"/>
  <c r="AQ164" i="6" s="1"/>
  <c r="AM164" i="6"/>
  <c r="AR125" i="5"/>
  <c r="AV125" i="5" s="1"/>
  <c r="AS125" i="5"/>
  <c r="R125" i="5"/>
  <c r="S125" i="5"/>
  <c r="P125" i="5"/>
  <c r="BK125" i="5" s="1"/>
  <c r="A168" i="6"/>
  <c r="AE167" i="6"/>
  <c r="AG165" i="6"/>
  <c r="AH165" i="6" s="1"/>
  <c r="AI165" i="6"/>
  <c r="AN163" i="6"/>
  <c r="AO163" i="6"/>
  <c r="BI161" i="6"/>
  <c r="AW122" i="3"/>
  <c r="BI122" i="3" s="1"/>
  <c r="R127" i="4"/>
  <c r="V127" i="4" s="1"/>
  <c r="S127" i="4"/>
  <c r="P127" i="4"/>
  <c r="AR121" i="1"/>
  <c r="AV121" i="1" s="1"/>
  <c r="AS121" i="1"/>
  <c r="BE126" i="5"/>
  <c r="AR127" i="4"/>
  <c r="AV127" i="4" s="1"/>
  <c r="AS127" i="4"/>
  <c r="AW127" i="4" s="1"/>
  <c r="BF124" i="5"/>
  <c r="BF126" i="6"/>
  <c r="BG126" i="6"/>
  <c r="BE163" i="6"/>
  <c r="W120" i="1"/>
  <c r="BH120" i="1" s="1"/>
  <c r="BJ120" i="1" s="1"/>
  <c r="A120" i="2" s="1"/>
  <c r="J128" i="6"/>
  <c r="G129" i="6"/>
  <c r="H129" i="6" s="1"/>
  <c r="M129" i="6" s="1"/>
  <c r="I129" i="6"/>
  <c r="R127" i="6"/>
  <c r="P127" i="6"/>
  <c r="BK127" i="6" s="1"/>
  <c r="S127" i="6"/>
  <c r="W127" i="6" s="1"/>
  <c r="O128" i="6"/>
  <c r="N128" i="6"/>
  <c r="B130" i="6"/>
  <c r="C130" i="6" s="1"/>
  <c r="E130" i="6"/>
  <c r="F130" i="6" s="1"/>
  <c r="I130" i="6" s="1"/>
  <c r="Z129" i="6"/>
  <c r="BE127" i="4"/>
  <c r="BE124" i="3"/>
  <c r="BG126" i="4"/>
  <c r="BF126" i="4"/>
  <c r="AG126" i="3"/>
  <c r="AG129" i="4"/>
  <c r="BH126" i="4"/>
  <c r="BI126" i="4"/>
  <c r="AL128" i="4"/>
  <c r="M123" i="1"/>
  <c r="N123" i="1" s="1"/>
  <c r="M125" i="3"/>
  <c r="G126" i="3"/>
  <c r="G124" i="1"/>
  <c r="BI125" i="4"/>
  <c r="AM125" i="3"/>
  <c r="AN125" i="3" s="1"/>
  <c r="AM128" i="4"/>
  <c r="L128" i="4"/>
  <c r="AM123" i="1"/>
  <c r="G129" i="4"/>
  <c r="M128" i="4"/>
  <c r="AL123" i="1"/>
  <c r="AG124" i="1"/>
  <c r="BH123" i="3"/>
  <c r="BJ124" i="5"/>
  <c r="AM127" i="5"/>
  <c r="AL127" i="5"/>
  <c r="M127" i="5"/>
  <c r="L127" i="5"/>
  <c r="O126" i="5"/>
  <c r="AJ127" i="5"/>
  <c r="I127" i="5"/>
  <c r="AN127" i="4"/>
  <c r="O124" i="3"/>
  <c r="AI123" i="1"/>
  <c r="AQ123" i="1" s="1"/>
  <c r="J123" i="1"/>
  <c r="I123" i="1"/>
  <c r="N127" i="4"/>
  <c r="N126" i="5"/>
  <c r="AI128" i="4"/>
  <c r="AI125" i="3"/>
  <c r="AJ125" i="3"/>
  <c r="I125" i="3"/>
  <c r="J125" i="3"/>
  <c r="AI127" i="5"/>
  <c r="J127" i="5"/>
  <c r="AF128" i="5"/>
  <c r="AZ128" i="5"/>
  <c r="F128" i="5"/>
  <c r="Z128" i="5"/>
  <c r="AN126" i="5"/>
  <c r="AO126" i="5"/>
  <c r="AP126" i="5" s="1"/>
  <c r="B129" i="5"/>
  <c r="C129" i="5" s="1"/>
  <c r="BJ129" i="5" s="1"/>
  <c r="E129" i="5"/>
  <c r="G129" i="5" s="1"/>
  <c r="A130" i="5"/>
  <c r="AE129" i="5"/>
  <c r="AG129" i="5" s="1"/>
  <c r="Z129" i="4"/>
  <c r="F129" i="4"/>
  <c r="I129" i="4" s="1"/>
  <c r="AF129" i="4"/>
  <c r="AL129" i="4" s="1"/>
  <c r="AZ129" i="4"/>
  <c r="W127" i="4"/>
  <c r="E130" i="4"/>
  <c r="AE130" i="4"/>
  <c r="A131" i="4"/>
  <c r="B130" i="4"/>
  <c r="C130" i="4" s="1"/>
  <c r="I128" i="4"/>
  <c r="Q128" i="4" s="1"/>
  <c r="N124" i="3"/>
  <c r="O122" i="1"/>
  <c r="N122" i="1"/>
  <c r="AN122" i="1"/>
  <c r="V121" i="1"/>
  <c r="F124" i="1"/>
  <c r="I124" i="1" s="1"/>
  <c r="Z124" i="1"/>
  <c r="AF124" i="1"/>
  <c r="AO122" i="1"/>
  <c r="AP122" i="1" s="1"/>
  <c r="AO124" i="3"/>
  <c r="AP124" i="3" s="1"/>
  <c r="F126" i="3"/>
  <c r="Z126" i="3"/>
  <c r="AF126" i="3"/>
  <c r="AM126" i="3" s="1"/>
  <c r="AV123" i="3"/>
  <c r="AZ124" i="1"/>
  <c r="AZ126" i="3"/>
  <c r="AE127" i="3"/>
  <c r="E127" i="3"/>
  <c r="B127" i="3"/>
  <c r="C127" i="3" s="1"/>
  <c r="BJ127" i="3" s="1"/>
  <c r="E125" i="1"/>
  <c r="A125" i="8" s="1"/>
  <c r="B125" i="1"/>
  <c r="C125" i="1" s="1"/>
  <c r="AE125" i="1"/>
  <c r="A128" i="3"/>
  <c r="A126" i="1"/>
  <c r="BK127" i="4" l="1"/>
  <c r="AQ127" i="5"/>
  <c r="BI128" i="9"/>
  <c r="BJ128" i="9" s="1"/>
  <c r="BH127" i="9"/>
  <c r="BJ127" i="9" s="1"/>
  <c r="Q125" i="3"/>
  <c r="L130" i="9"/>
  <c r="N130" i="9" s="1"/>
  <c r="BG123" i="3"/>
  <c r="L126" i="3"/>
  <c r="AQ125" i="3"/>
  <c r="W125" i="5"/>
  <c r="M130" i="9"/>
  <c r="Q128" i="6"/>
  <c r="AQ128" i="4"/>
  <c r="Q127" i="5"/>
  <c r="AL130" i="9"/>
  <c r="BJ122" i="3"/>
  <c r="AI130" i="9"/>
  <c r="BF128" i="9"/>
  <c r="BG128" i="9"/>
  <c r="AF131" i="9"/>
  <c r="AZ131" i="9"/>
  <c r="AG131" i="9"/>
  <c r="AN129" i="9"/>
  <c r="AO129" i="9"/>
  <c r="BE129" i="9"/>
  <c r="Q129" i="9"/>
  <c r="B132" i="9"/>
  <c r="C132" i="9" s="1"/>
  <c r="AE132" i="9"/>
  <c r="E132" i="9"/>
  <c r="A133" i="9"/>
  <c r="AJ130" i="9"/>
  <c r="N129" i="9"/>
  <c r="O129" i="9"/>
  <c r="F131" i="9"/>
  <c r="I131" i="9" s="1"/>
  <c r="Z131" i="9"/>
  <c r="G131" i="9"/>
  <c r="L131" i="9"/>
  <c r="I130" i="9"/>
  <c r="AM130" i="9"/>
  <c r="AN130" i="9" s="1"/>
  <c r="O130" i="9"/>
  <c r="BF127" i="9"/>
  <c r="BG127" i="9"/>
  <c r="V125" i="5"/>
  <c r="BF125" i="4"/>
  <c r="BE128" i="4"/>
  <c r="BG125" i="4"/>
  <c r="BG122" i="3"/>
  <c r="BF122" i="3"/>
  <c r="AL124" i="1"/>
  <c r="V127" i="6"/>
  <c r="BH127" i="6" s="1"/>
  <c r="BJ127" i="6" s="1"/>
  <c r="BI123" i="3"/>
  <c r="AR163" i="6"/>
  <c r="AV163" i="6" s="1"/>
  <c r="AS163" i="6"/>
  <c r="AW163" i="6" s="1"/>
  <c r="AP163" i="6"/>
  <c r="AZ167" i="6"/>
  <c r="AF167" i="6"/>
  <c r="BE164" i="6"/>
  <c r="AR124" i="3"/>
  <c r="AV124" i="3" s="1"/>
  <c r="AS124" i="3"/>
  <c r="AR126" i="5"/>
  <c r="AV126" i="5" s="1"/>
  <c r="AS126" i="5"/>
  <c r="AW126" i="5" s="1"/>
  <c r="BF120" i="1"/>
  <c r="BG127" i="6"/>
  <c r="BF127" i="6"/>
  <c r="AW121" i="1"/>
  <c r="BI121" i="1" s="1"/>
  <c r="A169" i="6"/>
  <c r="AE168" i="6"/>
  <c r="AG166" i="6"/>
  <c r="AH166" i="6" s="1"/>
  <c r="AI166" i="6"/>
  <c r="W121" i="1"/>
  <c r="BH121" i="1" s="1"/>
  <c r="BJ121" i="1" s="1"/>
  <c r="A121" i="2" s="1"/>
  <c r="AR122" i="1"/>
  <c r="AS122" i="1"/>
  <c r="R122" i="1"/>
  <c r="S122" i="1"/>
  <c r="P122" i="1"/>
  <c r="R124" i="3"/>
  <c r="V124" i="3" s="1"/>
  <c r="S124" i="3"/>
  <c r="P124" i="3"/>
  <c r="BK124" i="3" s="1"/>
  <c r="BG120" i="1"/>
  <c r="AW125" i="5"/>
  <c r="BI125" i="5" s="1"/>
  <c r="BI162" i="6"/>
  <c r="R126" i="5"/>
  <c r="V126" i="5" s="1"/>
  <c r="S126" i="5"/>
  <c r="P126" i="5"/>
  <c r="BK126" i="5" s="1"/>
  <c r="AJ165" i="6"/>
  <c r="AQ165" i="6" s="1"/>
  <c r="AM165" i="6"/>
  <c r="AO164" i="6"/>
  <c r="AN164" i="6"/>
  <c r="G130" i="6"/>
  <c r="H130" i="6" s="1"/>
  <c r="M130" i="6" s="1"/>
  <c r="J129" i="6"/>
  <c r="S128" i="6"/>
  <c r="W128" i="6" s="1"/>
  <c r="P128" i="6"/>
  <c r="N129" i="6"/>
  <c r="R128" i="6"/>
  <c r="V128" i="6" s="1"/>
  <c r="BH128" i="6" s="1"/>
  <c r="BJ128" i="6" s="1"/>
  <c r="B131" i="6"/>
  <c r="C131" i="6" s="1"/>
  <c r="E131" i="6"/>
  <c r="F131" i="6" s="1"/>
  <c r="Z130" i="6"/>
  <c r="O129" i="6"/>
  <c r="P129" i="6" s="1"/>
  <c r="BE127" i="5"/>
  <c r="BE125" i="3"/>
  <c r="BF123" i="3"/>
  <c r="BE123" i="1"/>
  <c r="BG127" i="4"/>
  <c r="BF127" i="4"/>
  <c r="BH127" i="4"/>
  <c r="BJ126" i="4"/>
  <c r="AM124" i="1"/>
  <c r="M126" i="3"/>
  <c r="AM129" i="4"/>
  <c r="AL126" i="3"/>
  <c r="AN126" i="3" s="1"/>
  <c r="L129" i="4"/>
  <c r="M124" i="1"/>
  <c r="AG125" i="1"/>
  <c r="G127" i="3"/>
  <c r="AG127" i="3"/>
  <c r="AG130" i="4"/>
  <c r="BI127" i="4"/>
  <c r="M129" i="4"/>
  <c r="L124" i="1"/>
  <c r="G125" i="1"/>
  <c r="G130" i="4"/>
  <c r="AL128" i="5"/>
  <c r="AM128" i="5"/>
  <c r="M128" i="5"/>
  <c r="L128" i="5"/>
  <c r="J128" i="5"/>
  <c r="J124" i="1"/>
  <c r="O123" i="1"/>
  <c r="AI124" i="1"/>
  <c r="AQ124" i="1" s="1"/>
  <c r="AJ124" i="1"/>
  <c r="AO127" i="5"/>
  <c r="AP127" i="5" s="1"/>
  <c r="I126" i="3"/>
  <c r="J126" i="3"/>
  <c r="Q126" i="3" s="1"/>
  <c r="AJ126" i="3"/>
  <c r="AI126" i="3"/>
  <c r="AQ126" i="3" s="1"/>
  <c r="O127" i="5"/>
  <c r="N127" i="5"/>
  <c r="I128" i="5"/>
  <c r="AI128" i="5"/>
  <c r="AN127" i="5"/>
  <c r="AZ129" i="5"/>
  <c r="AF129" i="5"/>
  <c r="AJ128" i="5"/>
  <c r="AQ128" i="5" s="1"/>
  <c r="E130" i="5"/>
  <c r="G130" i="5" s="1"/>
  <c r="A131" i="5"/>
  <c r="B130" i="5"/>
  <c r="C130" i="5" s="1"/>
  <c r="AE130" i="5"/>
  <c r="AG130" i="5" s="1"/>
  <c r="Z129" i="5"/>
  <c r="F129" i="5"/>
  <c r="O128" i="4"/>
  <c r="N128" i="4"/>
  <c r="AO128" i="4"/>
  <c r="AP128" i="4" s="1"/>
  <c r="AN128" i="4"/>
  <c r="Z130" i="4"/>
  <c r="F130" i="4"/>
  <c r="AF130" i="4"/>
  <c r="AZ130" i="4"/>
  <c r="A132" i="4"/>
  <c r="B131" i="4"/>
  <c r="C131" i="4" s="1"/>
  <c r="BJ131" i="4" s="1"/>
  <c r="AE131" i="4"/>
  <c r="E131" i="4"/>
  <c r="AI129" i="4"/>
  <c r="AJ129" i="4"/>
  <c r="J129" i="4"/>
  <c r="Q129" i="4" s="1"/>
  <c r="AV122" i="1"/>
  <c r="AO123" i="1"/>
  <c r="AP123" i="1" s="1"/>
  <c r="AN123" i="1"/>
  <c r="V122" i="1"/>
  <c r="F125" i="1"/>
  <c r="Z125" i="1"/>
  <c r="AF125" i="1"/>
  <c r="AL125" i="1" s="1"/>
  <c r="AO125" i="3"/>
  <c r="AP125" i="3" s="1"/>
  <c r="O125" i="3"/>
  <c r="N125" i="3"/>
  <c r="F127" i="3"/>
  <c r="Z127" i="3"/>
  <c r="AF127" i="3"/>
  <c r="AZ125" i="1"/>
  <c r="AZ127" i="3"/>
  <c r="AE128" i="3"/>
  <c r="B128" i="3"/>
  <c r="C128" i="3" s="1"/>
  <c r="E128" i="3"/>
  <c r="AE126" i="1"/>
  <c r="B126" i="1"/>
  <c r="C126" i="1" s="1"/>
  <c r="E126" i="1"/>
  <c r="A126" i="8" s="1"/>
  <c r="A129" i="3"/>
  <c r="A127" i="1"/>
  <c r="BH125" i="5" l="1"/>
  <c r="AQ129" i="4"/>
  <c r="AL131" i="9"/>
  <c r="Q128" i="5"/>
  <c r="AJ131" i="9"/>
  <c r="AM131" i="9"/>
  <c r="AI131" i="9"/>
  <c r="BE131" i="9" s="1"/>
  <c r="M131" i="9"/>
  <c r="N131" i="9" s="1"/>
  <c r="AQ130" i="9"/>
  <c r="O126" i="3"/>
  <c r="W124" i="3"/>
  <c r="AO130" i="9"/>
  <c r="AR130" i="9" s="1"/>
  <c r="AV130" i="9" s="1"/>
  <c r="Q129" i="6"/>
  <c r="BK128" i="6"/>
  <c r="BH124" i="3"/>
  <c r="J131" i="9"/>
  <c r="P129" i="9"/>
  <c r="BK129" i="9" s="1"/>
  <c r="R129" i="9"/>
  <c r="V129" i="9" s="1"/>
  <c r="S129" i="9"/>
  <c r="W129" i="9" s="1"/>
  <c r="BE130" i="9"/>
  <c r="AN131" i="9"/>
  <c r="AO131" i="9"/>
  <c r="AF132" i="9"/>
  <c r="AJ132" i="9" s="1"/>
  <c r="AZ132" i="9"/>
  <c r="AG132" i="9"/>
  <c r="AL132" i="9" s="1"/>
  <c r="AI132" i="9"/>
  <c r="P130" i="9"/>
  <c r="R130" i="9"/>
  <c r="V130" i="9" s="1"/>
  <c r="S130" i="9"/>
  <c r="W130" i="9" s="1"/>
  <c r="F132" i="9"/>
  <c r="I132" i="9" s="1"/>
  <c r="G132" i="9"/>
  <c r="Z132" i="9"/>
  <c r="J132" i="9"/>
  <c r="B133" i="9"/>
  <c r="C133" i="9" s="1"/>
  <c r="AE133" i="9"/>
  <c r="E133" i="9"/>
  <c r="A134" i="9"/>
  <c r="AP129" i="9"/>
  <c r="AR129" i="9"/>
  <c r="AV129" i="9" s="1"/>
  <c r="BI129" i="9" s="1"/>
  <c r="AS129" i="9"/>
  <c r="AW129" i="9" s="1"/>
  <c r="Q130" i="9"/>
  <c r="Q131" i="9" s="1"/>
  <c r="BG125" i="5"/>
  <c r="BF125" i="5"/>
  <c r="M130" i="4"/>
  <c r="L127" i="3"/>
  <c r="BE126" i="3"/>
  <c r="AL127" i="3"/>
  <c r="BG121" i="1"/>
  <c r="AN124" i="1"/>
  <c r="BF121" i="1"/>
  <c r="R126" i="3"/>
  <c r="V126" i="3" s="1"/>
  <c r="S126" i="3"/>
  <c r="W126" i="3" s="1"/>
  <c r="P126" i="3"/>
  <c r="L125" i="1"/>
  <c r="R123" i="1"/>
  <c r="S123" i="1"/>
  <c r="P123" i="1"/>
  <c r="AJ166" i="6"/>
  <c r="AQ166" i="6" s="1"/>
  <c r="AM166" i="6"/>
  <c r="AR123" i="1"/>
  <c r="AS123" i="1"/>
  <c r="R128" i="4"/>
  <c r="S128" i="4"/>
  <c r="P128" i="4"/>
  <c r="BK128" i="4" s="1"/>
  <c r="R125" i="3"/>
  <c r="V125" i="3" s="1"/>
  <c r="S125" i="3"/>
  <c r="P125" i="3"/>
  <c r="BK125" i="3" s="1"/>
  <c r="AR125" i="3"/>
  <c r="AS125" i="3"/>
  <c r="AM130" i="4"/>
  <c r="AR128" i="4"/>
  <c r="AV128" i="4" s="1"/>
  <c r="AS128" i="4"/>
  <c r="AW128" i="4" s="1"/>
  <c r="BE128" i="5"/>
  <c r="AR127" i="5"/>
  <c r="AS127" i="5"/>
  <c r="BF128" i="6"/>
  <c r="BG128" i="6"/>
  <c r="AR164" i="6"/>
  <c r="AV164" i="6" s="1"/>
  <c r="AS164" i="6"/>
  <c r="AW164" i="6" s="1"/>
  <c r="AP164" i="6"/>
  <c r="AW122" i="1"/>
  <c r="BI122" i="1" s="1"/>
  <c r="AF168" i="6"/>
  <c r="AZ168" i="6"/>
  <c r="AI167" i="6"/>
  <c r="AG167" i="6"/>
  <c r="AH167" i="6" s="1"/>
  <c r="BI163" i="6"/>
  <c r="AO165" i="6"/>
  <c r="AN165" i="6"/>
  <c r="W126" i="5"/>
  <c r="BH126" i="5" s="1"/>
  <c r="W122" i="1"/>
  <c r="BH122" i="1" s="1"/>
  <c r="BJ122" i="1" s="1"/>
  <c r="A122" i="2" s="1"/>
  <c r="A170" i="6"/>
  <c r="AE169" i="6"/>
  <c r="AW124" i="3"/>
  <c r="BF124" i="3" s="1"/>
  <c r="BE129" i="4"/>
  <c r="R127" i="5"/>
  <c r="V127" i="5" s="1"/>
  <c r="S127" i="5"/>
  <c r="P127" i="5"/>
  <c r="BK127" i="5" s="1"/>
  <c r="BE165" i="6"/>
  <c r="J130" i="6"/>
  <c r="G131" i="6"/>
  <c r="H131" i="6" s="1"/>
  <c r="M131" i="6" s="1"/>
  <c r="I131" i="6"/>
  <c r="N130" i="6"/>
  <c r="S129" i="6"/>
  <c r="W129" i="6" s="1"/>
  <c r="R129" i="6"/>
  <c r="V129" i="6" s="1"/>
  <c r="E132" i="6"/>
  <c r="F132" i="6" s="1"/>
  <c r="I132" i="6" s="1"/>
  <c r="B132" i="6"/>
  <c r="C132" i="6" s="1"/>
  <c r="Z131" i="6"/>
  <c r="O130" i="6"/>
  <c r="P130" i="6" s="1"/>
  <c r="BE124" i="1"/>
  <c r="BI126" i="5"/>
  <c r="J125" i="1"/>
  <c r="M125" i="1"/>
  <c r="N125" i="1" s="1"/>
  <c r="AM125" i="1"/>
  <c r="AG128" i="3"/>
  <c r="G128" i="3"/>
  <c r="G126" i="1"/>
  <c r="L130" i="4"/>
  <c r="AM127" i="3"/>
  <c r="AN127" i="3" s="1"/>
  <c r="M127" i="3"/>
  <c r="G131" i="4"/>
  <c r="AL130" i="4"/>
  <c r="AO130" i="4" s="1"/>
  <c r="AP130" i="4" s="1"/>
  <c r="AG126" i="1"/>
  <c r="AG131" i="4"/>
  <c r="AL129" i="5"/>
  <c r="AM129" i="5"/>
  <c r="M129" i="5"/>
  <c r="L129" i="5"/>
  <c r="AI129" i="5"/>
  <c r="I129" i="5"/>
  <c r="AO124" i="1"/>
  <c r="AP124" i="1" s="1"/>
  <c r="I130" i="4"/>
  <c r="I125" i="1"/>
  <c r="AJ125" i="1"/>
  <c r="AI125" i="1"/>
  <c r="V123" i="1"/>
  <c r="AV127" i="5"/>
  <c r="J129" i="5"/>
  <c r="J130" i="4"/>
  <c r="AJ130" i="4"/>
  <c r="AI127" i="3"/>
  <c r="AJ127" i="3"/>
  <c r="I127" i="3"/>
  <c r="Q127" i="3" s="1"/>
  <c r="J127" i="3"/>
  <c r="N128" i="5"/>
  <c r="O128" i="5"/>
  <c r="W127" i="5"/>
  <c r="A132" i="5"/>
  <c r="AE131" i="5"/>
  <c r="AG131" i="5" s="1"/>
  <c r="B131" i="5"/>
  <c r="C131" i="5" s="1"/>
  <c r="BJ131" i="5" s="1"/>
  <c r="E131" i="5"/>
  <c r="G131" i="5" s="1"/>
  <c r="AN128" i="5"/>
  <c r="AO128" i="5"/>
  <c r="AP128" i="5" s="1"/>
  <c r="AF130" i="5"/>
  <c r="AZ130" i="5"/>
  <c r="AJ129" i="5"/>
  <c r="F130" i="5"/>
  <c r="Z130" i="5"/>
  <c r="AN129" i="4"/>
  <c r="AO129" i="4"/>
  <c r="AP129" i="4" s="1"/>
  <c r="A133" i="4"/>
  <c r="AE132" i="4"/>
  <c r="E132" i="4"/>
  <c r="B132" i="4"/>
  <c r="C132" i="4" s="1"/>
  <c r="F131" i="4"/>
  <c r="M131" i="4" s="1"/>
  <c r="Z131" i="4"/>
  <c r="AZ131" i="4"/>
  <c r="AF131" i="4"/>
  <c r="AI130" i="4"/>
  <c r="AQ130" i="4" s="1"/>
  <c r="N129" i="4"/>
  <c r="O129" i="4"/>
  <c r="N126" i="3"/>
  <c r="BK126" i="3" s="1"/>
  <c r="AV123" i="1"/>
  <c r="O124" i="1"/>
  <c r="N124" i="1"/>
  <c r="AF126" i="1"/>
  <c r="F126" i="1"/>
  <c r="I126" i="1" s="1"/>
  <c r="Z126" i="1"/>
  <c r="AV125" i="3"/>
  <c r="AO126" i="3"/>
  <c r="AP126" i="3" s="1"/>
  <c r="F128" i="3"/>
  <c r="Z128" i="3"/>
  <c r="AF128" i="3"/>
  <c r="AZ126" i="1"/>
  <c r="AZ128" i="3"/>
  <c r="E129" i="3"/>
  <c r="AE129" i="3"/>
  <c r="B129" i="3"/>
  <c r="C129" i="3" s="1"/>
  <c r="BJ129" i="3" s="1"/>
  <c r="AE127" i="1"/>
  <c r="E127" i="1"/>
  <c r="A127" i="8" s="1"/>
  <c r="B127" i="1"/>
  <c r="C127" i="1" s="1"/>
  <c r="A130" i="3"/>
  <c r="A128" i="1"/>
  <c r="AQ125" i="1" l="1"/>
  <c r="AQ129" i="5"/>
  <c r="BH130" i="9"/>
  <c r="BH129" i="9"/>
  <c r="BJ129" i="9" s="1"/>
  <c r="L132" i="9"/>
  <c r="BK130" i="9"/>
  <c r="AM132" i="9"/>
  <c r="AN132" i="9" s="1"/>
  <c r="AP130" i="9"/>
  <c r="AQ131" i="9"/>
  <c r="BI164" i="6"/>
  <c r="W128" i="4"/>
  <c r="O131" i="9"/>
  <c r="R131" i="9" s="1"/>
  <c r="V131" i="9" s="1"/>
  <c r="AQ127" i="3"/>
  <c r="AQ132" i="9"/>
  <c r="AS130" i="9"/>
  <c r="AW130" i="9" s="1"/>
  <c r="BI130" i="9" s="1"/>
  <c r="Q129" i="5"/>
  <c r="AL128" i="3"/>
  <c r="BH129" i="6"/>
  <c r="BJ129" i="6" s="1"/>
  <c r="Q130" i="6"/>
  <c r="BK129" i="6"/>
  <c r="S131" i="9"/>
  <c r="W131" i="9" s="1"/>
  <c r="Q132" i="9"/>
  <c r="M132" i="9"/>
  <c r="O132" i="9" s="1"/>
  <c r="AO132" i="9"/>
  <c r="BF129" i="9"/>
  <c r="BG129" i="9"/>
  <c r="F133" i="9"/>
  <c r="G133" i="9"/>
  <c r="Z133" i="9"/>
  <c r="I133" i="9"/>
  <c r="J133" i="9"/>
  <c r="L133" i="9"/>
  <c r="B134" i="9"/>
  <c r="C134" i="9" s="1"/>
  <c r="AE134" i="9"/>
  <c r="E134" i="9"/>
  <c r="A135" i="9"/>
  <c r="BF130" i="9"/>
  <c r="BG130" i="9"/>
  <c r="BE132" i="9"/>
  <c r="AP131" i="9"/>
  <c r="AR131" i="9"/>
  <c r="AV131" i="9" s="1"/>
  <c r="AS131" i="9"/>
  <c r="AW131" i="9" s="1"/>
  <c r="AF133" i="9"/>
  <c r="AJ133" i="9" s="1"/>
  <c r="AZ133" i="9"/>
  <c r="AG133" i="9"/>
  <c r="BK128" i="5"/>
  <c r="BF126" i="5"/>
  <c r="BG126" i="5"/>
  <c r="O130" i="4"/>
  <c r="S130" i="4" s="1"/>
  <c r="W130" i="4" s="1"/>
  <c r="Q130" i="4"/>
  <c r="AM131" i="4"/>
  <c r="V128" i="4"/>
  <c r="BH128" i="4" s="1"/>
  <c r="M128" i="3"/>
  <c r="N127" i="3"/>
  <c r="BG122" i="1"/>
  <c r="R130" i="4"/>
  <c r="V130" i="4" s="1"/>
  <c r="BH130" i="4" s="1"/>
  <c r="AR128" i="5"/>
  <c r="AV128" i="5" s="1"/>
  <c r="U20" i="5" s="1"/>
  <c r="AS128" i="5"/>
  <c r="AW128" i="5" s="1"/>
  <c r="V20" i="5" s="1"/>
  <c r="R128" i="5"/>
  <c r="S128" i="5"/>
  <c r="P128" i="5"/>
  <c r="AR124" i="1"/>
  <c r="AV124" i="1" s="1"/>
  <c r="AS124" i="1"/>
  <c r="BJ126" i="5"/>
  <c r="BF122" i="1"/>
  <c r="A171" i="6"/>
  <c r="AE170" i="6"/>
  <c r="AR165" i="6"/>
  <c r="AV165" i="6" s="1"/>
  <c r="AS165" i="6"/>
  <c r="AW165" i="6" s="1"/>
  <c r="AP165" i="6"/>
  <c r="BI124" i="3"/>
  <c r="BJ124" i="3" s="1"/>
  <c r="AI168" i="6"/>
  <c r="AG168" i="6"/>
  <c r="AH168" i="6" s="1"/>
  <c r="AN166" i="6"/>
  <c r="AO166" i="6"/>
  <c r="R124" i="1"/>
  <c r="V124" i="1" s="1"/>
  <c r="S124" i="1"/>
  <c r="P124" i="1"/>
  <c r="AR129" i="4"/>
  <c r="AS129" i="4"/>
  <c r="BE130" i="4"/>
  <c r="BG129" i="6"/>
  <c r="BF129" i="6"/>
  <c r="AJ167" i="6"/>
  <c r="AQ167" i="6" s="1"/>
  <c r="AM167" i="6"/>
  <c r="AW125" i="3"/>
  <c r="W125" i="3"/>
  <c r="BH125" i="3" s="1"/>
  <c r="BE166" i="6"/>
  <c r="W123" i="1"/>
  <c r="BH123" i="1" s="1"/>
  <c r="AR130" i="4"/>
  <c r="AS130" i="4"/>
  <c r="AW130" i="4" s="1"/>
  <c r="R129" i="4"/>
  <c r="S129" i="4"/>
  <c r="W129" i="4" s="1"/>
  <c r="P129" i="4"/>
  <c r="BK129" i="4" s="1"/>
  <c r="AR126" i="3"/>
  <c r="AV126" i="3" s="1"/>
  <c r="AS126" i="3"/>
  <c r="AL126" i="1"/>
  <c r="BG124" i="3"/>
  <c r="AZ169" i="6"/>
  <c r="AF169" i="6"/>
  <c r="AW127" i="5"/>
  <c r="BI127" i="5" s="1"/>
  <c r="AW123" i="1"/>
  <c r="BI123" i="1" s="1"/>
  <c r="J131" i="6"/>
  <c r="G132" i="6"/>
  <c r="H132" i="6" s="1"/>
  <c r="M132" i="6" s="1"/>
  <c r="O131" i="6"/>
  <c r="N131" i="6"/>
  <c r="B133" i="6"/>
  <c r="C133" i="6" s="1"/>
  <c r="E133" i="6"/>
  <c r="F133" i="6" s="1"/>
  <c r="S130" i="6"/>
  <c r="W130" i="6" s="1"/>
  <c r="R130" i="6"/>
  <c r="Z132" i="6"/>
  <c r="BE129" i="5"/>
  <c r="BE127" i="3"/>
  <c r="BF125" i="3"/>
  <c r="BE125" i="1"/>
  <c r="BH127" i="5"/>
  <c r="AG127" i="1"/>
  <c r="AG129" i="3"/>
  <c r="G127" i="1"/>
  <c r="G129" i="3"/>
  <c r="G132" i="4"/>
  <c r="AM128" i="3"/>
  <c r="BI128" i="4"/>
  <c r="AG132" i="4"/>
  <c r="L128" i="3"/>
  <c r="AL131" i="4"/>
  <c r="AO131" i="4" s="1"/>
  <c r="AP131" i="4" s="1"/>
  <c r="AM126" i="1"/>
  <c r="L131" i="4"/>
  <c r="O131" i="4" s="1"/>
  <c r="M126" i="1"/>
  <c r="L126" i="1"/>
  <c r="BH126" i="3"/>
  <c r="M130" i="5"/>
  <c r="L130" i="5"/>
  <c r="AL130" i="5"/>
  <c r="AM130" i="5"/>
  <c r="J130" i="5"/>
  <c r="AW124" i="1"/>
  <c r="AJ126" i="1"/>
  <c r="J126" i="1"/>
  <c r="AI126" i="1"/>
  <c r="AQ126" i="1" s="1"/>
  <c r="N130" i="4"/>
  <c r="V128" i="5"/>
  <c r="O129" i="5"/>
  <c r="AN130" i="4"/>
  <c r="J131" i="4"/>
  <c r="AV130" i="4"/>
  <c r="AI128" i="3"/>
  <c r="AJ128" i="3"/>
  <c r="AQ128" i="3" s="1"/>
  <c r="I128" i="3"/>
  <c r="J128" i="3"/>
  <c r="N129" i="5"/>
  <c r="Z131" i="5"/>
  <c r="F131" i="5"/>
  <c r="AI130" i="5"/>
  <c r="AJ130" i="5"/>
  <c r="AE132" i="5"/>
  <c r="AG132" i="5" s="1"/>
  <c r="B132" i="5"/>
  <c r="C132" i="5" s="1"/>
  <c r="A133" i="5"/>
  <c r="E132" i="5"/>
  <c r="G132" i="5" s="1"/>
  <c r="AZ131" i="5"/>
  <c r="AF131" i="5"/>
  <c r="AO129" i="5"/>
  <c r="AP129" i="5" s="1"/>
  <c r="AN129" i="5"/>
  <c r="I130" i="5"/>
  <c r="Q130" i="5" s="1"/>
  <c r="AV129" i="4"/>
  <c r="AZ132" i="4"/>
  <c r="AF132" i="4"/>
  <c r="AJ132" i="4" s="1"/>
  <c r="B133" i="4"/>
  <c r="C133" i="4" s="1"/>
  <c r="BJ133" i="4" s="1"/>
  <c r="AE133" i="4"/>
  <c r="A134" i="4"/>
  <c r="E133" i="4"/>
  <c r="V129" i="4"/>
  <c r="F132" i="4"/>
  <c r="Z132" i="4"/>
  <c r="AI131" i="4"/>
  <c r="AJ131" i="4"/>
  <c r="I131" i="4"/>
  <c r="O125" i="1"/>
  <c r="AO125" i="1"/>
  <c r="AP125" i="1" s="1"/>
  <c r="AN125" i="1"/>
  <c r="AF127" i="1"/>
  <c r="F127" i="1"/>
  <c r="J127" i="1" s="1"/>
  <c r="Z127" i="1"/>
  <c r="F129" i="3"/>
  <c r="Z129" i="3"/>
  <c r="O127" i="3"/>
  <c r="AO127" i="3"/>
  <c r="AP127" i="3" s="1"/>
  <c r="AF129" i="3"/>
  <c r="AZ127" i="1"/>
  <c r="AZ129" i="3"/>
  <c r="E130" i="3"/>
  <c r="B130" i="3"/>
  <c r="C130" i="3" s="1"/>
  <c r="AE130" i="3"/>
  <c r="E128" i="1"/>
  <c r="A128" i="8" s="1"/>
  <c r="AE128" i="1"/>
  <c r="B128" i="1"/>
  <c r="C128" i="1" s="1"/>
  <c r="A131" i="3"/>
  <c r="A129" i="1"/>
  <c r="AQ131" i="4" l="1"/>
  <c r="P131" i="9"/>
  <c r="BK131" i="9" s="1"/>
  <c r="BH131" i="9"/>
  <c r="AL129" i="3"/>
  <c r="BJ123" i="1"/>
  <c r="A123" i="2" s="1"/>
  <c r="BI131" i="9"/>
  <c r="BJ130" i="9"/>
  <c r="BG125" i="3"/>
  <c r="BG123" i="1"/>
  <c r="BG128" i="4"/>
  <c r="BF128" i="4"/>
  <c r="P130" i="4"/>
  <c r="BK130" i="4" s="1"/>
  <c r="AI133" i="9"/>
  <c r="AQ133" i="9" s="1"/>
  <c r="M133" i="9"/>
  <c r="Q131" i="6"/>
  <c r="BK130" i="6"/>
  <c r="AQ130" i="5"/>
  <c r="AN128" i="3"/>
  <c r="AL133" i="9"/>
  <c r="Q133" i="9"/>
  <c r="P132" i="9"/>
  <c r="R132" i="9"/>
  <c r="V132" i="9" s="1"/>
  <c r="S132" i="9"/>
  <c r="W132" i="9" s="1"/>
  <c r="AF134" i="9"/>
  <c r="AZ134" i="9"/>
  <c r="AG134" i="9"/>
  <c r="AI134" i="9"/>
  <c r="AQ134" i="9" s="1"/>
  <c r="AJ134" i="9"/>
  <c r="AM133" i="9"/>
  <c r="N132" i="9"/>
  <c r="BK132" i="9" s="1"/>
  <c r="F134" i="9"/>
  <c r="J134" i="9" s="1"/>
  <c r="G134" i="9"/>
  <c r="Z134" i="9"/>
  <c r="AP132" i="9"/>
  <c r="AR132" i="9"/>
  <c r="AV132" i="9" s="1"/>
  <c r="BI132" i="9" s="1"/>
  <c r="AS132" i="9"/>
  <c r="AW132" i="9" s="1"/>
  <c r="BF131" i="9"/>
  <c r="BG131" i="9"/>
  <c r="N133" i="9"/>
  <c r="O133" i="9"/>
  <c r="B135" i="9"/>
  <c r="C135" i="9" s="1"/>
  <c r="AE135" i="9"/>
  <c r="E135" i="9"/>
  <c r="A136" i="9"/>
  <c r="BE133" i="9"/>
  <c r="BG127" i="5"/>
  <c r="BF127" i="5"/>
  <c r="Q131" i="4"/>
  <c r="N131" i="4"/>
  <c r="BJ128" i="4"/>
  <c r="Q128" i="3"/>
  <c r="M129" i="3"/>
  <c r="BI124" i="1"/>
  <c r="AL127" i="1"/>
  <c r="AO126" i="1"/>
  <c r="AP126" i="1" s="1"/>
  <c r="V130" i="6"/>
  <c r="BH130" i="6" s="1"/>
  <c r="BJ130" i="6" s="1"/>
  <c r="R127" i="3"/>
  <c r="V127" i="3" s="1"/>
  <c r="S127" i="3"/>
  <c r="P127" i="3"/>
  <c r="BK127" i="3" s="1"/>
  <c r="BE167" i="6"/>
  <c r="AJ168" i="6"/>
  <c r="AQ168" i="6" s="1"/>
  <c r="AM168" i="6"/>
  <c r="BI125" i="3"/>
  <c r="BE131" i="4"/>
  <c r="AR129" i="5"/>
  <c r="AV129" i="5" s="1"/>
  <c r="AS129" i="5"/>
  <c r="AW129" i="5" s="1"/>
  <c r="R129" i="5"/>
  <c r="S129" i="5"/>
  <c r="P129" i="5"/>
  <c r="BK129" i="5" s="1"/>
  <c r="AR125" i="1"/>
  <c r="AV125" i="1" s="1"/>
  <c r="AS125" i="1"/>
  <c r="AW125" i="1" s="1"/>
  <c r="AR131" i="4"/>
  <c r="AV131" i="4" s="1"/>
  <c r="AS131" i="4"/>
  <c r="L132" i="4"/>
  <c r="BE126" i="1"/>
  <c r="BF123" i="1"/>
  <c r="AG169" i="6"/>
  <c r="AH169" i="6" s="1"/>
  <c r="AI169" i="6"/>
  <c r="AW129" i="4"/>
  <c r="BG129" i="4" s="1"/>
  <c r="W124" i="1"/>
  <c r="BG124" i="1" s="1"/>
  <c r="BI165" i="6"/>
  <c r="R125" i="1"/>
  <c r="S125" i="1"/>
  <c r="P125" i="1"/>
  <c r="R131" i="4"/>
  <c r="V131" i="4" s="1"/>
  <c r="S131" i="4"/>
  <c r="P131" i="4"/>
  <c r="AR166" i="6"/>
  <c r="AV166" i="6" s="1"/>
  <c r="AS166" i="6"/>
  <c r="AW166" i="6" s="1"/>
  <c r="AP166" i="6"/>
  <c r="AF170" i="6"/>
  <c r="AZ170" i="6"/>
  <c r="W128" i="5"/>
  <c r="V17" i="5" s="1"/>
  <c r="AR127" i="3"/>
  <c r="AS127" i="3"/>
  <c r="BH124" i="1"/>
  <c r="BJ124" i="1" s="1"/>
  <c r="A124" i="2" s="1"/>
  <c r="N126" i="1"/>
  <c r="BF130" i="6"/>
  <c r="BG130" i="6"/>
  <c r="AW126" i="3"/>
  <c r="BG126" i="3" s="1"/>
  <c r="AO167" i="6"/>
  <c r="AN167" i="6"/>
  <c r="A172" i="6"/>
  <c r="AE171" i="6"/>
  <c r="J132" i="6"/>
  <c r="G133" i="6"/>
  <c r="H133" i="6" s="1"/>
  <c r="M133" i="6" s="1"/>
  <c r="I133" i="6"/>
  <c r="R131" i="6"/>
  <c r="P131" i="6"/>
  <c r="O132" i="6"/>
  <c r="P132" i="6" s="1"/>
  <c r="S131" i="6"/>
  <c r="W131" i="6" s="1"/>
  <c r="E134" i="6"/>
  <c r="F134" i="6" s="1"/>
  <c r="I134" i="6" s="1"/>
  <c r="B134" i="6"/>
  <c r="C134" i="6" s="1"/>
  <c r="Z133" i="6"/>
  <c r="N132" i="6"/>
  <c r="BE130" i="5"/>
  <c r="BF128" i="5"/>
  <c r="U17" i="5"/>
  <c r="BF126" i="3"/>
  <c r="BE128" i="3"/>
  <c r="BI128" i="5"/>
  <c r="BI130" i="4"/>
  <c r="BJ130" i="4" s="1"/>
  <c r="BH129" i="4"/>
  <c r="BG130" i="4"/>
  <c r="BF130" i="4"/>
  <c r="AG133" i="4"/>
  <c r="M132" i="4"/>
  <c r="AM129" i="3"/>
  <c r="AN129" i="3" s="1"/>
  <c r="AM127" i="1"/>
  <c r="AL132" i="4"/>
  <c r="M127" i="1"/>
  <c r="AG128" i="1"/>
  <c r="G130" i="3"/>
  <c r="G128" i="1"/>
  <c r="G133" i="4"/>
  <c r="AM132" i="4"/>
  <c r="L129" i="3"/>
  <c r="L127" i="1"/>
  <c r="AG130" i="3"/>
  <c r="AN130" i="5"/>
  <c r="AM131" i="5"/>
  <c r="AL131" i="5"/>
  <c r="L131" i="5"/>
  <c r="M131" i="5"/>
  <c r="J131" i="5"/>
  <c r="O126" i="1"/>
  <c r="N128" i="3"/>
  <c r="AI132" i="4"/>
  <c r="AQ132" i="4" s="1"/>
  <c r="AN131" i="4"/>
  <c r="W131" i="4"/>
  <c r="AI127" i="1"/>
  <c r="AJ127" i="1"/>
  <c r="I127" i="1"/>
  <c r="AO130" i="5"/>
  <c r="AP130" i="5" s="1"/>
  <c r="AI129" i="3"/>
  <c r="AJ129" i="3"/>
  <c r="I129" i="3"/>
  <c r="J129" i="3"/>
  <c r="A134" i="5"/>
  <c r="E133" i="5"/>
  <c r="G133" i="5" s="1"/>
  <c r="AE133" i="5"/>
  <c r="AG133" i="5" s="1"/>
  <c r="B133" i="5"/>
  <c r="C133" i="5" s="1"/>
  <c r="BJ133" i="5" s="1"/>
  <c r="F132" i="5"/>
  <c r="Z132" i="5"/>
  <c r="I131" i="5"/>
  <c r="AF132" i="5"/>
  <c r="AZ132" i="5"/>
  <c r="AJ131" i="5"/>
  <c r="AI131" i="5"/>
  <c r="N130" i="5"/>
  <c r="O130" i="5"/>
  <c r="E134" i="4"/>
  <c r="AE134" i="4"/>
  <c r="A135" i="4"/>
  <c r="B134" i="4"/>
  <c r="C134" i="4" s="1"/>
  <c r="I132" i="4"/>
  <c r="AF133" i="4"/>
  <c r="AI133" i="4" s="1"/>
  <c r="AZ133" i="4"/>
  <c r="Z133" i="4"/>
  <c r="F133" i="4"/>
  <c r="AW131" i="4"/>
  <c r="J132" i="4"/>
  <c r="O128" i="3"/>
  <c r="AN126" i="1"/>
  <c r="AF128" i="1"/>
  <c r="AI128" i="1" s="1"/>
  <c r="F128" i="1"/>
  <c r="I128" i="1" s="1"/>
  <c r="Z128" i="1"/>
  <c r="F130" i="3"/>
  <c r="Z130" i="3"/>
  <c r="W127" i="3"/>
  <c r="AF130" i="3"/>
  <c r="AO128" i="3"/>
  <c r="AP128" i="3" s="1"/>
  <c r="AZ130" i="3"/>
  <c r="AZ128" i="1"/>
  <c r="B131" i="3"/>
  <c r="C131" i="3" s="1"/>
  <c r="BJ131" i="3" s="1"/>
  <c r="E131" i="3"/>
  <c r="AE131" i="3"/>
  <c r="E129" i="1"/>
  <c r="A129" i="8" s="1"/>
  <c r="AE129" i="1"/>
  <c r="B129" i="1"/>
  <c r="C129" i="1" s="1"/>
  <c r="A132" i="3"/>
  <c r="A130" i="1"/>
  <c r="AQ131" i="5" l="1"/>
  <c r="BF124" i="1"/>
  <c r="AQ129" i="3"/>
  <c r="AQ127" i="1"/>
  <c r="BJ131" i="9"/>
  <c r="BG128" i="5"/>
  <c r="W129" i="5"/>
  <c r="M134" i="9"/>
  <c r="AM134" i="9"/>
  <c r="BH132" i="9"/>
  <c r="BJ132" i="9" s="1"/>
  <c r="AO133" i="9"/>
  <c r="BK131" i="4"/>
  <c r="L130" i="3"/>
  <c r="Q131" i="5"/>
  <c r="V129" i="5"/>
  <c r="BH129" i="5" s="1"/>
  <c r="N127" i="1"/>
  <c r="BH128" i="5"/>
  <c r="AW127" i="3"/>
  <c r="W125" i="1"/>
  <c r="AN127" i="1"/>
  <c r="Q129" i="3"/>
  <c r="Q132" i="6"/>
  <c r="BK131" i="6"/>
  <c r="BK132" i="6"/>
  <c r="BH131" i="4"/>
  <c r="Q132" i="4"/>
  <c r="L134" i="9"/>
  <c r="N134" i="9" s="1"/>
  <c r="BI166" i="6"/>
  <c r="AN133" i="9"/>
  <c r="O134" i="9"/>
  <c r="AP133" i="9"/>
  <c r="AR133" i="9"/>
  <c r="AV133" i="9" s="1"/>
  <c r="BI133" i="9" s="1"/>
  <c r="AS133" i="9"/>
  <c r="AW133" i="9" s="1"/>
  <c r="P133" i="9"/>
  <c r="BK133" i="9" s="1"/>
  <c r="S133" i="9"/>
  <c r="W133" i="9" s="1"/>
  <c r="R133" i="9"/>
  <c r="V133" i="9" s="1"/>
  <c r="BH133" i="9" s="1"/>
  <c r="BJ133" i="9" s="1"/>
  <c r="BF132" i="9"/>
  <c r="BG132" i="9"/>
  <c r="AL134" i="9"/>
  <c r="AF135" i="9"/>
  <c r="AJ135" i="9" s="1"/>
  <c r="AZ135" i="9"/>
  <c r="AG135" i="9"/>
  <c r="F135" i="9"/>
  <c r="I135" i="9" s="1"/>
  <c r="G135" i="9"/>
  <c r="Z135" i="9"/>
  <c r="B136" i="9"/>
  <c r="C136" i="9" s="1"/>
  <c r="AE136" i="9"/>
  <c r="E136" i="9"/>
  <c r="A137" i="9"/>
  <c r="I134" i="9"/>
  <c r="BI129" i="4"/>
  <c r="M133" i="4"/>
  <c r="BF129" i="4"/>
  <c r="AV127" i="3"/>
  <c r="BI127" i="3" s="1"/>
  <c r="AM130" i="3"/>
  <c r="AR126" i="1"/>
  <c r="AV126" i="1" s="1"/>
  <c r="AS126" i="1"/>
  <c r="AW126" i="1" s="1"/>
  <c r="V125" i="1"/>
  <c r="BH125" i="1" s="1"/>
  <c r="V131" i="6"/>
  <c r="BH131" i="6" s="1"/>
  <c r="BJ131" i="6" s="1"/>
  <c r="R128" i="3"/>
  <c r="V128" i="3" s="1"/>
  <c r="S128" i="3"/>
  <c r="P128" i="3"/>
  <c r="BK128" i="3" s="1"/>
  <c r="AR128" i="3"/>
  <c r="AV128" i="3" s="1"/>
  <c r="AS128" i="3"/>
  <c r="R126" i="1"/>
  <c r="S126" i="1"/>
  <c r="P126" i="1"/>
  <c r="AR167" i="6"/>
  <c r="AV167" i="6" s="1"/>
  <c r="AS167" i="6"/>
  <c r="AW167" i="6" s="1"/>
  <c r="AP167" i="6"/>
  <c r="AN168" i="6"/>
  <c r="AO168" i="6"/>
  <c r="AR130" i="5"/>
  <c r="AS130" i="5"/>
  <c r="AF171" i="6"/>
  <c r="AZ171" i="6"/>
  <c r="AI170" i="6"/>
  <c r="AG170" i="6"/>
  <c r="AH170" i="6" s="1"/>
  <c r="AJ169" i="6"/>
  <c r="AQ169" i="6" s="1"/>
  <c r="AM169" i="6"/>
  <c r="BE168" i="6"/>
  <c r="R130" i="5"/>
  <c r="V130" i="5" s="1"/>
  <c r="S130" i="5"/>
  <c r="P130" i="5"/>
  <c r="BK130" i="5" s="1"/>
  <c r="BI126" i="3"/>
  <c r="BJ126" i="3" s="1"/>
  <c r="BG131" i="6"/>
  <c r="BF131" i="6"/>
  <c r="A173" i="6"/>
  <c r="AE172" i="6"/>
  <c r="J133" i="6"/>
  <c r="G134" i="6"/>
  <c r="H134" i="6" s="1"/>
  <c r="R132" i="6"/>
  <c r="V132" i="6" s="1"/>
  <c r="S132" i="6"/>
  <c r="W132" i="6" s="1"/>
  <c r="N133" i="6"/>
  <c r="Z134" i="6"/>
  <c r="O133" i="6"/>
  <c r="P133" i="6" s="1"/>
  <c r="E135" i="6"/>
  <c r="F135" i="6" s="1"/>
  <c r="B135" i="6"/>
  <c r="C135" i="6" s="1"/>
  <c r="BJ128" i="5"/>
  <c r="BE131" i="5"/>
  <c r="BG129" i="5"/>
  <c r="BE132" i="4"/>
  <c r="BE129" i="3"/>
  <c r="BE127" i="1"/>
  <c r="BI129" i="5"/>
  <c r="BF129" i="5"/>
  <c r="BI131" i="4"/>
  <c r="BI125" i="1"/>
  <c r="BG131" i="4"/>
  <c r="BF131" i="4"/>
  <c r="BF127" i="3"/>
  <c r="BH127" i="3"/>
  <c r="AG131" i="3"/>
  <c r="AL130" i="3"/>
  <c r="AN130" i="3" s="1"/>
  <c r="M130" i="3"/>
  <c r="AM128" i="1"/>
  <c r="AL133" i="4"/>
  <c r="G129" i="1"/>
  <c r="G131" i="3"/>
  <c r="AG134" i="4"/>
  <c r="M128" i="1"/>
  <c r="AM133" i="4"/>
  <c r="G134" i="4"/>
  <c r="L133" i="4"/>
  <c r="L128" i="1"/>
  <c r="AG129" i="1"/>
  <c r="AL128" i="1"/>
  <c r="AL132" i="5"/>
  <c r="AM132" i="5"/>
  <c r="M132" i="5"/>
  <c r="L132" i="5"/>
  <c r="I132" i="5"/>
  <c r="V126" i="1"/>
  <c r="AN132" i="4"/>
  <c r="AO132" i="4"/>
  <c r="AP132" i="4" s="1"/>
  <c r="AJ128" i="1"/>
  <c r="AQ128" i="1" s="1"/>
  <c r="J128" i="1"/>
  <c r="AV130" i="5"/>
  <c r="AJ132" i="5"/>
  <c r="J132" i="5"/>
  <c r="AI132" i="5"/>
  <c r="AJ130" i="3"/>
  <c r="AI130" i="3"/>
  <c r="J130" i="3"/>
  <c r="I130" i="3"/>
  <c r="F133" i="5"/>
  <c r="Z133" i="5"/>
  <c r="AN131" i="5"/>
  <c r="AO131" i="5"/>
  <c r="AP131" i="5" s="1"/>
  <c r="O131" i="5"/>
  <c r="N131" i="5"/>
  <c r="AE134" i="5"/>
  <c r="AG134" i="5" s="1"/>
  <c r="B134" i="5"/>
  <c r="C134" i="5" s="1"/>
  <c r="A135" i="5"/>
  <c r="E134" i="5"/>
  <c r="G134" i="5" s="1"/>
  <c r="AZ133" i="5"/>
  <c r="AF133" i="5"/>
  <c r="Z134" i="4"/>
  <c r="F134" i="4"/>
  <c r="I134" i="4" s="1"/>
  <c r="J133" i="4"/>
  <c r="I133" i="4"/>
  <c r="Q133" i="4" s="1"/>
  <c r="A136" i="4"/>
  <c r="B135" i="4"/>
  <c r="C135" i="4" s="1"/>
  <c r="BJ135" i="4" s="1"/>
  <c r="AE135" i="4"/>
  <c r="E135" i="4"/>
  <c r="AJ133" i="4"/>
  <c r="AQ133" i="4" s="1"/>
  <c r="N132" i="4"/>
  <c r="O132" i="4"/>
  <c r="AF134" i="4"/>
  <c r="AZ134" i="4"/>
  <c r="AO127" i="1"/>
  <c r="AP127" i="1" s="1"/>
  <c r="O127" i="1"/>
  <c r="F129" i="1"/>
  <c r="I129" i="1" s="1"/>
  <c r="Z129" i="1"/>
  <c r="AF129" i="1"/>
  <c r="AO129" i="3"/>
  <c r="AP129" i="3" s="1"/>
  <c r="O129" i="3"/>
  <c r="N129" i="3"/>
  <c r="F131" i="3"/>
  <c r="Z131" i="3"/>
  <c r="AW128" i="3"/>
  <c r="AF131" i="3"/>
  <c r="AM131" i="3" s="1"/>
  <c r="AZ129" i="1"/>
  <c r="AZ131" i="3"/>
  <c r="E132" i="3"/>
  <c r="B132" i="3"/>
  <c r="C132" i="3" s="1"/>
  <c r="AE132" i="3"/>
  <c r="AE130" i="1"/>
  <c r="B130" i="1"/>
  <c r="C130" i="1" s="1"/>
  <c r="E130" i="1"/>
  <c r="A130" i="8" s="1"/>
  <c r="A133" i="3"/>
  <c r="A131" i="1"/>
  <c r="AQ130" i="3" l="1"/>
  <c r="BJ125" i="1"/>
  <c r="A125" i="2" s="1"/>
  <c r="Q130" i="3"/>
  <c r="Q132" i="5"/>
  <c r="AI135" i="9"/>
  <c r="M135" i="9"/>
  <c r="AQ132" i="5"/>
  <c r="AM135" i="9"/>
  <c r="L135" i="9"/>
  <c r="BI126" i="1"/>
  <c r="J135" i="9"/>
  <c r="BE135" i="9" s="1"/>
  <c r="AL135" i="9"/>
  <c r="AO135" i="9" s="1"/>
  <c r="Q133" i="6"/>
  <c r="AQ135" i="9"/>
  <c r="AN135" i="9"/>
  <c r="BF133" i="9"/>
  <c r="BG133" i="9"/>
  <c r="N135" i="9"/>
  <c r="O135" i="9"/>
  <c r="P134" i="9"/>
  <c r="S134" i="9"/>
  <c r="W134" i="9" s="1"/>
  <c r="R134" i="9"/>
  <c r="V134" i="9" s="1"/>
  <c r="BH134" i="9" s="1"/>
  <c r="BE134" i="9"/>
  <c r="Q134" i="9"/>
  <c r="AN134" i="9"/>
  <c r="AO134" i="9"/>
  <c r="AF136" i="9"/>
  <c r="AZ136" i="9"/>
  <c r="AG136" i="9"/>
  <c r="F136" i="9"/>
  <c r="J136" i="9" s="1"/>
  <c r="G136" i="9"/>
  <c r="Z136" i="9"/>
  <c r="B137" i="9"/>
  <c r="C137" i="9" s="1"/>
  <c r="AE137" i="9"/>
  <c r="E137" i="9"/>
  <c r="A138" i="9"/>
  <c r="BI130" i="5"/>
  <c r="AW130" i="5"/>
  <c r="AL134" i="4"/>
  <c r="M131" i="3"/>
  <c r="BG127" i="3"/>
  <c r="AL129" i="1"/>
  <c r="BF125" i="1"/>
  <c r="BG125" i="1"/>
  <c r="BH132" i="6"/>
  <c r="BJ132" i="6" s="1"/>
  <c r="A174" i="6"/>
  <c r="AE173" i="6"/>
  <c r="R127" i="1"/>
  <c r="V127" i="1" s="1"/>
  <c r="S127" i="1"/>
  <c r="P127" i="1"/>
  <c r="R129" i="3"/>
  <c r="S129" i="3"/>
  <c r="P129" i="3"/>
  <c r="BK129" i="3" s="1"/>
  <c r="R131" i="5"/>
  <c r="V131" i="5" s="1"/>
  <c r="S131" i="5"/>
  <c r="P131" i="5"/>
  <c r="BK131" i="5" s="1"/>
  <c r="AR132" i="4"/>
  <c r="AV132" i="4" s="1"/>
  <c r="AS132" i="4"/>
  <c r="AN169" i="6"/>
  <c r="AO169" i="6"/>
  <c r="AR168" i="6"/>
  <c r="AV168" i="6" s="1"/>
  <c r="AS168" i="6"/>
  <c r="AW168" i="6" s="1"/>
  <c r="AP168" i="6"/>
  <c r="AR131" i="5"/>
  <c r="AS131" i="5"/>
  <c r="W130" i="5"/>
  <c r="BH130" i="5" s="1"/>
  <c r="BE169" i="6"/>
  <c r="AG171" i="6"/>
  <c r="AH171" i="6" s="1"/>
  <c r="AI171" i="6"/>
  <c r="BI167" i="6"/>
  <c r="W126" i="1"/>
  <c r="BF126" i="1" s="1"/>
  <c r="AR129" i="3"/>
  <c r="AV129" i="3" s="1"/>
  <c r="AS129" i="3"/>
  <c r="AR127" i="1"/>
  <c r="AS127" i="1"/>
  <c r="R132" i="4"/>
  <c r="V132" i="4" s="1"/>
  <c r="S132" i="4"/>
  <c r="P132" i="4"/>
  <c r="BK132" i="4" s="1"/>
  <c r="BH126" i="1"/>
  <c r="BJ126" i="1" s="1"/>
  <c r="A126" i="2" s="1"/>
  <c r="BF132" i="6"/>
  <c r="BG132" i="6"/>
  <c r="AZ172" i="6"/>
  <c r="AF172" i="6"/>
  <c r="AJ170" i="6"/>
  <c r="AQ170" i="6" s="1"/>
  <c r="AM170" i="6"/>
  <c r="W128" i="3"/>
  <c r="BH128" i="3" s="1"/>
  <c r="M134" i="6"/>
  <c r="G135" i="6"/>
  <c r="H135" i="6" s="1"/>
  <c r="M135" i="6" s="1"/>
  <c r="I135" i="6"/>
  <c r="J134" i="6"/>
  <c r="B136" i="6"/>
  <c r="C136" i="6" s="1"/>
  <c r="E136" i="6"/>
  <c r="F136" i="6" s="1"/>
  <c r="I136" i="6" s="1"/>
  <c r="R133" i="6"/>
  <c r="S133" i="6"/>
  <c r="W133" i="6" s="1"/>
  <c r="Z135" i="6"/>
  <c r="BE132" i="5"/>
  <c r="BG130" i="5"/>
  <c r="BF130" i="5"/>
  <c r="BE128" i="1"/>
  <c r="BE133" i="4"/>
  <c r="BE130" i="3"/>
  <c r="BG128" i="3"/>
  <c r="BG126" i="1"/>
  <c r="AG132" i="3"/>
  <c r="G135" i="4"/>
  <c r="AM129" i="1"/>
  <c r="AM134" i="4"/>
  <c r="AL131" i="3"/>
  <c r="AN131" i="3" s="1"/>
  <c r="G130" i="1"/>
  <c r="AG135" i="4"/>
  <c r="M129" i="1"/>
  <c r="G132" i="3"/>
  <c r="BI128" i="3"/>
  <c r="AO132" i="5"/>
  <c r="AP132" i="5" s="1"/>
  <c r="L134" i="4"/>
  <c r="L131" i="3"/>
  <c r="N131" i="3" s="1"/>
  <c r="L129" i="1"/>
  <c r="AG130" i="1"/>
  <c r="O132" i="5"/>
  <c r="M134" i="4"/>
  <c r="AL133" i="5"/>
  <c r="AM133" i="5"/>
  <c r="M133" i="5"/>
  <c r="L133" i="5"/>
  <c r="I133" i="5"/>
  <c r="AI133" i="5"/>
  <c r="AN132" i="5"/>
  <c r="J129" i="1"/>
  <c r="AJ129" i="1"/>
  <c r="AI129" i="1"/>
  <c r="O128" i="1"/>
  <c r="N132" i="5"/>
  <c r="I131" i="3"/>
  <c r="Q131" i="3" s="1"/>
  <c r="J131" i="3"/>
  <c r="AJ131" i="3"/>
  <c r="AI131" i="3"/>
  <c r="AQ131" i="3" s="1"/>
  <c r="AJ133" i="5"/>
  <c r="Z134" i="5"/>
  <c r="F134" i="5"/>
  <c r="AZ134" i="5"/>
  <c r="AF134" i="5"/>
  <c r="B135" i="5"/>
  <c r="C135" i="5" s="1"/>
  <c r="BJ135" i="5" s="1"/>
  <c r="A136" i="5"/>
  <c r="AE135" i="5"/>
  <c r="AG135" i="5" s="1"/>
  <c r="E135" i="5"/>
  <c r="G135" i="5" s="1"/>
  <c r="J133" i="5"/>
  <c r="AN133" i="4"/>
  <c r="AO133" i="4"/>
  <c r="AP133" i="4" s="1"/>
  <c r="N133" i="4"/>
  <c r="O133" i="4"/>
  <c r="AZ135" i="4"/>
  <c r="AF135" i="4"/>
  <c r="AM135" i="4" s="1"/>
  <c r="AI134" i="4"/>
  <c r="A137" i="4"/>
  <c r="AE136" i="4"/>
  <c r="E136" i="4"/>
  <c r="B136" i="4"/>
  <c r="C136" i="4" s="1"/>
  <c r="F135" i="4"/>
  <c r="J135" i="4" s="1"/>
  <c r="Z135" i="4"/>
  <c r="J134" i="4"/>
  <c r="Q134" i="4" s="1"/>
  <c r="AJ134" i="4"/>
  <c r="V129" i="3"/>
  <c r="W127" i="1"/>
  <c r="AO128" i="1"/>
  <c r="AP128" i="1" s="1"/>
  <c r="AN128" i="1"/>
  <c r="N128" i="1"/>
  <c r="AV127" i="1"/>
  <c r="F130" i="1"/>
  <c r="Z130" i="1"/>
  <c r="AF130" i="1"/>
  <c r="O130" i="3"/>
  <c r="N130" i="3"/>
  <c r="AO130" i="3"/>
  <c r="AP130" i="3" s="1"/>
  <c r="F132" i="3"/>
  <c r="Z132" i="3"/>
  <c r="AF132" i="3"/>
  <c r="AZ130" i="1"/>
  <c r="AZ132" i="3"/>
  <c r="B133" i="3"/>
  <c r="C133" i="3" s="1"/>
  <c r="BJ133" i="3" s="1"/>
  <c r="E133" i="3"/>
  <c r="AE133" i="3"/>
  <c r="E131" i="1"/>
  <c r="A131" i="8" s="1"/>
  <c r="AE131" i="1"/>
  <c r="B131" i="1"/>
  <c r="C131" i="1" s="1"/>
  <c r="A134" i="3"/>
  <c r="A132" i="1"/>
  <c r="AL130" i="1" l="1"/>
  <c r="AO134" i="4"/>
  <c r="AP134" i="4" s="1"/>
  <c r="Q135" i="9"/>
  <c r="M136" i="9"/>
  <c r="AW131" i="5"/>
  <c r="I136" i="9"/>
  <c r="AQ133" i="5"/>
  <c r="AM136" i="9"/>
  <c r="BK134" i="9"/>
  <c r="Q134" i="6"/>
  <c r="AQ134" i="4"/>
  <c r="AQ129" i="1"/>
  <c r="BK133" i="6"/>
  <c r="AL132" i="3"/>
  <c r="M132" i="3"/>
  <c r="Q133" i="5"/>
  <c r="F137" i="9"/>
  <c r="Z137" i="9"/>
  <c r="G137" i="9"/>
  <c r="Q136" i="9"/>
  <c r="B138" i="9"/>
  <c r="C138" i="9" s="1"/>
  <c r="AE138" i="9"/>
  <c r="E138" i="9"/>
  <c r="A139" i="9"/>
  <c r="L136" i="9"/>
  <c r="AJ136" i="9"/>
  <c r="AP135" i="9"/>
  <c r="AS135" i="9"/>
  <c r="AW135" i="9" s="1"/>
  <c r="AR135" i="9"/>
  <c r="AV135" i="9" s="1"/>
  <c r="BI135" i="9" s="1"/>
  <c r="AI136" i="9"/>
  <c r="P135" i="9"/>
  <c r="BK135" i="9" s="1"/>
  <c r="R135" i="9"/>
  <c r="V135" i="9" s="1"/>
  <c r="S135" i="9"/>
  <c r="W135" i="9" s="1"/>
  <c r="AP134" i="9"/>
  <c r="AR134" i="9"/>
  <c r="AV134" i="9" s="1"/>
  <c r="BI134" i="9" s="1"/>
  <c r="BJ134" i="9" s="1"/>
  <c r="AS134" i="9"/>
  <c r="AW134" i="9" s="1"/>
  <c r="AF137" i="9"/>
  <c r="AI137" i="9" s="1"/>
  <c r="AZ137" i="9"/>
  <c r="AG137" i="9"/>
  <c r="AL136" i="9"/>
  <c r="BJ130" i="5"/>
  <c r="AV131" i="5"/>
  <c r="BI131" i="5" s="1"/>
  <c r="W129" i="3"/>
  <c r="BH129" i="3" s="1"/>
  <c r="L130" i="1"/>
  <c r="AW127" i="1"/>
  <c r="BF127" i="1" s="1"/>
  <c r="O134" i="6"/>
  <c r="P134" i="6" s="1"/>
  <c r="V133" i="6"/>
  <c r="BH133" i="6" s="1"/>
  <c r="BJ133" i="6" s="1"/>
  <c r="AR133" i="4"/>
  <c r="AV133" i="4" s="1"/>
  <c r="AS133" i="4"/>
  <c r="BG133" i="6"/>
  <c r="BF133" i="6"/>
  <c r="G136" i="6"/>
  <c r="H136" i="6" s="1"/>
  <c r="M136" i="6" s="1"/>
  <c r="O136" i="6" s="1"/>
  <c r="P136" i="6" s="1"/>
  <c r="AG172" i="6"/>
  <c r="AH172" i="6" s="1"/>
  <c r="AI172" i="6"/>
  <c r="AR169" i="6"/>
  <c r="AV169" i="6" s="1"/>
  <c r="AS169" i="6"/>
  <c r="AW169" i="6" s="1"/>
  <c r="AP169" i="6"/>
  <c r="AF173" i="6"/>
  <c r="AZ173" i="6"/>
  <c r="AR128" i="1"/>
  <c r="AS128" i="1"/>
  <c r="R132" i="5"/>
  <c r="V132" i="5" s="1"/>
  <c r="S132" i="5"/>
  <c r="P132" i="5"/>
  <c r="BK132" i="5" s="1"/>
  <c r="A175" i="6"/>
  <c r="AE174" i="6"/>
  <c r="R133" i="4"/>
  <c r="S133" i="4"/>
  <c r="P133" i="4"/>
  <c r="BK133" i="4" s="1"/>
  <c r="R128" i="1"/>
  <c r="S128" i="1"/>
  <c r="W128" i="1" s="1"/>
  <c r="P128" i="1"/>
  <c r="AR132" i="5"/>
  <c r="AV132" i="5" s="1"/>
  <c r="AS132" i="5"/>
  <c r="AW132" i="5" s="1"/>
  <c r="AN170" i="6"/>
  <c r="AO170" i="6"/>
  <c r="R130" i="3"/>
  <c r="W130" i="3" s="1"/>
  <c r="S130" i="3"/>
  <c r="P130" i="3"/>
  <c r="BK130" i="3" s="1"/>
  <c r="AR130" i="3"/>
  <c r="AS130" i="3"/>
  <c r="AR134" i="4"/>
  <c r="AV134" i="4" s="1"/>
  <c r="AS134" i="4"/>
  <c r="BJ128" i="3"/>
  <c r="BE170" i="6"/>
  <c r="W132" i="4"/>
  <c r="BH132" i="4" s="1"/>
  <c r="AW129" i="3"/>
  <c r="BI129" i="3" s="1"/>
  <c r="AJ171" i="6"/>
  <c r="AQ171" i="6" s="1"/>
  <c r="AM171" i="6"/>
  <c r="BI168" i="6"/>
  <c r="AW132" i="4"/>
  <c r="BI132" i="4" s="1"/>
  <c r="W131" i="5"/>
  <c r="BG131" i="5" s="1"/>
  <c r="BF128" i="3"/>
  <c r="N134" i="6"/>
  <c r="BK134" i="6" s="1"/>
  <c r="J135" i="6"/>
  <c r="N135" i="6"/>
  <c r="O135" i="6"/>
  <c r="P135" i="6" s="1"/>
  <c r="Z136" i="6"/>
  <c r="E137" i="6"/>
  <c r="F137" i="6" s="1"/>
  <c r="B137" i="6"/>
  <c r="C137" i="6" s="1"/>
  <c r="BE133" i="5"/>
  <c r="BE134" i="4"/>
  <c r="BE131" i="3"/>
  <c r="BE129" i="1"/>
  <c r="BH127" i="1"/>
  <c r="M130" i="1"/>
  <c r="G133" i="3"/>
  <c r="AM130" i="1"/>
  <c r="AO130" i="1" s="1"/>
  <c r="AP130" i="1" s="1"/>
  <c r="L132" i="3"/>
  <c r="O132" i="3" s="1"/>
  <c r="AL135" i="4"/>
  <c r="AO135" i="4" s="1"/>
  <c r="AP135" i="4" s="1"/>
  <c r="AM132" i="3"/>
  <c r="AN132" i="3" s="1"/>
  <c r="AG131" i="1"/>
  <c r="G136" i="4"/>
  <c r="L135" i="4"/>
  <c r="AG133" i="3"/>
  <c r="G131" i="1"/>
  <c r="AG136" i="4"/>
  <c r="M135" i="4"/>
  <c r="M134" i="5"/>
  <c r="L134" i="5"/>
  <c r="AL134" i="5"/>
  <c r="AM134" i="5"/>
  <c r="I134" i="5"/>
  <c r="Q134" i="5" s="1"/>
  <c r="AI134" i="5"/>
  <c r="O129" i="1"/>
  <c r="V128" i="1"/>
  <c r="J130" i="1"/>
  <c r="I130" i="1"/>
  <c r="AI130" i="1"/>
  <c r="AJ130" i="1"/>
  <c r="AN134" i="4"/>
  <c r="I135" i="4"/>
  <c r="Q135" i="4" s="1"/>
  <c r="V133" i="4"/>
  <c r="AI132" i="3"/>
  <c r="AJ132" i="3"/>
  <c r="I132" i="3"/>
  <c r="J132" i="3"/>
  <c r="AN133" i="5"/>
  <c r="AO133" i="5"/>
  <c r="AP133" i="5" s="1"/>
  <c r="AJ134" i="5"/>
  <c r="J134" i="5"/>
  <c r="AF135" i="5"/>
  <c r="AZ135" i="5"/>
  <c r="Z135" i="5"/>
  <c r="F135" i="5"/>
  <c r="E136" i="5"/>
  <c r="G136" i="5" s="1"/>
  <c r="AE136" i="5"/>
  <c r="AG136" i="5" s="1"/>
  <c r="A137" i="5"/>
  <c r="B136" i="5"/>
  <c r="C136" i="5" s="1"/>
  <c r="N133" i="5"/>
  <c r="O133" i="5"/>
  <c r="B137" i="4"/>
  <c r="C137" i="4" s="1"/>
  <c r="BJ137" i="4" s="1"/>
  <c r="A138" i="4"/>
  <c r="E137" i="4"/>
  <c r="AE137" i="4"/>
  <c r="AW133" i="4"/>
  <c r="O134" i="4"/>
  <c r="N134" i="4"/>
  <c r="AI135" i="4"/>
  <c r="AZ136" i="4"/>
  <c r="AF136" i="4"/>
  <c r="AI136" i="4" s="1"/>
  <c r="Z136" i="4"/>
  <c r="F136" i="4"/>
  <c r="AJ135" i="4"/>
  <c r="AW134" i="4"/>
  <c r="AO129" i="1"/>
  <c r="AP129" i="1" s="1"/>
  <c r="AN129" i="1"/>
  <c r="N129" i="1"/>
  <c r="F131" i="1"/>
  <c r="I131" i="1" s="1"/>
  <c r="Z131" i="1"/>
  <c r="AF131" i="1"/>
  <c r="AJ131" i="1" s="1"/>
  <c r="AO131" i="3"/>
  <c r="AP131" i="3" s="1"/>
  <c r="O131" i="3"/>
  <c r="F133" i="3"/>
  <c r="Z133" i="3"/>
  <c r="AF133" i="3"/>
  <c r="AM133" i="3" s="1"/>
  <c r="AZ133" i="3"/>
  <c r="AZ131" i="1"/>
  <c r="AE134" i="3"/>
  <c r="B134" i="3"/>
  <c r="C134" i="3" s="1"/>
  <c r="E134" i="3"/>
  <c r="E132" i="1"/>
  <c r="A132" i="8" s="1"/>
  <c r="B132" i="1"/>
  <c r="C132" i="1" s="1"/>
  <c r="AE132" i="1"/>
  <c r="A135" i="3"/>
  <c r="A133" i="1"/>
  <c r="BJ127" i="1" l="1"/>
  <c r="A127" i="2" s="1"/>
  <c r="AQ134" i="5"/>
  <c r="AW130" i="3"/>
  <c r="AW128" i="1"/>
  <c r="BH135" i="9"/>
  <c r="BJ135" i="9" s="1"/>
  <c r="BI127" i="1"/>
  <c r="AQ132" i="3"/>
  <c r="AQ133" i="3" s="1"/>
  <c r="AM137" i="9"/>
  <c r="W133" i="4"/>
  <c r="BH133" i="4" s="1"/>
  <c r="Q135" i="6"/>
  <c r="AV130" i="3"/>
  <c r="BI130" i="3" s="1"/>
  <c r="J136" i="6"/>
  <c r="BI132" i="5"/>
  <c r="L137" i="9"/>
  <c r="N130" i="1"/>
  <c r="AQ130" i="1"/>
  <c r="L136" i="4"/>
  <c r="AQ135" i="4"/>
  <c r="BE136" i="9"/>
  <c r="AQ136" i="9"/>
  <c r="BF134" i="9"/>
  <c r="BG134" i="9"/>
  <c r="I137" i="9"/>
  <c r="AN136" i="9"/>
  <c r="AO136" i="9"/>
  <c r="N136" i="9"/>
  <c r="O136" i="9"/>
  <c r="J137" i="9"/>
  <c r="AF138" i="9"/>
  <c r="AI138" i="9" s="1"/>
  <c r="AZ138" i="9"/>
  <c r="AG138" i="9"/>
  <c r="AJ137" i="9"/>
  <c r="AL137" i="9"/>
  <c r="M137" i="9"/>
  <c r="N137" i="9" s="1"/>
  <c r="B139" i="9"/>
  <c r="C139" i="9" s="1"/>
  <c r="AE139" i="9"/>
  <c r="E139" i="9"/>
  <c r="A140" i="9"/>
  <c r="BF135" i="9"/>
  <c r="BG135" i="9"/>
  <c r="F138" i="9"/>
  <c r="I138" i="9" s="1"/>
  <c r="Z138" i="9"/>
  <c r="G138" i="9"/>
  <c r="L133" i="3"/>
  <c r="BG129" i="3"/>
  <c r="Q132" i="3"/>
  <c r="V130" i="3"/>
  <c r="BH130" i="3" s="1"/>
  <c r="BF129" i="3"/>
  <c r="BG127" i="1"/>
  <c r="AV128" i="1"/>
  <c r="BH128" i="1"/>
  <c r="R134" i="6"/>
  <c r="V134" i="6" s="1"/>
  <c r="BH134" i="6" s="1"/>
  <c r="BJ134" i="6" s="1"/>
  <c r="S134" i="6"/>
  <c r="W134" i="6" s="1"/>
  <c r="BF134" i="6" s="1"/>
  <c r="BJ132" i="4"/>
  <c r="AR131" i="3"/>
  <c r="AS131" i="3"/>
  <c r="AR129" i="1"/>
  <c r="AS129" i="1"/>
  <c r="AR130" i="1"/>
  <c r="AV130" i="1" s="1"/>
  <c r="AS130" i="1"/>
  <c r="AW130" i="1" s="1"/>
  <c r="AF174" i="6"/>
  <c r="AZ174" i="6"/>
  <c r="AJ172" i="6"/>
  <c r="AQ172" i="6" s="1"/>
  <c r="AM172" i="6"/>
  <c r="BF131" i="5"/>
  <c r="BE135" i="4"/>
  <c r="BG132" i="4"/>
  <c r="BF132" i="4"/>
  <c r="A176" i="6"/>
  <c r="AE175" i="6"/>
  <c r="BH131" i="5"/>
  <c r="AR135" i="4"/>
  <c r="AV135" i="4" s="1"/>
  <c r="AS135" i="4"/>
  <c r="BF133" i="4"/>
  <c r="R133" i="5"/>
  <c r="S133" i="5"/>
  <c r="W133" i="5" s="1"/>
  <c r="P133" i="5"/>
  <c r="BK133" i="5" s="1"/>
  <c r="AR133" i="5"/>
  <c r="AV133" i="5" s="1"/>
  <c r="AS133" i="5"/>
  <c r="AN171" i="6"/>
  <c r="AO171" i="6"/>
  <c r="W132" i="5"/>
  <c r="BH132" i="5" s="1"/>
  <c r="BI169" i="6"/>
  <c r="R132" i="3"/>
  <c r="V132" i="3" s="1"/>
  <c r="S132" i="3"/>
  <c r="W132" i="3" s="1"/>
  <c r="P132" i="3"/>
  <c r="R131" i="3"/>
  <c r="S131" i="3"/>
  <c r="P131" i="3"/>
  <c r="BK131" i="3" s="1"/>
  <c r="R134" i="4"/>
  <c r="S134" i="4"/>
  <c r="P134" i="4"/>
  <c r="BK134" i="4" s="1"/>
  <c r="R129" i="1"/>
  <c r="V129" i="1" s="1"/>
  <c r="S129" i="1"/>
  <c r="P129" i="1"/>
  <c r="BG134" i="6"/>
  <c r="BE171" i="6"/>
  <c r="AR170" i="6"/>
  <c r="AV170" i="6" s="1"/>
  <c r="AS170" i="6"/>
  <c r="AW170" i="6" s="1"/>
  <c r="AP170" i="6"/>
  <c r="AG173" i="6"/>
  <c r="AH173" i="6" s="1"/>
  <c r="AI173" i="6"/>
  <c r="G137" i="6"/>
  <c r="H137" i="6" s="1"/>
  <c r="M137" i="6" s="1"/>
  <c r="I137" i="6"/>
  <c r="S135" i="6"/>
  <c r="W135" i="6" s="1"/>
  <c r="R135" i="6"/>
  <c r="B138" i="6"/>
  <c r="C138" i="6" s="1"/>
  <c r="E138" i="6"/>
  <c r="F138" i="6" s="1"/>
  <c r="Z137" i="6"/>
  <c r="N136" i="6"/>
  <c r="S136" i="6"/>
  <c r="W136" i="6" s="1"/>
  <c r="R136" i="6"/>
  <c r="V136" i="6" s="1"/>
  <c r="BE134" i="5"/>
  <c r="BG132" i="5"/>
  <c r="BE132" i="3"/>
  <c r="BE130" i="1"/>
  <c r="BG133" i="4"/>
  <c r="BI133" i="4"/>
  <c r="BI134" i="4"/>
  <c r="G134" i="3"/>
  <c r="AG134" i="3"/>
  <c r="G137" i="4"/>
  <c r="M136" i="4"/>
  <c r="L131" i="1"/>
  <c r="AM136" i="4"/>
  <c r="M131" i="1"/>
  <c r="AL133" i="3"/>
  <c r="AN133" i="3" s="1"/>
  <c r="AL131" i="1"/>
  <c r="M133" i="3"/>
  <c r="G132" i="1"/>
  <c r="AG132" i="1"/>
  <c r="AG137" i="4"/>
  <c r="AL136" i="4"/>
  <c r="AM131" i="1"/>
  <c r="AL135" i="5"/>
  <c r="AM135" i="5"/>
  <c r="L135" i="5"/>
  <c r="M135" i="5"/>
  <c r="N132" i="3"/>
  <c r="BK132" i="3" s="1"/>
  <c r="O135" i="4"/>
  <c r="AI131" i="1"/>
  <c r="AQ131" i="1" s="1"/>
  <c r="J131" i="1"/>
  <c r="I136" i="4"/>
  <c r="J136" i="4"/>
  <c r="N135" i="4"/>
  <c r="AN135" i="4"/>
  <c r="AI133" i="3"/>
  <c r="AJ133" i="3"/>
  <c r="I133" i="3"/>
  <c r="J133" i="3"/>
  <c r="I135" i="5"/>
  <c r="J135" i="5"/>
  <c r="V133" i="5"/>
  <c r="F136" i="5"/>
  <c r="Z136" i="5"/>
  <c r="AZ136" i="5"/>
  <c r="AF136" i="5"/>
  <c r="AJ135" i="5"/>
  <c r="A138" i="5"/>
  <c r="E137" i="5"/>
  <c r="G137" i="5" s="1"/>
  <c r="B137" i="5"/>
  <c r="C137" i="5" s="1"/>
  <c r="BJ137" i="5" s="1"/>
  <c r="AE137" i="5"/>
  <c r="AG137" i="5" s="1"/>
  <c r="AN134" i="5"/>
  <c r="AO134" i="5"/>
  <c r="AP134" i="5" s="1"/>
  <c r="AI135" i="5"/>
  <c r="N134" i="5"/>
  <c r="O134" i="5"/>
  <c r="W134" i="4"/>
  <c r="V134" i="4"/>
  <c r="AJ136" i="4"/>
  <c r="AQ136" i="4" s="1"/>
  <c r="Z137" i="4"/>
  <c r="F137" i="4"/>
  <c r="I137" i="4" s="1"/>
  <c r="AF137" i="4"/>
  <c r="AJ137" i="4" s="1"/>
  <c r="AZ137" i="4"/>
  <c r="AW135" i="4"/>
  <c r="E138" i="4"/>
  <c r="AE138" i="4"/>
  <c r="A139" i="4"/>
  <c r="B138" i="4"/>
  <c r="C138" i="4" s="1"/>
  <c r="AN130" i="1"/>
  <c r="AV129" i="1"/>
  <c r="F132" i="1"/>
  <c r="Z132" i="1"/>
  <c r="AF132" i="1"/>
  <c r="AI132" i="1" s="1"/>
  <c r="O130" i="1"/>
  <c r="AV131" i="3"/>
  <c r="AO132" i="3"/>
  <c r="AP132" i="3" s="1"/>
  <c r="F134" i="3"/>
  <c r="Z134" i="3"/>
  <c r="AF134" i="3"/>
  <c r="AZ132" i="1"/>
  <c r="AZ134" i="3"/>
  <c r="AE135" i="3"/>
  <c r="E135" i="3"/>
  <c r="B135" i="3"/>
  <c r="C135" i="3" s="1"/>
  <c r="BJ135" i="3" s="1"/>
  <c r="E133" i="1"/>
  <c r="A133" i="8" s="1"/>
  <c r="B133" i="1"/>
  <c r="C133" i="1" s="1"/>
  <c r="AE133" i="1"/>
  <c r="A136" i="3"/>
  <c r="A134" i="1"/>
  <c r="W131" i="3" l="1"/>
  <c r="BJ130" i="3"/>
  <c r="AL134" i="3"/>
  <c r="BI128" i="1"/>
  <c r="BJ128" i="1" s="1"/>
  <c r="A128" i="2" s="1"/>
  <c r="AJ138" i="9"/>
  <c r="Q136" i="4"/>
  <c r="BG130" i="3"/>
  <c r="AW129" i="1"/>
  <c r="BI129" i="1" s="1"/>
  <c r="AL138" i="9"/>
  <c r="BF128" i="1"/>
  <c r="AQ135" i="5"/>
  <c r="N136" i="4"/>
  <c r="BG128" i="1"/>
  <c r="BJ132" i="5"/>
  <c r="AM138" i="9"/>
  <c r="AO138" i="9" s="1"/>
  <c r="Q136" i="6"/>
  <c r="BK136" i="6" s="1"/>
  <c r="BK135" i="6"/>
  <c r="AQ137" i="9"/>
  <c r="AQ138" i="9" s="1"/>
  <c r="AF139" i="9"/>
  <c r="AZ139" i="9"/>
  <c r="AG139" i="9"/>
  <c r="AI139" i="9"/>
  <c r="P136" i="9"/>
  <c r="R136" i="9"/>
  <c r="V136" i="9" s="1"/>
  <c r="BH136" i="9" s="1"/>
  <c r="S136" i="9"/>
  <c r="W136" i="9" s="1"/>
  <c r="BK136" i="9"/>
  <c r="O137" i="9"/>
  <c r="AP136" i="9"/>
  <c r="AS136" i="9"/>
  <c r="AW136" i="9" s="1"/>
  <c r="AR136" i="9"/>
  <c r="AV136" i="9" s="1"/>
  <c r="BI136" i="9" s="1"/>
  <c r="F139" i="9"/>
  <c r="J139" i="9" s="1"/>
  <c r="Z139" i="9"/>
  <c r="G139" i="9"/>
  <c r="I139" i="9"/>
  <c r="BE137" i="9"/>
  <c r="J138" i="9"/>
  <c r="L138" i="9"/>
  <c r="Q137" i="9"/>
  <c r="M138" i="9"/>
  <c r="B140" i="9"/>
  <c r="C140" i="9" s="1"/>
  <c r="AE140" i="9"/>
  <c r="E140" i="9"/>
  <c r="A141" i="9"/>
  <c r="AN137" i="9"/>
  <c r="AO137" i="9"/>
  <c r="Q135" i="5"/>
  <c r="BE136" i="4"/>
  <c r="V131" i="3"/>
  <c r="BH131" i="3" s="1"/>
  <c r="BF130" i="3"/>
  <c r="Q133" i="3"/>
  <c r="L134" i="3"/>
  <c r="BE131" i="1"/>
  <c r="V135" i="6"/>
  <c r="BH135" i="6" s="1"/>
  <c r="BJ135" i="6" s="1"/>
  <c r="R135" i="4"/>
  <c r="S135" i="4"/>
  <c r="P135" i="4"/>
  <c r="BK135" i="4" s="1"/>
  <c r="BF136" i="6"/>
  <c r="BG136" i="6"/>
  <c r="AG174" i="6"/>
  <c r="AH174" i="6" s="1"/>
  <c r="AI174" i="6"/>
  <c r="AR134" i="5"/>
  <c r="AV134" i="5" s="1"/>
  <c r="AS134" i="5"/>
  <c r="AW134" i="5" s="1"/>
  <c r="AO172" i="6"/>
  <c r="AN172" i="6"/>
  <c r="R130" i="1"/>
  <c r="V130" i="1" s="1"/>
  <c r="S130" i="1"/>
  <c r="P130" i="1"/>
  <c r="M132" i="1"/>
  <c r="R134" i="5"/>
  <c r="V134" i="5" s="1"/>
  <c r="S134" i="5"/>
  <c r="W134" i="5" s="1"/>
  <c r="P134" i="5"/>
  <c r="BK134" i="5" s="1"/>
  <c r="BF132" i="5"/>
  <c r="BG135" i="6"/>
  <c r="BF135" i="6"/>
  <c r="BI170" i="6"/>
  <c r="W129" i="1"/>
  <c r="BF129" i="1" s="1"/>
  <c r="AR171" i="6"/>
  <c r="AV171" i="6" s="1"/>
  <c r="AS171" i="6"/>
  <c r="AW171" i="6" s="1"/>
  <c r="AP171" i="6"/>
  <c r="AW133" i="5"/>
  <c r="BI133" i="5" s="1"/>
  <c r="AZ175" i="6"/>
  <c r="AF175" i="6"/>
  <c r="BE172" i="6"/>
  <c r="AW131" i="3"/>
  <c r="BI131" i="3" s="1"/>
  <c r="AR132" i="3"/>
  <c r="AV132" i="3" s="1"/>
  <c r="AS132" i="3"/>
  <c r="BH129" i="1"/>
  <c r="BH136" i="6"/>
  <c r="BJ136" i="6" s="1"/>
  <c r="AJ173" i="6"/>
  <c r="AQ173" i="6" s="1"/>
  <c r="AM173" i="6"/>
  <c r="A177" i="6"/>
  <c r="AE176" i="6"/>
  <c r="G138" i="6"/>
  <c r="H138" i="6" s="1"/>
  <c r="I138" i="6"/>
  <c r="J137" i="6"/>
  <c r="O137" i="6"/>
  <c r="P137" i="6" s="1"/>
  <c r="N137" i="6"/>
  <c r="Z138" i="6"/>
  <c r="B139" i="6"/>
  <c r="C139" i="6" s="1"/>
  <c r="E139" i="6"/>
  <c r="F139" i="6" s="1"/>
  <c r="BE135" i="5"/>
  <c r="BI135" i="4"/>
  <c r="BE133" i="3"/>
  <c r="BG129" i="1"/>
  <c r="BI130" i="1"/>
  <c r="BH133" i="5"/>
  <c r="BG134" i="4"/>
  <c r="BF134" i="4"/>
  <c r="BH134" i="4"/>
  <c r="BJ134" i="4" s="1"/>
  <c r="AG133" i="1"/>
  <c r="G135" i="3"/>
  <c r="AM132" i="1"/>
  <c r="L132" i="1"/>
  <c r="O132" i="1" s="1"/>
  <c r="AL137" i="4"/>
  <c r="AL132" i="1"/>
  <c r="AM134" i="3"/>
  <c r="AN134" i="3" s="1"/>
  <c r="M134" i="3"/>
  <c r="G133" i="1"/>
  <c r="AG138" i="4"/>
  <c r="AM137" i="4"/>
  <c r="L137" i="4"/>
  <c r="AG135" i="3"/>
  <c r="G138" i="4"/>
  <c r="M137" i="4"/>
  <c r="BH132" i="3"/>
  <c r="M136" i="5"/>
  <c r="L136" i="5"/>
  <c r="AL136" i="5"/>
  <c r="AM136" i="5"/>
  <c r="O135" i="5"/>
  <c r="J136" i="5"/>
  <c r="AI136" i="5"/>
  <c r="AQ136" i="5" s="1"/>
  <c r="V135" i="4"/>
  <c r="O133" i="3"/>
  <c r="J132" i="1"/>
  <c r="I132" i="1"/>
  <c r="AJ132" i="1"/>
  <c r="AQ132" i="1" s="1"/>
  <c r="O136" i="4"/>
  <c r="J137" i="4"/>
  <c r="Q137" i="4" s="1"/>
  <c r="AI134" i="3"/>
  <c r="AQ134" i="3" s="1"/>
  <c r="AJ134" i="3"/>
  <c r="I134" i="3"/>
  <c r="J134" i="3"/>
  <c r="N135" i="5"/>
  <c r="I136" i="5"/>
  <c r="AZ137" i="5"/>
  <c r="AF137" i="5"/>
  <c r="AO135" i="5"/>
  <c r="AP135" i="5" s="1"/>
  <c r="AN135" i="5"/>
  <c r="AE138" i="5"/>
  <c r="AG138" i="5" s="1"/>
  <c r="B138" i="5"/>
  <c r="C138" i="5" s="1"/>
  <c r="A139" i="5"/>
  <c r="E138" i="5"/>
  <c r="G138" i="5" s="1"/>
  <c r="AJ136" i="5"/>
  <c r="F137" i="5"/>
  <c r="Z137" i="5"/>
  <c r="A140" i="4"/>
  <c r="B139" i="4"/>
  <c r="C139" i="4" s="1"/>
  <c r="BJ139" i="4" s="1"/>
  <c r="AE139" i="4"/>
  <c r="E139" i="4"/>
  <c r="AO136" i="4"/>
  <c r="AP136" i="4" s="1"/>
  <c r="AN136" i="4"/>
  <c r="Z138" i="4"/>
  <c r="F138" i="4"/>
  <c r="J138" i="4" s="1"/>
  <c r="AI137" i="4"/>
  <c r="AQ137" i="4" s="1"/>
  <c r="AZ138" i="4"/>
  <c r="AF138" i="4"/>
  <c r="AL138" i="4" s="1"/>
  <c r="N133" i="3"/>
  <c r="AO131" i="1"/>
  <c r="AP131" i="1" s="1"/>
  <c r="AN131" i="1"/>
  <c r="O131" i="1"/>
  <c r="N131" i="1"/>
  <c r="W130" i="1"/>
  <c r="AF133" i="1"/>
  <c r="AI133" i="1" s="1"/>
  <c r="F133" i="1"/>
  <c r="I133" i="1" s="1"/>
  <c r="Z133" i="1"/>
  <c r="AO133" i="3"/>
  <c r="AP133" i="3" s="1"/>
  <c r="F135" i="3"/>
  <c r="M135" i="3" s="1"/>
  <c r="Z135" i="3"/>
  <c r="AF135" i="3"/>
  <c r="AZ133" i="1"/>
  <c r="AZ135" i="3"/>
  <c r="AE136" i="3"/>
  <c r="B136" i="3"/>
  <c r="C136" i="3" s="1"/>
  <c r="E136" i="3"/>
  <c r="AE134" i="1"/>
  <c r="B134" i="1"/>
  <c r="C134" i="1" s="1"/>
  <c r="E134" i="1"/>
  <c r="A134" i="8" s="1"/>
  <c r="A137" i="3"/>
  <c r="A135" i="1"/>
  <c r="AN138" i="9" l="1"/>
  <c r="BJ129" i="1"/>
  <c r="A129" i="2" s="1"/>
  <c r="L139" i="9"/>
  <c r="N139" i="9" s="1"/>
  <c r="BJ136" i="9"/>
  <c r="AL139" i="9"/>
  <c r="AM135" i="3"/>
  <c r="O134" i="3"/>
  <c r="S134" i="3" s="1"/>
  <c r="W134" i="3" s="1"/>
  <c r="Q134" i="3"/>
  <c r="BE138" i="9"/>
  <c r="M139" i="9"/>
  <c r="AJ139" i="9"/>
  <c r="BE139" i="9" s="1"/>
  <c r="Q137" i="6"/>
  <c r="AM139" i="9"/>
  <c r="AN139" i="9" s="1"/>
  <c r="O139" i="9"/>
  <c r="N138" i="9"/>
  <c r="O138" i="9"/>
  <c r="AP138" i="9"/>
  <c r="AR138" i="9"/>
  <c r="AV138" i="9" s="1"/>
  <c r="AS138" i="9"/>
  <c r="AW138" i="9" s="1"/>
  <c r="F140" i="9"/>
  <c r="G140" i="9"/>
  <c r="Z140" i="9"/>
  <c r="Q138" i="9"/>
  <c r="Q139" i="9" s="1"/>
  <c r="AF140" i="9"/>
  <c r="AI140" i="9" s="1"/>
  <c r="AZ140" i="9"/>
  <c r="AG140" i="9"/>
  <c r="AM140" i="9" s="1"/>
  <c r="A142" i="9"/>
  <c r="B141" i="9"/>
  <c r="C141" i="9" s="1"/>
  <c r="AE141" i="9"/>
  <c r="E141" i="9"/>
  <c r="AP137" i="9"/>
  <c r="AR137" i="9"/>
  <c r="AV137" i="9" s="1"/>
  <c r="BI137" i="9" s="1"/>
  <c r="AS137" i="9"/>
  <c r="AW137" i="9" s="1"/>
  <c r="BF136" i="9"/>
  <c r="BG136" i="9"/>
  <c r="P137" i="9"/>
  <c r="BK137" i="9" s="1"/>
  <c r="R137" i="9"/>
  <c r="V137" i="9" s="1"/>
  <c r="S137" i="9"/>
  <c r="W137" i="9" s="1"/>
  <c r="Q136" i="5"/>
  <c r="BG133" i="5"/>
  <c r="BF133" i="5"/>
  <c r="N137" i="4"/>
  <c r="AN137" i="4"/>
  <c r="BG131" i="3"/>
  <c r="R134" i="3"/>
  <c r="V134" i="3" s="1"/>
  <c r="AR133" i="3"/>
  <c r="AS133" i="3"/>
  <c r="AR135" i="5"/>
  <c r="AS135" i="5"/>
  <c r="R135" i="5"/>
  <c r="S135" i="5"/>
  <c r="P135" i="5"/>
  <c r="BK135" i="5" s="1"/>
  <c r="A178" i="6"/>
  <c r="AE177" i="6"/>
  <c r="AR172" i="6"/>
  <c r="AV172" i="6" s="1"/>
  <c r="BI172" i="6" s="1"/>
  <c r="AS172" i="6"/>
  <c r="AW172" i="6" s="1"/>
  <c r="AP172" i="6"/>
  <c r="R131" i="1"/>
  <c r="V131" i="1" s="1"/>
  <c r="S131" i="1"/>
  <c r="P131" i="1"/>
  <c r="R132" i="1"/>
  <c r="S132" i="1"/>
  <c r="P132" i="1"/>
  <c r="AO173" i="6"/>
  <c r="AN173" i="6"/>
  <c r="AJ174" i="6"/>
  <c r="AQ174" i="6" s="1"/>
  <c r="AM174" i="6"/>
  <c r="R133" i="3"/>
  <c r="S133" i="3"/>
  <c r="P133" i="3"/>
  <c r="BK133" i="3" s="1"/>
  <c r="BE137" i="4"/>
  <c r="AO137" i="4"/>
  <c r="AP137" i="4" s="1"/>
  <c r="BE173" i="6"/>
  <c r="AW132" i="3"/>
  <c r="BF132" i="3" s="1"/>
  <c r="AI175" i="6"/>
  <c r="AG175" i="6"/>
  <c r="AH175" i="6" s="1"/>
  <c r="BF131" i="3"/>
  <c r="AR131" i="1"/>
  <c r="AS131" i="1"/>
  <c r="AR136" i="4"/>
  <c r="AS136" i="4"/>
  <c r="R136" i="4"/>
  <c r="S136" i="4"/>
  <c r="P136" i="4"/>
  <c r="BK136" i="4" s="1"/>
  <c r="AF176" i="6"/>
  <c r="AZ176" i="6"/>
  <c r="BI171" i="6"/>
  <c r="W135" i="4"/>
  <c r="BH135" i="4" s="1"/>
  <c r="M138" i="6"/>
  <c r="G139" i="6"/>
  <c r="H139" i="6" s="1"/>
  <c r="M139" i="6" s="1"/>
  <c r="I139" i="6"/>
  <c r="J138" i="6"/>
  <c r="S137" i="6"/>
  <c r="W137" i="6" s="1"/>
  <c r="R137" i="6"/>
  <c r="Z139" i="6"/>
  <c r="B140" i="6"/>
  <c r="C140" i="6" s="1"/>
  <c r="E140" i="6"/>
  <c r="F140" i="6" s="1"/>
  <c r="I140" i="6" s="1"/>
  <c r="BE136" i="5"/>
  <c r="BG135" i="4"/>
  <c r="BF135" i="4"/>
  <c r="BE134" i="3"/>
  <c r="BE132" i="1"/>
  <c r="BI134" i="5"/>
  <c r="BG134" i="5"/>
  <c r="BF134" i="5"/>
  <c r="BG130" i="1"/>
  <c r="BF130" i="1"/>
  <c r="BH130" i="1"/>
  <c r="BJ130" i="1" s="1"/>
  <c r="A130" i="2" s="1"/>
  <c r="AM138" i="4"/>
  <c r="L135" i="3"/>
  <c r="AG136" i="3"/>
  <c r="AL135" i="3"/>
  <c r="AN135" i="3" s="1"/>
  <c r="G134" i="1"/>
  <c r="AG134" i="1"/>
  <c r="G139" i="4"/>
  <c r="L138" i="4"/>
  <c r="M133" i="1"/>
  <c r="AM133" i="1"/>
  <c r="G136" i="3"/>
  <c r="AG139" i="4"/>
  <c r="BH134" i="5"/>
  <c r="M138" i="4"/>
  <c r="L133" i="1"/>
  <c r="AL133" i="1"/>
  <c r="AO133" i="1" s="1"/>
  <c r="AP133" i="1" s="1"/>
  <c r="BI132" i="3"/>
  <c r="BJ132" i="3" s="1"/>
  <c r="AL137" i="5"/>
  <c r="AM137" i="5"/>
  <c r="M137" i="5"/>
  <c r="L137" i="5"/>
  <c r="V135" i="5"/>
  <c r="AJ137" i="5"/>
  <c r="I138" i="4"/>
  <c r="Q138" i="4" s="1"/>
  <c r="N134" i="3"/>
  <c r="V133" i="3"/>
  <c r="W132" i="1"/>
  <c r="AJ133" i="1"/>
  <c r="J133" i="1"/>
  <c r="O137" i="4"/>
  <c r="AJ135" i="3"/>
  <c r="AI135" i="3"/>
  <c r="AQ135" i="3" s="1"/>
  <c r="J135" i="3"/>
  <c r="I135" i="3"/>
  <c r="I137" i="5"/>
  <c r="AF138" i="5"/>
  <c r="AZ138" i="5"/>
  <c r="Z138" i="5"/>
  <c r="F138" i="5"/>
  <c r="AO136" i="5"/>
  <c r="AP136" i="5" s="1"/>
  <c r="AN136" i="5"/>
  <c r="N136" i="5"/>
  <c r="O136" i="5"/>
  <c r="AV135" i="5"/>
  <c r="J137" i="5"/>
  <c r="AI137" i="5"/>
  <c r="B139" i="5"/>
  <c r="C139" i="5" s="1"/>
  <c r="BJ139" i="5" s="1"/>
  <c r="AE139" i="5"/>
  <c r="AG139" i="5" s="1"/>
  <c r="E139" i="5"/>
  <c r="G139" i="5" s="1"/>
  <c r="A140" i="5"/>
  <c r="AZ139" i="4"/>
  <c r="AF139" i="4"/>
  <c r="AI139" i="4" s="1"/>
  <c r="AW136" i="4"/>
  <c r="AV136" i="4"/>
  <c r="A141" i="4"/>
  <c r="AE140" i="4"/>
  <c r="E140" i="4"/>
  <c r="B140" i="4"/>
  <c r="C140" i="4" s="1"/>
  <c r="F139" i="4"/>
  <c r="J139" i="4" s="1"/>
  <c r="Z139" i="4"/>
  <c r="AI138" i="4"/>
  <c r="AJ138" i="4"/>
  <c r="N132" i="1"/>
  <c r="W131" i="1"/>
  <c r="AO132" i="1"/>
  <c r="AP132" i="1" s="1"/>
  <c r="AN132" i="1"/>
  <c r="AV131" i="1"/>
  <c r="F134" i="1"/>
  <c r="L134" i="1" s="1"/>
  <c r="Z134" i="1"/>
  <c r="V132" i="1"/>
  <c r="AF134" i="1"/>
  <c r="AM134" i="1" s="1"/>
  <c r="F136" i="3"/>
  <c r="Z136" i="3"/>
  <c r="AO134" i="3"/>
  <c r="AP134" i="3" s="1"/>
  <c r="AF136" i="3"/>
  <c r="AZ134" i="1"/>
  <c r="AZ136" i="3"/>
  <c r="E137" i="3"/>
  <c r="AE137" i="3"/>
  <c r="B137" i="3"/>
  <c r="C137" i="3" s="1"/>
  <c r="BJ137" i="3" s="1"/>
  <c r="B135" i="1"/>
  <c r="C135" i="1" s="1"/>
  <c r="E135" i="1"/>
  <c r="A135" i="8" s="1"/>
  <c r="AE135" i="1"/>
  <c r="A138" i="3"/>
  <c r="A136" i="1"/>
  <c r="AQ139" i="9" l="1"/>
  <c r="BH137" i="9"/>
  <c r="BJ137" i="9" s="1"/>
  <c r="BI138" i="9"/>
  <c r="BE133" i="1"/>
  <c r="AQ138" i="4"/>
  <c r="AQ137" i="5"/>
  <c r="Q135" i="3"/>
  <c r="AW133" i="3"/>
  <c r="AQ133" i="1"/>
  <c r="Q137" i="5"/>
  <c r="Q138" i="6"/>
  <c r="P134" i="3"/>
  <c r="BK134" i="3" s="1"/>
  <c r="AO139" i="9"/>
  <c r="AR139" i="9" s="1"/>
  <c r="AV139" i="9" s="1"/>
  <c r="BI139" i="9" s="1"/>
  <c r="BK137" i="6"/>
  <c r="AL136" i="3"/>
  <c r="L136" i="3"/>
  <c r="M140" i="9"/>
  <c r="BK139" i="9"/>
  <c r="AZ141" i="9"/>
  <c r="AF141" i="9"/>
  <c r="AM141" i="9" s="1"/>
  <c r="AG141" i="9"/>
  <c r="P139" i="9"/>
  <c r="R139" i="9"/>
  <c r="V139" i="9" s="1"/>
  <c r="BH139" i="9" s="1"/>
  <c r="S139" i="9"/>
  <c r="W139" i="9" s="1"/>
  <c r="A143" i="9"/>
  <c r="E142" i="9"/>
  <c r="AE142" i="9"/>
  <c r="B142" i="9"/>
  <c r="C142" i="9" s="1"/>
  <c r="AP139" i="9"/>
  <c r="AS139" i="9"/>
  <c r="AW139" i="9" s="1"/>
  <c r="AL140" i="9"/>
  <c r="J140" i="9"/>
  <c r="BF137" i="9"/>
  <c r="BG137" i="9"/>
  <c r="F141" i="9"/>
  <c r="J141" i="9" s="1"/>
  <c r="G141" i="9"/>
  <c r="Z141" i="9"/>
  <c r="I141" i="9"/>
  <c r="P138" i="9"/>
  <c r="BK138" i="9" s="1"/>
  <c r="R138" i="9"/>
  <c r="V138" i="9" s="1"/>
  <c r="BH138" i="9" s="1"/>
  <c r="BJ138" i="9" s="1"/>
  <c r="S138" i="9"/>
  <c r="W138" i="9" s="1"/>
  <c r="I140" i="9"/>
  <c r="AJ140" i="9"/>
  <c r="AQ140" i="9" s="1"/>
  <c r="L140" i="9"/>
  <c r="AV133" i="3"/>
  <c r="BG132" i="3"/>
  <c r="V137" i="6"/>
  <c r="BH137" i="6" s="1"/>
  <c r="BJ137" i="6" s="1"/>
  <c r="O138" i="6"/>
  <c r="P138" i="6" s="1"/>
  <c r="AJ175" i="6"/>
  <c r="AQ175" i="6" s="1"/>
  <c r="AM175" i="6"/>
  <c r="BE174" i="6"/>
  <c r="AR136" i="5"/>
  <c r="AV136" i="5" s="1"/>
  <c r="AS136" i="5"/>
  <c r="AR133" i="1"/>
  <c r="AS133" i="1"/>
  <c r="AW133" i="1" s="1"/>
  <c r="AR137" i="4"/>
  <c r="AS137" i="4"/>
  <c r="R136" i="5"/>
  <c r="S136" i="5"/>
  <c r="W136" i="5" s="1"/>
  <c r="P136" i="5"/>
  <c r="BK136" i="5" s="1"/>
  <c r="W136" i="4"/>
  <c r="BG136" i="4" s="1"/>
  <c r="V136" i="4"/>
  <c r="AW131" i="1"/>
  <c r="BI131" i="1" s="1"/>
  <c r="W133" i="3"/>
  <c r="BH133" i="3" s="1"/>
  <c r="AZ177" i="6"/>
  <c r="AF177" i="6"/>
  <c r="AW135" i="5"/>
  <c r="BI135" i="5" s="1"/>
  <c r="AR134" i="3"/>
  <c r="AS134" i="3"/>
  <c r="AR132" i="1"/>
  <c r="AS132" i="1"/>
  <c r="R137" i="4"/>
  <c r="V137" i="4" s="1"/>
  <c r="S137" i="4"/>
  <c r="P137" i="4"/>
  <c r="BK137" i="4" s="1"/>
  <c r="BG137" i="6"/>
  <c r="BF137" i="6"/>
  <c r="AI176" i="6"/>
  <c r="AG176" i="6"/>
  <c r="AH176" i="6" s="1"/>
  <c r="AN174" i="6"/>
  <c r="AO174" i="6"/>
  <c r="AR173" i="6"/>
  <c r="AV173" i="6" s="1"/>
  <c r="AS173" i="6"/>
  <c r="AW173" i="6" s="1"/>
  <c r="AP173" i="6"/>
  <c r="A179" i="6"/>
  <c r="AE178" i="6"/>
  <c r="W135" i="5"/>
  <c r="BH135" i="5" s="1"/>
  <c r="G140" i="6"/>
  <c r="H140" i="6" s="1"/>
  <c r="M140" i="6" s="1"/>
  <c r="N138" i="6"/>
  <c r="BK138" i="6" s="1"/>
  <c r="J139" i="6"/>
  <c r="Z140" i="6"/>
  <c r="B141" i="6"/>
  <c r="C141" i="6" s="1"/>
  <c r="E141" i="6"/>
  <c r="F141" i="6" s="1"/>
  <c r="O139" i="6"/>
  <c r="P139" i="6" s="1"/>
  <c r="N139" i="6"/>
  <c r="BE137" i="5"/>
  <c r="BF136" i="4"/>
  <c r="BE138" i="4"/>
  <c r="BE135" i="3"/>
  <c r="BH132" i="1"/>
  <c r="BH131" i="1"/>
  <c r="G140" i="4"/>
  <c r="L139" i="4"/>
  <c r="AL134" i="1"/>
  <c r="BH134" i="3"/>
  <c r="M139" i="4"/>
  <c r="AG135" i="1"/>
  <c r="AG137" i="3"/>
  <c r="AL139" i="4"/>
  <c r="M136" i="3"/>
  <c r="O136" i="3" s="1"/>
  <c r="M134" i="1"/>
  <c r="AM136" i="3"/>
  <c r="AN136" i="3" s="1"/>
  <c r="AG140" i="4"/>
  <c r="G135" i="1"/>
  <c r="G137" i="3"/>
  <c r="BI136" i="4"/>
  <c r="AM139" i="4"/>
  <c r="M138" i="5"/>
  <c r="L138" i="5"/>
  <c r="AL138" i="5"/>
  <c r="AM138" i="5"/>
  <c r="BJ134" i="5"/>
  <c r="N137" i="5"/>
  <c r="AO137" i="5"/>
  <c r="AP137" i="5" s="1"/>
  <c r="AI138" i="5"/>
  <c r="AN133" i="1"/>
  <c r="N138" i="4"/>
  <c r="O137" i="5"/>
  <c r="O138" i="4"/>
  <c r="AO135" i="3"/>
  <c r="AP135" i="3" s="1"/>
  <c r="O133" i="1"/>
  <c r="AJ134" i="1"/>
  <c r="AI134" i="1"/>
  <c r="I134" i="1"/>
  <c r="J134" i="1"/>
  <c r="AV132" i="1"/>
  <c r="AI136" i="3"/>
  <c r="AJ136" i="3"/>
  <c r="I136" i="3"/>
  <c r="Q136" i="3" s="1"/>
  <c r="J136" i="3"/>
  <c r="AN137" i="5"/>
  <c r="E140" i="5"/>
  <c r="G140" i="5" s="1"/>
  <c r="A141" i="5"/>
  <c r="AE140" i="5"/>
  <c r="AG140" i="5" s="1"/>
  <c r="B140" i="5"/>
  <c r="C140" i="5" s="1"/>
  <c r="AW136" i="5"/>
  <c r="I138" i="5"/>
  <c r="AF139" i="5"/>
  <c r="AZ139" i="5"/>
  <c r="V136" i="5"/>
  <c r="J138" i="5"/>
  <c r="AJ138" i="5"/>
  <c r="AQ138" i="5" s="1"/>
  <c r="Z139" i="5"/>
  <c r="F139" i="5"/>
  <c r="AZ140" i="4"/>
  <c r="AF140" i="4"/>
  <c r="AM140" i="4" s="1"/>
  <c r="I139" i="4"/>
  <c r="Q139" i="4" s="1"/>
  <c r="Z140" i="4"/>
  <c r="F140" i="4"/>
  <c r="AJ139" i="4"/>
  <c r="AQ139" i="4" s="1"/>
  <c r="AE141" i="4"/>
  <c r="B141" i="4"/>
  <c r="C141" i="4" s="1"/>
  <c r="BJ141" i="4" s="1"/>
  <c r="E141" i="4"/>
  <c r="A142" i="4"/>
  <c r="AN138" i="4"/>
  <c r="AO138" i="4"/>
  <c r="AP138" i="4" s="1"/>
  <c r="N133" i="1"/>
  <c r="F135" i="1"/>
  <c r="Z135" i="1"/>
  <c r="AV133" i="1"/>
  <c r="AF135" i="1"/>
  <c r="N135" i="3"/>
  <c r="F137" i="3"/>
  <c r="Z137" i="3"/>
  <c r="O135" i="3"/>
  <c r="AV134" i="3"/>
  <c r="AF137" i="3"/>
  <c r="AZ135" i="1"/>
  <c r="AZ137" i="3"/>
  <c r="E138" i="3"/>
  <c r="B138" i="3"/>
  <c r="C138" i="3" s="1"/>
  <c r="AE138" i="3"/>
  <c r="E136" i="1"/>
  <c r="A136" i="8" s="1"/>
  <c r="B136" i="1"/>
  <c r="C136" i="1" s="1"/>
  <c r="AE136" i="1"/>
  <c r="A139" i="3"/>
  <c r="A137" i="1"/>
  <c r="AQ134" i="1" l="1"/>
  <c r="BF131" i="1"/>
  <c r="BI133" i="3"/>
  <c r="Q138" i="5"/>
  <c r="BJ131" i="1"/>
  <c r="A131" i="2" s="1"/>
  <c r="L141" i="9"/>
  <c r="BJ139" i="9"/>
  <c r="AQ136" i="3"/>
  <c r="Q140" i="9"/>
  <c r="R138" i="6"/>
  <c r="V138" i="6" s="1"/>
  <c r="AL141" i="9"/>
  <c r="AL135" i="1"/>
  <c r="BI173" i="6"/>
  <c r="Q139" i="6"/>
  <c r="AN141" i="9"/>
  <c r="AO141" i="9"/>
  <c r="Q141" i="9"/>
  <c r="N140" i="9"/>
  <c r="O140" i="9"/>
  <c r="BF138" i="9"/>
  <c r="BG138" i="9"/>
  <c r="A144" i="9"/>
  <c r="E143" i="9"/>
  <c r="AE143" i="9"/>
  <c r="B143" i="9"/>
  <c r="C143" i="9" s="1"/>
  <c r="AJ141" i="9"/>
  <c r="BE140" i="9"/>
  <c r="AN140" i="9"/>
  <c r="AO140" i="9"/>
  <c r="F142" i="9"/>
  <c r="Z142" i="9"/>
  <c r="G142" i="9"/>
  <c r="M142" i="9" s="1"/>
  <c r="J142" i="9"/>
  <c r="I142" i="9"/>
  <c r="M141" i="9"/>
  <c r="O141" i="9" s="1"/>
  <c r="AI141" i="9"/>
  <c r="BE141" i="9" s="1"/>
  <c r="BF139" i="9"/>
  <c r="BG139" i="9"/>
  <c r="AF142" i="9"/>
  <c r="AJ142" i="9" s="1"/>
  <c r="AZ142" i="9"/>
  <c r="AG142" i="9"/>
  <c r="AL142" i="9"/>
  <c r="BG135" i="5"/>
  <c r="BF135" i="5"/>
  <c r="BH136" i="4"/>
  <c r="BJ136" i="4" s="1"/>
  <c r="M140" i="4"/>
  <c r="BF133" i="3"/>
  <c r="BG133" i="3"/>
  <c r="AL137" i="3"/>
  <c r="AW132" i="1"/>
  <c r="BG132" i="1" s="1"/>
  <c r="L135" i="1"/>
  <c r="BG131" i="1"/>
  <c r="S138" i="6"/>
  <c r="W138" i="6" s="1"/>
  <c r="BF138" i="6" s="1"/>
  <c r="R137" i="5"/>
  <c r="S137" i="5"/>
  <c r="P137" i="5"/>
  <c r="BK137" i="5" s="1"/>
  <c r="AR137" i="5"/>
  <c r="AV137" i="5" s="1"/>
  <c r="AS137" i="5"/>
  <c r="AJ176" i="6"/>
  <c r="AQ176" i="6" s="1"/>
  <c r="AM176" i="6"/>
  <c r="AN175" i="6"/>
  <c r="AO175" i="6"/>
  <c r="R135" i="3"/>
  <c r="S135" i="3"/>
  <c r="P135" i="3"/>
  <c r="BK135" i="3" s="1"/>
  <c r="AZ178" i="6"/>
  <c r="AF178" i="6"/>
  <c r="AG177" i="6"/>
  <c r="AH177" i="6" s="1"/>
  <c r="AI177" i="6"/>
  <c r="BE175" i="6"/>
  <c r="L137" i="3"/>
  <c r="AR138" i="4"/>
  <c r="AS138" i="4"/>
  <c r="AR135" i="3"/>
  <c r="AW135" i="3" s="1"/>
  <c r="AS135" i="3"/>
  <c r="BH138" i="6"/>
  <c r="BJ138" i="6" s="1"/>
  <c r="A180" i="6"/>
  <c r="AE179" i="6"/>
  <c r="AR174" i="6"/>
  <c r="AV174" i="6" s="1"/>
  <c r="AS174" i="6"/>
  <c r="AW174" i="6" s="1"/>
  <c r="AP174" i="6"/>
  <c r="W137" i="4"/>
  <c r="BH137" i="4" s="1"/>
  <c r="AW134" i="3"/>
  <c r="BF134" i="3" s="1"/>
  <c r="R133" i="1"/>
  <c r="V133" i="1" s="1"/>
  <c r="S133" i="1"/>
  <c r="P133" i="1"/>
  <c r="BE139" i="4"/>
  <c r="R136" i="3"/>
  <c r="V136" i="3" s="1"/>
  <c r="S136" i="3"/>
  <c r="P136" i="3"/>
  <c r="R138" i="4"/>
  <c r="V138" i="4" s="1"/>
  <c r="S138" i="4"/>
  <c r="P138" i="4"/>
  <c r="BK138" i="4" s="1"/>
  <c r="BG134" i="3"/>
  <c r="AW137" i="4"/>
  <c r="AV137" i="4"/>
  <c r="J140" i="6"/>
  <c r="G141" i="6"/>
  <c r="H141" i="6" s="1"/>
  <c r="M141" i="6" s="1"/>
  <c r="I141" i="6"/>
  <c r="Z141" i="6"/>
  <c r="N140" i="6"/>
  <c r="O140" i="6"/>
  <c r="P140" i="6" s="1"/>
  <c r="R139" i="6"/>
  <c r="V139" i="6" s="1"/>
  <c r="S139" i="6"/>
  <c r="W139" i="6" s="1"/>
  <c r="B142" i="6"/>
  <c r="C142" i="6" s="1"/>
  <c r="E142" i="6"/>
  <c r="F142" i="6" s="1"/>
  <c r="BE138" i="5"/>
  <c r="W136" i="3"/>
  <c r="BE136" i="3"/>
  <c r="BE134" i="1"/>
  <c r="BI133" i="1"/>
  <c r="BG136" i="5"/>
  <c r="BF136" i="5"/>
  <c r="AM137" i="3"/>
  <c r="AN137" i="3" s="1"/>
  <c r="AM135" i="1"/>
  <c r="G136" i="1"/>
  <c r="AG138" i="3"/>
  <c r="M135" i="1"/>
  <c r="AL140" i="4"/>
  <c r="AO140" i="4" s="1"/>
  <c r="AP140" i="4" s="1"/>
  <c r="L140" i="4"/>
  <c r="G141" i="4"/>
  <c r="AG136" i="1"/>
  <c r="BH136" i="5"/>
  <c r="M137" i="3"/>
  <c r="G138" i="3"/>
  <c r="AG141" i="4"/>
  <c r="BI136" i="5"/>
  <c r="M139" i="5"/>
  <c r="L139" i="5"/>
  <c r="AM139" i="5"/>
  <c r="AL139" i="5"/>
  <c r="AJ139" i="5"/>
  <c r="J139" i="5"/>
  <c r="V137" i="5"/>
  <c r="I140" i="4"/>
  <c r="W133" i="1"/>
  <c r="AI135" i="1"/>
  <c r="AQ135" i="1" s="1"/>
  <c r="J135" i="1"/>
  <c r="I135" i="1"/>
  <c r="AJ135" i="1"/>
  <c r="N136" i="3"/>
  <c r="BK136" i="3" s="1"/>
  <c r="AI139" i="5"/>
  <c r="I139" i="5"/>
  <c r="J140" i="4"/>
  <c r="AJ140" i="4"/>
  <c r="I137" i="3"/>
  <c r="J137" i="3"/>
  <c r="AJ137" i="3"/>
  <c r="AI137" i="3"/>
  <c r="AQ137" i="3" s="1"/>
  <c r="F140" i="5"/>
  <c r="Z140" i="5"/>
  <c r="AN138" i="5"/>
  <c r="AO138" i="5"/>
  <c r="AP138" i="5" s="1"/>
  <c r="B141" i="5"/>
  <c r="C141" i="5" s="1"/>
  <c r="BJ141" i="5" s="1"/>
  <c r="A142" i="5"/>
  <c r="E141" i="5"/>
  <c r="G141" i="5" s="1"/>
  <c r="AE141" i="5"/>
  <c r="AG141" i="5" s="1"/>
  <c r="N138" i="5"/>
  <c r="O138" i="5"/>
  <c r="AZ140" i="5"/>
  <c r="AF140" i="5"/>
  <c r="F141" i="4"/>
  <c r="J141" i="4" s="1"/>
  <c r="Z141" i="4"/>
  <c r="A143" i="4"/>
  <c r="B142" i="4"/>
  <c r="C142" i="4" s="1"/>
  <c r="E142" i="4"/>
  <c r="AE142" i="4"/>
  <c r="N139" i="4"/>
  <c r="O139" i="4"/>
  <c r="AN139" i="4"/>
  <c r="AO139" i="4"/>
  <c r="AP139" i="4" s="1"/>
  <c r="AV138" i="4"/>
  <c r="AI140" i="4"/>
  <c r="AQ140" i="4" s="1"/>
  <c r="AF141" i="4"/>
  <c r="AZ141" i="4"/>
  <c r="V135" i="3"/>
  <c r="O134" i="1"/>
  <c r="N134" i="1"/>
  <c r="AN134" i="1"/>
  <c r="F136" i="1"/>
  <c r="Z136" i="1"/>
  <c r="AF136" i="1"/>
  <c r="AJ136" i="1" s="1"/>
  <c r="AO134" i="1"/>
  <c r="AP134" i="1" s="1"/>
  <c r="F138" i="3"/>
  <c r="L138" i="3" s="1"/>
  <c r="Z138" i="3"/>
  <c r="AO136" i="3"/>
  <c r="AP136" i="3" s="1"/>
  <c r="AF138" i="3"/>
  <c r="AZ136" i="1"/>
  <c r="AZ138" i="3"/>
  <c r="B139" i="3"/>
  <c r="C139" i="3" s="1"/>
  <c r="BJ139" i="3" s="1"/>
  <c r="E139" i="3"/>
  <c r="AE139" i="3"/>
  <c r="E137" i="1"/>
  <c r="A137" i="8" s="1"/>
  <c r="AE137" i="1"/>
  <c r="B137" i="1"/>
  <c r="C137" i="1" s="1"/>
  <c r="A140" i="3"/>
  <c r="A138" i="1"/>
  <c r="W135" i="3" l="1"/>
  <c r="Q137" i="3"/>
  <c r="O140" i="4"/>
  <c r="Q139" i="5"/>
  <c r="BH135" i="3"/>
  <c r="AI142" i="9"/>
  <c r="AM142" i="9"/>
  <c r="AQ141" i="9"/>
  <c r="AQ139" i="5"/>
  <c r="BG138" i="6"/>
  <c r="L142" i="9"/>
  <c r="N142" i="9" s="1"/>
  <c r="BK140" i="6"/>
  <c r="Q140" i="6"/>
  <c r="BK139" i="6"/>
  <c r="AN135" i="1"/>
  <c r="BF132" i="1"/>
  <c r="BI132" i="1"/>
  <c r="BJ132" i="1" s="1"/>
  <c r="A132" i="2" s="1"/>
  <c r="P141" i="9"/>
  <c r="R141" i="9"/>
  <c r="V141" i="9" s="1"/>
  <c r="S141" i="9"/>
  <c r="W141" i="9" s="1"/>
  <c r="O142" i="9"/>
  <c r="AP141" i="9"/>
  <c r="AR141" i="9"/>
  <c r="AV141" i="9" s="1"/>
  <c r="AS141" i="9"/>
  <c r="P140" i="9"/>
  <c r="BK140" i="9" s="1"/>
  <c r="R140" i="9"/>
  <c r="V140" i="9" s="1"/>
  <c r="BH140" i="9" s="1"/>
  <c r="S140" i="9"/>
  <c r="W140" i="9" s="1"/>
  <c r="N141" i="9"/>
  <c r="Z143" i="9"/>
  <c r="G143" i="9"/>
  <c r="F143" i="9"/>
  <c r="I143" i="9" s="1"/>
  <c r="AO142" i="9"/>
  <c r="AN142" i="9"/>
  <c r="AP140" i="9"/>
  <c r="AR140" i="9"/>
  <c r="AV140" i="9" s="1"/>
  <c r="AS140" i="9"/>
  <c r="AW140" i="9" s="1"/>
  <c r="AF143" i="9"/>
  <c r="AI143" i="9" s="1"/>
  <c r="AG143" i="9"/>
  <c r="AZ143" i="9"/>
  <c r="AQ142" i="9"/>
  <c r="AW141" i="9"/>
  <c r="BE142" i="9"/>
  <c r="A145" i="9"/>
  <c r="AE144" i="9"/>
  <c r="E144" i="9"/>
  <c r="B144" i="9"/>
  <c r="C144" i="9" s="1"/>
  <c r="Q142" i="9"/>
  <c r="BI137" i="4"/>
  <c r="Q140" i="4"/>
  <c r="AM141" i="4"/>
  <c r="AW138" i="4"/>
  <c r="BI138" i="4" s="1"/>
  <c r="AL138" i="3"/>
  <c r="AV135" i="3"/>
  <c r="BI135" i="3" s="1"/>
  <c r="BI134" i="3"/>
  <c r="BJ134" i="3" s="1"/>
  <c r="L136" i="1"/>
  <c r="N135" i="1"/>
  <c r="AR140" i="4"/>
  <c r="AS140" i="4"/>
  <c r="AR138" i="5"/>
  <c r="AV138" i="5" s="1"/>
  <c r="AS138" i="5"/>
  <c r="R140" i="4"/>
  <c r="V140" i="4" s="1"/>
  <c r="BH140" i="4" s="1"/>
  <c r="S140" i="4"/>
  <c r="W140" i="4" s="1"/>
  <c r="P140" i="4"/>
  <c r="W138" i="4"/>
  <c r="BH138" i="4" s="1"/>
  <c r="A181" i="6"/>
  <c r="AE180" i="6"/>
  <c r="AN176" i="6"/>
  <c r="AO176" i="6"/>
  <c r="BG139" i="6"/>
  <c r="BF139" i="6"/>
  <c r="AG178" i="6"/>
  <c r="AH178" i="6" s="1"/>
  <c r="AI178" i="6"/>
  <c r="BE176" i="6"/>
  <c r="AR134" i="1"/>
  <c r="AV134" i="1" s="1"/>
  <c r="AS134" i="1"/>
  <c r="AW134" i="1" s="1"/>
  <c r="R138" i="5"/>
  <c r="S138" i="5"/>
  <c r="P138" i="5"/>
  <c r="BK138" i="5" s="1"/>
  <c r="BG137" i="4"/>
  <c r="BH139" i="6"/>
  <c r="BJ139" i="6" s="1"/>
  <c r="BI174" i="6"/>
  <c r="AR175" i="6"/>
  <c r="AV175" i="6" s="1"/>
  <c r="AS175" i="6"/>
  <c r="AW175" i="6" s="1"/>
  <c r="AP175" i="6"/>
  <c r="W137" i="5"/>
  <c r="BH137" i="5" s="1"/>
  <c r="AR136" i="3"/>
  <c r="AV136" i="3" s="1"/>
  <c r="AS136" i="3"/>
  <c r="AR139" i="4"/>
  <c r="AV139" i="4" s="1"/>
  <c r="AS139" i="4"/>
  <c r="R134" i="1"/>
  <c r="V134" i="1" s="1"/>
  <c r="S134" i="1"/>
  <c r="P134" i="1"/>
  <c r="R139" i="4"/>
  <c r="S139" i="4"/>
  <c r="P139" i="4"/>
  <c r="BK139" i="4" s="1"/>
  <c r="BF137" i="4"/>
  <c r="AF179" i="6"/>
  <c r="AZ179" i="6"/>
  <c r="AJ177" i="6"/>
  <c r="AQ177" i="6" s="1"/>
  <c r="AM177" i="6"/>
  <c r="AW137" i="5"/>
  <c r="BI137" i="5" s="1"/>
  <c r="G142" i="6"/>
  <c r="H142" i="6" s="1"/>
  <c r="M142" i="6" s="1"/>
  <c r="I142" i="6"/>
  <c r="J141" i="6"/>
  <c r="O141" i="6"/>
  <c r="P141" i="6" s="1"/>
  <c r="N141" i="6"/>
  <c r="E143" i="6"/>
  <c r="F143" i="6" s="1"/>
  <c r="B143" i="6"/>
  <c r="C143" i="6" s="1"/>
  <c r="Z142" i="6"/>
  <c r="S140" i="6"/>
  <c r="W140" i="6" s="1"/>
  <c r="R140" i="6"/>
  <c r="BE139" i="5"/>
  <c r="BG137" i="5"/>
  <c r="BE137" i="3"/>
  <c r="BH136" i="3"/>
  <c r="BF138" i="4"/>
  <c r="BG138" i="4"/>
  <c r="BE140" i="4"/>
  <c r="BF135" i="3"/>
  <c r="BE135" i="1"/>
  <c r="BH133" i="1"/>
  <c r="BJ133" i="1" s="1"/>
  <c r="A133" i="2" s="1"/>
  <c r="BG133" i="1"/>
  <c r="BF133" i="1"/>
  <c r="AG139" i="3"/>
  <c r="G139" i="3"/>
  <c r="AL141" i="4"/>
  <c r="M138" i="3"/>
  <c r="AM138" i="3"/>
  <c r="AG137" i="1"/>
  <c r="AG142" i="4"/>
  <c r="L141" i="4"/>
  <c r="G137" i="1"/>
  <c r="G142" i="4"/>
  <c r="J136" i="1"/>
  <c r="AL136" i="1"/>
  <c r="M141" i="4"/>
  <c r="M136" i="1"/>
  <c r="I136" i="1"/>
  <c r="AM136" i="1"/>
  <c r="AL140" i="5"/>
  <c r="AM140" i="5"/>
  <c r="M140" i="5"/>
  <c r="L140" i="5"/>
  <c r="J140" i="5"/>
  <c r="AJ140" i="5"/>
  <c r="O135" i="1"/>
  <c r="AN140" i="4"/>
  <c r="O139" i="5"/>
  <c r="BJ136" i="5"/>
  <c r="AW140" i="4"/>
  <c r="N140" i="4"/>
  <c r="AO135" i="1"/>
  <c r="AP135" i="1" s="1"/>
  <c r="AI136" i="1"/>
  <c r="AQ136" i="1" s="1"/>
  <c r="I140" i="5"/>
  <c r="AJ141" i="4"/>
  <c r="J138" i="3"/>
  <c r="I138" i="3"/>
  <c r="Q138" i="3" s="1"/>
  <c r="AI138" i="3"/>
  <c r="AJ138" i="3"/>
  <c r="AI140" i="5"/>
  <c r="N139" i="5"/>
  <c r="AE142" i="5"/>
  <c r="AG142" i="5" s="1"/>
  <c r="E142" i="5"/>
  <c r="G142" i="5" s="1"/>
  <c r="B142" i="5"/>
  <c r="C142" i="5" s="1"/>
  <c r="A143" i="5"/>
  <c r="Z141" i="5"/>
  <c r="F141" i="5"/>
  <c r="AW138" i="5"/>
  <c r="AZ141" i="5"/>
  <c r="AF141" i="5"/>
  <c r="AN139" i="5"/>
  <c r="AO139" i="5"/>
  <c r="AP139" i="5" s="1"/>
  <c r="AW139" i="4"/>
  <c r="B143" i="4"/>
  <c r="C143" i="4" s="1"/>
  <c r="BJ143" i="4" s="1"/>
  <c r="A144" i="4"/>
  <c r="AE143" i="4"/>
  <c r="E143" i="4"/>
  <c r="AZ142" i="4"/>
  <c r="AF142" i="4"/>
  <c r="AJ142" i="4" s="1"/>
  <c r="AI141" i="4"/>
  <c r="AQ141" i="4" s="1"/>
  <c r="Z142" i="4"/>
  <c r="F142" i="4"/>
  <c r="J142" i="4" s="1"/>
  <c r="AV140" i="4"/>
  <c r="I141" i="4"/>
  <c r="N137" i="3"/>
  <c r="W134" i="1"/>
  <c r="F137" i="1"/>
  <c r="M137" i="1" s="1"/>
  <c r="Z137" i="1"/>
  <c r="AF137" i="1"/>
  <c r="AI137" i="1" s="1"/>
  <c r="F139" i="3"/>
  <c r="Z139" i="3"/>
  <c r="O137" i="3"/>
  <c r="AO137" i="3"/>
  <c r="AP137" i="3" s="1"/>
  <c r="AW136" i="3"/>
  <c r="AF139" i="3"/>
  <c r="AM139" i="3" s="1"/>
  <c r="AZ137" i="1"/>
  <c r="AZ139" i="3"/>
  <c r="E140" i="3"/>
  <c r="B140" i="3"/>
  <c r="C140" i="3" s="1"/>
  <c r="AE140" i="3"/>
  <c r="AE138" i="1"/>
  <c r="B138" i="1"/>
  <c r="C138" i="1" s="1"/>
  <c r="E138" i="1"/>
  <c r="A138" i="8" s="1"/>
  <c r="A141" i="3"/>
  <c r="A139" i="1"/>
  <c r="M139" i="3" l="1"/>
  <c r="AQ138" i="3"/>
  <c r="BK140" i="4"/>
  <c r="BI140" i="9"/>
  <c r="BJ140" i="9" s="1"/>
  <c r="BI141" i="9"/>
  <c r="BH141" i="9"/>
  <c r="BJ141" i="9" s="1"/>
  <c r="AL143" i="9"/>
  <c r="BI140" i="4"/>
  <c r="W139" i="4"/>
  <c r="Q141" i="6"/>
  <c r="AQ140" i="5"/>
  <c r="N141" i="4"/>
  <c r="W138" i="5"/>
  <c r="Q141" i="4"/>
  <c r="BJ138" i="4"/>
  <c r="J143" i="9"/>
  <c r="AF144" i="9"/>
  <c r="AG144" i="9"/>
  <c r="AZ144" i="9"/>
  <c r="P142" i="9"/>
  <c r="BK142" i="9" s="1"/>
  <c r="R142" i="9"/>
  <c r="V142" i="9" s="1"/>
  <c r="S142" i="9"/>
  <c r="W142" i="9" s="1"/>
  <c r="M143" i="9"/>
  <c r="L143" i="9"/>
  <c r="BK141" i="9"/>
  <c r="AJ143" i="9"/>
  <c r="AQ143" i="9" s="1"/>
  <c r="Z144" i="9"/>
  <c r="F144" i="9"/>
  <c r="I144" i="9" s="1"/>
  <c r="G144" i="9"/>
  <c r="BG141" i="9"/>
  <c r="BF141" i="9"/>
  <c r="BF140" i="9"/>
  <c r="BG140" i="9"/>
  <c r="AP142" i="9"/>
  <c r="AR142" i="9"/>
  <c r="AV142" i="9" s="1"/>
  <c r="BI142" i="9" s="1"/>
  <c r="AS142" i="9"/>
  <c r="AW142" i="9" s="1"/>
  <c r="A146" i="9"/>
  <c r="B145" i="9"/>
  <c r="C145" i="9" s="1"/>
  <c r="AE145" i="9"/>
  <c r="E145" i="9"/>
  <c r="AM143" i="9"/>
  <c r="AN143" i="9" s="1"/>
  <c r="V138" i="5"/>
  <c r="BH138" i="5" s="1"/>
  <c r="Q140" i="5"/>
  <c r="V139" i="4"/>
  <c r="AN138" i="3"/>
  <c r="BI136" i="3"/>
  <c r="BJ136" i="3" s="1"/>
  <c r="BG135" i="3"/>
  <c r="V140" i="6"/>
  <c r="BH140" i="6" s="1"/>
  <c r="BJ140" i="6" s="1"/>
  <c r="R139" i="5"/>
  <c r="V139" i="5" s="1"/>
  <c r="S139" i="5"/>
  <c r="P139" i="5"/>
  <c r="BK139" i="5" s="1"/>
  <c r="AR137" i="3"/>
  <c r="AS137" i="3"/>
  <c r="AN140" i="5"/>
  <c r="BF137" i="5"/>
  <c r="BF140" i="6"/>
  <c r="BG140" i="6"/>
  <c r="BI175" i="6"/>
  <c r="AZ180" i="6"/>
  <c r="AF180" i="6"/>
  <c r="R137" i="3"/>
  <c r="V137" i="3" s="1"/>
  <c r="S137" i="3"/>
  <c r="P137" i="3"/>
  <c r="BK137" i="3" s="1"/>
  <c r="AG179" i="6"/>
  <c r="AH179" i="6" s="1"/>
  <c r="AI179" i="6"/>
  <c r="A182" i="6"/>
  <c r="AE181" i="6"/>
  <c r="AR135" i="1"/>
  <c r="AV135" i="1" s="1"/>
  <c r="AS135" i="1"/>
  <c r="R135" i="1"/>
  <c r="V135" i="1" s="1"/>
  <c r="S135" i="1"/>
  <c r="W135" i="1" s="1"/>
  <c r="P135" i="1"/>
  <c r="AO177" i="6"/>
  <c r="AN177" i="6"/>
  <c r="AJ178" i="6"/>
  <c r="AQ178" i="6" s="1"/>
  <c r="AM178" i="6"/>
  <c r="AR176" i="6"/>
  <c r="AV176" i="6" s="1"/>
  <c r="AS176" i="6"/>
  <c r="AW176" i="6" s="1"/>
  <c r="AP176" i="6"/>
  <c r="AR139" i="5"/>
  <c r="AS139" i="5"/>
  <c r="AW139" i="5" s="1"/>
  <c r="BE177" i="6"/>
  <c r="G143" i="6"/>
  <c r="H143" i="6" s="1"/>
  <c r="M143" i="6" s="1"/>
  <c r="I143" i="6"/>
  <c r="J142" i="6"/>
  <c r="N142" i="6"/>
  <c r="B144" i="6"/>
  <c r="C144" i="6" s="1"/>
  <c r="E144" i="6"/>
  <c r="F144" i="6" s="1"/>
  <c r="I144" i="6" s="1"/>
  <c r="S141" i="6"/>
  <c r="W141" i="6" s="1"/>
  <c r="R141" i="6"/>
  <c r="Z143" i="6"/>
  <c r="O142" i="6"/>
  <c r="P142" i="6" s="1"/>
  <c r="BE140" i="5"/>
  <c r="BE141" i="4"/>
  <c r="BE138" i="3"/>
  <c r="BE136" i="1"/>
  <c r="BF136" i="3"/>
  <c r="BG136" i="3"/>
  <c r="BI134" i="1"/>
  <c r="BG140" i="4"/>
  <c r="BF140" i="4"/>
  <c r="BG134" i="1"/>
  <c r="BF134" i="1"/>
  <c r="BH134" i="1"/>
  <c r="G140" i="3"/>
  <c r="AG138" i="1"/>
  <c r="AG140" i="3"/>
  <c r="G143" i="4"/>
  <c r="BI139" i="4"/>
  <c r="L142" i="4"/>
  <c r="L137" i="1"/>
  <c r="N137" i="1" s="1"/>
  <c r="AM142" i="4"/>
  <c r="AL137" i="1"/>
  <c r="AL139" i="3"/>
  <c r="AN139" i="3" s="1"/>
  <c r="AG143" i="4"/>
  <c r="M142" i="4"/>
  <c r="L139" i="3"/>
  <c r="O139" i="3" s="1"/>
  <c r="G138" i="1"/>
  <c r="BI138" i="5"/>
  <c r="AL142" i="4"/>
  <c r="AM137" i="1"/>
  <c r="M141" i="5"/>
  <c r="L141" i="5"/>
  <c r="AL141" i="5"/>
  <c r="AM141" i="5"/>
  <c r="AI141" i="5"/>
  <c r="N138" i="3"/>
  <c r="I137" i="1"/>
  <c r="J137" i="1"/>
  <c r="AJ137" i="1"/>
  <c r="AQ137" i="1" s="1"/>
  <c r="O141" i="4"/>
  <c r="I139" i="3"/>
  <c r="J139" i="3"/>
  <c r="AJ139" i="3"/>
  <c r="AI139" i="3"/>
  <c r="AQ139" i="3" s="1"/>
  <c r="AO140" i="5"/>
  <c r="AP140" i="5" s="1"/>
  <c r="J141" i="5"/>
  <c r="I141" i="5"/>
  <c r="B143" i="5"/>
  <c r="C143" i="5" s="1"/>
  <c r="BJ143" i="5" s="1"/>
  <c r="AE143" i="5"/>
  <c r="AG143" i="5" s="1"/>
  <c r="E143" i="5"/>
  <c r="G143" i="5" s="1"/>
  <c r="A144" i="5"/>
  <c r="N140" i="5"/>
  <c r="O140" i="5"/>
  <c r="AZ142" i="5"/>
  <c r="AF142" i="5"/>
  <c r="Z142" i="5"/>
  <c r="F142" i="5"/>
  <c r="AV139" i="5"/>
  <c r="AJ141" i="5"/>
  <c r="AQ141" i="5" s="1"/>
  <c r="BJ140" i="4"/>
  <c r="F143" i="4"/>
  <c r="J143" i="4" s="1"/>
  <c r="Z143" i="4"/>
  <c r="AO141" i="4"/>
  <c r="AP141" i="4" s="1"/>
  <c r="AN141" i="4"/>
  <c r="A145" i="4"/>
  <c r="E144" i="4"/>
  <c r="B144" i="4"/>
  <c r="C144" i="4" s="1"/>
  <c r="AE144" i="4"/>
  <c r="I142" i="4"/>
  <c r="Q142" i="4" s="1"/>
  <c r="AI142" i="4"/>
  <c r="AQ142" i="4" s="1"/>
  <c r="AF143" i="4"/>
  <c r="AZ143" i="4"/>
  <c r="O138" i="3"/>
  <c r="AO136" i="1"/>
  <c r="AP136" i="1" s="1"/>
  <c r="AN136" i="1"/>
  <c r="O136" i="1"/>
  <c r="N136" i="1"/>
  <c r="AF138" i="1"/>
  <c r="AI138" i="1" s="1"/>
  <c r="F138" i="1"/>
  <c r="J138" i="1" s="1"/>
  <c r="Z138" i="1"/>
  <c r="AO138" i="3"/>
  <c r="AP138" i="3" s="1"/>
  <c r="F140" i="3"/>
  <c r="Z140" i="3"/>
  <c r="W137" i="3"/>
  <c r="AF140" i="3"/>
  <c r="AZ138" i="1"/>
  <c r="AZ140" i="3"/>
  <c r="B141" i="3"/>
  <c r="C141" i="3" s="1"/>
  <c r="BJ141" i="3" s="1"/>
  <c r="E141" i="3"/>
  <c r="AE141" i="3"/>
  <c r="E139" i="1"/>
  <c r="A139" i="8" s="1"/>
  <c r="AE139" i="1"/>
  <c r="B139" i="1"/>
  <c r="C139" i="1" s="1"/>
  <c r="A142" i="3"/>
  <c r="A140" i="1"/>
  <c r="BH142" i="9" l="1"/>
  <c r="BJ142" i="9" s="1"/>
  <c r="BF139" i="4"/>
  <c r="BJ134" i="1"/>
  <c r="A134" i="2" s="1"/>
  <c r="BF138" i="5"/>
  <c r="BI176" i="6"/>
  <c r="BH139" i="4"/>
  <c r="AM144" i="9"/>
  <c r="L140" i="3"/>
  <c r="AI144" i="9"/>
  <c r="Q142" i="6"/>
  <c r="AW137" i="3"/>
  <c r="BK141" i="6"/>
  <c r="O143" i="9"/>
  <c r="N143" i="9"/>
  <c r="J144" i="9"/>
  <c r="L144" i="9"/>
  <c r="AJ144" i="9"/>
  <c r="AO143" i="9"/>
  <c r="A147" i="9"/>
  <c r="B146" i="9"/>
  <c r="C146" i="9" s="1"/>
  <c r="AE146" i="9"/>
  <c r="E146" i="9"/>
  <c r="F145" i="9"/>
  <c r="Z145" i="9"/>
  <c r="G145" i="9"/>
  <c r="I145" i="9"/>
  <c r="J145" i="9"/>
  <c r="Q143" i="9"/>
  <c r="AL144" i="9"/>
  <c r="AF145" i="9"/>
  <c r="AM145" i="9" s="1"/>
  <c r="AG145" i="9"/>
  <c r="AZ145" i="9"/>
  <c r="BG142" i="9"/>
  <c r="BF142" i="9"/>
  <c r="M144" i="9"/>
  <c r="BE143" i="9"/>
  <c r="Q141" i="5"/>
  <c r="BG138" i="5"/>
  <c r="BJ138" i="5"/>
  <c r="AL143" i="4"/>
  <c r="BG139" i="4"/>
  <c r="BE142" i="4"/>
  <c r="Q139" i="3"/>
  <c r="N139" i="3"/>
  <c r="AV137" i="3"/>
  <c r="G144" i="6"/>
  <c r="H144" i="6" s="1"/>
  <c r="M144" i="6" s="1"/>
  <c r="V141" i="6"/>
  <c r="BH141" i="6" s="1"/>
  <c r="BJ141" i="6" s="1"/>
  <c r="AR136" i="1"/>
  <c r="AV136" i="1" s="1"/>
  <c r="AS136" i="1"/>
  <c r="AR141" i="4"/>
  <c r="AS141" i="4"/>
  <c r="R141" i="4"/>
  <c r="S141" i="4"/>
  <c r="P141" i="4"/>
  <c r="BK141" i="4" s="1"/>
  <c r="R139" i="3"/>
  <c r="S139" i="3"/>
  <c r="P139" i="3"/>
  <c r="R136" i="1"/>
  <c r="V136" i="1" s="1"/>
  <c r="S136" i="1"/>
  <c r="W136" i="1" s="1"/>
  <c r="P136" i="1"/>
  <c r="A183" i="6"/>
  <c r="AE182" i="6"/>
  <c r="R140" i="5"/>
  <c r="V140" i="5" s="1"/>
  <c r="S140" i="5"/>
  <c r="W140" i="5" s="1"/>
  <c r="P140" i="5"/>
  <c r="BK140" i="5" s="1"/>
  <c r="AR140" i="5"/>
  <c r="AS140" i="5"/>
  <c r="AW140" i="5" s="1"/>
  <c r="BE139" i="3"/>
  <c r="AR177" i="6"/>
  <c r="AV177" i="6" s="1"/>
  <c r="AS177" i="6"/>
  <c r="AW177" i="6" s="1"/>
  <c r="AP177" i="6"/>
  <c r="AO178" i="6"/>
  <c r="AN178" i="6"/>
  <c r="AW135" i="1"/>
  <c r="BF135" i="1" s="1"/>
  <c r="AR138" i="3"/>
  <c r="AS138" i="3"/>
  <c r="AM140" i="3"/>
  <c r="R138" i="3"/>
  <c r="V138" i="3" s="1"/>
  <c r="S138" i="3"/>
  <c r="P138" i="3"/>
  <c r="BK138" i="3" s="1"/>
  <c r="BF141" i="6"/>
  <c r="BG141" i="6"/>
  <c r="BE178" i="6"/>
  <c r="AF181" i="6"/>
  <c r="AZ181" i="6"/>
  <c r="AJ179" i="6"/>
  <c r="AQ179" i="6" s="1"/>
  <c r="AM179" i="6"/>
  <c r="AI180" i="6"/>
  <c r="AG180" i="6"/>
  <c r="AH180" i="6" s="1"/>
  <c r="W139" i="5"/>
  <c r="BH139" i="5" s="1"/>
  <c r="J143" i="6"/>
  <c r="O143" i="6"/>
  <c r="P143" i="6" s="1"/>
  <c r="N143" i="6"/>
  <c r="Z144" i="6"/>
  <c r="S142" i="6"/>
  <c r="W142" i="6" s="1"/>
  <c r="R142" i="6"/>
  <c r="V142" i="6" s="1"/>
  <c r="B145" i="6"/>
  <c r="C145" i="6" s="1"/>
  <c r="E145" i="6"/>
  <c r="F145" i="6" s="1"/>
  <c r="BE141" i="5"/>
  <c r="BE137" i="1"/>
  <c r="BG139" i="5"/>
  <c r="BI139" i="5"/>
  <c r="BG137" i="3"/>
  <c r="BF137" i="3"/>
  <c r="BH135" i="1"/>
  <c r="AG141" i="3"/>
  <c r="AM143" i="4"/>
  <c r="L143" i="4"/>
  <c r="AL140" i="3"/>
  <c r="AG139" i="1"/>
  <c r="M143" i="4"/>
  <c r="M140" i="3"/>
  <c r="G141" i="3"/>
  <c r="G144" i="4"/>
  <c r="G139" i="1"/>
  <c r="BH137" i="3"/>
  <c r="AG144" i="4"/>
  <c r="M138" i="1"/>
  <c r="AM138" i="1"/>
  <c r="L138" i="1"/>
  <c r="AL138" i="1"/>
  <c r="M142" i="5"/>
  <c r="L142" i="5"/>
  <c r="AL142" i="5"/>
  <c r="AM142" i="5"/>
  <c r="O141" i="5"/>
  <c r="AJ142" i="5"/>
  <c r="I138" i="1"/>
  <c r="AJ138" i="1"/>
  <c r="AQ138" i="1" s="1"/>
  <c r="AI142" i="5"/>
  <c r="AQ142" i="5" s="1"/>
  <c r="N141" i="5"/>
  <c r="AI143" i="4"/>
  <c r="V141" i="4"/>
  <c r="AJ140" i="3"/>
  <c r="AI140" i="3"/>
  <c r="I140" i="3"/>
  <c r="J140" i="3"/>
  <c r="AV140" i="5"/>
  <c r="AF143" i="5"/>
  <c r="AZ143" i="5"/>
  <c r="Z143" i="5"/>
  <c r="F143" i="5"/>
  <c r="E144" i="5"/>
  <c r="G144" i="5" s="1"/>
  <c r="A145" i="5"/>
  <c r="B144" i="5"/>
  <c r="C144" i="5" s="1"/>
  <c r="AE144" i="5"/>
  <c r="AG144" i="5" s="1"/>
  <c r="AN141" i="5"/>
  <c r="AO141" i="5"/>
  <c r="AP141" i="5" s="1"/>
  <c r="I142" i="5"/>
  <c r="J142" i="5"/>
  <c r="AE145" i="4"/>
  <c r="A146" i="4"/>
  <c r="E145" i="4"/>
  <c r="B145" i="4"/>
  <c r="C145" i="4" s="1"/>
  <c r="BJ145" i="4" s="1"/>
  <c r="AV141" i="4"/>
  <c r="I143" i="4"/>
  <c r="Q143" i="4" s="1"/>
  <c r="O142" i="4"/>
  <c r="N142" i="4"/>
  <c r="AN142" i="4"/>
  <c r="AO142" i="4"/>
  <c r="AP142" i="4" s="1"/>
  <c r="Z144" i="4"/>
  <c r="F144" i="4"/>
  <c r="M144" i="4" s="1"/>
  <c r="AZ144" i="4"/>
  <c r="AF144" i="4"/>
  <c r="AJ143" i="4"/>
  <c r="V139" i="3"/>
  <c r="W139" i="3"/>
  <c r="AO137" i="1"/>
  <c r="AP137" i="1" s="1"/>
  <c r="AN137" i="1"/>
  <c r="O137" i="1"/>
  <c r="AF139" i="1"/>
  <c r="AL139" i="1" s="1"/>
  <c r="F139" i="1"/>
  <c r="Z139" i="1"/>
  <c r="AV138" i="3"/>
  <c r="F141" i="3"/>
  <c r="L141" i="3" s="1"/>
  <c r="Z141" i="3"/>
  <c r="AO139" i="3"/>
  <c r="AP139" i="3" s="1"/>
  <c r="AF141" i="3"/>
  <c r="AZ139" i="1"/>
  <c r="AZ141" i="3"/>
  <c r="AE142" i="3"/>
  <c r="B142" i="3"/>
  <c r="C142" i="3" s="1"/>
  <c r="E142" i="3"/>
  <c r="E140" i="1"/>
  <c r="A140" i="8" s="1"/>
  <c r="AE140" i="1"/>
  <c r="B140" i="1"/>
  <c r="C140" i="1" s="1"/>
  <c r="A143" i="3"/>
  <c r="A141" i="1"/>
  <c r="BK139" i="3" l="1"/>
  <c r="AQ140" i="3"/>
  <c r="BJ135" i="1"/>
  <c r="A135" i="2" s="1"/>
  <c r="BF139" i="5"/>
  <c r="BH142" i="6"/>
  <c r="BJ142" i="6" s="1"/>
  <c r="BI135" i="1"/>
  <c r="BI177" i="6"/>
  <c r="AN143" i="4"/>
  <c r="AI145" i="9"/>
  <c r="L145" i="9"/>
  <c r="Q143" i="6"/>
  <c r="BI137" i="3"/>
  <c r="Q144" i="9"/>
  <c r="Q145" i="9" s="1"/>
  <c r="BK142" i="6"/>
  <c r="AQ143" i="4"/>
  <c r="BE144" i="9"/>
  <c r="O144" i="9"/>
  <c r="N144" i="9"/>
  <c r="P143" i="9"/>
  <c r="BK143" i="9" s="1"/>
  <c r="R143" i="9"/>
  <c r="V143" i="9" s="1"/>
  <c r="S143" i="9"/>
  <c r="W143" i="9" s="1"/>
  <c r="AN144" i="9"/>
  <c r="AO144" i="9"/>
  <c r="AP143" i="9"/>
  <c r="AR143" i="9"/>
  <c r="AV143" i="9" s="1"/>
  <c r="AS143" i="9"/>
  <c r="AW143" i="9" s="1"/>
  <c r="AF146" i="9"/>
  <c r="AZ146" i="9"/>
  <c r="AG146" i="9"/>
  <c r="AL145" i="9"/>
  <c r="Z146" i="9"/>
  <c r="F146" i="9"/>
  <c r="J146" i="9" s="1"/>
  <c r="G146" i="9"/>
  <c r="M145" i="9"/>
  <c r="N145" i="9" s="1"/>
  <c r="AJ145" i="9"/>
  <c r="A148" i="9"/>
  <c r="B147" i="9"/>
  <c r="C147" i="9" s="1"/>
  <c r="AE147" i="9"/>
  <c r="E147" i="9"/>
  <c r="AQ144" i="9"/>
  <c r="Q142" i="5"/>
  <c r="AM144" i="4"/>
  <c r="AN140" i="3"/>
  <c r="Q140" i="3"/>
  <c r="AL141" i="3"/>
  <c r="BG135" i="1"/>
  <c r="M139" i="1"/>
  <c r="J144" i="6"/>
  <c r="AR139" i="3"/>
  <c r="AV139" i="3" s="1"/>
  <c r="AS139" i="3"/>
  <c r="AR142" i="4"/>
  <c r="AS142" i="4"/>
  <c r="AR141" i="5"/>
  <c r="AS141" i="5"/>
  <c r="AW141" i="5" s="1"/>
  <c r="BE179" i="6"/>
  <c r="AJ180" i="6"/>
  <c r="AQ180" i="6" s="1"/>
  <c r="AM180" i="6"/>
  <c r="AW138" i="3"/>
  <c r="BI138" i="3" s="1"/>
  <c r="AR178" i="6"/>
  <c r="AV178" i="6" s="1"/>
  <c r="AS178" i="6"/>
  <c r="AW178" i="6" s="1"/>
  <c r="AP178" i="6"/>
  <c r="AZ182" i="6"/>
  <c r="AF182" i="6"/>
  <c r="AW141" i="4"/>
  <c r="BI141" i="4" s="1"/>
  <c r="BF142" i="6"/>
  <c r="BG142" i="6"/>
  <c r="AG181" i="6"/>
  <c r="AH181" i="6" s="1"/>
  <c r="AI181" i="6"/>
  <c r="W138" i="3"/>
  <c r="BH138" i="3" s="1"/>
  <c r="A184" i="6"/>
  <c r="AE183" i="6"/>
  <c r="R137" i="1"/>
  <c r="V137" i="1" s="1"/>
  <c r="S137" i="1"/>
  <c r="P137" i="1"/>
  <c r="AR137" i="1"/>
  <c r="AS137" i="1"/>
  <c r="R142" i="4"/>
  <c r="W142" i="4" s="1"/>
  <c r="S142" i="4"/>
  <c r="P142" i="4"/>
  <c r="BK142" i="4" s="1"/>
  <c r="R141" i="5"/>
  <c r="S141" i="5"/>
  <c r="P141" i="5"/>
  <c r="BK141" i="5" s="1"/>
  <c r="AN179" i="6"/>
  <c r="AO179" i="6"/>
  <c r="W141" i="4"/>
  <c r="BH141" i="4" s="1"/>
  <c r="AW136" i="1"/>
  <c r="BI136" i="1" s="1"/>
  <c r="G145" i="6"/>
  <c r="H145" i="6" s="1"/>
  <c r="M145" i="6" s="1"/>
  <c r="I145" i="6"/>
  <c r="N144" i="6"/>
  <c r="Z145" i="6"/>
  <c r="G146" i="6"/>
  <c r="H146" i="6" s="1"/>
  <c r="M146" i="6" s="1"/>
  <c r="E146" i="6"/>
  <c r="F146" i="6" s="1"/>
  <c r="I146" i="6" s="1"/>
  <c r="B146" i="6"/>
  <c r="C146" i="6" s="1"/>
  <c r="S143" i="6"/>
  <c r="W143" i="6" s="1"/>
  <c r="R143" i="6"/>
  <c r="O144" i="6"/>
  <c r="P144" i="6" s="1"/>
  <c r="BI140" i="5"/>
  <c r="BE142" i="5"/>
  <c r="BE138" i="1"/>
  <c r="BE143" i="4"/>
  <c r="BG138" i="3"/>
  <c r="BE140" i="3"/>
  <c r="BF138" i="3"/>
  <c r="BG140" i="5"/>
  <c r="BF140" i="5"/>
  <c r="BH140" i="5"/>
  <c r="BF136" i="1"/>
  <c r="BH136" i="1"/>
  <c r="BJ136" i="1" s="1"/>
  <c r="A136" i="2" s="1"/>
  <c r="G145" i="4"/>
  <c r="AM139" i="1"/>
  <c r="AN139" i="1" s="1"/>
  <c r="AL144" i="4"/>
  <c r="L139" i="1"/>
  <c r="O139" i="1" s="1"/>
  <c r="M141" i="3"/>
  <c r="AM141" i="3"/>
  <c r="AG140" i="1"/>
  <c r="AG142" i="3"/>
  <c r="G140" i="1"/>
  <c r="AG145" i="4"/>
  <c r="L144" i="4"/>
  <c r="G142" i="3"/>
  <c r="BH139" i="3"/>
  <c r="AM143" i="5"/>
  <c r="AL143" i="5"/>
  <c r="L143" i="5"/>
  <c r="M143" i="5"/>
  <c r="O142" i="5"/>
  <c r="V141" i="5"/>
  <c r="AJ143" i="5"/>
  <c r="O143" i="4"/>
  <c r="O140" i="3"/>
  <c r="J139" i="1"/>
  <c r="I139" i="1"/>
  <c r="AJ139" i="1"/>
  <c r="AI139" i="1"/>
  <c r="AN142" i="5"/>
  <c r="AO142" i="5"/>
  <c r="AP142" i="5" s="1"/>
  <c r="AO143" i="4"/>
  <c r="AP143" i="4" s="1"/>
  <c r="N143" i="4"/>
  <c r="J141" i="3"/>
  <c r="I141" i="3"/>
  <c r="AI141" i="3"/>
  <c r="AJ141" i="3"/>
  <c r="AI143" i="5"/>
  <c r="AQ143" i="5" s="1"/>
  <c r="N142" i="5"/>
  <c r="AZ144" i="5"/>
  <c r="AF144" i="5"/>
  <c r="AV141" i="5"/>
  <c r="I143" i="5"/>
  <c r="J143" i="5"/>
  <c r="F144" i="5"/>
  <c r="Z144" i="5"/>
  <c r="B145" i="5"/>
  <c r="C145" i="5" s="1"/>
  <c r="BJ145" i="5" s="1"/>
  <c r="AE145" i="5"/>
  <c r="AG145" i="5" s="1"/>
  <c r="A146" i="5"/>
  <c r="E145" i="5"/>
  <c r="G145" i="5" s="1"/>
  <c r="AF145" i="4"/>
  <c r="AI145" i="4" s="1"/>
  <c r="AZ145" i="4"/>
  <c r="E146" i="4"/>
  <c r="AE146" i="4"/>
  <c r="B146" i="4"/>
  <c r="C146" i="4" s="1"/>
  <c r="A147" i="4"/>
  <c r="AJ144" i="4"/>
  <c r="AI144" i="4"/>
  <c r="AQ144" i="4" s="1"/>
  <c r="N144" i="4"/>
  <c r="Z145" i="4"/>
  <c r="F145" i="4"/>
  <c r="M145" i="4" s="1"/>
  <c r="AV142" i="4"/>
  <c r="I144" i="4"/>
  <c r="J144" i="4"/>
  <c r="AV137" i="1"/>
  <c r="O138" i="1"/>
  <c r="N138" i="1"/>
  <c r="AN138" i="1"/>
  <c r="AF140" i="1"/>
  <c r="AL140" i="1" s="1"/>
  <c r="F140" i="1"/>
  <c r="L140" i="1" s="1"/>
  <c r="Z140" i="1"/>
  <c r="AO138" i="1"/>
  <c r="AP138" i="1" s="1"/>
  <c r="N140" i="3"/>
  <c r="AO140" i="3"/>
  <c r="AP140" i="3" s="1"/>
  <c r="F142" i="3"/>
  <c r="M142" i="3" s="1"/>
  <c r="Z142" i="3"/>
  <c r="AF142" i="3"/>
  <c r="AZ140" i="1"/>
  <c r="AZ142" i="3"/>
  <c r="AE143" i="3"/>
  <c r="E143" i="3"/>
  <c r="B143" i="3"/>
  <c r="C143" i="3" s="1"/>
  <c r="BJ143" i="3" s="1"/>
  <c r="E141" i="1"/>
  <c r="A141" i="8" s="1"/>
  <c r="AE141" i="1"/>
  <c r="B141" i="1"/>
  <c r="C141" i="1" s="1"/>
  <c r="A144" i="3"/>
  <c r="A142" i="1"/>
  <c r="W141" i="5" l="1"/>
  <c r="Q143" i="5"/>
  <c r="BI143" i="9"/>
  <c r="BH141" i="5"/>
  <c r="AW137" i="1"/>
  <c r="BH143" i="9"/>
  <c r="BJ143" i="9" s="1"/>
  <c r="BI137" i="1"/>
  <c r="AQ141" i="3"/>
  <c r="AQ139" i="1"/>
  <c r="L146" i="9"/>
  <c r="AO144" i="4"/>
  <c r="AP144" i="4" s="1"/>
  <c r="I146" i="9"/>
  <c r="O145" i="9"/>
  <c r="S145" i="9" s="1"/>
  <c r="W145" i="9" s="1"/>
  <c r="BG141" i="4"/>
  <c r="M146" i="9"/>
  <c r="N146" i="9" s="1"/>
  <c r="AM146" i="9"/>
  <c r="Q144" i="6"/>
  <c r="AL146" i="9"/>
  <c r="BK143" i="6"/>
  <c r="BG143" i="9"/>
  <c r="BF143" i="9"/>
  <c r="AN145" i="9"/>
  <c r="AO145" i="9"/>
  <c r="R145" i="9"/>
  <c r="V145" i="9" s="1"/>
  <c r="BH145" i="9" s="1"/>
  <c r="P145" i="9"/>
  <c r="BK145" i="9" s="1"/>
  <c r="P144" i="9"/>
  <c r="BK144" i="9" s="1"/>
  <c r="R144" i="9"/>
  <c r="V144" i="9" s="1"/>
  <c r="S144" i="9"/>
  <c r="W144" i="9" s="1"/>
  <c r="AQ145" i="9"/>
  <c r="Q146" i="9"/>
  <c r="AP144" i="9"/>
  <c r="AR144" i="9"/>
  <c r="AV144" i="9" s="1"/>
  <c r="AS144" i="9"/>
  <c r="AW144" i="9" s="1"/>
  <c r="BE145" i="9"/>
  <c r="AI146" i="9"/>
  <c r="A149" i="9"/>
  <c r="B148" i="9"/>
  <c r="C148" i="9" s="1"/>
  <c r="AE148" i="9"/>
  <c r="E148" i="9"/>
  <c r="AF147" i="9"/>
  <c r="AI147" i="9" s="1"/>
  <c r="AG147" i="9"/>
  <c r="AZ147" i="9"/>
  <c r="AJ146" i="9"/>
  <c r="F147" i="9"/>
  <c r="G147" i="9"/>
  <c r="Z147" i="9"/>
  <c r="AN146" i="9"/>
  <c r="AO146" i="9"/>
  <c r="BK143" i="4"/>
  <c r="Q144" i="4"/>
  <c r="V142" i="4"/>
  <c r="BH142" i="4" s="1"/>
  <c r="BF141" i="4"/>
  <c r="BI142" i="4"/>
  <c r="AW142" i="4"/>
  <c r="BK140" i="3"/>
  <c r="BJ138" i="3"/>
  <c r="Q141" i="3"/>
  <c r="AL142" i="3"/>
  <c r="AN141" i="3"/>
  <c r="BG136" i="1"/>
  <c r="V143" i="6"/>
  <c r="BH143" i="6" s="1"/>
  <c r="BJ143" i="6" s="1"/>
  <c r="R139" i="1"/>
  <c r="S139" i="1"/>
  <c r="W139" i="1" s="1"/>
  <c r="P139" i="1"/>
  <c r="R138" i="1"/>
  <c r="W138" i="1" s="1"/>
  <c r="S138" i="1"/>
  <c r="P138" i="1"/>
  <c r="AR142" i="5"/>
  <c r="AS142" i="5"/>
  <c r="R143" i="4"/>
  <c r="V143" i="4" s="1"/>
  <c r="S143" i="4"/>
  <c r="P143" i="4"/>
  <c r="AR179" i="6"/>
  <c r="AV179" i="6" s="1"/>
  <c r="AS179" i="6"/>
  <c r="AW179" i="6" s="1"/>
  <c r="AP179" i="6"/>
  <c r="A185" i="6"/>
  <c r="AE184" i="6"/>
  <c r="BE180" i="6"/>
  <c r="AR144" i="4"/>
  <c r="AV144" i="4" s="1"/>
  <c r="W137" i="1"/>
  <c r="BF137" i="1" s="1"/>
  <c r="AG182" i="6"/>
  <c r="AH182" i="6" s="1"/>
  <c r="AI182" i="6"/>
  <c r="BI178" i="6"/>
  <c r="BG143" i="6"/>
  <c r="BF143" i="6"/>
  <c r="AR138" i="1"/>
  <c r="AV138" i="1" s="1"/>
  <c r="AS138" i="1"/>
  <c r="AR140" i="3"/>
  <c r="AS140" i="3"/>
  <c r="AR143" i="4"/>
  <c r="AV143" i="4" s="1"/>
  <c r="AS143" i="4"/>
  <c r="R140" i="3"/>
  <c r="V140" i="3" s="1"/>
  <c r="S140" i="3"/>
  <c r="P140" i="3"/>
  <c r="R142" i="5"/>
  <c r="V142" i="5" s="1"/>
  <c r="S142" i="5"/>
  <c r="P142" i="5"/>
  <c r="BK142" i="5" s="1"/>
  <c r="AZ183" i="6"/>
  <c r="AF183" i="6"/>
  <c r="AJ181" i="6"/>
  <c r="AQ181" i="6" s="1"/>
  <c r="AM181" i="6"/>
  <c r="AO180" i="6"/>
  <c r="AN180" i="6"/>
  <c r="AW139" i="3"/>
  <c r="BI139" i="3" s="1"/>
  <c r="J145" i="6"/>
  <c r="J146" i="6"/>
  <c r="N145" i="6"/>
  <c r="O145" i="6"/>
  <c r="P145" i="6" s="1"/>
  <c r="R144" i="6"/>
  <c r="S144" i="6"/>
  <c r="W144" i="6" s="1"/>
  <c r="Z146" i="6"/>
  <c r="B147" i="6"/>
  <c r="C147" i="6" s="1"/>
  <c r="E147" i="6"/>
  <c r="F147" i="6" s="1"/>
  <c r="BE143" i="5"/>
  <c r="BG141" i="5"/>
  <c r="BF141" i="5"/>
  <c r="BE144" i="4"/>
  <c r="BE141" i="3"/>
  <c r="BE139" i="1"/>
  <c r="BI141" i="5"/>
  <c r="AG146" i="4"/>
  <c r="AM145" i="4"/>
  <c r="AM140" i="1"/>
  <c r="L145" i="4"/>
  <c r="G146" i="4"/>
  <c r="AM142" i="3"/>
  <c r="AN142" i="3" s="1"/>
  <c r="G143" i="3"/>
  <c r="AG141" i="1"/>
  <c r="AG143" i="3"/>
  <c r="G141" i="1"/>
  <c r="L142" i="3"/>
  <c r="M140" i="1"/>
  <c r="N140" i="1" s="1"/>
  <c r="AL145" i="4"/>
  <c r="M144" i="5"/>
  <c r="L144" i="5"/>
  <c r="AL144" i="5"/>
  <c r="AM144" i="5"/>
  <c r="N141" i="3"/>
  <c r="J140" i="1"/>
  <c r="I140" i="1"/>
  <c r="N139" i="1"/>
  <c r="AI140" i="1"/>
  <c r="AJ140" i="1"/>
  <c r="V139" i="1"/>
  <c r="O144" i="4"/>
  <c r="AN144" i="4"/>
  <c r="J145" i="4"/>
  <c r="O145" i="4"/>
  <c r="AJ145" i="4"/>
  <c r="AQ145" i="4" s="1"/>
  <c r="AI142" i="3"/>
  <c r="AJ142" i="3"/>
  <c r="I142" i="3"/>
  <c r="J142" i="3"/>
  <c r="BJ140" i="5"/>
  <c r="AN143" i="5"/>
  <c r="J144" i="5"/>
  <c r="AO143" i="5"/>
  <c r="AP143" i="5" s="1"/>
  <c r="I144" i="5"/>
  <c r="AE146" i="5"/>
  <c r="AG146" i="5" s="1"/>
  <c r="A147" i="5"/>
  <c r="B146" i="5"/>
  <c r="C146" i="5" s="1"/>
  <c r="E146" i="5"/>
  <c r="G146" i="5" s="1"/>
  <c r="N143" i="5"/>
  <c r="O143" i="5"/>
  <c r="AJ144" i="5"/>
  <c r="AZ145" i="5"/>
  <c r="AF145" i="5"/>
  <c r="Z145" i="5"/>
  <c r="F145" i="5"/>
  <c r="AI144" i="5"/>
  <c r="Z146" i="4"/>
  <c r="F146" i="4"/>
  <c r="J146" i="4" s="1"/>
  <c r="AZ146" i="4"/>
  <c r="AF146" i="4"/>
  <c r="B147" i="4"/>
  <c r="C147" i="4" s="1"/>
  <c r="BJ147" i="4" s="1"/>
  <c r="A148" i="4"/>
  <c r="E147" i="4"/>
  <c r="AE147" i="4"/>
  <c r="I145" i="4"/>
  <c r="AF141" i="1"/>
  <c r="AM141" i="1" s="1"/>
  <c r="AO139" i="1"/>
  <c r="AP139" i="1" s="1"/>
  <c r="AW138" i="1"/>
  <c r="F141" i="1"/>
  <c r="I141" i="1" s="1"/>
  <c r="Z141" i="1"/>
  <c r="O141" i="3"/>
  <c r="AO141" i="3"/>
  <c r="AP141" i="3" s="1"/>
  <c r="AV140" i="3"/>
  <c r="F143" i="3"/>
  <c r="Z143" i="3"/>
  <c r="AF143" i="3"/>
  <c r="AZ141" i="1"/>
  <c r="AZ143" i="3"/>
  <c r="AE144" i="3"/>
  <c r="B144" i="3"/>
  <c r="C144" i="3" s="1"/>
  <c r="E144" i="3"/>
  <c r="AE142" i="1"/>
  <c r="B142" i="1"/>
  <c r="C142" i="1" s="1"/>
  <c r="E142" i="1"/>
  <c r="A142" i="8" s="1"/>
  <c r="A145" i="3"/>
  <c r="A143" i="1"/>
  <c r="O146" i="9" l="1"/>
  <c r="AL143" i="3"/>
  <c r="AQ142" i="3"/>
  <c r="BI144" i="9"/>
  <c r="AQ140" i="1"/>
  <c r="AJ147" i="9"/>
  <c r="BH144" i="9"/>
  <c r="BI138" i="1"/>
  <c r="AS144" i="4"/>
  <c r="AW144" i="4" s="1"/>
  <c r="AW142" i="5"/>
  <c r="M147" i="9"/>
  <c r="BE146" i="9"/>
  <c r="Q144" i="5"/>
  <c r="BG142" i="4"/>
  <c r="Q145" i="6"/>
  <c r="Q146" i="6" s="1"/>
  <c r="BK144" i="6"/>
  <c r="AQ144" i="5"/>
  <c r="AM147" i="9"/>
  <c r="BJ142" i="4"/>
  <c r="AQ146" i="9"/>
  <c r="AQ147" i="9" s="1"/>
  <c r="P146" i="9"/>
  <c r="BK146" i="9" s="1"/>
  <c r="R146" i="9"/>
  <c r="V146" i="9" s="1"/>
  <c r="S146" i="9"/>
  <c r="W146" i="9" s="1"/>
  <c r="AP146" i="9"/>
  <c r="AR146" i="9"/>
  <c r="AV146" i="9" s="1"/>
  <c r="BI146" i="9" s="1"/>
  <c r="AS146" i="9"/>
  <c r="AW146" i="9" s="1"/>
  <c r="BF144" i="9"/>
  <c r="BG144" i="9"/>
  <c r="AP145" i="9"/>
  <c r="AR145" i="9"/>
  <c r="AV145" i="9" s="1"/>
  <c r="BI145" i="9" s="1"/>
  <c r="BJ145" i="9" s="1"/>
  <c r="AS145" i="9"/>
  <c r="AW145" i="9" s="1"/>
  <c r="AF148" i="9"/>
  <c r="AI148" i="9" s="1"/>
  <c r="AZ148" i="9"/>
  <c r="AG148" i="9"/>
  <c r="AL147" i="9"/>
  <c r="L147" i="9"/>
  <c r="I147" i="9"/>
  <c r="F148" i="9"/>
  <c r="I148" i="9" s="1"/>
  <c r="G148" i="9"/>
  <c r="Z148" i="9"/>
  <c r="J147" i="9"/>
  <c r="A150" i="9"/>
  <c r="B149" i="9"/>
  <c r="C149" i="9" s="1"/>
  <c r="AE149" i="9"/>
  <c r="E149" i="9"/>
  <c r="AV142" i="5"/>
  <c r="BI142" i="5" s="1"/>
  <c r="W142" i="5"/>
  <c r="BH142" i="5" s="1"/>
  <c r="AM146" i="4"/>
  <c r="BF142" i="4"/>
  <c r="Q145" i="4"/>
  <c r="Q142" i="3"/>
  <c r="L143" i="3"/>
  <c r="AW140" i="3"/>
  <c r="BI140" i="3" s="1"/>
  <c r="BG137" i="1"/>
  <c r="BH137" i="1"/>
  <c r="BJ137" i="1" s="1"/>
  <c r="A137" i="2" s="1"/>
  <c r="V138" i="1"/>
  <c r="BH138" i="1" s="1"/>
  <c r="BJ138" i="1" s="1"/>
  <c r="A138" i="2" s="1"/>
  <c r="V144" i="6"/>
  <c r="BH144" i="6" s="1"/>
  <c r="BJ144" i="6" s="1"/>
  <c r="R143" i="5"/>
  <c r="S143" i="5"/>
  <c r="P143" i="5"/>
  <c r="BK143" i="5" s="1"/>
  <c r="R144" i="4"/>
  <c r="W144" i="4" s="1"/>
  <c r="S144" i="4"/>
  <c r="P144" i="4"/>
  <c r="BK144" i="4" s="1"/>
  <c r="BF139" i="3"/>
  <c r="BF144" i="6"/>
  <c r="BG144" i="6"/>
  <c r="AR180" i="6"/>
  <c r="AV180" i="6" s="1"/>
  <c r="AS180" i="6"/>
  <c r="AW180" i="6" s="1"/>
  <c r="AP180" i="6"/>
  <c r="AJ182" i="6"/>
  <c r="AQ182" i="6" s="1"/>
  <c r="AM182" i="6"/>
  <c r="A186" i="6"/>
  <c r="AE185" i="6"/>
  <c r="AR141" i="3"/>
  <c r="AV141" i="3" s="1"/>
  <c r="AS141" i="3"/>
  <c r="BG139" i="3"/>
  <c r="AN181" i="6"/>
  <c r="AO181" i="6"/>
  <c r="AW143" i="4"/>
  <c r="BI143" i="4" s="1"/>
  <c r="BE181" i="6"/>
  <c r="W143" i="4"/>
  <c r="BH143" i="4" s="1"/>
  <c r="R145" i="4"/>
  <c r="S145" i="4"/>
  <c r="W145" i="4" s="1"/>
  <c r="P145" i="4"/>
  <c r="R141" i="3"/>
  <c r="S141" i="3"/>
  <c r="P141" i="3"/>
  <c r="BK141" i="3" s="1"/>
  <c r="AR139" i="1"/>
  <c r="AV139" i="1" s="1"/>
  <c r="AS139" i="1"/>
  <c r="AR143" i="5"/>
  <c r="AS143" i="5"/>
  <c r="AI183" i="6"/>
  <c r="AG183" i="6"/>
  <c r="AH183" i="6" s="1"/>
  <c r="W140" i="3"/>
  <c r="BF140" i="3" s="1"/>
  <c r="AF184" i="6"/>
  <c r="AZ184" i="6"/>
  <c r="BI179" i="6"/>
  <c r="G147" i="6"/>
  <c r="H147" i="6" s="1"/>
  <c r="I147" i="6"/>
  <c r="N146" i="6"/>
  <c r="Z147" i="6"/>
  <c r="O146" i="6"/>
  <c r="P146" i="6" s="1"/>
  <c r="B148" i="6"/>
  <c r="C148" i="6" s="1"/>
  <c r="E148" i="6"/>
  <c r="F148" i="6" s="1"/>
  <c r="I148" i="6" s="1"/>
  <c r="S145" i="6"/>
  <c r="W145" i="6" s="1"/>
  <c r="R145" i="6"/>
  <c r="BE144" i="5"/>
  <c r="BE145" i="4"/>
  <c r="BE142" i="3"/>
  <c r="BE140" i="1"/>
  <c r="BF138" i="1"/>
  <c r="BG138" i="1"/>
  <c r="BH139" i="1"/>
  <c r="AG147" i="4"/>
  <c r="AM143" i="3"/>
  <c r="AN143" i="3" s="1"/>
  <c r="AL141" i="1"/>
  <c r="L146" i="4"/>
  <c r="AL146" i="4"/>
  <c r="AG144" i="3"/>
  <c r="G147" i="4"/>
  <c r="M141" i="1"/>
  <c r="M146" i="4"/>
  <c r="G142" i="1"/>
  <c r="AJ141" i="1"/>
  <c r="L141" i="1"/>
  <c r="M143" i="3"/>
  <c r="AG142" i="1"/>
  <c r="G144" i="3"/>
  <c r="BI144" i="4"/>
  <c r="AN144" i="5"/>
  <c r="AL145" i="5"/>
  <c r="AM145" i="5"/>
  <c r="M145" i="5"/>
  <c r="L145" i="5"/>
  <c r="N144" i="5"/>
  <c r="AO144" i="5"/>
  <c r="AP144" i="5" s="1"/>
  <c r="AI145" i="5"/>
  <c r="O142" i="3"/>
  <c r="O140" i="1"/>
  <c r="AI141" i="1"/>
  <c r="AQ141" i="1" s="1"/>
  <c r="J141" i="1"/>
  <c r="N142" i="3"/>
  <c r="N145" i="4"/>
  <c r="BK145" i="4" s="1"/>
  <c r="AJ145" i="5"/>
  <c r="I146" i="4"/>
  <c r="J143" i="3"/>
  <c r="I143" i="3"/>
  <c r="AI143" i="3"/>
  <c r="AJ143" i="3"/>
  <c r="J145" i="5"/>
  <c r="V143" i="5"/>
  <c r="I145" i="5"/>
  <c r="O144" i="5"/>
  <c r="AF146" i="5"/>
  <c r="AZ146" i="5"/>
  <c r="B147" i="5"/>
  <c r="C147" i="5" s="1"/>
  <c r="BJ147" i="5" s="1"/>
  <c r="A148" i="5"/>
  <c r="AE147" i="5"/>
  <c r="AG147" i="5" s="1"/>
  <c r="E147" i="5"/>
  <c r="G147" i="5" s="1"/>
  <c r="F146" i="5"/>
  <c r="Z146" i="5"/>
  <c r="A149" i="4"/>
  <c r="B148" i="4"/>
  <c r="C148" i="4" s="1"/>
  <c r="AE148" i="4"/>
  <c r="E148" i="4"/>
  <c r="F147" i="4"/>
  <c r="Z147" i="4"/>
  <c r="V145" i="4"/>
  <c r="AJ146" i="4"/>
  <c r="AI146" i="4"/>
  <c r="AO145" i="4"/>
  <c r="AP145" i="4" s="1"/>
  <c r="AN145" i="4"/>
  <c r="AZ147" i="4"/>
  <c r="AF147" i="4"/>
  <c r="AL147" i="4" s="1"/>
  <c r="AO140" i="1"/>
  <c r="AP140" i="1" s="1"/>
  <c r="AN140" i="1"/>
  <c r="AW139" i="1"/>
  <c r="AF142" i="1"/>
  <c r="F142" i="1"/>
  <c r="Z142" i="1"/>
  <c r="V141" i="3"/>
  <c r="F144" i="3"/>
  <c r="Z144" i="3"/>
  <c r="AF144" i="3"/>
  <c r="AO142" i="3"/>
  <c r="AP142" i="3" s="1"/>
  <c r="AZ142" i="1"/>
  <c r="AZ144" i="3"/>
  <c r="AE145" i="3"/>
  <c r="E145" i="3"/>
  <c r="B145" i="3"/>
  <c r="C145" i="3" s="1"/>
  <c r="BJ145" i="3" s="1"/>
  <c r="E143" i="1"/>
  <c r="A143" i="8" s="1"/>
  <c r="AE143" i="1"/>
  <c r="B143" i="1"/>
  <c r="C143" i="1" s="1"/>
  <c r="A146" i="3"/>
  <c r="A144" i="1"/>
  <c r="BH145" i="4" l="1"/>
  <c r="AO143" i="3"/>
  <c r="AP143" i="3" s="1"/>
  <c r="AQ145" i="5"/>
  <c r="AQ146" i="4"/>
  <c r="BG140" i="3"/>
  <c r="L148" i="9"/>
  <c r="BH146" i="9"/>
  <c r="BJ146" i="9" s="1"/>
  <c r="BJ144" i="9"/>
  <c r="BK146" i="6"/>
  <c r="BJ142" i="5"/>
  <c r="J148" i="9"/>
  <c r="M148" i="9"/>
  <c r="O148" i="9" s="1"/>
  <c r="L142" i="1"/>
  <c r="AQ143" i="3"/>
  <c r="AQ144" i="3" s="1"/>
  <c r="AN146" i="4"/>
  <c r="AW143" i="5"/>
  <c r="Q146" i="4"/>
  <c r="Q143" i="3"/>
  <c r="AL142" i="1"/>
  <c r="Q145" i="5"/>
  <c r="BF143" i="4"/>
  <c r="AL148" i="9"/>
  <c r="BK145" i="6"/>
  <c r="BG142" i="5"/>
  <c r="BG139" i="1"/>
  <c r="AN147" i="9"/>
  <c r="AO147" i="9"/>
  <c r="BE147" i="9"/>
  <c r="BF145" i="9"/>
  <c r="N148" i="9"/>
  <c r="N147" i="9"/>
  <c r="O147" i="9"/>
  <c r="Q147" i="9"/>
  <c r="Q148" i="9" s="1"/>
  <c r="AM148" i="9"/>
  <c r="BG145" i="9"/>
  <c r="AF149" i="9"/>
  <c r="AZ149" i="9"/>
  <c r="AG149" i="9"/>
  <c r="G149" i="9"/>
  <c r="Z149" i="9"/>
  <c r="F149" i="9"/>
  <c r="BF146" i="9"/>
  <c r="BG146" i="9"/>
  <c r="AJ148" i="9"/>
  <c r="AQ148" i="9" s="1"/>
  <c r="A151" i="9"/>
  <c r="B150" i="9"/>
  <c r="C150" i="9" s="1"/>
  <c r="AE150" i="9"/>
  <c r="E150" i="9"/>
  <c r="BF142" i="5"/>
  <c r="AV143" i="5"/>
  <c r="BI143" i="5" s="1"/>
  <c r="AO146" i="4"/>
  <c r="AP146" i="4" s="1"/>
  <c r="BG143" i="4"/>
  <c r="V144" i="4"/>
  <c r="BH144" i="4" s="1"/>
  <c r="BJ144" i="4" s="1"/>
  <c r="M147" i="4"/>
  <c r="AM144" i="3"/>
  <c r="L144" i="3"/>
  <c r="V145" i="6"/>
  <c r="BH145" i="6" s="1"/>
  <c r="BJ145" i="6" s="1"/>
  <c r="G148" i="6"/>
  <c r="H148" i="6" s="1"/>
  <c r="M148" i="6" s="1"/>
  <c r="O148" i="6" s="1"/>
  <c r="P148" i="6" s="1"/>
  <c r="AR140" i="1"/>
  <c r="AS140" i="1"/>
  <c r="AR145" i="4"/>
  <c r="AV145" i="4" s="1"/>
  <c r="AS145" i="4"/>
  <c r="AW145" i="4" s="1"/>
  <c r="R144" i="5"/>
  <c r="S144" i="5"/>
  <c r="P144" i="5"/>
  <c r="BK144" i="5" s="1"/>
  <c r="R142" i="3"/>
  <c r="V142" i="3" s="1"/>
  <c r="S142" i="3"/>
  <c r="P142" i="3"/>
  <c r="BK142" i="3" s="1"/>
  <c r="W141" i="3"/>
  <c r="BH141" i="3" s="1"/>
  <c r="AZ185" i="6"/>
  <c r="AF185" i="6"/>
  <c r="AR142" i="3"/>
  <c r="AS142" i="3"/>
  <c r="AW142" i="3" s="1"/>
  <c r="BG145" i="6"/>
  <c r="BF145" i="6"/>
  <c r="BH140" i="3"/>
  <c r="BJ140" i="3" s="1"/>
  <c r="A187" i="6"/>
  <c r="AE186" i="6"/>
  <c r="AR143" i="3"/>
  <c r="AS143" i="3"/>
  <c r="AW143" i="3" s="1"/>
  <c r="AJ183" i="6"/>
  <c r="AQ183" i="6" s="1"/>
  <c r="AM183" i="6"/>
  <c r="AN182" i="6"/>
  <c r="AO182" i="6"/>
  <c r="BI180" i="6"/>
  <c r="AR146" i="4"/>
  <c r="AV146" i="4" s="1"/>
  <c r="R140" i="1"/>
  <c r="V140" i="1" s="1"/>
  <c r="S140" i="1"/>
  <c r="P140" i="1"/>
  <c r="AR144" i="5"/>
  <c r="AV144" i="5" s="1"/>
  <c r="AS144" i="5"/>
  <c r="AI184" i="6"/>
  <c r="AG184" i="6"/>
  <c r="AH184" i="6" s="1"/>
  <c r="AR181" i="6"/>
  <c r="AV181" i="6" s="1"/>
  <c r="AS181" i="6"/>
  <c r="AW181" i="6" s="1"/>
  <c r="AP181" i="6"/>
  <c r="AW141" i="3"/>
  <c r="BI141" i="3" s="1"/>
  <c r="BE182" i="6"/>
  <c r="W143" i="5"/>
  <c r="BF143" i="5" s="1"/>
  <c r="M147" i="6"/>
  <c r="J147" i="6"/>
  <c r="Q147" i="6" s="1"/>
  <c r="E149" i="6"/>
  <c r="F149" i="6" s="1"/>
  <c r="I149" i="6" s="1"/>
  <c r="B149" i="6"/>
  <c r="C149" i="6" s="1"/>
  <c r="R146" i="6"/>
  <c r="V146" i="6" s="1"/>
  <c r="S146" i="6"/>
  <c r="W146" i="6" s="1"/>
  <c r="Z148" i="6"/>
  <c r="BE145" i="5"/>
  <c r="BF139" i="1"/>
  <c r="BE146" i="4"/>
  <c r="BE143" i="3"/>
  <c r="BE141" i="1"/>
  <c r="G145" i="3"/>
  <c r="G143" i="1"/>
  <c r="AM142" i="1"/>
  <c r="L147" i="4"/>
  <c r="AL144" i="3"/>
  <c r="AM147" i="4"/>
  <c r="G148" i="4"/>
  <c r="M144" i="3"/>
  <c r="AG148" i="4"/>
  <c r="M142" i="1"/>
  <c r="N142" i="1" s="1"/>
  <c r="AG143" i="1"/>
  <c r="AG145" i="3"/>
  <c r="BI139" i="1"/>
  <c r="BJ139" i="1" s="1"/>
  <c r="A139" i="2" s="1"/>
  <c r="AL146" i="5"/>
  <c r="AM146" i="5"/>
  <c r="M146" i="5"/>
  <c r="L146" i="5"/>
  <c r="O145" i="5"/>
  <c r="J146" i="5"/>
  <c r="AO142" i="1"/>
  <c r="AP142" i="1" s="1"/>
  <c r="AI142" i="1"/>
  <c r="AQ142" i="1" s="1"/>
  <c r="AJ142" i="1"/>
  <c r="I142" i="1"/>
  <c r="J142" i="1"/>
  <c r="N146" i="4"/>
  <c r="N145" i="5"/>
  <c r="O146" i="4"/>
  <c r="AJ144" i="3"/>
  <c r="AI144" i="3"/>
  <c r="J144" i="3"/>
  <c r="I144" i="3"/>
  <c r="Q144" i="3" s="1"/>
  <c r="V144" i="5"/>
  <c r="AO145" i="5"/>
  <c r="AP145" i="5" s="1"/>
  <c r="AN145" i="5"/>
  <c r="I146" i="5"/>
  <c r="Q146" i="5" s="1"/>
  <c r="E148" i="5"/>
  <c r="G148" i="5" s="1"/>
  <c r="A149" i="5"/>
  <c r="B148" i="5"/>
  <c r="C148" i="5" s="1"/>
  <c r="AE148" i="5"/>
  <c r="AG148" i="5" s="1"/>
  <c r="AI146" i="5"/>
  <c r="F147" i="5"/>
  <c r="Z147" i="5"/>
  <c r="AZ147" i="5"/>
  <c r="AF147" i="5"/>
  <c r="AJ146" i="5"/>
  <c r="AZ148" i="4"/>
  <c r="AF148" i="4"/>
  <c r="I147" i="4"/>
  <c r="Q147" i="4" s="1"/>
  <c r="AE149" i="4"/>
  <c r="A150" i="4"/>
  <c r="E149" i="4"/>
  <c r="B149" i="4"/>
  <c r="C149" i="4" s="1"/>
  <c r="BJ149" i="4" s="1"/>
  <c r="Z148" i="4"/>
  <c r="F148" i="4"/>
  <c r="M148" i="4" s="1"/>
  <c r="AJ147" i="4"/>
  <c r="AI147" i="4"/>
  <c r="J147" i="4"/>
  <c r="AV140" i="1"/>
  <c r="O141" i="1"/>
  <c r="N141" i="1"/>
  <c r="AO141" i="1"/>
  <c r="AP141" i="1" s="1"/>
  <c r="AN141" i="1"/>
  <c r="F143" i="1"/>
  <c r="I143" i="1" s="1"/>
  <c r="Z143" i="1"/>
  <c r="AF143" i="1"/>
  <c r="AI143" i="1" s="1"/>
  <c r="N143" i="3"/>
  <c r="F145" i="3"/>
  <c r="Z145" i="3"/>
  <c r="O143" i="3"/>
  <c r="AV142" i="3"/>
  <c r="AF145" i="3"/>
  <c r="AV143" i="3"/>
  <c r="AZ143" i="1"/>
  <c r="AZ145" i="3"/>
  <c r="E146" i="3"/>
  <c r="AE146" i="3"/>
  <c r="B146" i="3"/>
  <c r="C146" i="3" s="1"/>
  <c r="E144" i="1"/>
  <c r="A144" i="8" s="1"/>
  <c r="AE144" i="1"/>
  <c r="B144" i="1"/>
  <c r="C144" i="1" s="1"/>
  <c r="A147" i="3"/>
  <c r="A145" i="1"/>
  <c r="AQ146" i="5" l="1"/>
  <c r="AL149" i="9"/>
  <c r="BF141" i="3"/>
  <c r="AN148" i="9"/>
  <c r="M145" i="3"/>
  <c r="BG141" i="3"/>
  <c r="AM149" i="9"/>
  <c r="AO149" i="9" s="1"/>
  <c r="AO148" i="9"/>
  <c r="AS148" i="9" s="1"/>
  <c r="AW148" i="9" s="1"/>
  <c r="L149" i="9"/>
  <c r="AQ147" i="4"/>
  <c r="AF150" i="9"/>
  <c r="AL150" i="9" s="1"/>
  <c r="AG150" i="9"/>
  <c r="AZ150" i="9"/>
  <c r="J149" i="9"/>
  <c r="AP148" i="9"/>
  <c r="AR148" i="9"/>
  <c r="AV148" i="9" s="1"/>
  <c r="BI148" i="9" s="1"/>
  <c r="A152" i="9"/>
  <c r="B151" i="9"/>
  <c r="C151" i="9" s="1"/>
  <c r="AE151" i="9"/>
  <c r="E151" i="9"/>
  <c r="S147" i="9"/>
  <c r="W147" i="9" s="1"/>
  <c r="P147" i="9"/>
  <c r="BK147" i="9" s="1"/>
  <c r="R147" i="9"/>
  <c r="V147" i="9" s="1"/>
  <c r="F150" i="9"/>
  <c r="G150" i="9"/>
  <c r="Z150" i="9"/>
  <c r="I149" i="9"/>
  <c r="AI149" i="9"/>
  <c r="P148" i="9"/>
  <c r="BK148" i="9" s="1"/>
  <c r="R148" i="9"/>
  <c r="V148" i="9" s="1"/>
  <c r="BH148" i="9" s="1"/>
  <c r="BJ148" i="9" s="1"/>
  <c r="S148" i="9"/>
  <c r="W148" i="9" s="1"/>
  <c r="M149" i="9"/>
  <c r="N149" i="9" s="1"/>
  <c r="AJ149" i="9"/>
  <c r="AP147" i="9"/>
  <c r="AS147" i="9"/>
  <c r="AW147" i="9" s="1"/>
  <c r="AR147" i="9"/>
  <c r="AV147" i="9" s="1"/>
  <c r="BI147" i="9" s="1"/>
  <c r="BE148" i="9"/>
  <c r="BH143" i="5"/>
  <c r="BG143" i="5"/>
  <c r="AM148" i="4"/>
  <c r="N147" i="4"/>
  <c r="AS146" i="4"/>
  <c r="AW146" i="4" s="1"/>
  <c r="BI146" i="4" s="1"/>
  <c r="BF144" i="4"/>
  <c r="BG144" i="4"/>
  <c r="AN144" i="3"/>
  <c r="O147" i="6"/>
  <c r="P147" i="6" s="1"/>
  <c r="J148" i="6"/>
  <c r="AR145" i="5"/>
  <c r="AV145" i="5" s="1"/>
  <c r="AS145" i="5"/>
  <c r="BH146" i="6"/>
  <c r="BJ146" i="6" s="1"/>
  <c r="BI181" i="6"/>
  <c r="W140" i="1"/>
  <c r="BH140" i="1" s="1"/>
  <c r="AR182" i="6"/>
  <c r="AV182" i="6" s="1"/>
  <c r="AS182" i="6"/>
  <c r="AW182" i="6" s="1"/>
  <c r="AP182" i="6"/>
  <c r="AL145" i="3"/>
  <c r="R143" i="3"/>
  <c r="S143" i="3"/>
  <c r="P143" i="3"/>
  <c r="BK143" i="3" s="1"/>
  <c r="AR141" i="1"/>
  <c r="AV141" i="1" s="1"/>
  <c r="AS141" i="1"/>
  <c r="BG145" i="4"/>
  <c r="R146" i="4"/>
  <c r="V146" i="4" s="1"/>
  <c r="S146" i="4"/>
  <c r="W146" i="4" s="1"/>
  <c r="P146" i="4"/>
  <c r="BK146" i="4" s="1"/>
  <c r="AW144" i="5"/>
  <c r="BI144" i="5" s="1"/>
  <c r="AF186" i="6"/>
  <c r="AZ186" i="6"/>
  <c r="AG185" i="6"/>
  <c r="AH185" i="6" s="1"/>
  <c r="AI185" i="6"/>
  <c r="R141" i="1"/>
  <c r="V141" i="1" s="1"/>
  <c r="S141" i="1"/>
  <c r="P141" i="1"/>
  <c r="AR142" i="1"/>
  <c r="AS142" i="1"/>
  <c r="AW142" i="1" s="1"/>
  <c r="R145" i="5"/>
  <c r="S145" i="5"/>
  <c r="P145" i="5"/>
  <c r="BK145" i="5" s="1"/>
  <c r="AN146" i="5"/>
  <c r="AJ184" i="6"/>
  <c r="AQ184" i="6" s="1"/>
  <c r="AM184" i="6"/>
  <c r="AO183" i="6"/>
  <c r="AN183" i="6"/>
  <c r="A188" i="6"/>
  <c r="AE187" i="6"/>
  <c r="W144" i="5"/>
  <c r="BH144" i="5" s="1"/>
  <c r="AW140" i="1"/>
  <c r="BI140" i="1" s="1"/>
  <c r="BF146" i="6"/>
  <c r="BG146" i="6"/>
  <c r="BE183" i="6"/>
  <c r="W142" i="3"/>
  <c r="BF142" i="3" s="1"/>
  <c r="N147" i="6"/>
  <c r="G149" i="6"/>
  <c r="H149" i="6" s="1"/>
  <c r="M149" i="6" s="1"/>
  <c r="Z149" i="6"/>
  <c r="N148" i="6"/>
  <c r="E150" i="6"/>
  <c r="F150" i="6" s="1"/>
  <c r="B150" i="6"/>
  <c r="C150" i="6" s="1"/>
  <c r="R148" i="6"/>
  <c r="V148" i="6" s="1"/>
  <c r="S148" i="6"/>
  <c r="W148" i="6" s="1"/>
  <c r="BE146" i="5"/>
  <c r="BF145" i="4"/>
  <c r="BE147" i="4"/>
  <c r="BE144" i="3"/>
  <c r="BE142" i="1"/>
  <c r="BI145" i="4"/>
  <c r="G149" i="4"/>
  <c r="AL143" i="1"/>
  <c r="AL148" i="4"/>
  <c r="AN148" i="4" s="1"/>
  <c r="L148" i="4"/>
  <c r="L145" i="3"/>
  <c r="AG144" i="1"/>
  <c r="G146" i="3"/>
  <c r="AM145" i="3"/>
  <c r="AM143" i="1"/>
  <c r="M143" i="1"/>
  <c r="AG146" i="3"/>
  <c r="G144" i="1"/>
  <c r="AG149" i="4"/>
  <c r="L143" i="1"/>
  <c r="BI142" i="3"/>
  <c r="BI143" i="3"/>
  <c r="L147" i="5"/>
  <c r="M147" i="5"/>
  <c r="AL147" i="5"/>
  <c r="AM147" i="5"/>
  <c r="V145" i="5"/>
  <c r="AJ147" i="5"/>
  <c r="V143" i="3"/>
  <c r="AN142" i="1"/>
  <c r="J143" i="1"/>
  <c r="AJ143" i="1"/>
  <c r="AQ143" i="1" s="1"/>
  <c r="O142" i="1"/>
  <c r="N144" i="3"/>
  <c r="O144" i="3"/>
  <c r="AI147" i="5"/>
  <c r="AQ147" i="5" s="1"/>
  <c r="AI148" i="4"/>
  <c r="AJ148" i="4"/>
  <c r="O148" i="4"/>
  <c r="O147" i="4"/>
  <c r="AI145" i="3"/>
  <c r="AJ145" i="3"/>
  <c r="J145" i="3"/>
  <c r="I145" i="3"/>
  <c r="AO146" i="5"/>
  <c r="AP146" i="5" s="1"/>
  <c r="N146" i="5"/>
  <c r="O146" i="5"/>
  <c r="Z148" i="5"/>
  <c r="F148" i="5"/>
  <c r="B149" i="5"/>
  <c r="C149" i="5" s="1"/>
  <c r="BJ149" i="5" s="1"/>
  <c r="A150" i="5"/>
  <c r="AE149" i="5"/>
  <c r="AG149" i="5" s="1"/>
  <c r="E149" i="5"/>
  <c r="G149" i="5" s="1"/>
  <c r="AZ148" i="5"/>
  <c r="AF148" i="5"/>
  <c r="J147" i="5"/>
  <c r="I147" i="5"/>
  <c r="J148" i="4"/>
  <c r="AF149" i="4"/>
  <c r="AL149" i="4" s="1"/>
  <c r="AZ149" i="4"/>
  <c r="AN147" i="4"/>
  <c r="AO147" i="4"/>
  <c r="AP147" i="4" s="1"/>
  <c r="AE150" i="4"/>
  <c r="B150" i="4"/>
  <c r="C150" i="4" s="1"/>
  <c r="A151" i="4"/>
  <c r="E150" i="4"/>
  <c r="Z149" i="4"/>
  <c r="F149" i="4"/>
  <c r="I148" i="4"/>
  <c r="AV142" i="1"/>
  <c r="F144" i="1"/>
  <c r="I144" i="1" s="1"/>
  <c r="Z144" i="1"/>
  <c r="AF144" i="1"/>
  <c r="AI144" i="1" s="1"/>
  <c r="F146" i="3"/>
  <c r="Z146" i="3"/>
  <c r="AO144" i="3"/>
  <c r="AP144" i="3" s="1"/>
  <c r="AF146" i="3"/>
  <c r="AZ146" i="3"/>
  <c r="AZ144" i="1"/>
  <c r="B147" i="3"/>
  <c r="C147" i="3" s="1"/>
  <c r="BJ147" i="3" s="1"/>
  <c r="E147" i="3"/>
  <c r="AE147" i="3"/>
  <c r="E145" i="1"/>
  <c r="A145" i="8" s="1"/>
  <c r="AE145" i="1"/>
  <c r="B145" i="1"/>
  <c r="C145" i="1" s="1"/>
  <c r="A148" i="3"/>
  <c r="A146" i="1"/>
  <c r="Q147" i="5" l="1"/>
  <c r="BK147" i="6"/>
  <c r="BJ140" i="1"/>
  <c r="A140" i="2" s="1"/>
  <c r="M149" i="4"/>
  <c r="BH147" i="9"/>
  <c r="BJ147" i="9" s="1"/>
  <c r="O149" i="9"/>
  <c r="R149" i="9" s="1"/>
  <c r="V149" i="9" s="1"/>
  <c r="BH149" i="9" s="1"/>
  <c r="AN149" i="9"/>
  <c r="AJ150" i="9"/>
  <c r="AM150" i="9"/>
  <c r="AN150" i="9" s="1"/>
  <c r="BG144" i="5"/>
  <c r="M150" i="9"/>
  <c r="AI150" i="9"/>
  <c r="M146" i="3"/>
  <c r="AQ145" i="3"/>
  <c r="AQ148" i="4"/>
  <c r="W143" i="3"/>
  <c r="BH143" i="3" s="1"/>
  <c r="Q148" i="6"/>
  <c r="BJ144" i="5"/>
  <c r="AQ149" i="9"/>
  <c r="AQ150" i="9" s="1"/>
  <c r="BF148" i="9"/>
  <c r="BG148" i="9"/>
  <c r="Z151" i="9"/>
  <c r="F151" i="9"/>
  <c r="G151" i="9"/>
  <c r="I150" i="9"/>
  <c r="BF147" i="9"/>
  <c r="BG147" i="9"/>
  <c r="BE149" i="9"/>
  <c r="P149" i="9"/>
  <c r="S149" i="9"/>
  <c r="W149" i="9" s="1"/>
  <c r="AF151" i="9"/>
  <c r="AJ151" i="9" s="1"/>
  <c r="AZ151" i="9"/>
  <c r="AG151" i="9"/>
  <c r="Q149" i="9"/>
  <c r="BK149" i="9" s="1"/>
  <c r="J150" i="9"/>
  <c r="A153" i="9"/>
  <c r="B152" i="9"/>
  <c r="C152" i="9" s="1"/>
  <c r="AE152" i="9"/>
  <c r="E152" i="9"/>
  <c r="AO150" i="9"/>
  <c r="AP149" i="9"/>
  <c r="AS149" i="9"/>
  <c r="AW149" i="9" s="1"/>
  <c r="AR149" i="9"/>
  <c r="AV149" i="9"/>
  <c r="L150" i="9"/>
  <c r="AO148" i="4"/>
  <c r="AP148" i="4" s="1"/>
  <c r="Q148" i="4"/>
  <c r="Q145" i="3"/>
  <c r="AL146" i="3"/>
  <c r="AN145" i="3"/>
  <c r="BF140" i="1"/>
  <c r="BG140" i="1"/>
  <c r="R147" i="6"/>
  <c r="V147" i="6" s="1"/>
  <c r="S147" i="6"/>
  <c r="W147" i="6" s="1"/>
  <c r="BG147" i="6" s="1"/>
  <c r="R142" i="1"/>
  <c r="S142" i="1"/>
  <c r="P142" i="1"/>
  <c r="AR144" i="3"/>
  <c r="AS144" i="3"/>
  <c r="AW144" i="3" s="1"/>
  <c r="AR147" i="4"/>
  <c r="AS147" i="4"/>
  <c r="R146" i="5"/>
  <c r="S146" i="5"/>
  <c r="P146" i="5"/>
  <c r="BK146" i="5" s="1"/>
  <c r="R147" i="4"/>
  <c r="V147" i="4" s="1"/>
  <c r="S147" i="4"/>
  <c r="P147" i="4"/>
  <c r="BK147" i="4" s="1"/>
  <c r="BG142" i="3"/>
  <c r="BF144" i="5"/>
  <c r="BH148" i="6"/>
  <c r="BJ148" i="6" s="1"/>
  <c r="AR183" i="6"/>
  <c r="AV183" i="6" s="1"/>
  <c r="BI183" i="6" s="1"/>
  <c r="AS183" i="6"/>
  <c r="AW183" i="6" s="1"/>
  <c r="AP183" i="6"/>
  <c r="W141" i="1"/>
  <c r="BH141" i="1" s="1"/>
  <c r="AG186" i="6"/>
  <c r="AH186" i="6" s="1"/>
  <c r="AI186" i="6"/>
  <c r="R144" i="3"/>
  <c r="S144" i="3"/>
  <c r="P144" i="3"/>
  <c r="BK144" i="3" s="1"/>
  <c r="BF147" i="6"/>
  <c r="AZ187" i="6"/>
  <c r="AF187" i="6"/>
  <c r="AO184" i="6"/>
  <c r="AN184" i="6"/>
  <c r="BH142" i="3"/>
  <c r="BJ142" i="3" s="1"/>
  <c r="AR146" i="5"/>
  <c r="AS146" i="5"/>
  <c r="BH147" i="6"/>
  <c r="BJ147" i="6" s="1"/>
  <c r="A189" i="6"/>
  <c r="AE188" i="6"/>
  <c r="BE184" i="6"/>
  <c r="W145" i="5"/>
  <c r="BF145" i="5" s="1"/>
  <c r="AJ185" i="6"/>
  <c r="AQ185" i="6" s="1"/>
  <c r="AM185" i="6"/>
  <c r="R148" i="4"/>
  <c r="V148" i="4" s="1"/>
  <c r="S148" i="4"/>
  <c r="W148" i="4" s="1"/>
  <c r="P148" i="4"/>
  <c r="BF148" i="6"/>
  <c r="BG148" i="6"/>
  <c r="AW141" i="1"/>
  <c r="BI141" i="1" s="1"/>
  <c r="BI182" i="6"/>
  <c r="AW145" i="5"/>
  <c r="BI145" i="5" s="1"/>
  <c r="J149" i="6"/>
  <c r="G150" i="6"/>
  <c r="H150" i="6" s="1"/>
  <c r="M150" i="6" s="1"/>
  <c r="I150" i="6"/>
  <c r="E151" i="6"/>
  <c r="F151" i="6" s="1"/>
  <c r="B151" i="6"/>
  <c r="C151" i="6" s="1"/>
  <c r="O149" i="6"/>
  <c r="P149" i="6" s="1"/>
  <c r="N149" i="6"/>
  <c r="Z150" i="6"/>
  <c r="BE147" i="5"/>
  <c r="BE143" i="1"/>
  <c r="BE148" i="4"/>
  <c r="BE145" i="3"/>
  <c r="BG143" i="3"/>
  <c r="BF143" i="3"/>
  <c r="BH146" i="4"/>
  <c r="BJ146" i="4" s="1"/>
  <c r="BG146" i="4"/>
  <c r="BF146" i="4"/>
  <c r="AM146" i="3"/>
  <c r="L146" i="3"/>
  <c r="M144" i="1"/>
  <c r="G150" i="4"/>
  <c r="G145" i="1"/>
  <c r="N147" i="5"/>
  <c r="AM149" i="4"/>
  <c r="AO149" i="4" s="1"/>
  <c r="AP149" i="4" s="1"/>
  <c r="L144" i="1"/>
  <c r="AM144" i="1"/>
  <c r="L149" i="4"/>
  <c r="G147" i="3"/>
  <c r="AG150" i="4"/>
  <c r="AG145" i="1"/>
  <c r="AG147" i="3"/>
  <c r="BI142" i="1"/>
  <c r="AL144" i="1"/>
  <c r="M148" i="5"/>
  <c r="L148" i="5"/>
  <c r="AL148" i="5"/>
  <c r="AM148" i="5"/>
  <c r="O145" i="3"/>
  <c r="N148" i="4"/>
  <c r="BK148" i="4" s="1"/>
  <c r="AJ149" i="4"/>
  <c r="AI149" i="4"/>
  <c r="AQ149" i="4" s="1"/>
  <c r="AJ144" i="1"/>
  <c r="AQ144" i="1" s="1"/>
  <c r="J144" i="1"/>
  <c r="V142" i="1"/>
  <c r="AV147" i="4"/>
  <c r="AI146" i="3"/>
  <c r="AQ146" i="3" s="1"/>
  <c r="AJ146" i="3"/>
  <c r="I146" i="3"/>
  <c r="J146" i="3"/>
  <c r="AV146" i="5"/>
  <c r="I148" i="5"/>
  <c r="AI148" i="5"/>
  <c r="O147" i="5"/>
  <c r="AJ148" i="5"/>
  <c r="Z149" i="5"/>
  <c r="F149" i="5"/>
  <c r="AO147" i="5"/>
  <c r="AP147" i="5" s="1"/>
  <c r="AN147" i="5"/>
  <c r="J148" i="5"/>
  <c r="AE150" i="5"/>
  <c r="AG150" i="5" s="1"/>
  <c r="B150" i="5"/>
  <c r="C150" i="5" s="1"/>
  <c r="E150" i="5"/>
  <c r="G150" i="5" s="1"/>
  <c r="A151" i="5"/>
  <c r="AF149" i="5"/>
  <c r="AZ149" i="5"/>
  <c r="A152" i="4"/>
  <c r="E151" i="4"/>
  <c r="AE151" i="4"/>
  <c r="B151" i="4"/>
  <c r="C151" i="4" s="1"/>
  <c r="BJ151" i="4" s="1"/>
  <c r="Z150" i="4"/>
  <c r="F150" i="4"/>
  <c r="AN149" i="4"/>
  <c r="AF150" i="4"/>
  <c r="AZ150" i="4"/>
  <c r="I149" i="4"/>
  <c r="J149" i="4"/>
  <c r="N145" i="3"/>
  <c r="AO143" i="1"/>
  <c r="AP143" i="1" s="1"/>
  <c r="AN143" i="1"/>
  <c r="O143" i="1"/>
  <c r="N143" i="1"/>
  <c r="AF145" i="1"/>
  <c r="F145" i="1"/>
  <c r="Z145" i="1"/>
  <c r="AO145" i="3"/>
  <c r="AP145" i="3" s="1"/>
  <c r="F147" i="3"/>
  <c r="Z147" i="3"/>
  <c r="AF147" i="3"/>
  <c r="AV144" i="3"/>
  <c r="AZ145" i="1"/>
  <c r="AZ147" i="3"/>
  <c r="E148" i="3"/>
  <c r="B148" i="3"/>
  <c r="C148" i="3" s="1"/>
  <c r="AE148" i="3"/>
  <c r="AE146" i="1"/>
  <c r="B146" i="1"/>
  <c r="C146" i="1" s="1"/>
  <c r="E146" i="1"/>
  <c r="A146" i="8" s="1"/>
  <c r="A149" i="3"/>
  <c r="A147" i="1"/>
  <c r="Q148" i="5" l="1"/>
  <c r="W144" i="3"/>
  <c r="Q149" i="6"/>
  <c r="BJ141" i="1"/>
  <c r="A141" i="2" s="1"/>
  <c r="BI149" i="9"/>
  <c r="BJ149" i="9" s="1"/>
  <c r="AI151" i="9"/>
  <c r="AM151" i="9"/>
  <c r="L151" i="9"/>
  <c r="N151" i="9" s="1"/>
  <c r="AL151" i="9"/>
  <c r="L147" i="3"/>
  <c r="AQ148" i="5"/>
  <c r="V144" i="3"/>
  <c r="BH144" i="3" s="1"/>
  <c r="N144" i="1"/>
  <c r="BK149" i="6"/>
  <c r="AW147" i="4"/>
  <c r="I151" i="9"/>
  <c r="M151" i="9"/>
  <c r="BK148" i="6"/>
  <c r="BI147" i="4"/>
  <c r="W146" i="5"/>
  <c r="AQ151" i="9"/>
  <c r="BF149" i="9"/>
  <c r="BG149" i="9"/>
  <c r="A154" i="9"/>
  <c r="B153" i="9"/>
  <c r="C153" i="9" s="1"/>
  <c r="AE153" i="9"/>
  <c r="E153" i="9"/>
  <c r="J151" i="9"/>
  <c r="AF152" i="9"/>
  <c r="AI152" i="9" s="1"/>
  <c r="AG152" i="9"/>
  <c r="AZ152" i="9"/>
  <c r="F152" i="9"/>
  <c r="G152" i="9"/>
  <c r="Z152" i="9"/>
  <c r="AN151" i="9"/>
  <c r="AO151" i="9"/>
  <c r="BE150" i="9"/>
  <c r="N150" i="9"/>
  <c r="O150" i="9"/>
  <c r="AP150" i="9"/>
  <c r="AS150" i="9"/>
  <c r="AW150" i="9" s="1"/>
  <c r="AR150" i="9"/>
  <c r="AV150" i="9" s="1"/>
  <c r="BI150" i="9" s="1"/>
  <c r="Q150" i="9"/>
  <c r="BH145" i="5"/>
  <c r="BG145" i="5"/>
  <c r="V146" i="5"/>
  <c r="BH146" i="5" s="1"/>
  <c r="L150" i="4"/>
  <c r="Q149" i="4"/>
  <c r="AR148" i="4"/>
  <c r="AV148" i="4" s="1"/>
  <c r="BI148" i="4" s="1"/>
  <c r="AM150" i="4"/>
  <c r="AS148" i="4"/>
  <c r="AW148" i="4" s="1"/>
  <c r="AM147" i="3"/>
  <c r="Q146" i="3"/>
  <c r="AN146" i="3"/>
  <c r="AL145" i="1"/>
  <c r="L145" i="1"/>
  <c r="BE185" i="6"/>
  <c r="AZ188" i="6"/>
  <c r="AF188" i="6"/>
  <c r="AR145" i="3"/>
  <c r="AS145" i="3"/>
  <c r="AR147" i="5"/>
  <c r="AS147" i="5"/>
  <c r="AW147" i="5" s="1"/>
  <c r="R147" i="5"/>
  <c r="V147" i="5" s="1"/>
  <c r="S147" i="5"/>
  <c r="P147" i="5"/>
  <c r="BK147" i="5" s="1"/>
  <c r="R145" i="3"/>
  <c r="S145" i="3"/>
  <c r="P145" i="3"/>
  <c r="BK145" i="3" s="1"/>
  <c r="R143" i="1"/>
  <c r="W143" i="1" s="1"/>
  <c r="S143" i="1"/>
  <c r="P143" i="1"/>
  <c r="AR149" i="4"/>
  <c r="AV149" i="4" s="1"/>
  <c r="AS149" i="4"/>
  <c r="BE144" i="1"/>
  <c r="A190" i="6"/>
  <c r="AE189" i="6"/>
  <c r="AW146" i="5"/>
  <c r="BI146" i="5" s="1"/>
  <c r="AR184" i="6"/>
  <c r="AV184" i="6" s="1"/>
  <c r="AS184" i="6"/>
  <c r="AW184" i="6" s="1"/>
  <c r="AP184" i="6"/>
  <c r="W142" i="1"/>
  <c r="BH142" i="1" s="1"/>
  <c r="BJ142" i="1" s="1"/>
  <c r="A142" i="2" s="1"/>
  <c r="AG187" i="6"/>
  <c r="AH187" i="6" s="1"/>
  <c r="AI187" i="6"/>
  <c r="W147" i="4"/>
  <c r="BH147" i="4" s="1"/>
  <c r="AR143" i="1"/>
  <c r="AV143" i="1" s="1"/>
  <c r="AS143" i="1"/>
  <c r="AN185" i="6"/>
  <c r="AO185" i="6"/>
  <c r="BG141" i="1"/>
  <c r="BF141" i="1"/>
  <c r="AM186" i="6"/>
  <c r="AJ186" i="6"/>
  <c r="AQ186" i="6" s="1"/>
  <c r="J150" i="6"/>
  <c r="G151" i="6"/>
  <c r="H151" i="6" s="1"/>
  <c r="M151" i="6" s="1"/>
  <c r="I151" i="6"/>
  <c r="O150" i="6"/>
  <c r="Z151" i="6"/>
  <c r="E152" i="6"/>
  <c r="F152" i="6" s="1"/>
  <c r="I152" i="6" s="1"/>
  <c r="B152" i="6"/>
  <c r="C152" i="6" s="1"/>
  <c r="S149" i="6"/>
  <c r="W149" i="6" s="1"/>
  <c r="R149" i="6"/>
  <c r="V149" i="6" s="1"/>
  <c r="N150" i="6"/>
  <c r="BE148" i="5"/>
  <c r="BE149" i="4"/>
  <c r="BE146" i="3"/>
  <c r="BF144" i="3"/>
  <c r="BG144" i="3"/>
  <c r="BG148" i="4"/>
  <c r="BF148" i="4"/>
  <c r="G151" i="4"/>
  <c r="AL147" i="3"/>
  <c r="M147" i="3"/>
  <c r="M145" i="1"/>
  <c r="M150" i="4"/>
  <c r="G146" i="1"/>
  <c r="AG146" i="1"/>
  <c r="AG148" i="3"/>
  <c r="AL150" i="4"/>
  <c r="AM145" i="1"/>
  <c r="AN145" i="1" s="1"/>
  <c r="G148" i="3"/>
  <c r="AG151" i="4"/>
  <c r="BH148" i="4"/>
  <c r="BI144" i="3"/>
  <c r="BJ144" i="3" s="1"/>
  <c r="AN148" i="5"/>
  <c r="N148" i="5"/>
  <c r="AL149" i="5"/>
  <c r="AM149" i="5"/>
  <c r="M149" i="5"/>
  <c r="L149" i="5"/>
  <c r="AI149" i="5"/>
  <c r="V145" i="3"/>
  <c r="N146" i="3"/>
  <c r="AW149" i="4"/>
  <c r="J145" i="1"/>
  <c r="I145" i="1"/>
  <c r="AJ145" i="1"/>
  <c r="AI145" i="1"/>
  <c r="AQ145" i="1" s="1"/>
  <c r="AJ150" i="4"/>
  <c r="J150" i="4"/>
  <c r="J147" i="3"/>
  <c r="I147" i="3"/>
  <c r="AI147" i="3"/>
  <c r="AJ147" i="3"/>
  <c r="O148" i="5"/>
  <c r="AO148" i="5"/>
  <c r="AP148" i="5" s="1"/>
  <c r="AJ149" i="5"/>
  <c r="AF150" i="5"/>
  <c r="AZ150" i="5"/>
  <c r="F150" i="5"/>
  <c r="Z150" i="5"/>
  <c r="J149" i="5"/>
  <c r="AV147" i="5"/>
  <c r="B151" i="5"/>
  <c r="C151" i="5" s="1"/>
  <c r="BJ151" i="5" s="1"/>
  <c r="E151" i="5"/>
  <c r="G151" i="5" s="1"/>
  <c r="A152" i="5"/>
  <c r="AE151" i="5"/>
  <c r="AG151" i="5" s="1"/>
  <c r="I149" i="5"/>
  <c r="A153" i="4"/>
  <c r="B152" i="4"/>
  <c r="C152" i="4" s="1"/>
  <c r="AE152" i="4"/>
  <c r="E152" i="4"/>
  <c r="F151" i="4"/>
  <c r="I151" i="4" s="1"/>
  <c r="Z151" i="4"/>
  <c r="AZ151" i="4"/>
  <c r="AF151" i="4"/>
  <c r="AI151" i="4" s="1"/>
  <c r="AI150" i="4"/>
  <c r="I150" i="4"/>
  <c r="N149" i="4"/>
  <c r="O149" i="4"/>
  <c r="O144" i="1"/>
  <c r="AO144" i="1"/>
  <c r="AP144" i="1" s="1"/>
  <c r="AN144" i="1"/>
  <c r="F146" i="1"/>
  <c r="Z146" i="1"/>
  <c r="AF146" i="1"/>
  <c r="AO146" i="3"/>
  <c r="AP146" i="3" s="1"/>
  <c r="AV145" i="3"/>
  <c r="O146" i="3"/>
  <c r="F148" i="3"/>
  <c r="Z148" i="3"/>
  <c r="AF148" i="3"/>
  <c r="AZ148" i="3"/>
  <c r="AZ146" i="1"/>
  <c r="B149" i="3"/>
  <c r="C149" i="3" s="1"/>
  <c r="BJ149" i="3" s="1"/>
  <c r="E149" i="3"/>
  <c r="AE149" i="3"/>
  <c r="E147" i="1"/>
  <c r="A147" i="8" s="1"/>
  <c r="AE147" i="1"/>
  <c r="B147" i="1"/>
  <c r="C147" i="1" s="1"/>
  <c r="A150" i="3"/>
  <c r="A148" i="1"/>
  <c r="BF142" i="1" l="1"/>
  <c r="V143" i="1"/>
  <c r="BH143" i="1" s="1"/>
  <c r="BG142" i="1"/>
  <c r="BF147" i="4"/>
  <c r="L152" i="9"/>
  <c r="O151" i="9"/>
  <c r="AQ149" i="5"/>
  <c r="AM152" i="9"/>
  <c r="M152" i="9"/>
  <c r="AJ152" i="9"/>
  <c r="AL148" i="3"/>
  <c r="BJ146" i="5"/>
  <c r="Q147" i="3"/>
  <c r="J152" i="9"/>
  <c r="AQ147" i="3"/>
  <c r="BG147" i="4"/>
  <c r="W145" i="3"/>
  <c r="BH145" i="3" s="1"/>
  <c r="Q150" i="6"/>
  <c r="AQ150" i="4"/>
  <c r="BF146" i="5"/>
  <c r="BG146" i="5"/>
  <c r="N150" i="4"/>
  <c r="I152" i="9"/>
  <c r="BE152" i="9" s="1"/>
  <c r="Q151" i="9"/>
  <c r="AQ152" i="9"/>
  <c r="N152" i="9"/>
  <c r="O152" i="9"/>
  <c r="A155" i="9"/>
  <c r="B154" i="9"/>
  <c r="C154" i="9" s="1"/>
  <c r="AE154" i="9"/>
  <c r="E154" i="9"/>
  <c r="F153" i="9"/>
  <c r="L153" i="9" s="1"/>
  <c r="Z153" i="9"/>
  <c r="G153" i="9"/>
  <c r="P151" i="9"/>
  <c r="R151" i="9"/>
  <c r="V151" i="9" s="1"/>
  <c r="BH151" i="9" s="1"/>
  <c r="S151" i="9"/>
  <c r="W151" i="9" s="1"/>
  <c r="AF153" i="9"/>
  <c r="AI153" i="9" s="1"/>
  <c r="AG153" i="9"/>
  <c r="AL153" i="9" s="1"/>
  <c r="AZ153" i="9"/>
  <c r="AL152" i="9"/>
  <c r="AP151" i="9"/>
  <c r="AR151" i="9"/>
  <c r="AV151" i="9" s="1"/>
  <c r="BI151" i="9" s="1"/>
  <c r="AS151" i="9"/>
  <c r="AW151" i="9" s="1"/>
  <c r="R150" i="9"/>
  <c r="V150" i="9" s="1"/>
  <c r="S150" i="9"/>
  <c r="W150" i="9" s="1"/>
  <c r="P150" i="9"/>
  <c r="BK150" i="9" s="1"/>
  <c r="BE151" i="9"/>
  <c r="Q149" i="5"/>
  <c r="BK149" i="4"/>
  <c r="AO150" i="4"/>
  <c r="AP150" i="4" s="1"/>
  <c r="Q150" i="4"/>
  <c r="M148" i="3"/>
  <c r="AN147" i="3"/>
  <c r="L146" i="1"/>
  <c r="AM146" i="1"/>
  <c r="BH149" i="6"/>
  <c r="BJ149" i="6" s="1"/>
  <c r="AR150" i="4"/>
  <c r="R149" i="4"/>
  <c r="S149" i="4"/>
  <c r="P149" i="4"/>
  <c r="BG149" i="6"/>
  <c r="BF149" i="6"/>
  <c r="BE186" i="6"/>
  <c r="AR185" i="6"/>
  <c r="AV185" i="6" s="1"/>
  <c r="AS185" i="6"/>
  <c r="AW185" i="6" s="1"/>
  <c r="AP185" i="6"/>
  <c r="AW143" i="1"/>
  <c r="BG143" i="1" s="1"/>
  <c r="AJ187" i="6"/>
  <c r="AQ187" i="6" s="1"/>
  <c r="AM187" i="6"/>
  <c r="BI184" i="6"/>
  <c r="AR144" i="1"/>
  <c r="AS144" i="1"/>
  <c r="R148" i="5"/>
  <c r="S148" i="5"/>
  <c r="P148" i="5"/>
  <c r="BK148" i="5" s="1"/>
  <c r="AO186" i="6"/>
  <c r="AN186" i="6"/>
  <c r="R146" i="3"/>
  <c r="S146" i="3"/>
  <c r="W146" i="3" s="1"/>
  <c r="P146" i="3"/>
  <c r="BK146" i="3" s="1"/>
  <c r="BI145" i="3"/>
  <c r="R144" i="1"/>
  <c r="V144" i="1" s="1"/>
  <c r="S144" i="1"/>
  <c r="P144" i="1"/>
  <c r="AR148" i="5"/>
  <c r="AW148" i="5" s="1"/>
  <c r="AS148" i="5"/>
  <c r="AF189" i="6"/>
  <c r="AZ189" i="6"/>
  <c r="W147" i="5"/>
  <c r="BH147" i="5" s="1"/>
  <c r="AW145" i="3"/>
  <c r="AR146" i="3"/>
  <c r="AS146" i="3"/>
  <c r="A191" i="6"/>
  <c r="AE190" i="6"/>
  <c r="AI188" i="6"/>
  <c r="AG188" i="6"/>
  <c r="AH188" i="6" s="1"/>
  <c r="G152" i="6"/>
  <c r="H152" i="6" s="1"/>
  <c r="M152" i="6" s="1"/>
  <c r="J151" i="6"/>
  <c r="R150" i="6"/>
  <c r="P150" i="6"/>
  <c r="S150" i="6"/>
  <c r="W150" i="6" s="1"/>
  <c r="O151" i="6"/>
  <c r="P151" i="6" s="1"/>
  <c r="N151" i="6"/>
  <c r="Z152" i="6"/>
  <c r="B153" i="6"/>
  <c r="C153" i="6" s="1"/>
  <c r="E153" i="6"/>
  <c r="F153" i="6" s="1"/>
  <c r="BE149" i="5"/>
  <c r="BE150" i="4"/>
  <c r="BE147" i="3"/>
  <c r="BE145" i="1"/>
  <c r="BI149" i="4"/>
  <c r="AG149" i="3"/>
  <c r="G152" i="4"/>
  <c r="AI146" i="1"/>
  <c r="AL151" i="4"/>
  <c r="L148" i="3"/>
  <c r="AM148" i="3"/>
  <c r="AN148" i="3" s="1"/>
  <c r="AL146" i="1"/>
  <c r="AG147" i="1"/>
  <c r="G149" i="3"/>
  <c r="AG152" i="4"/>
  <c r="BI147" i="5"/>
  <c r="AM151" i="4"/>
  <c r="L151" i="4"/>
  <c r="J146" i="1"/>
  <c r="M146" i="1"/>
  <c r="N146" i="1" s="1"/>
  <c r="M151" i="4"/>
  <c r="G147" i="1"/>
  <c r="M150" i="5"/>
  <c r="L150" i="5"/>
  <c r="AL150" i="5"/>
  <c r="AM150" i="5"/>
  <c r="AJ146" i="1"/>
  <c r="I146" i="1"/>
  <c r="BJ148" i="4"/>
  <c r="AN149" i="5"/>
  <c r="J150" i="5"/>
  <c r="I150" i="5"/>
  <c r="AN150" i="4"/>
  <c r="AO149" i="5"/>
  <c r="AP149" i="5" s="1"/>
  <c r="O150" i="4"/>
  <c r="J151" i="4"/>
  <c r="J148" i="3"/>
  <c r="I148" i="3"/>
  <c r="Q148" i="3" s="1"/>
  <c r="AI148" i="3"/>
  <c r="AQ148" i="3" s="1"/>
  <c r="AJ148" i="3"/>
  <c r="V148" i="5"/>
  <c r="AI150" i="5"/>
  <c r="AQ150" i="5" s="1"/>
  <c r="AJ150" i="5"/>
  <c r="E152" i="5"/>
  <c r="G152" i="5" s="1"/>
  <c r="A153" i="5"/>
  <c r="B152" i="5"/>
  <c r="C152" i="5" s="1"/>
  <c r="AE152" i="5"/>
  <c r="AG152" i="5" s="1"/>
  <c r="F151" i="5"/>
  <c r="Z151" i="5"/>
  <c r="AZ151" i="5"/>
  <c r="AF151" i="5"/>
  <c r="N149" i="5"/>
  <c r="O149" i="5"/>
  <c r="AZ152" i="4"/>
  <c r="AF152" i="4"/>
  <c r="AM152" i="4" s="1"/>
  <c r="B153" i="4"/>
  <c r="C153" i="4" s="1"/>
  <c r="BJ153" i="4" s="1"/>
  <c r="A154" i="4"/>
  <c r="E153" i="4"/>
  <c r="AE153" i="4"/>
  <c r="V149" i="4"/>
  <c r="AJ151" i="4"/>
  <c r="AQ151" i="4" s="1"/>
  <c r="Z152" i="4"/>
  <c r="F152" i="4"/>
  <c r="J152" i="4" s="1"/>
  <c r="AV150" i="4"/>
  <c r="AV144" i="1"/>
  <c r="N147" i="3"/>
  <c r="N145" i="1"/>
  <c r="O145" i="1"/>
  <c r="AO145" i="1"/>
  <c r="AP145" i="1" s="1"/>
  <c r="AF147" i="1"/>
  <c r="F147" i="1"/>
  <c r="J147" i="1" s="1"/>
  <c r="Z147" i="1"/>
  <c r="AO147" i="3"/>
  <c r="AP147" i="3" s="1"/>
  <c r="V146" i="3"/>
  <c r="F149" i="3"/>
  <c r="Z149" i="3"/>
  <c r="O147" i="3"/>
  <c r="AF149" i="3"/>
  <c r="AM149" i="3" s="1"/>
  <c r="AZ147" i="1"/>
  <c r="AZ149" i="3"/>
  <c r="AE150" i="3"/>
  <c r="B150" i="3"/>
  <c r="C150" i="3" s="1"/>
  <c r="E150" i="3"/>
  <c r="E148" i="1"/>
  <c r="A148" i="8" s="1"/>
  <c r="B148" i="1"/>
  <c r="C148" i="1" s="1"/>
  <c r="AE148" i="1"/>
  <c r="A151" i="3"/>
  <c r="A149" i="1"/>
  <c r="AQ146" i="1" l="1"/>
  <c r="BG147" i="5"/>
  <c r="AW146" i="3"/>
  <c r="L149" i="3"/>
  <c r="BJ151" i="9"/>
  <c r="BH150" i="9"/>
  <c r="BJ150" i="9" s="1"/>
  <c r="AM153" i="9"/>
  <c r="Q152" i="9"/>
  <c r="AO146" i="1"/>
  <c r="AP146" i="1" s="1"/>
  <c r="BF147" i="5"/>
  <c r="BF145" i="3"/>
  <c r="BG145" i="3"/>
  <c r="BF143" i="1"/>
  <c r="AV146" i="3"/>
  <c r="BI146" i="3" s="1"/>
  <c r="Q150" i="5"/>
  <c r="Q151" i="6"/>
  <c r="BK150" i="6"/>
  <c r="BK151" i="9"/>
  <c r="AF154" i="9"/>
  <c r="AZ154" i="9"/>
  <c r="AG154" i="9"/>
  <c r="M153" i="9"/>
  <c r="O153" i="9" s="1"/>
  <c r="AN153" i="9"/>
  <c r="AO153" i="9"/>
  <c r="BF151" i="9"/>
  <c r="BG151" i="9"/>
  <c r="BF150" i="9"/>
  <c r="BG150" i="9"/>
  <c r="Z154" i="9"/>
  <c r="G154" i="9"/>
  <c r="F154" i="9"/>
  <c r="J154" i="9" s="1"/>
  <c r="I154" i="9"/>
  <c r="J153" i="9"/>
  <c r="I153" i="9"/>
  <c r="Q153" i="9" s="1"/>
  <c r="AJ153" i="9"/>
  <c r="AQ153" i="9" s="1"/>
  <c r="S152" i="9"/>
  <c r="W152" i="9" s="1"/>
  <c r="R152" i="9"/>
  <c r="V152" i="9" s="1"/>
  <c r="BH152" i="9" s="1"/>
  <c r="P152" i="9"/>
  <c r="BK152" i="9" s="1"/>
  <c r="AN152" i="9"/>
  <c r="AO152" i="9"/>
  <c r="A156" i="9"/>
  <c r="B155" i="9"/>
  <c r="C155" i="9" s="1"/>
  <c r="AE155" i="9"/>
  <c r="E155" i="9"/>
  <c r="AV148" i="5"/>
  <c r="BI148" i="5" s="1"/>
  <c r="BE151" i="4"/>
  <c r="Q151" i="4"/>
  <c r="AS150" i="4"/>
  <c r="AW150" i="4" s="1"/>
  <c r="BI150" i="4" s="1"/>
  <c r="W149" i="4"/>
  <c r="BH149" i="4" s="1"/>
  <c r="AM147" i="1"/>
  <c r="BI143" i="1"/>
  <c r="BJ143" i="1" s="1"/>
  <c r="A143" i="2" s="1"/>
  <c r="BI185" i="6"/>
  <c r="V150" i="6"/>
  <c r="BH150" i="6" s="1"/>
  <c r="BJ150" i="6" s="1"/>
  <c r="N152" i="6"/>
  <c r="R149" i="5"/>
  <c r="V149" i="5" s="1"/>
  <c r="S149" i="5"/>
  <c r="P149" i="5"/>
  <c r="BK149" i="5" s="1"/>
  <c r="AR149" i="5"/>
  <c r="AS149" i="5"/>
  <c r="BF150" i="6"/>
  <c r="BG150" i="6"/>
  <c r="A192" i="6"/>
  <c r="AE191" i="6"/>
  <c r="AI189" i="6"/>
  <c r="AG189" i="6"/>
  <c r="AH189" i="6" s="1"/>
  <c r="BE187" i="6"/>
  <c r="R147" i="3"/>
  <c r="S147" i="3"/>
  <c r="P147" i="3"/>
  <c r="BK147" i="3" s="1"/>
  <c r="AJ188" i="6"/>
  <c r="AQ188" i="6" s="1"/>
  <c r="AM188" i="6"/>
  <c r="W144" i="1"/>
  <c r="BH144" i="1" s="1"/>
  <c r="AW144" i="1"/>
  <c r="BI144" i="1" s="1"/>
  <c r="AR146" i="1"/>
  <c r="AV146" i="1" s="1"/>
  <c r="AS146" i="1"/>
  <c r="AW146" i="1" s="1"/>
  <c r="R145" i="1"/>
  <c r="V145" i="1" s="1"/>
  <c r="S145" i="1"/>
  <c r="P145" i="1"/>
  <c r="AR147" i="3"/>
  <c r="AV147" i="3" s="1"/>
  <c r="AS147" i="3"/>
  <c r="AR145" i="1"/>
  <c r="AS145" i="1"/>
  <c r="R150" i="4"/>
  <c r="S150" i="4"/>
  <c r="P150" i="4"/>
  <c r="BK150" i="4" s="1"/>
  <c r="AZ190" i="6"/>
  <c r="AF190" i="6"/>
  <c r="AR186" i="6"/>
  <c r="AV186" i="6" s="1"/>
  <c r="AS186" i="6"/>
  <c r="AW186" i="6" s="1"/>
  <c r="AP186" i="6"/>
  <c r="W148" i="5"/>
  <c r="BH148" i="5" s="1"/>
  <c r="AN187" i="6"/>
  <c r="AO187" i="6"/>
  <c r="J152" i="6"/>
  <c r="G153" i="6"/>
  <c r="H153" i="6" s="1"/>
  <c r="M153" i="6" s="1"/>
  <c r="I153" i="6"/>
  <c r="B154" i="6"/>
  <c r="C154" i="6" s="1"/>
  <c r="E154" i="6"/>
  <c r="F154" i="6" s="1"/>
  <c r="I154" i="6" s="1"/>
  <c r="S151" i="6"/>
  <c r="W151" i="6" s="1"/>
  <c r="R151" i="6"/>
  <c r="Z153" i="6"/>
  <c r="O152" i="6"/>
  <c r="P152" i="6" s="1"/>
  <c r="BE150" i="5"/>
  <c r="BE148" i="3"/>
  <c r="BE146" i="1"/>
  <c r="BH146" i="3"/>
  <c r="M147" i="1"/>
  <c r="O147" i="1" s="1"/>
  <c r="M149" i="3"/>
  <c r="AL149" i="3"/>
  <c r="AN149" i="3" s="1"/>
  <c r="AG150" i="3"/>
  <c r="AL152" i="4"/>
  <c r="AL147" i="1"/>
  <c r="L152" i="4"/>
  <c r="G148" i="1"/>
  <c r="AG153" i="4"/>
  <c r="M152" i="4"/>
  <c r="AG148" i="1"/>
  <c r="G150" i="3"/>
  <c r="G153" i="4"/>
  <c r="L147" i="1"/>
  <c r="AM151" i="5"/>
  <c r="AL151" i="5"/>
  <c r="M151" i="5"/>
  <c r="L151" i="5"/>
  <c r="O150" i="5"/>
  <c r="AN150" i="5"/>
  <c r="AJ151" i="5"/>
  <c r="J151" i="5"/>
  <c r="N148" i="3"/>
  <c r="N150" i="5"/>
  <c r="AO147" i="1"/>
  <c r="AP147" i="1" s="1"/>
  <c r="I147" i="1"/>
  <c r="AJ147" i="1"/>
  <c r="AI147" i="1"/>
  <c r="O148" i="3"/>
  <c r="AO150" i="5"/>
  <c r="AP150" i="5" s="1"/>
  <c r="AV149" i="5"/>
  <c r="V150" i="4"/>
  <c r="AO149" i="3"/>
  <c r="AP149" i="3" s="1"/>
  <c r="AI149" i="3"/>
  <c r="AJ149" i="3"/>
  <c r="I149" i="3"/>
  <c r="J149" i="3"/>
  <c r="AI151" i="5"/>
  <c r="I151" i="5"/>
  <c r="Q151" i="5" s="1"/>
  <c r="Z152" i="5"/>
  <c r="F152" i="5"/>
  <c r="AE153" i="5"/>
  <c r="AG153" i="5" s="1"/>
  <c r="E153" i="5"/>
  <c r="G153" i="5" s="1"/>
  <c r="A154" i="5"/>
  <c r="B153" i="5"/>
  <c r="C153" i="5" s="1"/>
  <c r="BJ153" i="5" s="1"/>
  <c r="AZ152" i="5"/>
  <c r="AF152" i="5"/>
  <c r="N151" i="4"/>
  <c r="O151" i="4"/>
  <c r="AN151" i="4"/>
  <c r="AO151" i="4"/>
  <c r="AP151" i="4" s="1"/>
  <c r="AE154" i="4"/>
  <c r="A155" i="4"/>
  <c r="B154" i="4"/>
  <c r="C154" i="4" s="1"/>
  <c r="E154" i="4"/>
  <c r="AJ152" i="4"/>
  <c r="Z153" i="4"/>
  <c r="F153" i="4"/>
  <c r="I152" i="4"/>
  <c r="AI152" i="4"/>
  <c r="AF153" i="4"/>
  <c r="AI153" i="4" s="1"/>
  <c r="AZ153" i="4"/>
  <c r="O146" i="1"/>
  <c r="W145" i="1"/>
  <c r="AN146" i="1"/>
  <c r="F148" i="1"/>
  <c r="I148" i="1" s="1"/>
  <c r="Z148" i="1"/>
  <c r="AF148" i="1"/>
  <c r="AI148" i="1" s="1"/>
  <c r="AW145" i="1"/>
  <c r="AV145" i="1"/>
  <c r="AO148" i="3"/>
  <c r="AP148" i="3" s="1"/>
  <c r="F150" i="3"/>
  <c r="Z150" i="3"/>
  <c r="AF150" i="3"/>
  <c r="AZ148" i="1"/>
  <c r="AZ150" i="3"/>
  <c r="AE151" i="3"/>
  <c r="E151" i="3"/>
  <c r="B151" i="3"/>
  <c r="C151" i="3" s="1"/>
  <c r="BJ151" i="3" s="1"/>
  <c r="E149" i="1"/>
  <c r="A149" i="8" s="1"/>
  <c r="B149" i="1"/>
  <c r="C149" i="1" s="1"/>
  <c r="AE149" i="1"/>
  <c r="A152" i="3"/>
  <c r="A150" i="1"/>
  <c r="Q149" i="3" l="1"/>
  <c r="AQ147" i="1"/>
  <c r="AQ151" i="5"/>
  <c r="BJ144" i="1"/>
  <c r="A144" i="2" s="1"/>
  <c r="Q154" i="9"/>
  <c r="M154" i="9"/>
  <c r="BF146" i="3"/>
  <c r="W147" i="3"/>
  <c r="AQ152" i="4"/>
  <c r="AQ149" i="3"/>
  <c r="BG146" i="3"/>
  <c r="BF149" i="4"/>
  <c r="AW149" i="5"/>
  <c r="BI149" i="5" s="1"/>
  <c r="AL154" i="9"/>
  <c r="Q152" i="6"/>
  <c r="BK151" i="6"/>
  <c r="BJ146" i="3"/>
  <c r="BG149" i="4"/>
  <c r="L154" i="9"/>
  <c r="AM154" i="9"/>
  <c r="R153" i="9"/>
  <c r="V153" i="9" s="1"/>
  <c r="BH153" i="9" s="1"/>
  <c r="S153" i="9"/>
  <c r="W153" i="9" s="1"/>
  <c r="P153" i="9"/>
  <c r="AP152" i="9"/>
  <c r="AR152" i="9"/>
  <c r="AV152" i="9" s="1"/>
  <c r="BI152" i="9" s="1"/>
  <c r="BJ152" i="9" s="1"/>
  <c r="AS152" i="9"/>
  <c r="AW152" i="9" s="1"/>
  <c r="AI154" i="9"/>
  <c r="AJ154" i="9"/>
  <c r="N153" i="9"/>
  <c r="BK153" i="9" s="1"/>
  <c r="A157" i="9"/>
  <c r="B156" i="9"/>
  <c r="C156" i="9" s="1"/>
  <c r="AE156" i="9"/>
  <c r="E156" i="9"/>
  <c r="AF155" i="9"/>
  <c r="AG155" i="9"/>
  <c r="AZ155" i="9"/>
  <c r="AJ155" i="9"/>
  <c r="AI155" i="9"/>
  <c r="F155" i="9"/>
  <c r="G155" i="9"/>
  <c r="L155" i="9" s="1"/>
  <c r="Z155" i="9"/>
  <c r="J155" i="9"/>
  <c r="BE153" i="9"/>
  <c r="AP153" i="9"/>
  <c r="AR153" i="9"/>
  <c r="AV153" i="9" s="1"/>
  <c r="BI153" i="9" s="1"/>
  <c r="AS153" i="9"/>
  <c r="AW153" i="9" s="1"/>
  <c r="BJ148" i="5"/>
  <c r="BF148" i="5"/>
  <c r="BG148" i="5"/>
  <c r="Q152" i="4"/>
  <c r="V147" i="3"/>
  <c r="BH147" i="3" s="1"/>
  <c r="AL150" i="3"/>
  <c r="L150" i="3"/>
  <c r="BF144" i="1"/>
  <c r="BG144" i="1"/>
  <c r="V151" i="6"/>
  <c r="BH151" i="6" s="1"/>
  <c r="BJ151" i="6" s="1"/>
  <c r="BI186" i="6"/>
  <c r="R146" i="1"/>
  <c r="S146" i="1"/>
  <c r="P146" i="1"/>
  <c r="AR151" i="4"/>
  <c r="AV151" i="4" s="1"/>
  <c r="AS151" i="4"/>
  <c r="AW151" i="4" s="1"/>
  <c r="R148" i="3"/>
  <c r="S148" i="3"/>
  <c r="P148" i="3"/>
  <c r="BK148" i="3" s="1"/>
  <c r="R147" i="1"/>
  <c r="S147" i="1"/>
  <c r="P147" i="1"/>
  <c r="R150" i="5"/>
  <c r="S150" i="5"/>
  <c r="P150" i="5"/>
  <c r="BK150" i="5" s="1"/>
  <c r="BG151" i="6"/>
  <c r="BF151" i="6"/>
  <c r="BE188" i="6"/>
  <c r="AJ189" i="6"/>
  <c r="AQ189" i="6" s="1"/>
  <c r="AM189" i="6"/>
  <c r="AR148" i="3"/>
  <c r="AV148" i="3" s="1"/>
  <c r="AS148" i="3"/>
  <c r="AR149" i="3"/>
  <c r="AV149" i="3" s="1"/>
  <c r="AS149" i="3"/>
  <c r="AW149" i="3" s="1"/>
  <c r="M153" i="4"/>
  <c r="AR147" i="1"/>
  <c r="AS147" i="1"/>
  <c r="AW147" i="1" s="1"/>
  <c r="AG190" i="6"/>
  <c r="AH190" i="6" s="1"/>
  <c r="AI190" i="6"/>
  <c r="W150" i="4"/>
  <c r="BF150" i="4" s="1"/>
  <c r="AW147" i="3"/>
  <c r="BI147" i="3" s="1"/>
  <c r="AZ191" i="6"/>
  <c r="AF191" i="6"/>
  <c r="R151" i="4"/>
  <c r="S151" i="4"/>
  <c r="W151" i="4" s="1"/>
  <c r="P151" i="4"/>
  <c r="BK151" i="4" s="1"/>
  <c r="BI146" i="1"/>
  <c r="AR150" i="5"/>
  <c r="AW150" i="5" s="1"/>
  <c r="AS150" i="5"/>
  <c r="BE147" i="1"/>
  <c r="G154" i="6"/>
  <c r="H154" i="6" s="1"/>
  <c r="M154" i="6" s="1"/>
  <c r="AR187" i="6"/>
  <c r="AV187" i="6" s="1"/>
  <c r="AS187" i="6"/>
  <c r="AW187" i="6" s="1"/>
  <c r="AP187" i="6"/>
  <c r="AN188" i="6"/>
  <c r="AO188" i="6"/>
  <c r="A193" i="6"/>
  <c r="AE192" i="6"/>
  <c r="W149" i="5"/>
  <c r="BH149" i="5" s="1"/>
  <c r="J153" i="6"/>
  <c r="Z154" i="6"/>
  <c r="O153" i="6"/>
  <c r="P153" i="6" s="1"/>
  <c r="N153" i="6"/>
  <c r="S152" i="6"/>
  <c r="W152" i="6" s="1"/>
  <c r="R152" i="6"/>
  <c r="V152" i="6" s="1"/>
  <c r="E155" i="6"/>
  <c r="F155" i="6" s="1"/>
  <c r="B155" i="6"/>
  <c r="C155" i="6" s="1"/>
  <c r="BE151" i="5"/>
  <c r="BE152" i="4"/>
  <c r="BE149" i="3"/>
  <c r="BG145" i="1"/>
  <c r="BF145" i="1"/>
  <c r="AG151" i="3"/>
  <c r="BI145" i="1"/>
  <c r="BH145" i="1"/>
  <c r="M150" i="3"/>
  <c r="AM148" i="1"/>
  <c r="AM153" i="4"/>
  <c r="L148" i="1"/>
  <c r="L153" i="4"/>
  <c r="AM150" i="3"/>
  <c r="AN150" i="3" s="1"/>
  <c r="AG149" i="1"/>
  <c r="G151" i="3"/>
  <c r="G149" i="1"/>
  <c r="AG154" i="4"/>
  <c r="G154" i="4"/>
  <c r="AL148" i="1"/>
  <c r="AL153" i="4"/>
  <c r="M148" i="1"/>
  <c r="M152" i="5"/>
  <c r="L152" i="5"/>
  <c r="AL152" i="5"/>
  <c r="AM152" i="5"/>
  <c r="N149" i="3"/>
  <c r="J148" i="1"/>
  <c r="N147" i="1"/>
  <c r="AJ148" i="1"/>
  <c r="AQ148" i="1" s="1"/>
  <c r="V148" i="3"/>
  <c r="AI150" i="3"/>
  <c r="AQ150" i="3" s="1"/>
  <c r="AJ150" i="3"/>
  <c r="I150" i="3"/>
  <c r="Q150" i="3" s="1"/>
  <c r="J150" i="3"/>
  <c r="AN151" i="5"/>
  <c r="J152" i="5"/>
  <c r="I152" i="5"/>
  <c r="AO151" i="5"/>
  <c r="AP151" i="5" s="1"/>
  <c r="AF153" i="5"/>
  <c r="AZ153" i="5"/>
  <c r="Z153" i="5"/>
  <c r="F153" i="5"/>
  <c r="AI152" i="5"/>
  <c r="AJ152" i="5"/>
  <c r="N151" i="5"/>
  <c r="O151" i="5"/>
  <c r="AE154" i="5"/>
  <c r="AG154" i="5" s="1"/>
  <c r="A155" i="5"/>
  <c r="B154" i="5"/>
  <c r="C154" i="5" s="1"/>
  <c r="E154" i="5"/>
  <c r="G154" i="5" s="1"/>
  <c r="N152" i="4"/>
  <c r="O152" i="4"/>
  <c r="V151" i="4"/>
  <c r="AO152" i="4"/>
  <c r="AP152" i="4" s="1"/>
  <c r="AN152" i="4"/>
  <c r="AF154" i="4"/>
  <c r="AJ154" i="4" s="1"/>
  <c r="AZ154" i="4"/>
  <c r="E155" i="4"/>
  <c r="AE155" i="4"/>
  <c r="A156" i="4"/>
  <c r="B155" i="4"/>
  <c r="C155" i="4" s="1"/>
  <c r="BJ155" i="4" s="1"/>
  <c r="AJ153" i="4"/>
  <c r="AQ153" i="4" s="1"/>
  <c r="J153" i="4"/>
  <c r="Z154" i="4"/>
  <c r="F154" i="4"/>
  <c r="M154" i="4" s="1"/>
  <c r="I153" i="4"/>
  <c r="O149" i="3"/>
  <c r="W146" i="1"/>
  <c r="V146" i="1"/>
  <c r="AN147" i="1"/>
  <c r="F149" i="1"/>
  <c r="I149" i="1" s="1"/>
  <c r="Z149" i="1"/>
  <c r="V147" i="1"/>
  <c r="AF149" i="1"/>
  <c r="AI149" i="1" s="1"/>
  <c r="AV147" i="1"/>
  <c r="F151" i="3"/>
  <c r="Z151" i="3"/>
  <c r="AF151" i="3"/>
  <c r="AZ149" i="1"/>
  <c r="AZ151" i="3"/>
  <c r="AE152" i="3"/>
  <c r="B152" i="3"/>
  <c r="C152" i="3" s="1"/>
  <c r="E152" i="3"/>
  <c r="AE150" i="1"/>
  <c r="B150" i="1"/>
  <c r="C150" i="1" s="1"/>
  <c r="E150" i="1"/>
  <c r="A150" i="8" s="1"/>
  <c r="A153" i="3"/>
  <c r="A151" i="1"/>
  <c r="BG149" i="5" l="1"/>
  <c r="BJ153" i="9"/>
  <c r="AM151" i="3"/>
  <c r="AV150" i="5"/>
  <c r="BI150" i="5" s="1"/>
  <c r="BH150" i="4"/>
  <c r="BJ150" i="4" s="1"/>
  <c r="BG150" i="4"/>
  <c r="M155" i="9"/>
  <c r="O154" i="9"/>
  <c r="BJ145" i="1"/>
  <c r="A145" i="2" s="1"/>
  <c r="AM155" i="9"/>
  <c r="AN154" i="9"/>
  <c r="N154" i="9"/>
  <c r="Q153" i="4"/>
  <c r="I155" i="9"/>
  <c r="Q155" i="9" s="1"/>
  <c r="AO154" i="9"/>
  <c r="AQ152" i="5"/>
  <c r="W150" i="5"/>
  <c r="BI151" i="4"/>
  <c r="Q153" i="6"/>
  <c r="BK152" i="6"/>
  <c r="P154" i="9"/>
  <c r="BK154" i="9" s="1"/>
  <c r="S154" i="9"/>
  <c r="W154" i="9" s="1"/>
  <c r="R154" i="9"/>
  <c r="V154" i="9" s="1"/>
  <c r="BH154" i="9" s="1"/>
  <c r="A158" i="9"/>
  <c r="B157" i="9"/>
  <c r="C157" i="9" s="1"/>
  <c r="AE157" i="9"/>
  <c r="E157" i="9"/>
  <c r="N155" i="9"/>
  <c r="O155" i="9"/>
  <c r="AF156" i="9"/>
  <c r="AJ156" i="9" s="1"/>
  <c r="AG156" i="9"/>
  <c r="AZ156" i="9"/>
  <c r="BF152" i="9"/>
  <c r="AL155" i="9"/>
  <c r="BF153" i="9"/>
  <c r="BG153" i="9"/>
  <c r="AP154" i="9"/>
  <c r="AR154" i="9"/>
  <c r="AV154" i="9" s="1"/>
  <c r="BI154" i="9" s="1"/>
  <c r="AS154" i="9"/>
  <c r="AW154" i="9" s="1"/>
  <c r="Z156" i="9"/>
  <c r="F156" i="9"/>
  <c r="G156" i="9"/>
  <c r="BG152" i="9"/>
  <c r="AQ154" i="9"/>
  <c r="AQ155" i="9" s="1"/>
  <c r="BE154" i="9"/>
  <c r="Q152" i="5"/>
  <c r="V150" i="5"/>
  <c r="BH150" i="5" s="1"/>
  <c r="BJ150" i="5" s="1"/>
  <c r="BF149" i="5"/>
  <c r="BG147" i="3"/>
  <c r="M151" i="3"/>
  <c r="BF147" i="3"/>
  <c r="N148" i="1"/>
  <c r="BI187" i="6"/>
  <c r="N154" i="6"/>
  <c r="R152" i="4"/>
  <c r="W152" i="4" s="1"/>
  <c r="S152" i="4"/>
  <c r="P152" i="4"/>
  <c r="BK152" i="4" s="1"/>
  <c r="BH152" i="6"/>
  <c r="BJ152" i="6" s="1"/>
  <c r="AJ190" i="6"/>
  <c r="AQ190" i="6" s="1"/>
  <c r="AM190" i="6"/>
  <c r="BE189" i="6"/>
  <c r="BF152" i="6"/>
  <c r="BG152" i="6"/>
  <c r="AF192" i="6"/>
  <c r="AZ192" i="6"/>
  <c r="AI191" i="6"/>
  <c r="AG191" i="6"/>
  <c r="AH191" i="6" s="1"/>
  <c r="AR152" i="4"/>
  <c r="AV152" i="4" s="1"/>
  <c r="AS152" i="4"/>
  <c r="R151" i="5"/>
  <c r="S151" i="5"/>
  <c r="P151" i="5"/>
  <c r="BK151" i="5" s="1"/>
  <c r="AR151" i="5"/>
  <c r="AW151" i="5" s="1"/>
  <c r="AS151" i="5"/>
  <c r="BE148" i="1"/>
  <c r="AN152" i="5"/>
  <c r="J154" i="6"/>
  <c r="A194" i="6"/>
  <c r="AE193" i="6"/>
  <c r="AW148" i="3"/>
  <c r="BI148" i="3" s="1"/>
  <c r="W148" i="3"/>
  <c r="BG148" i="3" s="1"/>
  <c r="R149" i="3"/>
  <c r="S149" i="3"/>
  <c r="P149" i="3"/>
  <c r="BK149" i="3" s="1"/>
  <c r="BE152" i="5"/>
  <c r="AR188" i="6"/>
  <c r="AV188" i="6" s="1"/>
  <c r="AS188" i="6"/>
  <c r="AW188" i="6" s="1"/>
  <c r="AP188" i="6"/>
  <c r="AO189" i="6"/>
  <c r="AN189" i="6"/>
  <c r="W147" i="1"/>
  <c r="BH147" i="1" s="1"/>
  <c r="BJ147" i="1" s="1"/>
  <c r="A147" i="2" s="1"/>
  <c r="G155" i="6"/>
  <c r="H155" i="6" s="1"/>
  <c r="M155" i="6" s="1"/>
  <c r="I155" i="6"/>
  <c r="O154" i="6"/>
  <c r="P154" i="6" s="1"/>
  <c r="B156" i="6"/>
  <c r="C156" i="6" s="1"/>
  <c r="E156" i="6"/>
  <c r="F156" i="6" s="1"/>
  <c r="S153" i="6"/>
  <c r="W153" i="6" s="1"/>
  <c r="R153" i="6"/>
  <c r="V153" i="6" s="1"/>
  <c r="Z155" i="6"/>
  <c r="BG150" i="5"/>
  <c r="BF150" i="5"/>
  <c r="BE153" i="4"/>
  <c r="BE150" i="3"/>
  <c r="BG147" i="1"/>
  <c r="BF147" i="1"/>
  <c r="BG151" i="4"/>
  <c r="BF151" i="4"/>
  <c r="BH151" i="4"/>
  <c r="BG146" i="1"/>
  <c r="BF146" i="1"/>
  <c r="G152" i="3"/>
  <c r="AG150" i="1"/>
  <c r="BI149" i="3"/>
  <c r="BI147" i="1"/>
  <c r="L154" i="4"/>
  <c r="AL154" i="4"/>
  <c r="M149" i="1"/>
  <c r="L151" i="3"/>
  <c r="AL151" i="3"/>
  <c r="AN151" i="3" s="1"/>
  <c r="AM154" i="4"/>
  <c r="L149" i="1"/>
  <c r="O149" i="1" s="1"/>
  <c r="G150" i="1"/>
  <c r="G155" i="4"/>
  <c r="AM149" i="1"/>
  <c r="AG155" i="4"/>
  <c r="AG152" i="3"/>
  <c r="BH146" i="1"/>
  <c r="BJ146" i="1" s="1"/>
  <c r="A146" i="2" s="1"/>
  <c r="AL149" i="1"/>
  <c r="N152" i="5"/>
  <c r="M153" i="5"/>
  <c r="L153" i="5"/>
  <c r="AL153" i="5"/>
  <c r="AM153" i="5"/>
  <c r="I153" i="5"/>
  <c r="N150" i="3"/>
  <c r="AO148" i="1"/>
  <c r="AP148" i="1" s="1"/>
  <c r="J149" i="1"/>
  <c r="AJ149" i="1"/>
  <c r="AQ149" i="1" s="1"/>
  <c r="AN148" i="1"/>
  <c r="AN153" i="4"/>
  <c r="AJ153" i="5"/>
  <c r="AI153" i="5"/>
  <c r="AO153" i="4"/>
  <c r="AP153" i="4" s="1"/>
  <c r="I151" i="3"/>
  <c r="J151" i="3"/>
  <c r="AJ151" i="3"/>
  <c r="AI151" i="3"/>
  <c r="AQ151" i="3" s="1"/>
  <c r="O152" i="5"/>
  <c r="J153" i="5"/>
  <c r="A156" i="5"/>
  <c r="B155" i="5"/>
  <c r="C155" i="5" s="1"/>
  <c r="BJ155" i="5" s="1"/>
  <c r="AE155" i="5"/>
  <c r="AG155" i="5" s="1"/>
  <c r="E155" i="5"/>
  <c r="G155" i="5" s="1"/>
  <c r="F154" i="5"/>
  <c r="Z154" i="5"/>
  <c r="AO152" i="5"/>
  <c r="AP152" i="5" s="1"/>
  <c r="V151" i="5"/>
  <c r="AZ154" i="5"/>
  <c r="AF154" i="5"/>
  <c r="N153" i="4"/>
  <c r="O153" i="4"/>
  <c r="F155" i="4"/>
  <c r="Z155" i="4"/>
  <c r="J154" i="4"/>
  <c r="AZ155" i="4"/>
  <c r="AF155" i="4"/>
  <c r="AI155" i="4" s="1"/>
  <c r="I154" i="4"/>
  <c r="AI154" i="4"/>
  <c r="AQ154" i="4" s="1"/>
  <c r="A157" i="4"/>
  <c r="B156" i="4"/>
  <c r="C156" i="4" s="1"/>
  <c r="E156" i="4"/>
  <c r="AE156" i="4"/>
  <c r="V149" i="3"/>
  <c r="O150" i="3"/>
  <c r="O148" i="1"/>
  <c r="AF150" i="1"/>
  <c r="F150" i="1"/>
  <c r="Z150" i="1"/>
  <c r="F152" i="3"/>
  <c r="L152" i="3" s="1"/>
  <c r="Z152" i="3"/>
  <c r="AF152" i="3"/>
  <c r="AO150" i="3"/>
  <c r="AP150" i="3" s="1"/>
  <c r="AZ150" i="1"/>
  <c r="AZ152" i="3"/>
  <c r="E153" i="3"/>
  <c r="AE153" i="3"/>
  <c r="B153" i="3"/>
  <c r="C153" i="3" s="1"/>
  <c r="BJ153" i="3" s="1"/>
  <c r="B151" i="1"/>
  <c r="C151" i="1" s="1"/>
  <c r="E151" i="1"/>
  <c r="A151" i="8" s="1"/>
  <c r="AE151" i="1"/>
  <c r="A154" i="3"/>
  <c r="A152" i="1"/>
  <c r="AQ153" i="5" l="1"/>
  <c r="BE155" i="9"/>
  <c r="BJ154" i="9"/>
  <c r="L156" i="9"/>
  <c r="Q151" i="3"/>
  <c r="BH153" i="6"/>
  <c r="BJ153" i="6" s="1"/>
  <c r="W149" i="3"/>
  <c r="BH149" i="3" s="1"/>
  <c r="W151" i="5"/>
  <c r="BH151" i="5" s="1"/>
  <c r="Q154" i="6"/>
  <c r="BK154" i="6" s="1"/>
  <c r="BK153" i="6"/>
  <c r="BF154" i="9"/>
  <c r="BG154" i="9"/>
  <c r="A159" i="9"/>
  <c r="B158" i="9"/>
  <c r="C158" i="9" s="1"/>
  <c r="AE158" i="9"/>
  <c r="E158" i="9"/>
  <c r="G157" i="9"/>
  <c r="Z157" i="9"/>
  <c r="F157" i="9"/>
  <c r="AM156" i="9"/>
  <c r="AI156" i="9"/>
  <c r="AQ156" i="9" s="1"/>
  <c r="J156" i="9"/>
  <c r="AL156" i="9"/>
  <c r="AN155" i="9"/>
  <c r="AO155" i="9"/>
  <c r="AF157" i="9"/>
  <c r="AZ157" i="9"/>
  <c r="AG157" i="9"/>
  <c r="AJ157" i="9"/>
  <c r="AI157" i="9"/>
  <c r="I156" i="9"/>
  <c r="M156" i="9"/>
  <c r="O156" i="9" s="1"/>
  <c r="S155" i="9"/>
  <c r="W155" i="9" s="1"/>
  <c r="R155" i="9"/>
  <c r="V155" i="9" s="1"/>
  <c r="P155" i="9"/>
  <c r="BK155" i="9" s="1"/>
  <c r="Q153" i="5"/>
  <c r="AV151" i="5"/>
  <c r="BI151" i="5" s="1"/>
  <c r="V152" i="4"/>
  <c r="BH152" i="4" s="1"/>
  <c r="Q154" i="4"/>
  <c r="BF148" i="3"/>
  <c r="AL152" i="3"/>
  <c r="AL150" i="1"/>
  <c r="L150" i="1"/>
  <c r="L155" i="4"/>
  <c r="AR153" i="4"/>
  <c r="AS153" i="4"/>
  <c r="AW153" i="4" s="1"/>
  <c r="AR148" i="1"/>
  <c r="AS148" i="1"/>
  <c r="R149" i="1"/>
  <c r="S149" i="1"/>
  <c r="P149" i="1"/>
  <c r="BH148" i="3"/>
  <c r="BJ148" i="3" s="1"/>
  <c r="A195" i="6"/>
  <c r="AE194" i="6"/>
  <c r="AJ191" i="6"/>
  <c r="AQ191" i="6" s="1"/>
  <c r="AM191" i="6"/>
  <c r="AN190" i="6"/>
  <c r="AO190" i="6"/>
  <c r="R148" i="1"/>
  <c r="S148" i="1"/>
  <c r="P148" i="1"/>
  <c r="R153" i="4"/>
  <c r="V153" i="4" s="1"/>
  <c r="S153" i="4"/>
  <c r="P153" i="4"/>
  <c r="BK153" i="4" s="1"/>
  <c r="BE190" i="6"/>
  <c r="R150" i="3"/>
  <c r="W150" i="3" s="1"/>
  <c r="S150" i="3"/>
  <c r="P150" i="3"/>
  <c r="BK150" i="3" s="1"/>
  <c r="AR152" i="5"/>
  <c r="AS152" i="5"/>
  <c r="R152" i="5"/>
  <c r="V152" i="5" s="1"/>
  <c r="S152" i="5"/>
  <c r="W152" i="5" s="1"/>
  <c r="P152" i="5"/>
  <c r="BK152" i="5" s="1"/>
  <c r="AR150" i="3"/>
  <c r="AW150" i="3" s="1"/>
  <c r="AS150" i="3"/>
  <c r="BE149" i="1"/>
  <c r="BG153" i="6"/>
  <c r="BF153" i="6"/>
  <c r="AR189" i="6"/>
  <c r="AV189" i="6" s="1"/>
  <c r="AS189" i="6"/>
  <c r="AW189" i="6" s="1"/>
  <c r="AP189" i="6"/>
  <c r="BI188" i="6"/>
  <c r="AF193" i="6"/>
  <c r="AZ193" i="6"/>
  <c r="AW152" i="4"/>
  <c r="BI152" i="4" s="1"/>
  <c r="AI192" i="6"/>
  <c r="AG192" i="6"/>
  <c r="AH192" i="6" s="1"/>
  <c r="G156" i="6"/>
  <c r="H156" i="6" s="1"/>
  <c r="I156" i="6"/>
  <c r="J155" i="6"/>
  <c r="R154" i="6"/>
  <c r="S154" i="6"/>
  <c r="W154" i="6" s="1"/>
  <c r="O155" i="6"/>
  <c r="P155" i="6" s="1"/>
  <c r="N155" i="6"/>
  <c r="B157" i="6"/>
  <c r="C157" i="6" s="1"/>
  <c r="E157" i="6"/>
  <c r="F157" i="6" s="1"/>
  <c r="Z156" i="6"/>
  <c r="BE153" i="5"/>
  <c r="BE154" i="4"/>
  <c r="BG149" i="3"/>
  <c r="BE151" i="3"/>
  <c r="BF149" i="3"/>
  <c r="M155" i="4"/>
  <c r="G151" i="1"/>
  <c r="G153" i="3"/>
  <c r="M152" i="3"/>
  <c r="O152" i="3" s="1"/>
  <c r="AM152" i="3"/>
  <c r="AN152" i="3" s="1"/>
  <c r="AL155" i="4"/>
  <c r="M150" i="1"/>
  <c r="AM150" i="1"/>
  <c r="AG156" i="4"/>
  <c r="AG151" i="1"/>
  <c r="AG153" i="3"/>
  <c r="G156" i="4"/>
  <c r="AM155" i="4"/>
  <c r="AL154" i="5"/>
  <c r="AM154" i="5"/>
  <c r="M154" i="5"/>
  <c r="L154" i="5"/>
  <c r="AO153" i="5"/>
  <c r="AP153" i="5" s="1"/>
  <c r="AJ154" i="5"/>
  <c r="J150" i="1"/>
  <c r="AN149" i="1"/>
  <c r="AO154" i="4"/>
  <c r="AP154" i="4" s="1"/>
  <c r="AN154" i="4"/>
  <c r="AO149" i="1"/>
  <c r="AP149" i="1" s="1"/>
  <c r="AV148" i="1"/>
  <c r="AJ150" i="1"/>
  <c r="AI150" i="1"/>
  <c r="I150" i="1"/>
  <c r="V148" i="1"/>
  <c r="AN153" i="5"/>
  <c r="O153" i="5"/>
  <c r="AV153" i="4"/>
  <c r="I155" i="4"/>
  <c r="J155" i="4"/>
  <c r="AI152" i="3"/>
  <c r="AQ152" i="3" s="1"/>
  <c r="AJ152" i="3"/>
  <c r="I152" i="3"/>
  <c r="Q152" i="3" s="1"/>
  <c r="J152" i="3"/>
  <c r="N153" i="5"/>
  <c r="AV152" i="5"/>
  <c r="AI154" i="5"/>
  <c r="A157" i="5"/>
  <c r="AE156" i="5"/>
  <c r="AG156" i="5" s="1"/>
  <c r="E156" i="5"/>
  <c r="G156" i="5" s="1"/>
  <c r="B156" i="5"/>
  <c r="C156" i="5" s="1"/>
  <c r="F155" i="5"/>
  <c r="Z155" i="5"/>
  <c r="I154" i="5"/>
  <c r="J154" i="5"/>
  <c r="AZ155" i="5"/>
  <c r="AF155" i="5"/>
  <c r="AZ156" i="4"/>
  <c r="AF156" i="4"/>
  <c r="AJ156" i="4" s="1"/>
  <c r="B157" i="4"/>
  <c r="C157" i="4" s="1"/>
  <c r="BJ157" i="4" s="1"/>
  <c r="AE157" i="4"/>
  <c r="A158" i="4"/>
  <c r="E157" i="4"/>
  <c r="Z156" i="4"/>
  <c r="F156" i="4"/>
  <c r="I156" i="4" s="1"/>
  <c r="O154" i="4"/>
  <c r="N154" i="4"/>
  <c r="AJ155" i="4"/>
  <c r="AQ155" i="4" s="1"/>
  <c r="N149" i="1"/>
  <c r="AF151" i="1"/>
  <c r="AI151" i="1" s="1"/>
  <c r="V149" i="1"/>
  <c r="F151" i="1"/>
  <c r="I151" i="1" s="1"/>
  <c r="Z151" i="1"/>
  <c r="O151" i="3"/>
  <c r="N151" i="3"/>
  <c r="F153" i="3"/>
  <c r="Z153" i="3"/>
  <c r="AO151" i="3"/>
  <c r="AP151" i="3" s="1"/>
  <c r="AF153" i="3"/>
  <c r="AZ151" i="1"/>
  <c r="AZ153" i="3"/>
  <c r="E154" i="3"/>
  <c r="B154" i="3"/>
  <c r="C154" i="3" s="1"/>
  <c r="AE154" i="3"/>
  <c r="E152" i="1"/>
  <c r="A152" i="8" s="1"/>
  <c r="AE152" i="1"/>
  <c r="B152" i="1"/>
  <c r="C152" i="1" s="1"/>
  <c r="A155" i="3"/>
  <c r="A153" i="1"/>
  <c r="AQ154" i="5" l="1"/>
  <c r="O154" i="5"/>
  <c r="N155" i="4"/>
  <c r="AL157" i="9"/>
  <c r="BH155" i="9"/>
  <c r="M157" i="9"/>
  <c r="W149" i="1"/>
  <c r="BH149" i="1" s="1"/>
  <c r="Q155" i="6"/>
  <c r="AV150" i="3"/>
  <c r="BI150" i="3" s="1"/>
  <c r="O155" i="4"/>
  <c r="AM157" i="9"/>
  <c r="AO157" i="9" s="1"/>
  <c r="V150" i="3"/>
  <c r="BH150" i="3" s="1"/>
  <c r="AL153" i="3"/>
  <c r="AQ150" i="1"/>
  <c r="BF151" i="5"/>
  <c r="P156" i="9"/>
  <c r="R156" i="9"/>
  <c r="V156" i="9" s="1"/>
  <c r="S156" i="9"/>
  <c r="W156" i="9" s="1"/>
  <c r="AN157" i="9"/>
  <c r="AF158" i="9"/>
  <c r="AI158" i="9" s="1"/>
  <c r="AG158" i="9"/>
  <c r="AZ158" i="9"/>
  <c r="F158" i="9"/>
  <c r="I158" i="9" s="1"/>
  <c r="G158" i="9"/>
  <c r="Z158" i="9"/>
  <c r="J157" i="9"/>
  <c r="N156" i="9"/>
  <c r="AQ157" i="9"/>
  <c r="AN156" i="9"/>
  <c r="AO156" i="9"/>
  <c r="AP155" i="9"/>
  <c r="AR155" i="9"/>
  <c r="AV155" i="9" s="1"/>
  <c r="AS155" i="9"/>
  <c r="AW155" i="9" s="1"/>
  <c r="A160" i="9"/>
  <c r="B159" i="9"/>
  <c r="C159" i="9" s="1"/>
  <c r="AE159" i="9"/>
  <c r="E159" i="9"/>
  <c r="I157" i="9"/>
  <c r="L157" i="9"/>
  <c r="BE156" i="9"/>
  <c r="Q156" i="9"/>
  <c r="BG151" i="5"/>
  <c r="Q154" i="5"/>
  <c r="BJ152" i="4"/>
  <c r="BF152" i="4"/>
  <c r="Q155" i="4"/>
  <c r="L153" i="3"/>
  <c r="V154" i="6"/>
  <c r="BH154" i="6" s="1"/>
  <c r="BJ154" i="6" s="1"/>
  <c r="AR149" i="1"/>
  <c r="AV149" i="1" s="1"/>
  <c r="AS149" i="1"/>
  <c r="BG152" i="4"/>
  <c r="AM192" i="6"/>
  <c r="AJ192" i="6"/>
  <c r="AQ192" i="6" s="1"/>
  <c r="AG193" i="6"/>
  <c r="AH193" i="6" s="1"/>
  <c r="AI193" i="6"/>
  <c r="BI189" i="6"/>
  <c r="W153" i="4"/>
  <c r="BH153" i="4" s="1"/>
  <c r="AR190" i="6"/>
  <c r="AV190" i="6" s="1"/>
  <c r="AS190" i="6"/>
  <c r="AW190" i="6" s="1"/>
  <c r="AP190" i="6"/>
  <c r="AF194" i="6"/>
  <c r="AZ194" i="6"/>
  <c r="R154" i="4"/>
  <c r="V154" i="4" s="1"/>
  <c r="S154" i="4"/>
  <c r="P154" i="4"/>
  <c r="BK154" i="4" s="1"/>
  <c r="R155" i="4"/>
  <c r="V155" i="4" s="1"/>
  <c r="S155" i="4"/>
  <c r="P155" i="4"/>
  <c r="R153" i="5"/>
  <c r="S153" i="5"/>
  <c r="P153" i="5"/>
  <c r="BK153" i="5" s="1"/>
  <c r="A196" i="6"/>
  <c r="AE195" i="6"/>
  <c r="R154" i="5"/>
  <c r="V154" i="5" s="1"/>
  <c r="S154" i="5"/>
  <c r="W154" i="5" s="1"/>
  <c r="P154" i="5"/>
  <c r="BE155" i="4"/>
  <c r="AR154" i="4"/>
  <c r="AV154" i="4" s="1"/>
  <c r="AS154" i="4"/>
  <c r="AR153" i="5"/>
  <c r="AS153" i="5"/>
  <c r="AO191" i="6"/>
  <c r="AN191" i="6"/>
  <c r="AR151" i="3"/>
  <c r="AS151" i="3"/>
  <c r="R152" i="3"/>
  <c r="S152" i="3"/>
  <c r="W152" i="3" s="1"/>
  <c r="P152" i="3"/>
  <c r="R151" i="3"/>
  <c r="W151" i="3" s="1"/>
  <c r="S151" i="3"/>
  <c r="P151" i="3"/>
  <c r="BK151" i="3" s="1"/>
  <c r="BI153" i="4"/>
  <c r="BG154" i="6"/>
  <c r="BF154" i="6"/>
  <c r="AW152" i="5"/>
  <c r="BI152" i="5" s="1"/>
  <c r="W148" i="1"/>
  <c r="BH148" i="1" s="1"/>
  <c r="BJ148" i="1" s="1"/>
  <c r="A148" i="2" s="1"/>
  <c r="BE191" i="6"/>
  <c r="AW148" i="1"/>
  <c r="BI148" i="1" s="1"/>
  <c r="M156" i="6"/>
  <c r="G157" i="6"/>
  <c r="H157" i="6" s="1"/>
  <c r="M157" i="6" s="1"/>
  <c r="I157" i="6"/>
  <c r="J156" i="6"/>
  <c r="Z157" i="6"/>
  <c r="R155" i="6"/>
  <c r="S155" i="6"/>
  <c r="W155" i="6" s="1"/>
  <c r="E158" i="6"/>
  <c r="F158" i="6" s="1"/>
  <c r="B158" i="6"/>
  <c r="C158" i="6" s="1"/>
  <c r="BE154" i="5"/>
  <c r="BE152" i="3"/>
  <c r="BG150" i="3"/>
  <c r="BF150" i="3"/>
  <c r="BE150" i="1"/>
  <c r="BH152" i="5"/>
  <c r="G152" i="1"/>
  <c r="G157" i="4"/>
  <c r="L156" i="4"/>
  <c r="AM153" i="3"/>
  <c r="AN153" i="3" s="1"/>
  <c r="M153" i="3"/>
  <c r="L151" i="1"/>
  <c r="N151" i="1" s="1"/>
  <c r="AG152" i="1"/>
  <c r="G154" i="3"/>
  <c r="M156" i="4"/>
  <c r="AL156" i="4"/>
  <c r="AG157" i="4"/>
  <c r="AL151" i="1"/>
  <c r="AM156" i="4"/>
  <c r="AG154" i="3"/>
  <c r="AM151" i="1"/>
  <c r="M151" i="1"/>
  <c r="AM155" i="5"/>
  <c r="AL155" i="5"/>
  <c r="L155" i="5"/>
  <c r="M155" i="5"/>
  <c r="AV153" i="5"/>
  <c r="I155" i="5"/>
  <c r="N152" i="3"/>
  <c r="W155" i="4"/>
  <c r="AJ151" i="1"/>
  <c r="J151" i="1"/>
  <c r="AJ155" i="5"/>
  <c r="AI155" i="5"/>
  <c r="V153" i="5"/>
  <c r="J155" i="5"/>
  <c r="AI156" i="4"/>
  <c r="AQ156" i="4" s="1"/>
  <c r="AI153" i="3"/>
  <c r="AJ153" i="3"/>
  <c r="AQ153" i="3" s="1"/>
  <c r="J153" i="3"/>
  <c r="I153" i="3"/>
  <c r="B157" i="5"/>
  <c r="C157" i="5" s="1"/>
  <c r="BJ157" i="5" s="1"/>
  <c r="AE157" i="5"/>
  <c r="AG157" i="5" s="1"/>
  <c r="A158" i="5"/>
  <c r="E157" i="5"/>
  <c r="G157" i="5" s="1"/>
  <c r="AZ156" i="5"/>
  <c r="AF156" i="5"/>
  <c r="F156" i="5"/>
  <c r="Z156" i="5"/>
  <c r="N154" i="5"/>
  <c r="BK154" i="5" s="1"/>
  <c r="AN154" i="5"/>
  <c r="AO154" i="5"/>
  <c r="AP154" i="5" s="1"/>
  <c r="AF157" i="4"/>
  <c r="AI157" i="4" s="1"/>
  <c r="AZ157" i="4"/>
  <c r="E158" i="4"/>
  <c r="A159" i="4"/>
  <c r="B158" i="4"/>
  <c r="C158" i="4" s="1"/>
  <c r="AE158" i="4"/>
  <c r="Z157" i="4"/>
  <c r="F157" i="4"/>
  <c r="I157" i="4" s="1"/>
  <c r="AO155" i="4"/>
  <c r="AP155" i="4" s="1"/>
  <c r="AN155" i="4"/>
  <c r="J156" i="4"/>
  <c r="BE156" i="4" s="1"/>
  <c r="BJ150" i="3"/>
  <c r="O150" i="1"/>
  <c r="N150" i="1"/>
  <c r="AO150" i="1"/>
  <c r="AP150" i="1" s="1"/>
  <c r="AN150" i="1"/>
  <c r="F152" i="1"/>
  <c r="J152" i="1" s="1"/>
  <c r="Z152" i="1"/>
  <c r="AF152" i="1"/>
  <c r="AO152" i="3"/>
  <c r="AP152" i="3" s="1"/>
  <c r="F154" i="3"/>
  <c r="Z154" i="3"/>
  <c r="V152" i="3"/>
  <c r="AF154" i="3"/>
  <c r="AZ152" i="1"/>
  <c r="AZ154" i="3"/>
  <c r="B155" i="3"/>
  <c r="C155" i="3" s="1"/>
  <c r="BJ155" i="3" s="1"/>
  <c r="E155" i="3"/>
  <c r="AE155" i="3"/>
  <c r="E153" i="1"/>
  <c r="A153" i="8" s="1"/>
  <c r="AE153" i="1"/>
  <c r="B153" i="1"/>
  <c r="C153" i="1" s="1"/>
  <c r="A156" i="3"/>
  <c r="A154" i="1"/>
  <c r="BK152" i="3" l="1"/>
  <c r="BI155" i="9"/>
  <c r="BJ155" i="9" s="1"/>
  <c r="M158" i="9"/>
  <c r="BK155" i="4"/>
  <c r="Q156" i="6"/>
  <c r="BF152" i="5"/>
  <c r="Q157" i="9"/>
  <c r="BH156" i="9"/>
  <c r="AQ151" i="1"/>
  <c r="AJ158" i="9"/>
  <c r="BF153" i="4"/>
  <c r="L158" i="9"/>
  <c r="N158" i="9" s="1"/>
  <c r="AM158" i="9"/>
  <c r="AW151" i="3"/>
  <c r="L154" i="3"/>
  <c r="AQ155" i="5"/>
  <c r="BG153" i="4"/>
  <c r="BK156" i="9"/>
  <c r="J158" i="9"/>
  <c r="BE158" i="9" s="1"/>
  <c r="AL158" i="9"/>
  <c r="AN158" i="9" s="1"/>
  <c r="BH155" i="4"/>
  <c r="N153" i="3"/>
  <c r="BK155" i="6"/>
  <c r="AQ158" i="9"/>
  <c r="AP157" i="9"/>
  <c r="AR157" i="9"/>
  <c r="AV157" i="9" s="1"/>
  <c r="AS157" i="9"/>
  <c r="AW157" i="9" s="1"/>
  <c r="AP156" i="9"/>
  <c r="AR156" i="9"/>
  <c r="AV156" i="9" s="1"/>
  <c r="AS156" i="9"/>
  <c r="AW156" i="9" s="1"/>
  <c r="BE157" i="9"/>
  <c r="N157" i="9"/>
  <c r="O157" i="9"/>
  <c r="BF155" i="9"/>
  <c r="Z159" i="9"/>
  <c r="G159" i="9"/>
  <c r="F159" i="9"/>
  <c r="J159" i="9" s="1"/>
  <c r="A161" i="9"/>
  <c r="B160" i="9"/>
  <c r="C160" i="9" s="1"/>
  <c r="AE160" i="9"/>
  <c r="E160" i="9"/>
  <c r="BG155" i="9"/>
  <c r="AF159" i="9"/>
  <c r="AI159" i="9" s="1"/>
  <c r="AZ159" i="9"/>
  <c r="AG159" i="9"/>
  <c r="AJ159" i="9"/>
  <c r="Q155" i="5"/>
  <c r="Q156" i="4"/>
  <c r="O153" i="3"/>
  <c r="R153" i="3" s="1"/>
  <c r="V153" i="3" s="1"/>
  <c r="AL154" i="3"/>
  <c r="V151" i="3"/>
  <c r="BH151" i="3" s="1"/>
  <c r="AV151" i="3"/>
  <c r="BI151" i="3" s="1"/>
  <c r="Q153" i="3"/>
  <c r="AM152" i="1"/>
  <c r="V155" i="6"/>
  <c r="BH155" i="6" s="1"/>
  <c r="BJ155" i="6" s="1"/>
  <c r="O156" i="6"/>
  <c r="P156" i="6" s="1"/>
  <c r="AR150" i="1"/>
  <c r="AW150" i="1" s="1"/>
  <c r="AS150" i="1"/>
  <c r="AR155" i="4"/>
  <c r="AV155" i="4" s="1"/>
  <c r="AS155" i="4"/>
  <c r="AW155" i="4" s="1"/>
  <c r="AR152" i="3"/>
  <c r="AW152" i="3" s="1"/>
  <c r="AS152" i="3"/>
  <c r="BE151" i="1"/>
  <c r="BG152" i="5"/>
  <c r="BG155" i="6"/>
  <c r="BF155" i="6"/>
  <c r="AF195" i="6"/>
  <c r="AZ195" i="6"/>
  <c r="BI190" i="6"/>
  <c r="AJ193" i="6"/>
  <c r="AQ193" i="6" s="1"/>
  <c r="AM193" i="6"/>
  <c r="R150" i="1"/>
  <c r="S150" i="1"/>
  <c r="P150" i="1"/>
  <c r="AR154" i="5"/>
  <c r="AS154" i="5"/>
  <c r="BF148" i="1"/>
  <c r="AW153" i="5"/>
  <c r="A197" i="6"/>
  <c r="AE196" i="6"/>
  <c r="W153" i="5"/>
  <c r="BH153" i="5" s="1"/>
  <c r="AG194" i="6"/>
  <c r="AH194" i="6" s="1"/>
  <c r="AI194" i="6"/>
  <c r="BE192" i="6"/>
  <c r="BI153" i="5"/>
  <c r="BJ152" i="5"/>
  <c r="BG148" i="1"/>
  <c r="AO192" i="6"/>
  <c r="AN192" i="6"/>
  <c r="AW149" i="1"/>
  <c r="BI149" i="1" s="1"/>
  <c r="BJ149" i="1" s="1"/>
  <c r="A149" i="2" s="1"/>
  <c r="AR191" i="6"/>
  <c r="AV191" i="6" s="1"/>
  <c r="AS191" i="6"/>
  <c r="AW191" i="6" s="1"/>
  <c r="AP191" i="6"/>
  <c r="AW154" i="4"/>
  <c r="BI154" i="4" s="1"/>
  <c r="W154" i="4"/>
  <c r="BH154" i="4" s="1"/>
  <c r="N156" i="6"/>
  <c r="BK156" i="6" s="1"/>
  <c r="J157" i="6"/>
  <c r="G158" i="6"/>
  <c r="H158" i="6" s="1"/>
  <c r="M158" i="6" s="1"/>
  <c r="I158" i="6"/>
  <c r="O157" i="6"/>
  <c r="P157" i="6" s="1"/>
  <c r="N157" i="6"/>
  <c r="B159" i="6"/>
  <c r="C159" i="6" s="1"/>
  <c r="E159" i="6"/>
  <c r="F159" i="6" s="1"/>
  <c r="R156" i="6"/>
  <c r="V156" i="6" s="1"/>
  <c r="S156" i="6"/>
  <c r="W156" i="6" s="1"/>
  <c r="Z158" i="6"/>
  <c r="BE155" i="5"/>
  <c r="BG151" i="3"/>
  <c r="BE153" i="3"/>
  <c r="BF151" i="3"/>
  <c r="G153" i="1"/>
  <c r="BH154" i="5"/>
  <c r="AM154" i="3"/>
  <c r="AM157" i="4"/>
  <c r="L157" i="4"/>
  <c r="M152" i="1"/>
  <c r="AZ155" i="3"/>
  <c r="AG155" i="3"/>
  <c r="G158" i="4"/>
  <c r="AL157" i="4"/>
  <c r="AL152" i="1"/>
  <c r="M157" i="4"/>
  <c r="L152" i="1"/>
  <c r="AG153" i="1"/>
  <c r="G155" i="3"/>
  <c r="AG158" i="4"/>
  <c r="M154" i="3"/>
  <c r="BH152" i="3"/>
  <c r="N155" i="5"/>
  <c r="AN155" i="5"/>
  <c r="AL156" i="5"/>
  <c r="AM156" i="5"/>
  <c r="M156" i="5"/>
  <c r="L156" i="5"/>
  <c r="AJ156" i="5"/>
  <c r="J156" i="5"/>
  <c r="AN156" i="4"/>
  <c r="AI152" i="1"/>
  <c r="AJ152" i="1"/>
  <c r="I152" i="1"/>
  <c r="O155" i="5"/>
  <c r="AO155" i="5"/>
  <c r="AP155" i="5" s="1"/>
  <c r="AO156" i="4"/>
  <c r="AP156" i="4" s="1"/>
  <c r="J157" i="4"/>
  <c r="BE157" i="4" s="1"/>
  <c r="I154" i="3"/>
  <c r="J154" i="3"/>
  <c r="AI154" i="3"/>
  <c r="AJ154" i="3"/>
  <c r="AI156" i="5"/>
  <c r="AF157" i="5"/>
  <c r="AZ157" i="5"/>
  <c r="E158" i="5"/>
  <c r="G158" i="5" s="1"/>
  <c r="AE158" i="5"/>
  <c r="AG158" i="5" s="1"/>
  <c r="A159" i="5"/>
  <c r="B158" i="5"/>
  <c r="C158" i="5" s="1"/>
  <c r="Z157" i="5"/>
  <c r="F157" i="5"/>
  <c r="I156" i="5"/>
  <c r="AV154" i="5"/>
  <c r="Z158" i="4"/>
  <c r="F158" i="4"/>
  <c r="M158" i="4" s="1"/>
  <c r="AE159" i="4"/>
  <c r="B159" i="4"/>
  <c r="C159" i="4" s="1"/>
  <c r="BJ159" i="4" s="1"/>
  <c r="A160" i="4"/>
  <c r="E159" i="4"/>
  <c r="AF158" i="4"/>
  <c r="AM158" i="4" s="1"/>
  <c r="AZ158" i="4"/>
  <c r="O156" i="4"/>
  <c r="N156" i="4"/>
  <c r="AJ157" i="4"/>
  <c r="AQ157" i="4" s="1"/>
  <c r="V150" i="1"/>
  <c r="AN151" i="1"/>
  <c r="F153" i="1"/>
  <c r="I153" i="1" s="1"/>
  <c r="Z153" i="1"/>
  <c r="AF153" i="1"/>
  <c r="O151" i="1"/>
  <c r="AO151" i="1"/>
  <c r="AP151" i="1" s="1"/>
  <c r="F155" i="3"/>
  <c r="Z155" i="3"/>
  <c r="AO153" i="3"/>
  <c r="AP153" i="3" s="1"/>
  <c r="AF155" i="3"/>
  <c r="AM155" i="3" s="1"/>
  <c r="AZ153" i="1"/>
  <c r="E156" i="3"/>
  <c r="B156" i="3"/>
  <c r="C156" i="3" s="1"/>
  <c r="AE156" i="3"/>
  <c r="AE154" i="1"/>
  <c r="B154" i="1"/>
  <c r="C154" i="1" s="1"/>
  <c r="E154" i="1"/>
  <c r="A154" i="8" s="1"/>
  <c r="A157" i="3"/>
  <c r="A155" i="1"/>
  <c r="AO158" i="9" l="1"/>
  <c r="BI157" i="9"/>
  <c r="AQ154" i="3"/>
  <c r="AQ152" i="1"/>
  <c r="BI156" i="9"/>
  <c r="BJ156" i="9" s="1"/>
  <c r="L159" i="9"/>
  <c r="O159" i="9" s="1"/>
  <c r="M159" i="9"/>
  <c r="O158" i="9"/>
  <c r="AM159" i="9"/>
  <c r="BI154" i="5"/>
  <c r="BJ154" i="5" s="1"/>
  <c r="AQ156" i="5"/>
  <c r="N152" i="1"/>
  <c r="BH156" i="6"/>
  <c r="BJ156" i="6" s="1"/>
  <c r="BG149" i="1"/>
  <c r="BI191" i="6"/>
  <c r="AW154" i="5"/>
  <c r="Q158" i="9"/>
  <c r="BG156" i="9"/>
  <c r="Q157" i="6"/>
  <c r="AN154" i="3"/>
  <c r="AQ159" i="9"/>
  <c r="N159" i="9"/>
  <c r="P157" i="9"/>
  <c r="BK157" i="9" s="1"/>
  <c r="R157" i="9"/>
  <c r="V157" i="9" s="1"/>
  <c r="BH157" i="9" s="1"/>
  <c r="BJ157" i="9" s="1"/>
  <c r="S157" i="9"/>
  <c r="W157" i="9" s="1"/>
  <c r="AF160" i="9"/>
  <c r="AG160" i="9"/>
  <c r="AZ160" i="9"/>
  <c r="AJ160" i="9"/>
  <c r="I159" i="9"/>
  <c r="R158" i="9"/>
  <c r="V158" i="9" s="1"/>
  <c r="BH158" i="9" s="1"/>
  <c r="S158" i="9"/>
  <c r="W158" i="9" s="1"/>
  <c r="P158" i="9"/>
  <c r="AP158" i="9"/>
  <c r="AS158" i="9"/>
  <c r="AW158" i="9" s="1"/>
  <c r="AR158" i="9"/>
  <c r="AV158" i="9" s="1"/>
  <c r="A162" i="9"/>
  <c r="B161" i="9"/>
  <c r="C161" i="9" s="1"/>
  <c r="AE161" i="9"/>
  <c r="E161" i="9"/>
  <c r="F160" i="9"/>
  <c r="M160" i="9" s="1"/>
  <c r="G160" i="9"/>
  <c r="Z160" i="9"/>
  <c r="I160" i="9"/>
  <c r="J160" i="9"/>
  <c r="AL159" i="9"/>
  <c r="BF156" i="9"/>
  <c r="Q156" i="5"/>
  <c r="BF153" i="5"/>
  <c r="Q157" i="4"/>
  <c r="AV152" i="3"/>
  <c r="BF152" i="3" s="1"/>
  <c r="S153" i="3"/>
  <c r="W153" i="3" s="1"/>
  <c r="BH153" i="3" s="1"/>
  <c r="L155" i="3"/>
  <c r="P153" i="3"/>
  <c r="BK153" i="3" s="1"/>
  <c r="Q154" i="3"/>
  <c r="AV150" i="1"/>
  <c r="BI150" i="1" s="1"/>
  <c r="AN152" i="1"/>
  <c r="AL153" i="1"/>
  <c r="BJ154" i="4"/>
  <c r="R155" i="5"/>
  <c r="W155" i="5" s="1"/>
  <c r="S155" i="5"/>
  <c r="P155" i="5"/>
  <c r="BK155" i="5" s="1"/>
  <c r="BF149" i="1"/>
  <c r="BG154" i="4"/>
  <c r="BG153" i="5"/>
  <c r="AZ196" i="6"/>
  <c r="AF196" i="6"/>
  <c r="BE193" i="6"/>
  <c r="AR151" i="1"/>
  <c r="AS151" i="1"/>
  <c r="AW151" i="1" s="1"/>
  <c r="AR192" i="6"/>
  <c r="AV192" i="6" s="1"/>
  <c r="AS192" i="6"/>
  <c r="AW192" i="6" s="1"/>
  <c r="AP192" i="6"/>
  <c r="A198" i="6"/>
  <c r="AE197" i="6"/>
  <c r="BF154" i="4"/>
  <c r="R151" i="1"/>
  <c r="V151" i="1" s="1"/>
  <c r="S151" i="1"/>
  <c r="P151" i="1"/>
  <c r="BG155" i="4"/>
  <c r="AR156" i="4"/>
  <c r="AV156" i="4" s="1"/>
  <c r="AS156" i="4"/>
  <c r="BF156" i="6"/>
  <c r="BG156" i="6"/>
  <c r="AJ194" i="6"/>
  <c r="AQ194" i="6" s="1"/>
  <c r="AM194" i="6"/>
  <c r="W150" i="1"/>
  <c r="BH150" i="1" s="1"/>
  <c r="BJ150" i="1" s="1"/>
  <c r="A150" i="2" s="1"/>
  <c r="AR153" i="3"/>
  <c r="AV153" i="3" s="1"/>
  <c r="AS153" i="3"/>
  <c r="R156" i="4"/>
  <c r="S156" i="4"/>
  <c r="P156" i="4"/>
  <c r="BK156" i="4" s="1"/>
  <c r="AR155" i="5"/>
  <c r="AS155" i="5"/>
  <c r="AN193" i="6"/>
  <c r="AO193" i="6"/>
  <c r="AG195" i="6"/>
  <c r="AH195" i="6" s="1"/>
  <c r="AI195" i="6"/>
  <c r="G159" i="6"/>
  <c r="H159" i="6" s="1"/>
  <c r="M159" i="6" s="1"/>
  <c r="I159" i="6"/>
  <c r="J158" i="6"/>
  <c r="N158" i="6"/>
  <c r="R157" i="6"/>
  <c r="S157" i="6"/>
  <c r="W157" i="6" s="1"/>
  <c r="B160" i="6"/>
  <c r="C160" i="6" s="1"/>
  <c r="E160" i="6"/>
  <c r="F160" i="6" s="1"/>
  <c r="Z159" i="6"/>
  <c r="O158" i="6"/>
  <c r="P158" i="6" s="1"/>
  <c r="BG154" i="5"/>
  <c r="BF154" i="5"/>
  <c r="BE156" i="5"/>
  <c r="BE154" i="3"/>
  <c r="BF155" i="4"/>
  <c r="BE152" i="1"/>
  <c r="BI155" i="4"/>
  <c r="G154" i="1"/>
  <c r="G156" i="3"/>
  <c r="G159" i="4"/>
  <c r="AG154" i="1"/>
  <c r="L158" i="4"/>
  <c r="AL155" i="3"/>
  <c r="AN155" i="3" s="1"/>
  <c r="M153" i="1"/>
  <c r="AG156" i="3"/>
  <c r="AM153" i="1"/>
  <c r="L153" i="1"/>
  <c r="AG159" i="4"/>
  <c r="AL158" i="4"/>
  <c r="M155" i="3"/>
  <c r="AL157" i="5"/>
  <c r="AM157" i="5"/>
  <c r="M157" i="5"/>
  <c r="L157" i="5"/>
  <c r="O157" i="4"/>
  <c r="AO152" i="1"/>
  <c r="AP152" i="1" s="1"/>
  <c r="AJ153" i="1"/>
  <c r="AI153" i="1"/>
  <c r="J153" i="1"/>
  <c r="V155" i="5"/>
  <c r="BH155" i="5" s="1"/>
  <c r="AV155" i="5"/>
  <c r="N157" i="4"/>
  <c r="AI157" i="5"/>
  <c r="AJ157" i="5"/>
  <c r="AI158" i="4"/>
  <c r="AI155" i="3"/>
  <c r="AJ155" i="3"/>
  <c r="AQ155" i="3" s="1"/>
  <c r="I155" i="3"/>
  <c r="J155" i="3"/>
  <c r="I157" i="5"/>
  <c r="J157" i="5"/>
  <c r="AO156" i="5"/>
  <c r="AP156" i="5" s="1"/>
  <c r="AN156" i="5"/>
  <c r="O156" i="5"/>
  <c r="N156" i="5"/>
  <c r="Z158" i="5"/>
  <c r="F158" i="5"/>
  <c r="AF158" i="5"/>
  <c r="AZ158" i="5"/>
  <c r="A160" i="5"/>
  <c r="B159" i="5"/>
  <c r="C159" i="5" s="1"/>
  <c r="BJ159" i="5" s="1"/>
  <c r="AE159" i="5"/>
  <c r="AG159" i="5" s="1"/>
  <c r="E159" i="5"/>
  <c r="G159" i="5" s="1"/>
  <c r="AF159" i="4"/>
  <c r="AZ159" i="4"/>
  <c r="J158" i="4"/>
  <c r="W156" i="4"/>
  <c r="V156" i="4"/>
  <c r="A161" i="4"/>
  <c r="E160" i="4"/>
  <c r="AE160" i="4"/>
  <c r="B160" i="4"/>
  <c r="C160" i="4" s="1"/>
  <c r="F159" i="4"/>
  <c r="I159" i="4" s="1"/>
  <c r="Z159" i="4"/>
  <c r="AN157" i="4"/>
  <c r="AO157" i="4"/>
  <c r="AP157" i="4" s="1"/>
  <c r="AJ158" i="4"/>
  <c r="I158" i="4"/>
  <c r="O154" i="3"/>
  <c r="O152" i="1"/>
  <c r="F154" i="1"/>
  <c r="J154" i="1" s="1"/>
  <c r="Z154" i="1"/>
  <c r="W151" i="1"/>
  <c r="AF154" i="1"/>
  <c r="AJ154" i="1" s="1"/>
  <c r="AV151" i="1"/>
  <c r="N154" i="3"/>
  <c r="F156" i="3"/>
  <c r="L156" i="3" s="1"/>
  <c r="Z156" i="3"/>
  <c r="AO154" i="3"/>
  <c r="AP154" i="3" s="1"/>
  <c r="AF156" i="3"/>
  <c r="AZ154" i="1"/>
  <c r="AZ156" i="3"/>
  <c r="B157" i="3"/>
  <c r="C157" i="3" s="1"/>
  <c r="BJ157" i="3" s="1"/>
  <c r="E157" i="3"/>
  <c r="AE157" i="3"/>
  <c r="E155" i="1"/>
  <c r="A155" i="8" s="1"/>
  <c r="AE155" i="1"/>
  <c r="B155" i="1"/>
  <c r="C155" i="1" s="1"/>
  <c r="A158" i="3"/>
  <c r="A156" i="1"/>
  <c r="BJ158" i="9" l="1"/>
  <c r="AQ158" i="4"/>
  <c r="AQ157" i="5"/>
  <c r="AW155" i="5"/>
  <c r="AL160" i="9"/>
  <c r="AQ153" i="1"/>
  <c r="N157" i="5"/>
  <c r="BI155" i="5"/>
  <c r="BI158" i="9"/>
  <c r="BK158" i="9"/>
  <c r="AM156" i="3"/>
  <c r="BI192" i="6"/>
  <c r="Q158" i="6"/>
  <c r="BF150" i="1"/>
  <c r="Q157" i="5"/>
  <c r="Q159" i="9"/>
  <c r="Q160" i="9" s="1"/>
  <c r="AM159" i="4"/>
  <c r="BH151" i="1"/>
  <c r="L160" i="9"/>
  <c r="N160" i="9" s="1"/>
  <c r="AM160" i="9"/>
  <c r="BK157" i="6"/>
  <c r="O160" i="9"/>
  <c r="AF161" i="9"/>
  <c r="AJ161" i="9" s="1"/>
  <c r="AG161" i="9"/>
  <c r="AZ161" i="9"/>
  <c r="BF158" i="9"/>
  <c r="BG158" i="9"/>
  <c r="BE159" i="9"/>
  <c r="AN159" i="9"/>
  <c r="AO159" i="9"/>
  <c r="F161" i="9"/>
  <c r="J161" i="9" s="1"/>
  <c r="G161" i="9"/>
  <c r="Z161" i="9"/>
  <c r="P159" i="9"/>
  <c r="BK159" i="9" s="1"/>
  <c r="R159" i="9"/>
  <c r="V159" i="9" s="1"/>
  <c r="S159" i="9"/>
  <c r="W159" i="9" s="1"/>
  <c r="AN160" i="9"/>
  <c r="AO160" i="9"/>
  <c r="A163" i="9"/>
  <c r="B162" i="9"/>
  <c r="C162" i="9" s="1"/>
  <c r="AE162" i="9"/>
  <c r="E162" i="9"/>
  <c r="BF157" i="9"/>
  <c r="BG157" i="9"/>
  <c r="AI160" i="9"/>
  <c r="BE160" i="9" s="1"/>
  <c r="Q158" i="4"/>
  <c r="Q155" i="3"/>
  <c r="BG152" i="3"/>
  <c r="BI152" i="3"/>
  <c r="BJ152" i="3" s="1"/>
  <c r="N153" i="1"/>
  <c r="BG150" i="1"/>
  <c r="AN153" i="1"/>
  <c r="V157" i="6"/>
  <c r="BH157" i="6" s="1"/>
  <c r="BJ157" i="6" s="1"/>
  <c r="AF197" i="6"/>
  <c r="AZ197" i="6"/>
  <c r="AJ195" i="6"/>
  <c r="AQ195" i="6" s="1"/>
  <c r="AM195" i="6"/>
  <c r="AO194" i="6"/>
  <c r="AN194" i="6"/>
  <c r="A199" i="6"/>
  <c r="AE198" i="6"/>
  <c r="R152" i="1"/>
  <c r="S152" i="1"/>
  <c r="P152" i="1"/>
  <c r="AR157" i="4"/>
  <c r="AS157" i="4"/>
  <c r="AR156" i="5"/>
  <c r="AS156" i="5"/>
  <c r="AR152" i="1"/>
  <c r="AS152" i="1"/>
  <c r="AR154" i="3"/>
  <c r="AS154" i="3"/>
  <c r="R154" i="3"/>
  <c r="S154" i="3"/>
  <c r="P154" i="3"/>
  <c r="BK154" i="3" s="1"/>
  <c r="BG157" i="6"/>
  <c r="BF157" i="6"/>
  <c r="AR193" i="6"/>
  <c r="AV193" i="6" s="1"/>
  <c r="AS193" i="6"/>
  <c r="AW193" i="6" s="1"/>
  <c r="AP193" i="6"/>
  <c r="BE194" i="6"/>
  <c r="AW156" i="4"/>
  <c r="BI156" i="4" s="1"/>
  <c r="AG196" i="6"/>
  <c r="AH196" i="6" s="1"/>
  <c r="AI196" i="6"/>
  <c r="R156" i="5"/>
  <c r="S156" i="5"/>
  <c r="P156" i="5"/>
  <c r="BK156" i="5" s="1"/>
  <c r="R157" i="4"/>
  <c r="V157" i="4" s="1"/>
  <c r="S157" i="4"/>
  <c r="P157" i="4"/>
  <c r="BK157" i="4" s="1"/>
  <c r="AW153" i="3"/>
  <c r="BF153" i="3" s="1"/>
  <c r="J159" i="6"/>
  <c r="G160" i="6"/>
  <c r="H160" i="6" s="1"/>
  <c r="M160" i="6" s="1"/>
  <c r="I160" i="6"/>
  <c r="O159" i="6"/>
  <c r="P159" i="6" s="1"/>
  <c r="Z160" i="6"/>
  <c r="N159" i="6"/>
  <c r="R158" i="6"/>
  <c r="S158" i="6"/>
  <c r="W158" i="6" s="1"/>
  <c r="E161" i="6"/>
  <c r="F161" i="6" s="1"/>
  <c r="B161" i="6"/>
  <c r="C161" i="6" s="1"/>
  <c r="BE157" i="5"/>
  <c r="BG155" i="5"/>
  <c r="BF155" i="5"/>
  <c r="BE153" i="1"/>
  <c r="BE158" i="4"/>
  <c r="BE155" i="3"/>
  <c r="BH156" i="4"/>
  <c r="BG151" i="1"/>
  <c r="BF151" i="1"/>
  <c r="AG157" i="3"/>
  <c r="G160" i="4"/>
  <c r="AL159" i="4"/>
  <c r="AM154" i="1"/>
  <c r="M159" i="4"/>
  <c r="G157" i="3"/>
  <c r="AL154" i="1"/>
  <c r="M154" i="1"/>
  <c r="AG155" i="1"/>
  <c r="AL156" i="3"/>
  <c r="AN156" i="3" s="1"/>
  <c r="M156" i="3"/>
  <c r="L154" i="1"/>
  <c r="G155" i="1"/>
  <c r="BI151" i="1"/>
  <c r="AG160" i="4"/>
  <c r="L159" i="4"/>
  <c r="AL158" i="5"/>
  <c r="AM158" i="5"/>
  <c r="M158" i="5"/>
  <c r="L158" i="5"/>
  <c r="AN157" i="5"/>
  <c r="I158" i="5"/>
  <c r="AO153" i="1"/>
  <c r="AP153" i="1" s="1"/>
  <c r="O155" i="3"/>
  <c r="AV152" i="1"/>
  <c r="I154" i="1"/>
  <c r="AI154" i="1"/>
  <c r="AQ154" i="1" s="1"/>
  <c r="AO157" i="5"/>
  <c r="AP157" i="5" s="1"/>
  <c r="AI156" i="3"/>
  <c r="AJ156" i="3"/>
  <c r="N155" i="3"/>
  <c r="O156" i="3"/>
  <c r="I156" i="3"/>
  <c r="J156" i="3"/>
  <c r="O157" i="5"/>
  <c r="AZ159" i="5"/>
  <c r="AF159" i="5"/>
  <c r="V156" i="5"/>
  <c r="AJ158" i="5"/>
  <c r="F159" i="5"/>
  <c r="Z159" i="5"/>
  <c r="AE160" i="5"/>
  <c r="AG160" i="5" s="1"/>
  <c r="E160" i="5"/>
  <c r="G160" i="5" s="1"/>
  <c r="B160" i="5"/>
  <c r="C160" i="5" s="1"/>
  <c r="A161" i="5"/>
  <c r="AI158" i="5"/>
  <c r="AQ158" i="5" s="1"/>
  <c r="AV156" i="5"/>
  <c r="J158" i="5"/>
  <c r="AI159" i="4"/>
  <c r="AO158" i="4"/>
  <c r="AP158" i="4" s="1"/>
  <c r="AN158" i="4"/>
  <c r="AZ160" i="4"/>
  <c r="AF160" i="4"/>
  <c r="AJ159" i="4"/>
  <c r="AQ159" i="4" s="1"/>
  <c r="O158" i="4"/>
  <c r="N158" i="4"/>
  <c r="B161" i="4"/>
  <c r="C161" i="4" s="1"/>
  <c r="BJ161" i="4" s="1"/>
  <c r="A162" i="4"/>
  <c r="E161" i="4"/>
  <c r="AE161" i="4"/>
  <c r="F160" i="4"/>
  <c r="I160" i="4" s="1"/>
  <c r="Z160" i="4"/>
  <c r="AW157" i="4"/>
  <c r="AV157" i="4"/>
  <c r="J159" i="4"/>
  <c r="V152" i="1"/>
  <c r="V154" i="3"/>
  <c r="O153" i="1"/>
  <c r="AF155" i="1"/>
  <c r="AM155" i="1" s="1"/>
  <c r="F155" i="1"/>
  <c r="M155" i="1" s="1"/>
  <c r="Z155" i="1"/>
  <c r="AO155" i="3"/>
  <c r="AP155" i="3" s="1"/>
  <c r="F157" i="3"/>
  <c r="Z157" i="3"/>
  <c r="AV154" i="3"/>
  <c r="AF157" i="3"/>
  <c r="AZ155" i="1"/>
  <c r="AZ157" i="3"/>
  <c r="AE158" i="3"/>
  <c r="B158" i="3"/>
  <c r="C158" i="3" s="1"/>
  <c r="E158" i="3"/>
  <c r="E156" i="1"/>
  <c r="A156" i="8" s="1"/>
  <c r="AE156" i="1"/>
  <c r="B156" i="1"/>
  <c r="C156" i="1" s="1"/>
  <c r="A159" i="3"/>
  <c r="A157" i="1"/>
  <c r="AQ156" i="3" l="1"/>
  <c r="BJ151" i="1"/>
  <c r="A151" i="2" s="1"/>
  <c r="BH159" i="9"/>
  <c r="L161" i="9"/>
  <c r="I161" i="9"/>
  <c r="L157" i="3"/>
  <c r="AW154" i="3"/>
  <c r="Q159" i="4"/>
  <c r="AQ160" i="9"/>
  <c r="AL161" i="9"/>
  <c r="AI161" i="9"/>
  <c r="BE161" i="9" s="1"/>
  <c r="Q158" i="5"/>
  <c r="AN154" i="1"/>
  <c r="Q159" i="6"/>
  <c r="BK158" i="6"/>
  <c r="BK160" i="9"/>
  <c r="P160" i="9"/>
  <c r="R160" i="9"/>
  <c r="V160" i="9" s="1"/>
  <c r="BH160" i="9" s="1"/>
  <c r="S160" i="9"/>
  <c r="W160" i="9" s="1"/>
  <c r="AP160" i="9"/>
  <c r="AR160" i="9"/>
  <c r="AS160" i="9"/>
  <c r="AW160" i="9" s="1"/>
  <c r="M161" i="9"/>
  <c r="O161" i="9" s="1"/>
  <c r="A164" i="9"/>
  <c r="B163" i="9"/>
  <c r="C163" i="9" s="1"/>
  <c r="AE163" i="9"/>
  <c r="E163" i="9"/>
  <c r="AP159" i="9"/>
  <c r="AR159" i="9"/>
  <c r="AV159" i="9" s="1"/>
  <c r="AS159" i="9"/>
  <c r="AW159" i="9" s="1"/>
  <c r="AM161" i="9"/>
  <c r="AO161" i="9" s="1"/>
  <c r="AF162" i="9"/>
  <c r="AZ162" i="9"/>
  <c r="AG162" i="9"/>
  <c r="AM162" i="9"/>
  <c r="AJ162" i="9"/>
  <c r="AI162" i="9"/>
  <c r="Z162" i="9"/>
  <c r="F162" i="9"/>
  <c r="J162" i="9" s="1"/>
  <c r="G162" i="9"/>
  <c r="I162" i="9"/>
  <c r="AV160" i="9"/>
  <c r="Q161" i="9"/>
  <c r="BG156" i="4"/>
  <c r="BF156" i="4"/>
  <c r="AM160" i="4"/>
  <c r="Q156" i="3"/>
  <c r="BG153" i="3"/>
  <c r="AL157" i="3"/>
  <c r="V158" i="6"/>
  <c r="BH158" i="6" s="1"/>
  <c r="BJ158" i="6" s="1"/>
  <c r="AR155" i="3"/>
  <c r="AV155" i="3" s="1"/>
  <c r="AS155" i="3"/>
  <c r="R158" i="4"/>
  <c r="V158" i="4" s="1"/>
  <c r="S158" i="4"/>
  <c r="P158" i="4"/>
  <c r="BK158" i="4" s="1"/>
  <c r="R157" i="5"/>
  <c r="S157" i="5"/>
  <c r="P157" i="5"/>
  <c r="BK157" i="5" s="1"/>
  <c r="BG158" i="6"/>
  <c r="BF158" i="6"/>
  <c r="AJ196" i="6"/>
  <c r="AQ196" i="6" s="1"/>
  <c r="AM196" i="6"/>
  <c r="BI153" i="3"/>
  <c r="AR194" i="6"/>
  <c r="AV194" i="6" s="1"/>
  <c r="AS194" i="6"/>
  <c r="AW194" i="6" s="1"/>
  <c r="AP194" i="6"/>
  <c r="AR158" i="4"/>
  <c r="AV158" i="4" s="1"/>
  <c r="AS158" i="4"/>
  <c r="R155" i="3"/>
  <c r="V155" i="3" s="1"/>
  <c r="S155" i="3"/>
  <c r="P155" i="3"/>
  <c r="BK155" i="3" s="1"/>
  <c r="AZ198" i="6"/>
  <c r="AF198" i="6"/>
  <c r="AN195" i="6"/>
  <c r="AO195" i="6"/>
  <c r="AI197" i="6"/>
  <c r="AG197" i="6"/>
  <c r="AH197" i="6" s="1"/>
  <c r="BE154" i="1"/>
  <c r="AR153" i="1"/>
  <c r="AW153" i="1" s="1"/>
  <c r="AS153" i="1"/>
  <c r="W156" i="5"/>
  <c r="BH156" i="5" s="1"/>
  <c r="BI193" i="6"/>
  <c r="AW156" i="5"/>
  <c r="A200" i="6"/>
  <c r="AE199" i="6"/>
  <c r="BE195" i="6"/>
  <c r="R153" i="1"/>
  <c r="V153" i="1" s="1"/>
  <c r="S153" i="1"/>
  <c r="P153" i="1"/>
  <c r="R156" i="3"/>
  <c r="V156" i="3" s="1"/>
  <c r="S156" i="3"/>
  <c r="W156" i="3" s="1"/>
  <c r="P156" i="3"/>
  <c r="AR157" i="5"/>
  <c r="AS157" i="5"/>
  <c r="BJ156" i="4"/>
  <c r="W157" i="4"/>
  <c r="BG157" i="4" s="1"/>
  <c r="W154" i="3"/>
  <c r="BH154" i="3" s="1"/>
  <c r="AW152" i="1"/>
  <c r="BI152" i="1" s="1"/>
  <c r="W152" i="1"/>
  <c r="BH152" i="1" s="1"/>
  <c r="BJ152" i="1" s="1"/>
  <c r="A152" i="2" s="1"/>
  <c r="J160" i="6"/>
  <c r="G161" i="6"/>
  <c r="H161" i="6" s="1"/>
  <c r="M161" i="6" s="1"/>
  <c r="I161" i="6"/>
  <c r="R159" i="6"/>
  <c r="V159" i="6" s="1"/>
  <c r="BH159" i="6" s="1"/>
  <c r="BJ159" i="6" s="1"/>
  <c r="S159" i="6"/>
  <c r="W159" i="6" s="1"/>
  <c r="N160" i="6"/>
  <c r="O160" i="6"/>
  <c r="P160" i="6" s="1"/>
  <c r="Z161" i="6"/>
  <c r="E162" i="6"/>
  <c r="F162" i="6" s="1"/>
  <c r="B162" i="6"/>
  <c r="C162" i="6" s="1"/>
  <c r="BE158" i="5"/>
  <c r="BG156" i="5"/>
  <c r="BE156" i="3"/>
  <c r="BF152" i="1"/>
  <c r="BE159" i="4"/>
  <c r="AG156" i="1"/>
  <c r="AG158" i="3"/>
  <c r="M157" i="3"/>
  <c r="AI155" i="1"/>
  <c r="I155" i="1"/>
  <c r="AL160" i="4"/>
  <c r="L155" i="1"/>
  <c r="N155" i="1" s="1"/>
  <c r="AM157" i="3"/>
  <c r="AN157" i="3" s="1"/>
  <c r="G161" i="4"/>
  <c r="G156" i="1"/>
  <c r="G158" i="3"/>
  <c r="AL155" i="1"/>
  <c r="AO155" i="1" s="1"/>
  <c r="AP155" i="1" s="1"/>
  <c r="L160" i="4"/>
  <c r="BI157" i="4"/>
  <c r="AG161" i="4"/>
  <c r="M160" i="4"/>
  <c r="AL159" i="5"/>
  <c r="AM159" i="5"/>
  <c r="L159" i="5"/>
  <c r="M159" i="5"/>
  <c r="AI159" i="5"/>
  <c r="AQ159" i="5" s="1"/>
  <c r="J155" i="1"/>
  <c r="AJ160" i="4"/>
  <c r="AN160" i="4"/>
  <c r="AJ155" i="1"/>
  <c r="V157" i="5"/>
  <c r="N159" i="4"/>
  <c r="J160" i="4"/>
  <c r="O159" i="4"/>
  <c r="AJ157" i="3"/>
  <c r="AI157" i="3"/>
  <c r="J157" i="3"/>
  <c r="I157" i="3"/>
  <c r="AJ159" i="5"/>
  <c r="F160" i="5"/>
  <c r="Z160" i="5"/>
  <c r="O158" i="5"/>
  <c r="N158" i="5"/>
  <c r="B161" i="5"/>
  <c r="C161" i="5" s="1"/>
  <c r="BJ161" i="5" s="1"/>
  <c r="E161" i="5"/>
  <c r="G161" i="5" s="1"/>
  <c r="AE161" i="5"/>
  <c r="AG161" i="5" s="1"/>
  <c r="A162" i="5"/>
  <c r="AO158" i="5"/>
  <c r="AP158" i="5" s="1"/>
  <c r="AN158" i="5"/>
  <c r="I159" i="5"/>
  <c r="J159" i="5"/>
  <c r="AZ160" i="5"/>
  <c r="AF160" i="5"/>
  <c r="AW158" i="4"/>
  <c r="A163" i="4"/>
  <c r="AE162" i="4"/>
  <c r="B162" i="4"/>
  <c r="C162" i="4" s="1"/>
  <c r="E162" i="4"/>
  <c r="Z161" i="4"/>
  <c r="F161" i="4"/>
  <c r="J161" i="4" s="1"/>
  <c r="AI160" i="4"/>
  <c r="AQ160" i="4" s="1"/>
  <c r="AF161" i="4"/>
  <c r="AZ161" i="4"/>
  <c r="AN159" i="4"/>
  <c r="AO159" i="4"/>
  <c r="AP159" i="4" s="1"/>
  <c r="AO154" i="1"/>
  <c r="AP154" i="1" s="1"/>
  <c r="N154" i="1"/>
  <c r="W153" i="1"/>
  <c r="AN155" i="1"/>
  <c r="F156" i="1"/>
  <c r="J156" i="1" s="1"/>
  <c r="Z156" i="1"/>
  <c r="AF156" i="1"/>
  <c r="AI156" i="1" s="1"/>
  <c r="O154" i="1"/>
  <c r="AO156" i="3"/>
  <c r="AP156" i="3" s="1"/>
  <c r="N156" i="3"/>
  <c r="F158" i="3"/>
  <c r="L158" i="3" s="1"/>
  <c r="Z158" i="3"/>
  <c r="AF158" i="3"/>
  <c r="AL158" i="3" s="1"/>
  <c r="AZ156" i="1"/>
  <c r="AZ158" i="3"/>
  <c r="AE159" i="3"/>
  <c r="E159" i="3"/>
  <c r="B159" i="3"/>
  <c r="C159" i="3" s="1"/>
  <c r="BJ159" i="3" s="1"/>
  <c r="E157" i="1"/>
  <c r="A157" i="8" s="1"/>
  <c r="AE157" i="1"/>
  <c r="B157" i="1"/>
  <c r="C157" i="1" s="1"/>
  <c r="A160" i="3"/>
  <c r="A158" i="1"/>
  <c r="BG159" i="9" l="1"/>
  <c r="BI159" i="9"/>
  <c r="Q159" i="5"/>
  <c r="BH153" i="1"/>
  <c r="AQ161" i="9"/>
  <c r="AQ155" i="1"/>
  <c r="BI160" i="9"/>
  <c r="BJ160" i="9" s="1"/>
  <c r="BG154" i="3"/>
  <c r="BJ159" i="9"/>
  <c r="AL162" i="9"/>
  <c r="AN162" i="9" s="1"/>
  <c r="M162" i="9"/>
  <c r="BF154" i="3"/>
  <c r="BH156" i="3"/>
  <c r="BI154" i="3"/>
  <c r="BJ154" i="3" s="1"/>
  <c r="AN161" i="9"/>
  <c r="AW157" i="5"/>
  <c r="AQ157" i="3"/>
  <c r="AV157" i="5"/>
  <c r="AV153" i="1"/>
  <c r="BI153" i="1" s="1"/>
  <c r="BG152" i="1"/>
  <c r="L162" i="9"/>
  <c r="N162" i="9" s="1"/>
  <c r="Q160" i="6"/>
  <c r="BK159" i="6"/>
  <c r="R161" i="9"/>
  <c r="V161" i="9" s="1"/>
  <c r="S161" i="9"/>
  <c r="W161" i="9" s="1"/>
  <c r="P161" i="9"/>
  <c r="F163" i="9"/>
  <c r="L163" i="9" s="1"/>
  <c r="G163" i="9"/>
  <c r="Z163" i="9"/>
  <c r="AP161" i="9"/>
  <c r="AR161" i="9"/>
  <c r="AV161" i="9" s="1"/>
  <c r="AS161" i="9"/>
  <c r="AW161" i="9" s="1"/>
  <c r="AQ162" i="9"/>
  <c r="AO162" i="9"/>
  <c r="BF160" i="9"/>
  <c r="BG160" i="9"/>
  <c r="A165" i="9"/>
  <c r="E164" i="9"/>
  <c r="AE164" i="9"/>
  <c r="B164" i="9"/>
  <c r="C164" i="9" s="1"/>
  <c r="N161" i="9"/>
  <c r="Q162" i="9"/>
  <c r="BE162" i="9"/>
  <c r="AF163" i="9"/>
  <c r="AI163" i="9" s="1"/>
  <c r="AG163" i="9"/>
  <c r="AZ163" i="9"/>
  <c r="BF159" i="9"/>
  <c r="BF156" i="5"/>
  <c r="Q160" i="4"/>
  <c r="AL161" i="4"/>
  <c r="Q157" i="3"/>
  <c r="BK156" i="3"/>
  <c r="AJ197" i="6"/>
  <c r="AQ197" i="6" s="1"/>
  <c r="AM197" i="6"/>
  <c r="AG198" i="6"/>
  <c r="AH198" i="6" s="1"/>
  <c r="AI198" i="6"/>
  <c r="W155" i="3"/>
  <c r="AO196" i="6"/>
  <c r="AN196" i="6"/>
  <c r="BH157" i="4"/>
  <c r="BI156" i="5"/>
  <c r="BJ156" i="5" s="1"/>
  <c r="BF157" i="4"/>
  <c r="AR156" i="3"/>
  <c r="AS156" i="3"/>
  <c r="R158" i="5"/>
  <c r="V158" i="5" s="1"/>
  <c r="S158" i="5"/>
  <c r="W158" i="5" s="1"/>
  <c r="P158" i="5"/>
  <c r="BK158" i="5" s="1"/>
  <c r="AZ199" i="6"/>
  <c r="AF199" i="6"/>
  <c r="BE196" i="6"/>
  <c r="AR159" i="4"/>
  <c r="AS159" i="4"/>
  <c r="R154" i="1"/>
  <c r="S154" i="1"/>
  <c r="P154" i="1"/>
  <c r="AR154" i="1"/>
  <c r="AS154" i="1"/>
  <c r="R159" i="4"/>
  <c r="V159" i="4" s="1"/>
  <c r="S159" i="4"/>
  <c r="P159" i="4"/>
  <c r="BK159" i="4" s="1"/>
  <c r="A201" i="6"/>
  <c r="AE200" i="6"/>
  <c r="AR195" i="6"/>
  <c r="AV195" i="6" s="1"/>
  <c r="BI195" i="6" s="1"/>
  <c r="AS195" i="6"/>
  <c r="AW195" i="6" s="1"/>
  <c r="AP195" i="6"/>
  <c r="BI194" i="6"/>
  <c r="AR158" i="5"/>
  <c r="AW158" i="5" s="1"/>
  <c r="AS158" i="5"/>
  <c r="AR155" i="1"/>
  <c r="AV155" i="1" s="1"/>
  <c r="AS155" i="1"/>
  <c r="AW155" i="1" s="1"/>
  <c r="BG159" i="6"/>
  <c r="BF159" i="6"/>
  <c r="W157" i="5"/>
  <c r="BH157" i="5" s="1"/>
  <c r="W158" i="4"/>
  <c r="BH158" i="4" s="1"/>
  <c r="AW155" i="3"/>
  <c r="BI155" i="3" s="1"/>
  <c r="G162" i="6"/>
  <c r="H162" i="6" s="1"/>
  <c r="M162" i="6" s="1"/>
  <c r="I162" i="6"/>
  <c r="J161" i="6"/>
  <c r="E163" i="6"/>
  <c r="F163" i="6" s="1"/>
  <c r="B163" i="6"/>
  <c r="C163" i="6" s="1"/>
  <c r="O161" i="6"/>
  <c r="P161" i="6" s="1"/>
  <c r="N161" i="6"/>
  <c r="S160" i="6"/>
  <c r="W160" i="6" s="1"/>
  <c r="R160" i="6"/>
  <c r="Z162" i="6"/>
  <c r="BE159" i="5"/>
  <c r="BE160" i="4"/>
  <c r="BF158" i="4"/>
  <c r="BE157" i="3"/>
  <c r="BE155" i="1"/>
  <c r="BI158" i="4"/>
  <c r="BG153" i="1"/>
  <c r="BF153" i="1"/>
  <c r="G162" i="4"/>
  <c r="AM161" i="4"/>
  <c r="L161" i="4"/>
  <c r="AM156" i="1"/>
  <c r="G159" i="3"/>
  <c r="AG157" i="1"/>
  <c r="AG159" i="3"/>
  <c r="M156" i="1"/>
  <c r="M161" i="4"/>
  <c r="AM158" i="3"/>
  <c r="AN158" i="3" s="1"/>
  <c r="AL156" i="1"/>
  <c r="G157" i="1"/>
  <c r="AG162" i="4"/>
  <c r="M158" i="3"/>
  <c r="L156" i="1"/>
  <c r="M160" i="5"/>
  <c r="L160" i="5"/>
  <c r="AL160" i="5"/>
  <c r="AM160" i="5"/>
  <c r="AI160" i="5"/>
  <c r="O155" i="1"/>
  <c r="N157" i="3"/>
  <c r="AO160" i="4"/>
  <c r="AP160" i="4" s="1"/>
  <c r="AJ156" i="1"/>
  <c r="AQ156" i="1" s="1"/>
  <c r="I156" i="1"/>
  <c r="O160" i="4"/>
  <c r="N160" i="4"/>
  <c r="I161" i="4"/>
  <c r="AJ158" i="3"/>
  <c r="AI158" i="3"/>
  <c r="AQ158" i="3" s="1"/>
  <c r="I158" i="3"/>
  <c r="J158" i="3"/>
  <c r="AO157" i="3"/>
  <c r="AP157" i="3" s="1"/>
  <c r="AJ160" i="5"/>
  <c r="AV158" i="5"/>
  <c r="BI158" i="5" s="1"/>
  <c r="N159" i="5"/>
  <c r="O159" i="5"/>
  <c r="AN159" i="5"/>
  <c r="AO159" i="5"/>
  <c r="AP159" i="5" s="1"/>
  <c r="F161" i="5"/>
  <c r="Z161" i="5"/>
  <c r="E162" i="5"/>
  <c r="G162" i="5" s="1"/>
  <c r="B162" i="5"/>
  <c r="C162" i="5" s="1"/>
  <c r="A163" i="5"/>
  <c r="AE162" i="5"/>
  <c r="AG162" i="5" s="1"/>
  <c r="AF161" i="5"/>
  <c r="AZ161" i="5"/>
  <c r="I160" i="5"/>
  <c r="J160" i="5"/>
  <c r="AZ162" i="4"/>
  <c r="AF162" i="4"/>
  <c r="AJ162" i="4" s="1"/>
  <c r="Z162" i="4"/>
  <c r="F162" i="4"/>
  <c r="L162" i="4" s="1"/>
  <c r="AJ161" i="4"/>
  <c r="AV159" i="4"/>
  <c r="AI161" i="4"/>
  <c r="AE163" i="4"/>
  <c r="B163" i="4"/>
  <c r="C163" i="4" s="1"/>
  <c r="BJ163" i="4" s="1"/>
  <c r="A164" i="4"/>
  <c r="E163" i="4"/>
  <c r="V154" i="1"/>
  <c r="AF157" i="1"/>
  <c r="AI157" i="1" s="1"/>
  <c r="F157" i="1"/>
  <c r="I157" i="1" s="1"/>
  <c r="Z157" i="1"/>
  <c r="AV156" i="3"/>
  <c r="O157" i="3"/>
  <c r="F159" i="3"/>
  <c r="Z159" i="3"/>
  <c r="AF159" i="3"/>
  <c r="AL159" i="3" s="1"/>
  <c r="AZ157" i="1"/>
  <c r="AZ159" i="3"/>
  <c r="AE160" i="3"/>
  <c r="B160" i="3"/>
  <c r="C160" i="3" s="1"/>
  <c r="E160" i="3"/>
  <c r="AE158" i="1"/>
  <c r="B158" i="1"/>
  <c r="C158" i="1" s="1"/>
  <c r="E158" i="1"/>
  <c r="A158" i="8" s="1"/>
  <c r="A161" i="3"/>
  <c r="A159" i="1"/>
  <c r="Q160" i="5" l="1"/>
  <c r="AQ160" i="5"/>
  <c r="BF155" i="3"/>
  <c r="BK161" i="9"/>
  <c r="BI161" i="9"/>
  <c r="BH161" i="9"/>
  <c r="BJ161" i="9" s="1"/>
  <c r="J163" i="9"/>
  <c r="BJ153" i="1"/>
  <c r="A153" i="2" s="1"/>
  <c r="M163" i="9"/>
  <c r="O162" i="9"/>
  <c r="AL163" i="9"/>
  <c r="AQ161" i="4"/>
  <c r="AW154" i="1"/>
  <c r="AJ163" i="9"/>
  <c r="AQ163" i="9" s="1"/>
  <c r="I163" i="9"/>
  <c r="Q163" i="9" s="1"/>
  <c r="Q161" i="6"/>
  <c r="BK160" i="6"/>
  <c r="BI157" i="5"/>
  <c r="BG155" i="3"/>
  <c r="Q158" i="3"/>
  <c r="Q161" i="4"/>
  <c r="N163" i="9"/>
  <c r="O163" i="9"/>
  <c r="A166" i="9"/>
  <c r="AE165" i="9"/>
  <c r="B165" i="9"/>
  <c r="C165" i="9" s="1"/>
  <c r="E165" i="9"/>
  <c r="AZ164" i="9"/>
  <c r="AF164" i="9"/>
  <c r="AI164" i="9" s="1"/>
  <c r="AG164" i="9"/>
  <c r="BF161" i="9"/>
  <c r="BG161" i="9"/>
  <c r="AM163" i="9"/>
  <c r="Z164" i="9"/>
  <c r="G164" i="9"/>
  <c r="F164" i="9"/>
  <c r="I164" i="9" s="1"/>
  <c r="AP162" i="9"/>
  <c r="AR162" i="9"/>
  <c r="AV162" i="9" s="1"/>
  <c r="BI162" i="9" s="1"/>
  <c r="AS162" i="9"/>
  <c r="AW162" i="9" s="1"/>
  <c r="P162" i="9"/>
  <c r="BK162" i="9" s="1"/>
  <c r="R162" i="9"/>
  <c r="V162" i="9" s="1"/>
  <c r="S162" i="9"/>
  <c r="W162" i="9" s="1"/>
  <c r="BG158" i="4"/>
  <c r="BH155" i="3"/>
  <c r="M159" i="3"/>
  <c r="AV154" i="1"/>
  <c r="BI154" i="1" s="1"/>
  <c r="W154" i="1"/>
  <c r="BH154" i="1" s="1"/>
  <c r="BJ154" i="1" s="1"/>
  <c r="A154" i="2" s="1"/>
  <c r="V160" i="6"/>
  <c r="BH160" i="6" s="1"/>
  <c r="BJ160" i="6" s="1"/>
  <c r="BJ158" i="4"/>
  <c r="AF200" i="6"/>
  <c r="AZ200" i="6"/>
  <c r="BE197" i="6"/>
  <c r="A202" i="6"/>
  <c r="AE201" i="6"/>
  <c r="AW159" i="4"/>
  <c r="AI199" i="6"/>
  <c r="AG199" i="6"/>
  <c r="AH199" i="6" s="1"/>
  <c r="AW156" i="3"/>
  <c r="BG156" i="3" s="1"/>
  <c r="BG157" i="5"/>
  <c r="R159" i="5"/>
  <c r="S159" i="5"/>
  <c r="P159" i="5"/>
  <c r="BK159" i="5" s="1"/>
  <c r="R155" i="1"/>
  <c r="S155" i="1"/>
  <c r="P155" i="1"/>
  <c r="R157" i="3"/>
  <c r="V157" i="3" s="1"/>
  <c r="S157" i="3"/>
  <c r="P157" i="3"/>
  <c r="BK157" i="3" s="1"/>
  <c r="BF160" i="6"/>
  <c r="BG160" i="6"/>
  <c r="W159" i="4"/>
  <c r="BH159" i="4" s="1"/>
  <c r="AJ198" i="6"/>
  <c r="AQ198" i="6" s="1"/>
  <c r="AM198" i="6"/>
  <c r="BI156" i="3"/>
  <c r="BJ156" i="3" s="1"/>
  <c r="BI159" i="4"/>
  <c r="AR159" i="5"/>
  <c r="AV159" i="5" s="1"/>
  <c r="AS159" i="5"/>
  <c r="AW159" i="5" s="1"/>
  <c r="AR157" i="3"/>
  <c r="AV157" i="3" s="1"/>
  <c r="AS157" i="3"/>
  <c r="R160" i="4"/>
  <c r="S160" i="4"/>
  <c r="P160" i="4"/>
  <c r="BK160" i="4" s="1"/>
  <c r="AR160" i="4"/>
  <c r="AS160" i="4"/>
  <c r="BF157" i="5"/>
  <c r="AR196" i="6"/>
  <c r="AV196" i="6" s="1"/>
  <c r="AS196" i="6"/>
  <c r="AW196" i="6" s="1"/>
  <c r="AP196" i="6"/>
  <c r="AO197" i="6"/>
  <c r="AN197" i="6"/>
  <c r="G163" i="6"/>
  <c r="H163" i="6" s="1"/>
  <c r="M163" i="6" s="1"/>
  <c r="I163" i="6"/>
  <c r="J162" i="6"/>
  <c r="N162" i="6"/>
  <c r="Z163" i="6"/>
  <c r="R161" i="6"/>
  <c r="S161" i="6"/>
  <c r="W161" i="6" s="1"/>
  <c r="E164" i="6"/>
  <c r="F164" i="6" s="1"/>
  <c r="B164" i="6"/>
  <c r="C164" i="6" s="1"/>
  <c r="O162" i="6"/>
  <c r="P162" i="6" s="1"/>
  <c r="BE160" i="5"/>
  <c r="BG159" i="4"/>
  <c r="BE161" i="4"/>
  <c r="BE158" i="3"/>
  <c r="BE156" i="1"/>
  <c r="BI155" i="1"/>
  <c r="BG158" i="5"/>
  <c r="BF158" i="5"/>
  <c r="AL162" i="4"/>
  <c r="AM157" i="1"/>
  <c r="L159" i="3"/>
  <c r="M162" i="4"/>
  <c r="G158" i="1"/>
  <c r="AM159" i="3"/>
  <c r="AN159" i="3" s="1"/>
  <c r="AL157" i="1"/>
  <c r="AG160" i="3"/>
  <c r="AG158" i="1"/>
  <c r="AG163" i="4"/>
  <c r="G160" i="3"/>
  <c r="G163" i="4"/>
  <c r="M157" i="1"/>
  <c r="BH158" i="5"/>
  <c r="BJ158" i="5" s="1"/>
  <c r="AM162" i="4"/>
  <c r="L157" i="1"/>
  <c r="O160" i="5"/>
  <c r="M161" i="5"/>
  <c r="L161" i="5"/>
  <c r="AL161" i="5"/>
  <c r="AM161" i="5"/>
  <c r="AI161" i="5"/>
  <c r="AQ161" i="5" s="1"/>
  <c r="J161" i="5"/>
  <c r="V155" i="1"/>
  <c r="J157" i="1"/>
  <c r="AO156" i="1"/>
  <c r="AP156" i="1" s="1"/>
  <c r="AJ157" i="1"/>
  <c r="AQ157" i="1" s="1"/>
  <c r="N161" i="4"/>
  <c r="V160" i="4"/>
  <c r="AN160" i="5"/>
  <c r="AI162" i="4"/>
  <c r="O161" i="4"/>
  <c r="I159" i="3"/>
  <c r="J159" i="3"/>
  <c r="AI159" i="3"/>
  <c r="AQ159" i="3" s="1"/>
  <c r="AJ159" i="3"/>
  <c r="N160" i="5"/>
  <c r="AE163" i="5"/>
  <c r="AG163" i="5" s="1"/>
  <c r="E163" i="5"/>
  <c r="G163" i="5" s="1"/>
  <c r="B163" i="5"/>
  <c r="C163" i="5" s="1"/>
  <c r="BJ163" i="5" s="1"/>
  <c r="A164" i="5"/>
  <c r="AO160" i="5"/>
  <c r="AP160" i="5" s="1"/>
  <c r="AJ161" i="5"/>
  <c r="AZ162" i="5"/>
  <c r="AF162" i="5"/>
  <c r="Z162" i="5"/>
  <c r="F162" i="5"/>
  <c r="I161" i="5"/>
  <c r="F163" i="4"/>
  <c r="J163" i="4" s="1"/>
  <c r="Z163" i="4"/>
  <c r="I162" i="4"/>
  <c r="AN161" i="4"/>
  <c r="AO161" i="4"/>
  <c r="AP161" i="4" s="1"/>
  <c r="AF163" i="4"/>
  <c r="AZ163" i="4"/>
  <c r="B164" i="4"/>
  <c r="C164" i="4" s="1"/>
  <c r="E164" i="4"/>
  <c r="A165" i="4"/>
  <c r="AE164" i="4"/>
  <c r="J162" i="4"/>
  <c r="O156" i="1"/>
  <c r="N156" i="1"/>
  <c r="AN156" i="1"/>
  <c r="AF158" i="1"/>
  <c r="F158" i="1"/>
  <c r="Z158" i="1"/>
  <c r="AO158" i="3"/>
  <c r="AP158" i="3" s="1"/>
  <c r="N158" i="3"/>
  <c r="O159" i="3"/>
  <c r="F160" i="3"/>
  <c r="Z160" i="3"/>
  <c r="O158" i="3"/>
  <c r="AF160" i="3"/>
  <c r="AL160" i="3" s="1"/>
  <c r="AZ158" i="1"/>
  <c r="AZ160" i="3"/>
  <c r="E161" i="3"/>
  <c r="AE161" i="3"/>
  <c r="B161" i="3"/>
  <c r="C161" i="3" s="1"/>
  <c r="BJ161" i="3" s="1"/>
  <c r="AE159" i="1"/>
  <c r="B159" i="1"/>
  <c r="C159" i="1" s="1"/>
  <c r="E159" i="1"/>
  <c r="A159" i="8" s="1"/>
  <c r="A162" i="3"/>
  <c r="A160" i="1"/>
  <c r="BH162" i="9" l="1"/>
  <c r="BJ162" i="9" s="1"/>
  <c r="AN163" i="9"/>
  <c r="Q159" i="3"/>
  <c r="AQ162" i="4"/>
  <c r="BE163" i="9"/>
  <c r="Q162" i="6"/>
  <c r="BK162" i="6" s="1"/>
  <c r="W159" i="5"/>
  <c r="Q162" i="4"/>
  <c r="Q161" i="5"/>
  <c r="AW160" i="4"/>
  <c r="BF160" i="4" s="1"/>
  <c r="AO163" i="9"/>
  <c r="AP163" i="9" s="1"/>
  <c r="BK161" i="6"/>
  <c r="A167" i="9"/>
  <c r="AE166" i="9"/>
  <c r="B166" i="9"/>
  <c r="C166" i="9" s="1"/>
  <c r="E166" i="9"/>
  <c r="AJ164" i="9"/>
  <c r="AQ164" i="9" s="1"/>
  <c r="AR163" i="9"/>
  <c r="AV163" i="9" s="1"/>
  <c r="S163" i="9"/>
  <c r="W163" i="9" s="1"/>
  <c r="P163" i="9"/>
  <c r="BK163" i="9" s="1"/>
  <c r="R163" i="9"/>
  <c r="V163" i="9" s="1"/>
  <c r="BH163" i="9" s="1"/>
  <c r="AZ165" i="9"/>
  <c r="AF165" i="9"/>
  <c r="AI165" i="9" s="1"/>
  <c r="AG165" i="9"/>
  <c r="M164" i="9"/>
  <c r="AM164" i="9"/>
  <c r="L164" i="9"/>
  <c r="AL164" i="9"/>
  <c r="BF162" i="9"/>
  <c r="BG162" i="9"/>
  <c r="Z165" i="9"/>
  <c r="G165" i="9"/>
  <c r="F165" i="9"/>
  <c r="J164" i="9"/>
  <c r="Q164" i="9" s="1"/>
  <c r="V159" i="5"/>
  <c r="BH159" i="5" s="1"/>
  <c r="AM163" i="4"/>
  <c r="BF159" i="4"/>
  <c r="W160" i="4"/>
  <c r="BH160" i="4"/>
  <c r="AV160" i="4"/>
  <c r="M160" i="3"/>
  <c r="AM158" i="1"/>
  <c r="BG154" i="1"/>
  <c r="L158" i="1"/>
  <c r="BF154" i="1"/>
  <c r="V161" i="6"/>
  <c r="BH161" i="6" s="1"/>
  <c r="BJ161" i="6" s="1"/>
  <c r="R161" i="4"/>
  <c r="V161" i="4" s="1"/>
  <c r="S161" i="4"/>
  <c r="P161" i="4"/>
  <c r="BK161" i="4" s="1"/>
  <c r="BG161" i="6"/>
  <c r="BF161" i="6"/>
  <c r="AR197" i="6"/>
  <c r="AV197" i="6" s="1"/>
  <c r="AS197" i="6"/>
  <c r="AW197" i="6" s="1"/>
  <c r="AP197" i="6"/>
  <c r="AO198" i="6"/>
  <c r="AN198" i="6"/>
  <c r="AF201" i="6"/>
  <c r="AZ201" i="6"/>
  <c r="BE162" i="4"/>
  <c r="AR160" i="5"/>
  <c r="AV160" i="5" s="1"/>
  <c r="AS160" i="5"/>
  <c r="R160" i="5"/>
  <c r="V160" i="5" s="1"/>
  <c r="S160" i="5"/>
  <c r="P160" i="5"/>
  <c r="BK160" i="5" s="1"/>
  <c r="BE198" i="6"/>
  <c r="AJ199" i="6"/>
  <c r="AQ199" i="6" s="1"/>
  <c r="AM199" i="6"/>
  <c r="A203" i="6"/>
  <c r="AE202" i="6"/>
  <c r="AR158" i="3"/>
  <c r="AV158" i="3" s="1"/>
  <c r="AS158" i="3"/>
  <c r="AR156" i="1"/>
  <c r="AV156" i="1" s="1"/>
  <c r="AS156" i="1"/>
  <c r="W155" i="1"/>
  <c r="BF155" i="1" s="1"/>
  <c r="R158" i="3"/>
  <c r="S158" i="3"/>
  <c r="P158" i="3"/>
  <c r="BK158" i="3" s="1"/>
  <c r="R159" i="3"/>
  <c r="S159" i="3"/>
  <c r="P159" i="3"/>
  <c r="R156" i="1"/>
  <c r="V156" i="1" s="1"/>
  <c r="S156" i="1"/>
  <c r="W156" i="1" s="1"/>
  <c r="P156" i="1"/>
  <c r="AR161" i="4"/>
  <c r="AW161" i="4" s="1"/>
  <c r="AS161" i="4"/>
  <c r="BI196" i="6"/>
  <c r="AW157" i="3"/>
  <c r="BI157" i="3" s="1"/>
  <c r="W157" i="3"/>
  <c r="BF156" i="3"/>
  <c r="AI200" i="6"/>
  <c r="AG200" i="6"/>
  <c r="AH200" i="6" s="1"/>
  <c r="G164" i="6"/>
  <c r="H164" i="6" s="1"/>
  <c r="M164" i="6" s="1"/>
  <c r="I164" i="6"/>
  <c r="J163" i="6"/>
  <c r="R162" i="6"/>
  <c r="S162" i="6"/>
  <c r="W162" i="6" s="1"/>
  <c r="B165" i="6"/>
  <c r="C165" i="6" s="1"/>
  <c r="E165" i="6"/>
  <c r="F165" i="6" s="1"/>
  <c r="Z164" i="6"/>
  <c r="N163" i="6"/>
  <c r="O163" i="6"/>
  <c r="P163" i="6" s="1"/>
  <c r="BE161" i="5"/>
  <c r="BE157" i="1"/>
  <c r="BE159" i="3"/>
  <c r="AG159" i="1"/>
  <c r="AG164" i="4"/>
  <c r="BI159" i="5"/>
  <c r="AL163" i="4"/>
  <c r="AL158" i="1"/>
  <c r="M158" i="1"/>
  <c r="O158" i="1" s="1"/>
  <c r="G159" i="1"/>
  <c r="AG161" i="3"/>
  <c r="L160" i="3"/>
  <c r="G161" i="3"/>
  <c r="G164" i="4"/>
  <c r="L163" i="4"/>
  <c r="AM160" i="3"/>
  <c r="AN160" i="3" s="1"/>
  <c r="M163" i="4"/>
  <c r="M162" i="5"/>
  <c r="L162" i="5"/>
  <c r="AL162" i="5"/>
  <c r="AM162" i="5"/>
  <c r="J162" i="5"/>
  <c r="AI162" i="5"/>
  <c r="N157" i="1"/>
  <c r="N159" i="3"/>
  <c r="J158" i="1"/>
  <c r="AI158" i="1"/>
  <c r="I158" i="1"/>
  <c r="AJ158" i="1"/>
  <c r="AN161" i="5"/>
  <c r="W161" i="4"/>
  <c r="AJ163" i="4"/>
  <c r="AI163" i="4"/>
  <c r="AJ160" i="3"/>
  <c r="AI160" i="3"/>
  <c r="AQ160" i="3" s="1"/>
  <c r="I160" i="3"/>
  <c r="J160" i="3"/>
  <c r="AO161" i="5"/>
  <c r="AP161" i="5" s="1"/>
  <c r="AJ162" i="5"/>
  <c r="AZ163" i="5"/>
  <c r="AF163" i="5"/>
  <c r="Z163" i="5"/>
  <c r="F163" i="5"/>
  <c r="I162" i="5"/>
  <c r="AW160" i="5"/>
  <c r="N161" i="5"/>
  <c r="O161" i="5"/>
  <c r="AE164" i="5"/>
  <c r="AG164" i="5" s="1"/>
  <c r="B164" i="5"/>
  <c r="C164" i="5" s="1"/>
  <c r="E164" i="5"/>
  <c r="G164" i="5" s="1"/>
  <c r="A165" i="5"/>
  <c r="I163" i="4"/>
  <c r="O162" i="4"/>
  <c r="N162" i="4"/>
  <c r="E165" i="4"/>
  <c r="AE165" i="4"/>
  <c r="B165" i="4"/>
  <c r="C165" i="4" s="1"/>
  <c r="BJ165" i="4" s="1"/>
  <c r="A166" i="4"/>
  <c r="AN162" i="4"/>
  <c r="AO162" i="4"/>
  <c r="AP162" i="4" s="1"/>
  <c r="Z164" i="4"/>
  <c r="F164" i="4"/>
  <c r="AZ164" i="4"/>
  <c r="AF164" i="4"/>
  <c r="W159" i="3"/>
  <c r="AO157" i="1"/>
  <c r="AP157" i="1" s="1"/>
  <c r="AN157" i="1"/>
  <c r="AF159" i="1"/>
  <c r="O157" i="1"/>
  <c r="F159" i="1"/>
  <c r="I159" i="1" s="1"/>
  <c r="Z159" i="1"/>
  <c r="V158" i="3"/>
  <c r="V159" i="3"/>
  <c r="F161" i="3"/>
  <c r="Z161" i="3"/>
  <c r="AO159" i="3"/>
  <c r="AP159" i="3" s="1"/>
  <c r="AF161" i="3"/>
  <c r="AZ159" i="1"/>
  <c r="AZ161" i="3"/>
  <c r="E162" i="3"/>
  <c r="AE162" i="3"/>
  <c r="B162" i="3"/>
  <c r="C162" i="3" s="1"/>
  <c r="E160" i="1"/>
  <c r="A160" i="8" s="1"/>
  <c r="AE160" i="1"/>
  <c r="B160" i="1"/>
  <c r="C160" i="1" s="1"/>
  <c r="A163" i="3"/>
  <c r="A161" i="1"/>
  <c r="BG155" i="1" l="1"/>
  <c r="Q163" i="4"/>
  <c r="AL159" i="1"/>
  <c r="Q162" i="5"/>
  <c r="Q160" i="3"/>
  <c r="AS163" i="9"/>
  <c r="AW163" i="9" s="1"/>
  <c r="BI163" i="9" s="1"/>
  <c r="BJ163" i="9" s="1"/>
  <c r="BH158" i="3"/>
  <c r="AV161" i="4"/>
  <c r="BI161" i="4" s="1"/>
  <c r="AQ162" i="5"/>
  <c r="W158" i="3"/>
  <c r="BG160" i="4"/>
  <c r="BI160" i="4"/>
  <c r="BJ160" i="4" s="1"/>
  <c r="AO163" i="4"/>
  <c r="AP163" i="4" s="1"/>
  <c r="Q163" i="6"/>
  <c r="AQ158" i="1"/>
  <c r="AQ163" i="4"/>
  <c r="BG159" i="5"/>
  <c r="M161" i="3"/>
  <c r="BK159" i="3"/>
  <c r="BH155" i="1"/>
  <c r="BJ155" i="1" s="1"/>
  <c r="A155" i="2" s="1"/>
  <c r="M165" i="9"/>
  <c r="BE164" i="9"/>
  <c r="Z166" i="9"/>
  <c r="G166" i="9"/>
  <c r="F166" i="9"/>
  <c r="A168" i="9"/>
  <c r="B167" i="9"/>
  <c r="C167" i="9" s="1"/>
  <c r="E167" i="9"/>
  <c r="AE167" i="9"/>
  <c r="AJ165" i="9"/>
  <c r="AQ165" i="9" s="1"/>
  <c r="L165" i="9"/>
  <c r="AL165" i="9"/>
  <c r="N164" i="9"/>
  <c r="O164" i="9"/>
  <c r="AN164" i="9"/>
  <c r="AO164" i="9"/>
  <c r="AF166" i="9"/>
  <c r="AJ166" i="9" s="1"/>
  <c r="AG166" i="9"/>
  <c r="AZ166" i="9"/>
  <c r="AI166" i="9"/>
  <c r="J165" i="9"/>
  <c r="AM165" i="9"/>
  <c r="BF163" i="9"/>
  <c r="BG163" i="9"/>
  <c r="I165" i="9"/>
  <c r="BF159" i="5"/>
  <c r="AM164" i="4"/>
  <c r="BF157" i="3"/>
  <c r="AL161" i="3"/>
  <c r="V162" i="6"/>
  <c r="BH162" i="6" s="1"/>
  <c r="BJ162" i="6" s="1"/>
  <c r="AR157" i="1"/>
  <c r="AV157" i="1" s="1"/>
  <c r="AS157" i="1"/>
  <c r="AR162" i="4"/>
  <c r="AV162" i="4" s="1"/>
  <c r="AS162" i="4"/>
  <c r="AR163" i="4"/>
  <c r="AS163" i="4"/>
  <c r="AW163" i="4" s="1"/>
  <c r="AO199" i="6"/>
  <c r="AN199" i="6"/>
  <c r="AG201" i="6"/>
  <c r="AH201" i="6" s="1"/>
  <c r="AI201" i="6"/>
  <c r="BG162" i="6"/>
  <c r="BF162" i="6"/>
  <c r="BH157" i="3"/>
  <c r="AW158" i="3"/>
  <c r="BE199" i="6"/>
  <c r="BI197" i="6"/>
  <c r="AR159" i="3"/>
  <c r="AV159" i="3" s="1"/>
  <c r="AS159" i="3"/>
  <c r="BI158" i="3"/>
  <c r="BJ158" i="3" s="1"/>
  <c r="M164" i="4"/>
  <c r="R158" i="1"/>
  <c r="V158" i="1" s="1"/>
  <c r="S158" i="1"/>
  <c r="P158" i="1"/>
  <c r="BG157" i="3"/>
  <c r="AJ200" i="6"/>
  <c r="AQ200" i="6" s="1"/>
  <c r="AM200" i="6"/>
  <c r="AW156" i="1"/>
  <c r="BI156" i="1" s="1"/>
  <c r="AF202" i="6"/>
  <c r="AZ202" i="6"/>
  <c r="AR198" i="6"/>
  <c r="AV198" i="6" s="1"/>
  <c r="AS198" i="6"/>
  <c r="AW198" i="6" s="1"/>
  <c r="AP198" i="6"/>
  <c r="R157" i="1"/>
  <c r="V157" i="1" s="1"/>
  <c r="S157" i="1"/>
  <c r="P157" i="1"/>
  <c r="R161" i="5"/>
  <c r="S161" i="5"/>
  <c r="P161" i="5"/>
  <c r="BK161" i="5" s="1"/>
  <c r="R162" i="4"/>
  <c r="V162" i="4" s="1"/>
  <c r="S162" i="4"/>
  <c r="P162" i="4"/>
  <c r="BK162" i="4" s="1"/>
  <c r="AR161" i="5"/>
  <c r="AV161" i="5" s="1"/>
  <c r="AS161" i="5"/>
  <c r="A204" i="6"/>
  <c r="AE203" i="6"/>
  <c r="W160" i="5"/>
  <c r="BH160" i="5" s="1"/>
  <c r="G165" i="6"/>
  <c r="H165" i="6" s="1"/>
  <c r="M165" i="6" s="1"/>
  <c r="I165" i="6"/>
  <c r="J164" i="6"/>
  <c r="N164" i="6"/>
  <c r="O164" i="6"/>
  <c r="P164" i="6" s="1"/>
  <c r="Z165" i="6"/>
  <c r="E166" i="6"/>
  <c r="F166" i="6" s="1"/>
  <c r="B166" i="6"/>
  <c r="C166" i="6" s="1"/>
  <c r="S163" i="6"/>
  <c r="W163" i="6" s="1"/>
  <c r="R163" i="6"/>
  <c r="BE162" i="5"/>
  <c r="BE163" i="4"/>
  <c r="BH159" i="3"/>
  <c r="BE160" i="3"/>
  <c r="BF158" i="3"/>
  <c r="BG158" i="3"/>
  <c r="BE158" i="1"/>
  <c r="BH161" i="4"/>
  <c r="BG156" i="1"/>
  <c r="AG162" i="3"/>
  <c r="AG160" i="1"/>
  <c r="G162" i="3"/>
  <c r="BH156" i="1"/>
  <c r="BJ156" i="1" s="1"/>
  <c r="A156" i="2" s="1"/>
  <c r="G165" i="4"/>
  <c r="L161" i="3"/>
  <c r="AM161" i="3"/>
  <c r="L159" i="1"/>
  <c r="AL164" i="4"/>
  <c r="AM159" i="1"/>
  <c r="G160" i="1"/>
  <c r="L164" i="4"/>
  <c r="BI160" i="5"/>
  <c r="AG165" i="4"/>
  <c r="M159" i="1"/>
  <c r="AM163" i="5"/>
  <c r="AL163" i="5"/>
  <c r="M163" i="5"/>
  <c r="L163" i="5"/>
  <c r="AJ163" i="5"/>
  <c r="W158" i="1"/>
  <c r="AN163" i="4"/>
  <c r="J159" i="1"/>
  <c r="AJ159" i="1"/>
  <c r="AI159" i="1"/>
  <c r="AQ159" i="1" s="1"/>
  <c r="AJ161" i="3"/>
  <c r="AQ161" i="3" s="1"/>
  <c r="AI161" i="3"/>
  <c r="I161" i="3"/>
  <c r="Q161" i="3" s="1"/>
  <c r="J161" i="3"/>
  <c r="AW161" i="5"/>
  <c r="BI161" i="5" s="1"/>
  <c r="V161" i="5"/>
  <c r="AI163" i="5"/>
  <c r="AQ163" i="5" s="1"/>
  <c r="AF164" i="5"/>
  <c r="AZ164" i="5"/>
  <c r="F164" i="5"/>
  <c r="Z164" i="5"/>
  <c r="N162" i="5"/>
  <c r="O162" i="5"/>
  <c r="B165" i="5"/>
  <c r="C165" i="5" s="1"/>
  <c r="BJ165" i="5" s="1"/>
  <c r="E165" i="5"/>
  <c r="G165" i="5" s="1"/>
  <c r="AE165" i="5"/>
  <c r="AG165" i="5" s="1"/>
  <c r="A166" i="5"/>
  <c r="AN162" i="5"/>
  <c r="AO162" i="5"/>
  <c r="AP162" i="5" s="1"/>
  <c r="I163" i="5"/>
  <c r="J163" i="5"/>
  <c r="Q163" i="5" s="1"/>
  <c r="AJ164" i="4"/>
  <c r="AF165" i="4"/>
  <c r="AZ165" i="4"/>
  <c r="A167" i="4"/>
  <c r="AE166" i="4"/>
  <c r="E166" i="4"/>
  <c r="B166" i="4"/>
  <c r="C166" i="4" s="1"/>
  <c r="N163" i="4"/>
  <c r="O163" i="4"/>
  <c r="I164" i="4"/>
  <c r="AV163" i="4"/>
  <c r="AW162" i="4"/>
  <c r="F165" i="4"/>
  <c r="M165" i="4" s="1"/>
  <c r="Z165" i="4"/>
  <c r="AI164" i="4"/>
  <c r="J164" i="4"/>
  <c r="AW157" i="1"/>
  <c r="AO158" i="1"/>
  <c r="AP158" i="1" s="1"/>
  <c r="AN158" i="1"/>
  <c r="N158" i="1"/>
  <c r="F160" i="1"/>
  <c r="Z160" i="1"/>
  <c r="AF160" i="1"/>
  <c r="W157" i="1"/>
  <c r="O160" i="3"/>
  <c r="N160" i="3"/>
  <c r="F162" i="3"/>
  <c r="Z162" i="3"/>
  <c r="AF162" i="3"/>
  <c r="AL162" i="3" s="1"/>
  <c r="AO160" i="3"/>
  <c r="AP160" i="3" s="1"/>
  <c r="AZ160" i="1"/>
  <c r="AZ162" i="3"/>
  <c r="B163" i="3"/>
  <c r="C163" i="3" s="1"/>
  <c r="BJ163" i="3" s="1"/>
  <c r="E163" i="3"/>
  <c r="AE163" i="3"/>
  <c r="E161" i="1"/>
  <c r="A161" i="8" s="1"/>
  <c r="AE161" i="1"/>
  <c r="B161" i="1"/>
  <c r="C161" i="1" s="1"/>
  <c r="A164" i="3"/>
  <c r="A162" i="1"/>
  <c r="O159" i="1" l="1"/>
  <c r="BI162" i="4"/>
  <c r="AM160" i="1"/>
  <c r="AQ164" i="4"/>
  <c r="M166" i="9"/>
  <c r="Q165" i="9"/>
  <c r="AM166" i="9"/>
  <c r="AQ166" i="9"/>
  <c r="BI198" i="6"/>
  <c r="AM165" i="4"/>
  <c r="BF161" i="4"/>
  <c r="J166" i="9"/>
  <c r="Q164" i="6"/>
  <c r="BF156" i="1"/>
  <c r="BG161" i="4"/>
  <c r="I166" i="9"/>
  <c r="BE166" i="9" s="1"/>
  <c r="BK163" i="6"/>
  <c r="P164" i="9"/>
  <c r="BK164" i="9" s="1"/>
  <c r="R164" i="9"/>
  <c r="V164" i="9" s="1"/>
  <c r="S164" i="9"/>
  <c r="W164" i="9" s="1"/>
  <c r="Z167" i="9"/>
  <c r="G167" i="9"/>
  <c r="F167" i="9"/>
  <c r="J167" i="9" s="1"/>
  <c r="AO165" i="9"/>
  <c r="AN165" i="9"/>
  <c r="BE165" i="9"/>
  <c r="AG167" i="9"/>
  <c r="AZ167" i="9"/>
  <c r="AF167" i="9"/>
  <c r="AL166" i="9"/>
  <c r="AR164" i="9"/>
  <c r="AV164" i="9" s="1"/>
  <c r="AP164" i="9"/>
  <c r="AS164" i="9"/>
  <c r="AW164" i="9" s="1"/>
  <c r="L166" i="9"/>
  <c r="N165" i="9"/>
  <c r="O165" i="9"/>
  <c r="A169" i="9"/>
  <c r="E168" i="9"/>
  <c r="AE168" i="9"/>
  <c r="B168" i="9"/>
  <c r="C168" i="9" s="1"/>
  <c r="Q166" i="9"/>
  <c r="BF160" i="5"/>
  <c r="BG160" i="5"/>
  <c r="W161" i="5"/>
  <c r="BH161" i="5" s="1"/>
  <c r="Q164" i="4"/>
  <c r="AN161" i="3"/>
  <c r="L162" i="3"/>
  <c r="V163" i="6"/>
  <c r="BH163" i="6" s="1"/>
  <c r="BJ163" i="6" s="1"/>
  <c r="AR162" i="5"/>
  <c r="AV162" i="5" s="1"/>
  <c r="AS162" i="5"/>
  <c r="AW162" i="5" s="1"/>
  <c r="BJ160" i="5"/>
  <c r="BG163" i="6"/>
  <c r="BF163" i="6"/>
  <c r="AG202" i="6"/>
  <c r="AH202" i="6" s="1"/>
  <c r="AI202" i="6"/>
  <c r="R160" i="3"/>
  <c r="S160" i="3"/>
  <c r="P160" i="3"/>
  <c r="BK160" i="3" s="1"/>
  <c r="AR160" i="3"/>
  <c r="AV160" i="3" s="1"/>
  <c r="AS160" i="3"/>
  <c r="AR158" i="1"/>
  <c r="AS158" i="1"/>
  <c r="R162" i="5"/>
  <c r="S162" i="5"/>
  <c r="P162" i="5"/>
  <c r="BK162" i="5" s="1"/>
  <c r="L160" i="1"/>
  <c r="BE159" i="1"/>
  <c r="W162" i="4"/>
  <c r="BF162" i="4" s="1"/>
  <c r="AW159" i="3"/>
  <c r="BI159" i="3" s="1"/>
  <c r="AR199" i="6"/>
  <c r="AV199" i="6" s="1"/>
  <c r="AS199" i="6"/>
  <c r="AW199" i="6" s="1"/>
  <c r="AP199" i="6"/>
  <c r="R159" i="1"/>
  <c r="V159" i="1" s="1"/>
  <c r="S159" i="1"/>
  <c r="P159" i="1"/>
  <c r="BH162" i="4"/>
  <c r="BJ162" i="4" s="1"/>
  <c r="AZ203" i="6"/>
  <c r="AF203" i="6"/>
  <c r="AN200" i="6"/>
  <c r="AO200" i="6"/>
  <c r="R163" i="4"/>
  <c r="W163" i="4" s="1"/>
  <c r="S163" i="4"/>
  <c r="P163" i="4"/>
  <c r="BK163" i="4" s="1"/>
  <c r="A205" i="6"/>
  <c r="AE204" i="6"/>
  <c r="BE200" i="6"/>
  <c r="AJ201" i="6"/>
  <c r="AQ201" i="6" s="1"/>
  <c r="AM201" i="6"/>
  <c r="J165" i="6"/>
  <c r="G166" i="6"/>
  <c r="H166" i="6" s="1"/>
  <c r="M166" i="6" s="1"/>
  <c r="I166" i="6"/>
  <c r="N165" i="6"/>
  <c r="O165" i="6"/>
  <c r="P165" i="6" s="1"/>
  <c r="S164" i="6"/>
  <c r="W164" i="6" s="1"/>
  <c r="R164" i="6"/>
  <c r="B167" i="6"/>
  <c r="C167" i="6" s="1"/>
  <c r="E167" i="6"/>
  <c r="F167" i="6" s="1"/>
  <c r="Z166" i="6"/>
  <c r="BE163" i="5"/>
  <c r="BG162" i="4"/>
  <c r="BE164" i="4"/>
  <c r="BE161" i="3"/>
  <c r="BH158" i="1"/>
  <c r="BF161" i="5"/>
  <c r="BG157" i="1"/>
  <c r="BF157" i="1"/>
  <c r="BH157" i="1"/>
  <c r="AG166" i="4"/>
  <c r="G163" i="3"/>
  <c r="AG161" i="1"/>
  <c r="BI157" i="1"/>
  <c r="BI163" i="4"/>
  <c r="AL165" i="4"/>
  <c r="AO165" i="4" s="1"/>
  <c r="AP165" i="4" s="1"/>
  <c r="AM162" i="3"/>
  <c r="AN162" i="3" s="1"/>
  <c r="G166" i="4"/>
  <c r="M160" i="1"/>
  <c r="O160" i="1" s="1"/>
  <c r="AL160" i="1"/>
  <c r="W159" i="1"/>
  <c r="O163" i="5"/>
  <c r="L165" i="4"/>
  <c r="O165" i="4" s="1"/>
  <c r="M162" i="3"/>
  <c r="G161" i="1"/>
  <c r="AG163" i="3"/>
  <c r="M164" i="5"/>
  <c r="L164" i="5"/>
  <c r="AL164" i="5"/>
  <c r="AM164" i="5"/>
  <c r="J164" i="5"/>
  <c r="AI164" i="5"/>
  <c r="AI160" i="1"/>
  <c r="J160" i="1"/>
  <c r="O161" i="3"/>
  <c r="I160" i="1"/>
  <c r="AJ160" i="1"/>
  <c r="AJ164" i="5"/>
  <c r="I165" i="4"/>
  <c r="J162" i="3"/>
  <c r="I162" i="3"/>
  <c r="AI162" i="3"/>
  <c r="AQ162" i="3" s="1"/>
  <c r="AJ162" i="3"/>
  <c r="N161" i="3"/>
  <c r="N163" i="5"/>
  <c r="I164" i="5"/>
  <c r="AZ165" i="5"/>
  <c r="AF165" i="5"/>
  <c r="F165" i="5"/>
  <c r="Z165" i="5"/>
  <c r="AN163" i="5"/>
  <c r="AO163" i="5"/>
  <c r="AP163" i="5" s="1"/>
  <c r="E166" i="5"/>
  <c r="G166" i="5" s="1"/>
  <c r="B166" i="5"/>
  <c r="C166" i="5" s="1"/>
  <c r="A167" i="5"/>
  <c r="AE166" i="5"/>
  <c r="AG166" i="5" s="1"/>
  <c r="V162" i="5"/>
  <c r="N164" i="4"/>
  <c r="O164" i="4"/>
  <c r="AE167" i="4"/>
  <c r="B167" i="4"/>
  <c r="C167" i="4" s="1"/>
  <c r="BJ167" i="4" s="1"/>
  <c r="A168" i="4"/>
  <c r="E167" i="4"/>
  <c r="AZ166" i="4"/>
  <c r="AF166" i="4"/>
  <c r="AJ166" i="4" s="1"/>
  <c r="Z166" i="4"/>
  <c r="F166" i="4"/>
  <c r="AI165" i="4"/>
  <c r="AO164" i="4"/>
  <c r="AP164" i="4" s="1"/>
  <c r="AN164" i="4"/>
  <c r="AJ165" i="4"/>
  <c r="J165" i="4"/>
  <c r="AO159" i="1"/>
  <c r="AP159" i="1" s="1"/>
  <c r="AN159" i="1"/>
  <c r="AV158" i="1"/>
  <c r="AN160" i="1"/>
  <c r="N159" i="1"/>
  <c r="AF161" i="1"/>
  <c r="AO160" i="1"/>
  <c r="AP160" i="1" s="1"/>
  <c r="F161" i="1"/>
  <c r="Z161" i="1"/>
  <c r="AO161" i="3"/>
  <c r="AP161" i="3" s="1"/>
  <c r="V160" i="3"/>
  <c r="F163" i="3"/>
  <c r="M163" i="3" s="1"/>
  <c r="Z163" i="3"/>
  <c r="AW160" i="3"/>
  <c r="AF163" i="3"/>
  <c r="AZ161" i="1"/>
  <c r="AZ163" i="3"/>
  <c r="E164" i="3"/>
  <c r="B164" i="3"/>
  <c r="C164" i="3" s="1"/>
  <c r="AE164" i="3"/>
  <c r="AE162" i="1"/>
  <c r="B162" i="1"/>
  <c r="C162" i="1" s="1"/>
  <c r="E162" i="1"/>
  <c r="A162" i="8" s="1"/>
  <c r="A165" i="3"/>
  <c r="A163" i="1"/>
  <c r="BJ157" i="1" l="1"/>
  <c r="A157" i="2" s="1"/>
  <c r="AQ165" i="4"/>
  <c r="AM163" i="3"/>
  <c r="AQ164" i="5"/>
  <c r="BI164" i="9"/>
  <c r="BH164" i="9"/>
  <c r="BJ164" i="9" s="1"/>
  <c r="AM167" i="9"/>
  <c r="BG161" i="5"/>
  <c r="AI167" i="9"/>
  <c r="AL167" i="9"/>
  <c r="Q162" i="3"/>
  <c r="W162" i="5"/>
  <c r="BH162" i="5" s="1"/>
  <c r="AJ167" i="9"/>
  <c r="Q165" i="6"/>
  <c r="BK164" i="6"/>
  <c r="AQ160" i="1"/>
  <c r="Q164" i="5"/>
  <c r="BI199" i="6"/>
  <c r="AR165" i="9"/>
  <c r="AV165" i="9" s="1"/>
  <c r="BI165" i="9" s="1"/>
  <c r="AP165" i="9"/>
  <c r="AS165" i="9"/>
  <c r="AW165" i="9" s="1"/>
  <c r="N166" i="9"/>
  <c r="O166" i="9"/>
  <c r="I167" i="9"/>
  <c r="Q167" i="9" s="1"/>
  <c r="Z168" i="9"/>
  <c r="G168" i="9"/>
  <c r="F168" i="9"/>
  <c r="L168" i="9" s="1"/>
  <c r="AN167" i="9"/>
  <c r="AO167" i="9"/>
  <c r="S165" i="9"/>
  <c r="W165" i="9" s="1"/>
  <c r="P165" i="9"/>
  <c r="BK165" i="9" s="1"/>
  <c r="R165" i="9"/>
  <c r="V165" i="9" s="1"/>
  <c r="BH165" i="9" s="1"/>
  <c r="BJ165" i="9" s="1"/>
  <c r="A170" i="9"/>
  <c r="AE169" i="9"/>
  <c r="B169" i="9"/>
  <c r="C169" i="9" s="1"/>
  <c r="E169" i="9"/>
  <c r="AO166" i="9"/>
  <c r="AN166" i="9"/>
  <c r="BF164" i="9"/>
  <c r="BG164" i="9"/>
  <c r="AZ168" i="9"/>
  <c r="AF168" i="9"/>
  <c r="AG168" i="9"/>
  <c r="L167" i="9"/>
  <c r="M167" i="9"/>
  <c r="BE164" i="5"/>
  <c r="V163" i="4"/>
  <c r="BH163" i="4" s="1"/>
  <c r="Q165" i="4"/>
  <c r="BG159" i="3"/>
  <c r="BF159" i="3"/>
  <c r="L161" i="1"/>
  <c r="V164" i="6"/>
  <c r="BH164" i="6" s="1"/>
  <c r="BJ164" i="6" s="1"/>
  <c r="AR165" i="4"/>
  <c r="AV165" i="4" s="1"/>
  <c r="AS165" i="4"/>
  <c r="R160" i="1"/>
  <c r="S160" i="1"/>
  <c r="W160" i="1" s="1"/>
  <c r="P160" i="1"/>
  <c r="R163" i="5"/>
  <c r="V163" i="5" s="1"/>
  <c r="S163" i="5"/>
  <c r="W163" i="5" s="1"/>
  <c r="P163" i="5"/>
  <c r="BK163" i="5" s="1"/>
  <c r="BE201" i="6"/>
  <c r="A206" i="6"/>
  <c r="AE205" i="6"/>
  <c r="AG203" i="6"/>
  <c r="AH203" i="6" s="1"/>
  <c r="AI203" i="6"/>
  <c r="AR159" i="1"/>
  <c r="AS159" i="1"/>
  <c r="BF164" i="6"/>
  <c r="BG164" i="6"/>
  <c r="AM202" i="6"/>
  <c r="AJ202" i="6"/>
  <c r="AQ202" i="6" s="1"/>
  <c r="AR164" i="4"/>
  <c r="AS164" i="4"/>
  <c r="AR160" i="1"/>
  <c r="AS160" i="1"/>
  <c r="AR163" i="5"/>
  <c r="AS163" i="5"/>
  <c r="AR200" i="6"/>
  <c r="AV200" i="6" s="1"/>
  <c r="AS200" i="6"/>
  <c r="AW200" i="6" s="1"/>
  <c r="AP200" i="6"/>
  <c r="AW158" i="1"/>
  <c r="BF158" i="1" s="1"/>
  <c r="AR161" i="3"/>
  <c r="AV161" i="3" s="1"/>
  <c r="AS161" i="3"/>
  <c r="AL161" i="1"/>
  <c r="M166" i="4"/>
  <c r="R164" i="4"/>
  <c r="S164" i="4"/>
  <c r="P164" i="4"/>
  <c r="BK164" i="4" s="1"/>
  <c r="BE165" i="4"/>
  <c r="R161" i="3"/>
  <c r="V161" i="3" s="1"/>
  <c r="S161" i="3"/>
  <c r="P161" i="3"/>
  <c r="BK161" i="3" s="1"/>
  <c r="R165" i="4"/>
  <c r="V165" i="4" s="1"/>
  <c r="S165" i="4"/>
  <c r="P165" i="4"/>
  <c r="AN201" i="6"/>
  <c r="AO201" i="6"/>
  <c r="AZ204" i="6"/>
  <c r="AF204" i="6"/>
  <c r="W160" i="3"/>
  <c r="BH160" i="3" s="1"/>
  <c r="G167" i="6"/>
  <c r="H167" i="6" s="1"/>
  <c r="M167" i="6" s="1"/>
  <c r="I167" i="6"/>
  <c r="J166" i="6"/>
  <c r="N166" i="6"/>
  <c r="B168" i="6"/>
  <c r="C168" i="6" s="1"/>
  <c r="E168" i="6"/>
  <c r="F168" i="6" s="1"/>
  <c r="R165" i="6"/>
  <c r="S165" i="6"/>
  <c r="W165" i="6" s="1"/>
  <c r="Z167" i="6"/>
  <c r="O166" i="6"/>
  <c r="P166" i="6" s="1"/>
  <c r="BF162" i="5"/>
  <c r="BE162" i="3"/>
  <c r="BH159" i="1"/>
  <c r="BE160" i="1"/>
  <c r="BI162" i="5"/>
  <c r="BG162" i="5"/>
  <c r="BI160" i="3"/>
  <c r="G164" i="3"/>
  <c r="M161" i="1"/>
  <c r="AL166" i="4"/>
  <c r="G167" i="4"/>
  <c r="AL163" i="3"/>
  <c r="AN163" i="3" s="1"/>
  <c r="L163" i="3"/>
  <c r="AM166" i="4"/>
  <c r="G162" i="1"/>
  <c r="AG167" i="4"/>
  <c r="AG162" i="1"/>
  <c r="AG164" i="3"/>
  <c r="L166" i="4"/>
  <c r="AM161" i="1"/>
  <c r="AL165" i="5"/>
  <c r="AM165" i="5"/>
  <c r="M165" i="5"/>
  <c r="L165" i="5"/>
  <c r="J165" i="5"/>
  <c r="N162" i="3"/>
  <c r="AO162" i="3"/>
  <c r="AP162" i="3" s="1"/>
  <c r="AJ161" i="1"/>
  <c r="AI161" i="1"/>
  <c r="AQ161" i="1" s="1"/>
  <c r="N161" i="1"/>
  <c r="J161" i="1"/>
  <c r="I161" i="1"/>
  <c r="AO164" i="5"/>
  <c r="AP164" i="5" s="1"/>
  <c r="AN164" i="5"/>
  <c r="I165" i="5"/>
  <c r="Q165" i="5" s="1"/>
  <c r="V164" i="4"/>
  <c r="N165" i="4"/>
  <c r="BK165" i="4" s="1"/>
  <c r="AN165" i="4"/>
  <c r="AI163" i="3"/>
  <c r="AJ163" i="3"/>
  <c r="O163" i="3"/>
  <c r="J163" i="3"/>
  <c r="I163" i="3"/>
  <c r="AW163" i="5"/>
  <c r="AV163" i="5"/>
  <c r="N164" i="5"/>
  <c r="O164" i="5"/>
  <c r="AE167" i="5"/>
  <c r="AG167" i="5" s="1"/>
  <c r="E167" i="5"/>
  <c r="G167" i="5" s="1"/>
  <c r="B167" i="5"/>
  <c r="C167" i="5" s="1"/>
  <c r="BJ167" i="5" s="1"/>
  <c r="A168" i="5"/>
  <c r="AI165" i="5"/>
  <c r="AZ166" i="5"/>
  <c r="AF166" i="5"/>
  <c r="AJ165" i="5"/>
  <c r="Z166" i="5"/>
  <c r="F166" i="5"/>
  <c r="B168" i="4"/>
  <c r="C168" i="4" s="1"/>
  <c r="E168" i="4"/>
  <c r="A169" i="4"/>
  <c r="AE168" i="4"/>
  <c r="I166" i="4"/>
  <c r="F167" i="4"/>
  <c r="L167" i="4" s="1"/>
  <c r="Z167" i="4"/>
  <c r="J166" i="4"/>
  <c r="AW165" i="4"/>
  <c r="AI166" i="4"/>
  <c r="AQ166" i="4" s="1"/>
  <c r="AF167" i="4"/>
  <c r="AZ167" i="4"/>
  <c r="W165" i="4"/>
  <c r="AV164" i="4"/>
  <c r="N160" i="1"/>
  <c r="AV159" i="1"/>
  <c r="AW160" i="1"/>
  <c r="AV160" i="1"/>
  <c r="AF162" i="1"/>
  <c r="F162" i="1"/>
  <c r="J162" i="1" s="1"/>
  <c r="Z162" i="1"/>
  <c r="V160" i="1"/>
  <c r="O162" i="3"/>
  <c r="F164" i="3"/>
  <c r="Z164" i="3"/>
  <c r="AF164" i="3"/>
  <c r="AZ162" i="1"/>
  <c r="AZ164" i="3"/>
  <c r="B165" i="3"/>
  <c r="C165" i="3" s="1"/>
  <c r="BJ165" i="3" s="1"/>
  <c r="E165" i="3"/>
  <c r="AE165" i="3"/>
  <c r="E163" i="1"/>
  <c r="A163" i="8" s="1"/>
  <c r="AE163" i="1"/>
  <c r="B163" i="1"/>
  <c r="C163" i="1" s="1"/>
  <c r="A166" i="3"/>
  <c r="A164" i="1"/>
  <c r="BI159" i="1" l="1"/>
  <c r="I168" i="9"/>
  <c r="AQ167" i="9"/>
  <c r="AM162" i="1"/>
  <c r="AQ165" i="5"/>
  <c r="AW159" i="1"/>
  <c r="BH163" i="5"/>
  <c r="AL168" i="9"/>
  <c r="M168" i="9"/>
  <c r="Q163" i="3"/>
  <c r="BJ159" i="1"/>
  <c r="A159" i="2" s="1"/>
  <c r="BH165" i="4"/>
  <c r="BJ162" i="5"/>
  <c r="Q166" i="6"/>
  <c r="AQ163" i="3"/>
  <c r="BG158" i="1"/>
  <c r="BF160" i="3"/>
  <c r="BK165" i="6"/>
  <c r="N168" i="9"/>
  <c r="O168" i="9"/>
  <c r="A171" i="9"/>
  <c r="AE170" i="9"/>
  <c r="B170" i="9"/>
  <c r="C170" i="9" s="1"/>
  <c r="E170" i="9"/>
  <c r="N167" i="9"/>
  <c r="O167" i="9"/>
  <c r="BE167" i="9"/>
  <c r="AZ169" i="9"/>
  <c r="AF169" i="9"/>
  <c r="AI169" i="9" s="1"/>
  <c r="AG169" i="9"/>
  <c r="Z169" i="9"/>
  <c r="G169" i="9"/>
  <c r="F169" i="9"/>
  <c r="I169" i="9" s="1"/>
  <c r="AR166" i="9"/>
  <c r="AV166" i="9" s="1"/>
  <c r="BI166" i="9" s="1"/>
  <c r="AS166" i="9"/>
  <c r="AW166" i="9" s="1"/>
  <c r="AP166" i="9"/>
  <c r="P166" i="9"/>
  <c r="BK166" i="9" s="1"/>
  <c r="R166" i="9"/>
  <c r="V166" i="9" s="1"/>
  <c r="BH166" i="9" s="1"/>
  <c r="BJ166" i="9" s="1"/>
  <c r="S166" i="9"/>
  <c r="W166" i="9" s="1"/>
  <c r="AM168" i="9"/>
  <c r="AI168" i="9"/>
  <c r="J168" i="9"/>
  <c r="Q168" i="9" s="1"/>
  <c r="AR167" i="9"/>
  <c r="AV167" i="9" s="1"/>
  <c r="AP167" i="9"/>
  <c r="AS167" i="9"/>
  <c r="AW167" i="9" s="1"/>
  <c r="BF165" i="9"/>
  <c r="BG165" i="9"/>
  <c r="AJ168" i="9"/>
  <c r="Q166" i="4"/>
  <c r="BF163" i="4"/>
  <c r="BG163" i="4"/>
  <c r="AW164" i="4"/>
  <c r="BI164" i="4" s="1"/>
  <c r="BG160" i="3"/>
  <c r="M164" i="3"/>
  <c r="V165" i="6"/>
  <c r="BH165" i="6" s="1"/>
  <c r="BJ165" i="6" s="1"/>
  <c r="AR201" i="6"/>
  <c r="AV201" i="6" s="1"/>
  <c r="AS201" i="6"/>
  <c r="AW201" i="6" s="1"/>
  <c r="AP201" i="6"/>
  <c r="BI158" i="1"/>
  <c r="BJ158" i="1" s="1"/>
  <c r="A158" i="2" s="1"/>
  <c r="AF205" i="6"/>
  <c r="AZ205" i="6"/>
  <c r="AR162" i="3"/>
  <c r="AS162" i="3"/>
  <c r="AL164" i="3"/>
  <c r="AM167" i="4"/>
  <c r="BF163" i="5"/>
  <c r="R163" i="3"/>
  <c r="V163" i="3" s="1"/>
  <c r="S163" i="3"/>
  <c r="W163" i="3" s="1"/>
  <c r="P163" i="3"/>
  <c r="BG165" i="6"/>
  <c r="BF165" i="6"/>
  <c r="A207" i="6"/>
  <c r="AE206" i="6"/>
  <c r="BJ160" i="3"/>
  <c r="AI204" i="6"/>
  <c r="AG204" i="6"/>
  <c r="AH204" i="6" s="1"/>
  <c r="BE202" i="6"/>
  <c r="R162" i="3"/>
  <c r="S162" i="3"/>
  <c r="P162" i="3"/>
  <c r="BK162" i="3" s="1"/>
  <c r="AR164" i="5"/>
  <c r="AS164" i="5"/>
  <c r="R164" i="5"/>
  <c r="V164" i="5" s="1"/>
  <c r="S164" i="5"/>
  <c r="W164" i="5" s="1"/>
  <c r="P164" i="5"/>
  <c r="BK164" i="5" s="1"/>
  <c r="W161" i="3"/>
  <c r="W164" i="4"/>
  <c r="BH164" i="4" s="1"/>
  <c r="AW161" i="3"/>
  <c r="BI161" i="3" s="1"/>
  <c r="BI200" i="6"/>
  <c r="AN202" i="6"/>
  <c r="AO202" i="6"/>
  <c r="AJ203" i="6"/>
  <c r="AQ203" i="6" s="1"/>
  <c r="AM203" i="6"/>
  <c r="G168" i="6"/>
  <c r="H168" i="6" s="1"/>
  <c r="M168" i="6" s="1"/>
  <c r="I168" i="6"/>
  <c r="J167" i="6"/>
  <c r="Z168" i="6"/>
  <c r="E169" i="6"/>
  <c r="F169" i="6" s="1"/>
  <c r="I169" i="6" s="1"/>
  <c r="B169" i="6"/>
  <c r="C169" i="6" s="1"/>
  <c r="S166" i="6"/>
  <c r="W166" i="6" s="1"/>
  <c r="R166" i="6"/>
  <c r="V166" i="6" s="1"/>
  <c r="O167" i="6"/>
  <c r="P167" i="6" s="1"/>
  <c r="N167" i="6"/>
  <c r="BG163" i="5"/>
  <c r="BE165" i="5"/>
  <c r="BE166" i="4"/>
  <c r="BG164" i="4"/>
  <c r="BF164" i="4"/>
  <c r="BE163" i="3"/>
  <c r="BE161" i="1"/>
  <c r="BG159" i="1"/>
  <c r="BF159" i="1"/>
  <c r="BG165" i="4"/>
  <c r="BF165" i="4"/>
  <c r="BG160" i="1"/>
  <c r="BF160" i="1"/>
  <c r="BH160" i="1"/>
  <c r="AG163" i="1"/>
  <c r="AG168" i="4"/>
  <c r="AM164" i="3"/>
  <c r="AL162" i="1"/>
  <c r="M167" i="4"/>
  <c r="G165" i="3"/>
  <c r="BI160" i="1"/>
  <c r="BI163" i="5"/>
  <c r="M162" i="1"/>
  <c r="L164" i="3"/>
  <c r="G163" i="1"/>
  <c r="AG165" i="3"/>
  <c r="G168" i="4"/>
  <c r="BI165" i="4"/>
  <c r="AL167" i="4"/>
  <c r="L162" i="1"/>
  <c r="M166" i="5"/>
  <c r="L166" i="5"/>
  <c r="AL166" i="5"/>
  <c r="AM166" i="5"/>
  <c r="AV162" i="3"/>
  <c r="N163" i="3"/>
  <c r="BK163" i="3" s="1"/>
  <c r="AI167" i="4"/>
  <c r="AI162" i="1"/>
  <c r="AJ162" i="1"/>
  <c r="I162" i="1"/>
  <c r="AV164" i="5"/>
  <c r="AI166" i="5"/>
  <c r="AQ166" i="5" s="1"/>
  <c r="AO163" i="3"/>
  <c r="AP163" i="3" s="1"/>
  <c r="AI164" i="3"/>
  <c r="AJ164" i="3"/>
  <c r="I164" i="3"/>
  <c r="J164" i="3"/>
  <c r="AF167" i="5"/>
  <c r="AZ167" i="5"/>
  <c r="I166" i="5"/>
  <c r="Q166" i="5" s="1"/>
  <c r="AE168" i="5"/>
  <c r="AG168" i="5" s="1"/>
  <c r="B168" i="5"/>
  <c r="C168" i="5" s="1"/>
  <c r="A169" i="5"/>
  <c r="E168" i="5"/>
  <c r="G168" i="5" s="1"/>
  <c r="F167" i="5"/>
  <c r="Z167" i="5"/>
  <c r="J166" i="5"/>
  <c r="AJ166" i="5"/>
  <c r="AO165" i="5"/>
  <c r="AP165" i="5" s="1"/>
  <c r="AN165" i="5"/>
  <c r="N165" i="5"/>
  <c r="O165" i="5"/>
  <c r="O166" i="4"/>
  <c r="N166" i="4"/>
  <c r="Z168" i="4"/>
  <c r="F168" i="4"/>
  <c r="AN166" i="4"/>
  <c r="AO166" i="4"/>
  <c r="AP166" i="4" s="1"/>
  <c r="AE169" i="4"/>
  <c r="A170" i="4"/>
  <c r="B169" i="4"/>
  <c r="C169" i="4" s="1"/>
  <c r="BJ169" i="4" s="1"/>
  <c r="E169" i="4"/>
  <c r="AF168" i="4"/>
  <c r="AI168" i="4" s="1"/>
  <c r="AZ168" i="4"/>
  <c r="AJ167" i="4"/>
  <c r="I167" i="4"/>
  <c r="J167" i="4"/>
  <c r="AO161" i="1"/>
  <c r="AP161" i="1" s="1"/>
  <c r="AN161" i="1"/>
  <c r="AN162" i="1"/>
  <c r="O161" i="1"/>
  <c r="AF163" i="1"/>
  <c r="F163" i="1"/>
  <c r="I163" i="1" s="1"/>
  <c r="Z163" i="1"/>
  <c r="V162" i="3"/>
  <c r="F165" i="3"/>
  <c r="Z165" i="3"/>
  <c r="AF165" i="3"/>
  <c r="AZ163" i="1"/>
  <c r="AZ165" i="3"/>
  <c r="AE166" i="3"/>
  <c r="B166" i="3"/>
  <c r="C166" i="3" s="1"/>
  <c r="E166" i="3"/>
  <c r="E164" i="1"/>
  <c r="A164" i="8" s="1"/>
  <c r="B164" i="1"/>
  <c r="C164" i="1" s="1"/>
  <c r="AE164" i="1"/>
  <c r="A167" i="3"/>
  <c r="A165" i="1"/>
  <c r="AQ162" i="1" l="1"/>
  <c r="AO168" i="9"/>
  <c r="BJ160" i="1"/>
  <c r="A160" i="2" s="1"/>
  <c r="BI167" i="9"/>
  <c r="AQ164" i="3"/>
  <c r="L169" i="9"/>
  <c r="AJ169" i="9"/>
  <c r="Q167" i="6"/>
  <c r="BK166" i="6"/>
  <c r="L165" i="3"/>
  <c r="AQ167" i="4"/>
  <c r="Q167" i="4"/>
  <c r="J169" i="9"/>
  <c r="Q169" i="9" s="1"/>
  <c r="AM169" i="9"/>
  <c r="AR168" i="9"/>
  <c r="AV168" i="9" s="1"/>
  <c r="AP168" i="9"/>
  <c r="AS168" i="9"/>
  <c r="AW168" i="9" s="1"/>
  <c r="BE169" i="9"/>
  <c r="A172" i="9"/>
  <c r="E171" i="9"/>
  <c r="AE171" i="9"/>
  <c r="B171" i="9"/>
  <c r="C171" i="9" s="1"/>
  <c r="BF166" i="9"/>
  <c r="BG166" i="9"/>
  <c r="P167" i="9"/>
  <c r="BK167" i="9" s="1"/>
  <c r="R167" i="9"/>
  <c r="V167" i="9" s="1"/>
  <c r="S167" i="9"/>
  <c r="W167" i="9" s="1"/>
  <c r="AN168" i="9"/>
  <c r="BE168" i="9"/>
  <c r="M169" i="9"/>
  <c r="O169" i="9" s="1"/>
  <c r="AL169" i="9"/>
  <c r="P168" i="9"/>
  <c r="BK168" i="9" s="1"/>
  <c r="R168" i="9"/>
  <c r="V168" i="9" s="1"/>
  <c r="S168" i="9"/>
  <c r="W168" i="9" s="1"/>
  <c r="AF170" i="9"/>
  <c r="AG170" i="9"/>
  <c r="AZ170" i="9"/>
  <c r="AI170" i="9"/>
  <c r="AQ168" i="9"/>
  <c r="N169" i="9"/>
  <c r="Z170" i="9"/>
  <c r="G170" i="9"/>
  <c r="F170" i="9"/>
  <c r="M168" i="4"/>
  <c r="BJ164" i="4"/>
  <c r="AN164" i="3"/>
  <c r="BH162" i="3"/>
  <c r="AL165" i="3"/>
  <c r="BF161" i="3"/>
  <c r="Q164" i="3"/>
  <c r="BG161" i="3"/>
  <c r="W162" i="3"/>
  <c r="AM163" i="1"/>
  <c r="BH166" i="6"/>
  <c r="BJ166" i="6" s="1"/>
  <c r="G169" i="6"/>
  <c r="H169" i="6" s="1"/>
  <c r="M169" i="6" s="1"/>
  <c r="R166" i="4"/>
  <c r="W166" i="4" s="1"/>
  <c r="S166" i="4"/>
  <c r="P166" i="4"/>
  <c r="BK166" i="4" s="1"/>
  <c r="AR165" i="5"/>
  <c r="AS165" i="5"/>
  <c r="BG166" i="6"/>
  <c r="BF166" i="6"/>
  <c r="AN203" i="6"/>
  <c r="AO203" i="6"/>
  <c r="BH161" i="3"/>
  <c r="AZ206" i="6"/>
  <c r="AF206" i="6"/>
  <c r="AW162" i="3"/>
  <c r="BI162" i="3" s="1"/>
  <c r="AR161" i="1"/>
  <c r="AS161" i="1"/>
  <c r="AW161" i="1" s="1"/>
  <c r="R165" i="5"/>
  <c r="S165" i="5"/>
  <c r="W165" i="5" s="1"/>
  <c r="P165" i="5"/>
  <c r="BK165" i="5" s="1"/>
  <c r="BE203" i="6"/>
  <c r="AJ204" i="6"/>
  <c r="AQ204" i="6" s="1"/>
  <c r="AM204" i="6"/>
  <c r="A208" i="6"/>
  <c r="AE207" i="6"/>
  <c r="R161" i="1"/>
  <c r="V161" i="1" s="1"/>
  <c r="S161" i="1"/>
  <c r="W161" i="1" s="1"/>
  <c r="P161" i="1"/>
  <c r="AR163" i="3"/>
  <c r="AV163" i="3" s="1"/>
  <c r="AS163" i="3"/>
  <c r="AR202" i="6"/>
  <c r="AV202" i="6" s="1"/>
  <c r="BI202" i="6" s="1"/>
  <c r="AS202" i="6"/>
  <c r="AW202" i="6" s="1"/>
  <c r="AP202" i="6"/>
  <c r="AW164" i="5"/>
  <c r="BG164" i="5" s="1"/>
  <c r="AG205" i="6"/>
  <c r="AH205" i="6" s="1"/>
  <c r="AI205" i="6"/>
  <c r="BI201" i="6"/>
  <c r="AR166" i="4"/>
  <c r="AS166" i="4"/>
  <c r="J168" i="6"/>
  <c r="O168" i="6"/>
  <c r="P168" i="6" s="1"/>
  <c r="N168" i="6"/>
  <c r="E170" i="6"/>
  <c r="F170" i="6" s="1"/>
  <c r="I170" i="6" s="1"/>
  <c r="B170" i="6"/>
  <c r="C170" i="6" s="1"/>
  <c r="S167" i="6"/>
  <c r="W167" i="6" s="1"/>
  <c r="R167" i="6"/>
  <c r="Z169" i="6"/>
  <c r="BE166" i="5"/>
  <c r="BE167" i="4"/>
  <c r="BE164" i="3"/>
  <c r="BE162" i="1"/>
  <c r="BH163" i="3"/>
  <c r="AG166" i="3"/>
  <c r="AG164" i="1"/>
  <c r="BH164" i="5"/>
  <c r="L163" i="1"/>
  <c r="AL168" i="4"/>
  <c r="AL163" i="1"/>
  <c r="AG169" i="4"/>
  <c r="AM165" i="3"/>
  <c r="M163" i="1"/>
  <c r="M165" i="3"/>
  <c r="AM168" i="4"/>
  <c r="G164" i="1"/>
  <c r="L168" i="4"/>
  <c r="G169" i="4"/>
  <c r="G166" i="3"/>
  <c r="L167" i="5"/>
  <c r="M167" i="5"/>
  <c r="AM167" i="5"/>
  <c r="AL167" i="5"/>
  <c r="AO166" i="5"/>
  <c r="AP166" i="5" s="1"/>
  <c r="AI167" i="5"/>
  <c r="J167" i="5"/>
  <c r="N162" i="1"/>
  <c r="O164" i="3"/>
  <c r="J163" i="1"/>
  <c r="AI163" i="1"/>
  <c r="AJ163" i="1"/>
  <c r="AQ163" i="1" s="1"/>
  <c r="AI165" i="3"/>
  <c r="AJ165" i="3"/>
  <c r="I165" i="3"/>
  <c r="J165" i="3"/>
  <c r="AJ167" i="5"/>
  <c r="N166" i="5"/>
  <c r="O166" i="5"/>
  <c r="AN166" i="5"/>
  <c r="AF168" i="5"/>
  <c r="AZ168" i="5"/>
  <c r="Z168" i="5"/>
  <c r="F168" i="5"/>
  <c r="I167" i="5"/>
  <c r="Q167" i="5" s="1"/>
  <c r="B169" i="5"/>
  <c r="C169" i="5" s="1"/>
  <c r="BJ169" i="5" s="1"/>
  <c r="E169" i="5"/>
  <c r="G169" i="5" s="1"/>
  <c r="AE169" i="5"/>
  <c r="AG169" i="5" s="1"/>
  <c r="A170" i="5"/>
  <c r="V165" i="5"/>
  <c r="N167" i="4"/>
  <c r="O167" i="4"/>
  <c r="E170" i="4"/>
  <c r="A171" i="4"/>
  <c r="AE170" i="4"/>
  <c r="B170" i="4"/>
  <c r="C170" i="4" s="1"/>
  <c r="AF169" i="4"/>
  <c r="AI169" i="4" s="1"/>
  <c r="AZ169" i="4"/>
  <c r="AJ168" i="4"/>
  <c r="AQ168" i="4" s="1"/>
  <c r="I168" i="4"/>
  <c r="Q168" i="4" s="1"/>
  <c r="AN167" i="4"/>
  <c r="AO167" i="4"/>
  <c r="AP167" i="4" s="1"/>
  <c r="F169" i="4"/>
  <c r="M169" i="4" s="1"/>
  <c r="Z169" i="4"/>
  <c r="J168" i="4"/>
  <c r="N164" i="3"/>
  <c r="AV161" i="1"/>
  <c r="O162" i="1"/>
  <c r="AF164" i="1"/>
  <c r="AJ164" i="1" s="1"/>
  <c r="AO162" i="1"/>
  <c r="AP162" i="1" s="1"/>
  <c r="F164" i="1"/>
  <c r="J164" i="1" s="1"/>
  <c r="Z164" i="1"/>
  <c r="F166" i="3"/>
  <c r="Z166" i="3"/>
  <c r="AF166" i="3"/>
  <c r="AO164" i="3"/>
  <c r="AP164" i="3" s="1"/>
  <c r="AZ164" i="1"/>
  <c r="AZ166" i="3"/>
  <c r="AE167" i="3"/>
  <c r="E167" i="3"/>
  <c r="B167" i="3"/>
  <c r="C167" i="3" s="1"/>
  <c r="BJ167" i="3" s="1"/>
  <c r="E165" i="1"/>
  <c r="A165" i="8" s="1"/>
  <c r="B165" i="1"/>
  <c r="C165" i="1" s="1"/>
  <c r="AE165" i="1"/>
  <c r="A168" i="3"/>
  <c r="A166" i="1"/>
  <c r="AW166" i="4" l="1"/>
  <c r="AQ169" i="9"/>
  <c r="AL170" i="9"/>
  <c r="AQ165" i="3"/>
  <c r="BH168" i="9"/>
  <c r="BH167" i="9"/>
  <c r="BJ167" i="9" s="1"/>
  <c r="BI168" i="9"/>
  <c r="Q168" i="6"/>
  <c r="BK168" i="6" s="1"/>
  <c r="AJ170" i="9"/>
  <c r="AQ170" i="9" s="1"/>
  <c r="L170" i="9"/>
  <c r="AW165" i="5"/>
  <c r="BG162" i="3"/>
  <c r="BF164" i="5"/>
  <c r="BI164" i="5"/>
  <c r="AM170" i="9"/>
  <c r="AO170" i="9" s="1"/>
  <c r="AQ167" i="5"/>
  <c r="BK167" i="6"/>
  <c r="AN170" i="9"/>
  <c r="AO169" i="9"/>
  <c r="AN169" i="9"/>
  <c r="AF171" i="9"/>
  <c r="AM171" i="9" s="1"/>
  <c r="AG171" i="9"/>
  <c r="AZ171" i="9"/>
  <c r="BF168" i="9"/>
  <c r="BG168" i="9"/>
  <c r="BF167" i="9"/>
  <c r="BG167" i="9"/>
  <c r="A173" i="9"/>
  <c r="E172" i="9"/>
  <c r="AE172" i="9"/>
  <c r="B172" i="9"/>
  <c r="C172" i="9" s="1"/>
  <c r="I170" i="9"/>
  <c r="M170" i="9"/>
  <c r="J170" i="9"/>
  <c r="S169" i="9"/>
  <c r="W169" i="9" s="1"/>
  <c r="R169" i="9"/>
  <c r="V169" i="9" s="1"/>
  <c r="P169" i="9"/>
  <c r="BK169" i="9" s="1"/>
  <c r="Z171" i="9"/>
  <c r="G171" i="9"/>
  <c r="F171" i="9"/>
  <c r="V166" i="4"/>
  <c r="BH166" i="4" s="1"/>
  <c r="BJ162" i="3"/>
  <c r="AN165" i="3"/>
  <c r="M166" i="3"/>
  <c r="Q165" i="3"/>
  <c r="BF162" i="3"/>
  <c r="BE163" i="1"/>
  <c r="V167" i="6"/>
  <c r="BH167" i="6" s="1"/>
  <c r="BJ167" i="6" s="1"/>
  <c r="J169" i="6"/>
  <c r="R166" i="5"/>
  <c r="W166" i="5" s="1"/>
  <c r="S166" i="5"/>
  <c r="P166" i="5"/>
  <c r="BK166" i="5" s="1"/>
  <c r="AO204" i="6"/>
  <c r="AN204" i="6"/>
  <c r="AI206" i="6"/>
  <c r="AG206" i="6"/>
  <c r="AH206" i="6" s="1"/>
  <c r="AR164" i="3"/>
  <c r="AS164" i="3"/>
  <c r="AR166" i="5"/>
  <c r="AV166" i="5" s="1"/>
  <c r="AS166" i="5"/>
  <c r="AW166" i="5" s="1"/>
  <c r="BJ164" i="5"/>
  <c r="AW163" i="3"/>
  <c r="BI163" i="3" s="1"/>
  <c r="AZ207" i="6"/>
  <c r="AF207" i="6"/>
  <c r="R162" i="1"/>
  <c r="S162" i="1"/>
  <c r="W162" i="1" s="1"/>
  <c r="P162" i="1"/>
  <c r="R164" i="3"/>
  <c r="S164" i="3"/>
  <c r="P164" i="3"/>
  <c r="BK164" i="3" s="1"/>
  <c r="BE168" i="4"/>
  <c r="AV166" i="4"/>
  <c r="BI166" i="4" s="1"/>
  <c r="BE204" i="6"/>
  <c r="AL166" i="3"/>
  <c r="AR162" i="1"/>
  <c r="AS162" i="1"/>
  <c r="AW162" i="1" s="1"/>
  <c r="R167" i="4"/>
  <c r="S167" i="4"/>
  <c r="P167" i="4"/>
  <c r="BK167" i="4" s="1"/>
  <c r="AR167" i="4"/>
  <c r="AV167" i="4" s="1"/>
  <c r="AS167" i="4"/>
  <c r="AW167" i="4" s="1"/>
  <c r="AV165" i="5"/>
  <c r="BI165" i="5" s="1"/>
  <c r="BG167" i="6"/>
  <c r="BF167" i="6"/>
  <c r="AJ205" i="6"/>
  <c r="AQ205" i="6" s="1"/>
  <c r="AM205" i="6"/>
  <c r="A209" i="6"/>
  <c r="AE208" i="6"/>
  <c r="AR203" i="6"/>
  <c r="AV203" i="6" s="1"/>
  <c r="AS203" i="6"/>
  <c r="AW203" i="6" s="1"/>
  <c r="AP203" i="6"/>
  <c r="G170" i="6"/>
  <c r="H170" i="6" s="1"/>
  <c r="M170" i="6" s="1"/>
  <c r="N169" i="6"/>
  <c r="O169" i="6"/>
  <c r="P169" i="6" s="1"/>
  <c r="B171" i="6"/>
  <c r="C171" i="6" s="1"/>
  <c r="E171" i="6"/>
  <c r="F171" i="6" s="1"/>
  <c r="R168" i="6"/>
  <c r="V168" i="6" s="1"/>
  <c r="S168" i="6"/>
  <c r="W168" i="6" s="1"/>
  <c r="Z170" i="6"/>
  <c r="BE167" i="5"/>
  <c r="BE165" i="3"/>
  <c r="BH165" i="5"/>
  <c r="BH161" i="1"/>
  <c r="BG161" i="1"/>
  <c r="BF161" i="1"/>
  <c r="L166" i="3"/>
  <c r="AM166" i="3"/>
  <c r="AG165" i="1"/>
  <c r="G167" i="3"/>
  <c r="BI161" i="1"/>
  <c r="G170" i="4"/>
  <c r="AM164" i="1"/>
  <c r="AG167" i="3"/>
  <c r="L169" i="4"/>
  <c r="O169" i="4" s="1"/>
  <c r="M164" i="1"/>
  <c r="AL169" i="4"/>
  <c r="AL164" i="1"/>
  <c r="G165" i="1"/>
  <c r="AG170" i="4"/>
  <c r="L164" i="1"/>
  <c r="AM169" i="4"/>
  <c r="AL168" i="5"/>
  <c r="AM168" i="5"/>
  <c r="M168" i="5"/>
  <c r="L168" i="5"/>
  <c r="AI168" i="5"/>
  <c r="I169" i="4"/>
  <c r="AI164" i="1"/>
  <c r="AQ164" i="1" s="1"/>
  <c r="I164" i="1"/>
  <c r="O167" i="5"/>
  <c r="AJ168" i="5"/>
  <c r="J169" i="4"/>
  <c r="AO165" i="3"/>
  <c r="AP165" i="3" s="1"/>
  <c r="I166" i="3"/>
  <c r="J166" i="3"/>
  <c r="AI166" i="3"/>
  <c r="AJ166" i="3"/>
  <c r="N167" i="5"/>
  <c r="AN167" i="5"/>
  <c r="AO167" i="5"/>
  <c r="AP167" i="5" s="1"/>
  <c r="Z169" i="5"/>
  <c r="F169" i="5"/>
  <c r="AZ169" i="5"/>
  <c r="AF169" i="5"/>
  <c r="E170" i="5"/>
  <c r="G170" i="5" s="1"/>
  <c r="B170" i="5"/>
  <c r="C170" i="5" s="1"/>
  <c r="AE170" i="5"/>
  <c r="AG170" i="5" s="1"/>
  <c r="A171" i="5"/>
  <c r="I168" i="5"/>
  <c r="J168" i="5"/>
  <c r="AO168" i="4"/>
  <c r="AP168" i="4" s="1"/>
  <c r="AN168" i="4"/>
  <c r="N168" i="4"/>
  <c r="O168" i="4"/>
  <c r="Z170" i="4"/>
  <c r="F170" i="4"/>
  <c r="M170" i="4" s="1"/>
  <c r="AE171" i="4"/>
  <c r="B171" i="4"/>
  <c r="C171" i="4" s="1"/>
  <c r="BJ171" i="4" s="1"/>
  <c r="E171" i="4"/>
  <c r="A172" i="4"/>
  <c r="AZ170" i="4"/>
  <c r="AF170" i="4"/>
  <c r="AM170" i="4" s="1"/>
  <c r="AJ169" i="4"/>
  <c r="AQ169" i="4" s="1"/>
  <c r="V162" i="1"/>
  <c r="O163" i="1"/>
  <c r="N163" i="1"/>
  <c r="AO163" i="1"/>
  <c r="AP163" i="1" s="1"/>
  <c r="AN163" i="1"/>
  <c r="F165" i="1"/>
  <c r="I165" i="1" s="1"/>
  <c r="Z165" i="1"/>
  <c r="AV162" i="1"/>
  <c r="AF165" i="1"/>
  <c r="AL165" i="1" s="1"/>
  <c r="O165" i="3"/>
  <c r="N165" i="3"/>
  <c r="F167" i="3"/>
  <c r="Z167" i="3"/>
  <c r="AF167" i="3"/>
  <c r="AV164" i="3"/>
  <c r="AZ165" i="1"/>
  <c r="AZ167" i="3"/>
  <c r="AE168" i="3"/>
  <c r="B168" i="3"/>
  <c r="C168" i="3" s="1"/>
  <c r="E168" i="3"/>
  <c r="AE166" i="1"/>
  <c r="B166" i="1"/>
  <c r="C166" i="1" s="1"/>
  <c r="E166" i="1"/>
  <c r="A166" i="8" s="1"/>
  <c r="A169" i="3"/>
  <c r="A167" i="1"/>
  <c r="AQ166" i="3" l="1"/>
  <c r="O170" i="9"/>
  <c r="AL171" i="9"/>
  <c r="AO171" i="9" s="1"/>
  <c r="BJ168" i="9"/>
  <c r="W164" i="3"/>
  <c r="BI166" i="5"/>
  <c r="BH169" i="9"/>
  <c r="BJ161" i="1"/>
  <c r="A161" i="2" s="1"/>
  <c r="AJ171" i="9"/>
  <c r="N170" i="9"/>
  <c r="M171" i="9"/>
  <c r="AI171" i="9"/>
  <c r="L167" i="3"/>
  <c r="Q169" i="4"/>
  <c r="BG166" i="4"/>
  <c r="W167" i="4"/>
  <c r="AN166" i="3"/>
  <c r="Q169" i="6"/>
  <c r="BK169" i="6" s="1"/>
  <c r="AQ168" i="5"/>
  <c r="BJ166" i="4"/>
  <c r="Q170" i="9"/>
  <c r="A174" i="9"/>
  <c r="B173" i="9"/>
  <c r="C173" i="9" s="1"/>
  <c r="AE173" i="9"/>
  <c r="E173" i="9"/>
  <c r="AR169" i="9"/>
  <c r="AV169" i="9" s="1"/>
  <c r="AP169" i="9"/>
  <c r="AS169" i="9"/>
  <c r="AW169" i="9" s="1"/>
  <c r="Z172" i="9"/>
  <c r="G172" i="9"/>
  <c r="F172" i="9"/>
  <c r="J172" i="9" s="1"/>
  <c r="J171" i="9"/>
  <c r="I171" i="9"/>
  <c r="BE170" i="9"/>
  <c r="AR170" i="9"/>
  <c r="AV170" i="9" s="1"/>
  <c r="AS170" i="9"/>
  <c r="AW170" i="9" s="1"/>
  <c r="AP170" i="9"/>
  <c r="AF172" i="9"/>
  <c r="AJ172" i="9" s="1"/>
  <c r="AG172" i="9"/>
  <c r="AZ172" i="9"/>
  <c r="L171" i="9"/>
  <c r="P170" i="9"/>
  <c r="R170" i="9"/>
  <c r="V170" i="9" s="1"/>
  <c r="S170" i="9"/>
  <c r="W170" i="9" s="1"/>
  <c r="AN171" i="9"/>
  <c r="AQ171" i="9"/>
  <c r="BG165" i="5"/>
  <c r="BF165" i="5"/>
  <c r="Q168" i="5"/>
  <c r="BF166" i="4"/>
  <c r="V167" i="4"/>
  <c r="BH167" i="4" s="1"/>
  <c r="V164" i="3"/>
  <c r="BH164" i="3" s="1"/>
  <c r="BG163" i="3"/>
  <c r="Q166" i="3"/>
  <c r="BF163" i="3"/>
  <c r="BH168" i="6"/>
  <c r="BJ168" i="6" s="1"/>
  <c r="BI203" i="6"/>
  <c r="BF168" i="6"/>
  <c r="BG168" i="6"/>
  <c r="AO205" i="6"/>
  <c r="AN205" i="6"/>
  <c r="AJ206" i="6"/>
  <c r="AQ206" i="6" s="1"/>
  <c r="AM206" i="6"/>
  <c r="AR163" i="1"/>
  <c r="AS163" i="1"/>
  <c r="AR168" i="4"/>
  <c r="AV168" i="4" s="1"/>
  <c r="AS168" i="4"/>
  <c r="R163" i="1"/>
  <c r="V163" i="1" s="1"/>
  <c r="S163" i="1"/>
  <c r="P163" i="1"/>
  <c r="AR165" i="3"/>
  <c r="AS165" i="3"/>
  <c r="AR167" i="5"/>
  <c r="AS167" i="5"/>
  <c r="R169" i="4"/>
  <c r="V169" i="4" s="1"/>
  <c r="S169" i="4"/>
  <c r="W169" i="4" s="1"/>
  <c r="P169" i="4"/>
  <c r="R167" i="5"/>
  <c r="S167" i="5"/>
  <c r="P167" i="5"/>
  <c r="BK167" i="5" s="1"/>
  <c r="BE205" i="6"/>
  <c r="AF208" i="6"/>
  <c r="AZ208" i="6"/>
  <c r="AM167" i="3"/>
  <c r="R165" i="3"/>
  <c r="V165" i="3" s="1"/>
  <c r="S165" i="3"/>
  <c r="P165" i="3"/>
  <c r="BK165" i="3" s="1"/>
  <c r="R168" i="4"/>
  <c r="V168" i="4" s="1"/>
  <c r="S168" i="4"/>
  <c r="P168" i="4"/>
  <c r="BK168" i="4" s="1"/>
  <c r="V166" i="5"/>
  <c r="BH166" i="5" s="1"/>
  <c r="BJ166" i="5" s="1"/>
  <c r="A210" i="6"/>
  <c r="AE209" i="6"/>
  <c r="AI207" i="6"/>
  <c r="AG207" i="6"/>
  <c r="AH207" i="6" s="1"/>
  <c r="AW164" i="3"/>
  <c r="AR204" i="6"/>
  <c r="AV204" i="6" s="1"/>
  <c r="AS204" i="6"/>
  <c r="AW204" i="6" s="1"/>
  <c r="AP204" i="6"/>
  <c r="G171" i="6"/>
  <c r="H171" i="6" s="1"/>
  <c r="M171" i="6" s="1"/>
  <c r="I171" i="6"/>
  <c r="J170" i="6"/>
  <c r="N170" i="6"/>
  <c r="G172" i="6"/>
  <c r="H172" i="6" s="1"/>
  <c r="M172" i="6" s="1"/>
  <c r="B172" i="6"/>
  <c r="C172" i="6" s="1"/>
  <c r="E172" i="6"/>
  <c r="F172" i="6" s="1"/>
  <c r="I172" i="6" s="1"/>
  <c r="O170" i="6"/>
  <c r="P170" i="6" s="1"/>
  <c r="S169" i="6"/>
  <c r="W169" i="6" s="1"/>
  <c r="R169" i="6"/>
  <c r="Z171" i="6"/>
  <c r="BG166" i="5"/>
  <c r="BE168" i="5"/>
  <c r="BE169" i="4"/>
  <c r="BF167" i="4"/>
  <c r="BE166" i="3"/>
  <c r="BE164" i="1"/>
  <c r="BI167" i="4"/>
  <c r="BG167" i="4"/>
  <c r="BG162" i="1"/>
  <c r="BF162" i="1"/>
  <c r="M165" i="1"/>
  <c r="AL167" i="3"/>
  <c r="AG168" i="3"/>
  <c r="AL170" i="4"/>
  <c r="AO170" i="4" s="1"/>
  <c r="AP170" i="4" s="1"/>
  <c r="L165" i="1"/>
  <c r="L170" i="4"/>
  <c r="AM165" i="1"/>
  <c r="G166" i="1"/>
  <c r="G171" i="4"/>
  <c r="AG171" i="4"/>
  <c r="M167" i="3"/>
  <c r="AG166" i="1"/>
  <c r="G168" i="3"/>
  <c r="BI162" i="1"/>
  <c r="BH162" i="1"/>
  <c r="BJ162" i="1" s="1"/>
  <c r="A162" i="2" s="1"/>
  <c r="M169" i="5"/>
  <c r="L169" i="5"/>
  <c r="AL169" i="5"/>
  <c r="AM169" i="5"/>
  <c r="I169" i="5"/>
  <c r="AJ169" i="5"/>
  <c r="AV165" i="3"/>
  <c r="AN164" i="1"/>
  <c r="J165" i="1"/>
  <c r="AI165" i="1"/>
  <c r="AJ165" i="1"/>
  <c r="AN165" i="1"/>
  <c r="V167" i="5"/>
  <c r="J169" i="5"/>
  <c r="AJ170" i="4"/>
  <c r="N169" i="4"/>
  <c r="BK169" i="4" s="1"/>
  <c r="J167" i="3"/>
  <c r="I167" i="3"/>
  <c r="AI167" i="3"/>
  <c r="AJ167" i="3"/>
  <c r="F170" i="5"/>
  <c r="Z170" i="5"/>
  <c r="AN168" i="5"/>
  <c r="AO168" i="5"/>
  <c r="AP168" i="5" s="1"/>
  <c r="AW167" i="5"/>
  <c r="AV167" i="5"/>
  <c r="AF170" i="5"/>
  <c r="AZ170" i="5"/>
  <c r="AE171" i="5"/>
  <c r="AG171" i="5" s="1"/>
  <c r="E171" i="5"/>
  <c r="G171" i="5" s="1"/>
  <c r="B171" i="5"/>
  <c r="C171" i="5" s="1"/>
  <c r="BJ171" i="5" s="1"/>
  <c r="A172" i="5"/>
  <c r="N168" i="5"/>
  <c r="O168" i="5"/>
  <c r="AI169" i="5"/>
  <c r="AQ169" i="5" s="1"/>
  <c r="F171" i="4"/>
  <c r="Z171" i="4"/>
  <c r="AE172" i="4"/>
  <c r="B172" i="4"/>
  <c r="C172" i="4" s="1"/>
  <c r="E172" i="4"/>
  <c r="A173" i="4"/>
  <c r="AW168" i="4"/>
  <c r="AI170" i="4"/>
  <c r="AQ170" i="4" s="1"/>
  <c r="AN169" i="4"/>
  <c r="AO169" i="4"/>
  <c r="AP169" i="4" s="1"/>
  <c r="J170" i="4"/>
  <c r="I170" i="4"/>
  <c r="Q170" i="4" s="1"/>
  <c r="AF171" i="4"/>
  <c r="AJ171" i="4" s="1"/>
  <c r="AZ171" i="4"/>
  <c r="O164" i="1"/>
  <c r="N164" i="1"/>
  <c r="F166" i="1"/>
  <c r="I166" i="1" s="1"/>
  <c r="Z166" i="1"/>
  <c r="AF166" i="1"/>
  <c r="AI166" i="1" s="1"/>
  <c r="AO164" i="1"/>
  <c r="AP164" i="1" s="1"/>
  <c r="W165" i="3"/>
  <c r="N166" i="3"/>
  <c r="AO166" i="3"/>
  <c r="AP166" i="3" s="1"/>
  <c r="F168" i="3"/>
  <c r="L168" i="3" s="1"/>
  <c r="Z168" i="3"/>
  <c r="O166" i="3"/>
  <c r="AF168" i="3"/>
  <c r="AM168" i="3" s="1"/>
  <c r="AZ168" i="3"/>
  <c r="AZ166" i="1"/>
  <c r="E169" i="3"/>
  <c r="AE169" i="3"/>
  <c r="B169" i="3"/>
  <c r="C169" i="3" s="1"/>
  <c r="BJ169" i="3" s="1"/>
  <c r="E167" i="1"/>
  <c r="A167" i="8" s="1"/>
  <c r="AE167" i="1"/>
  <c r="B167" i="1"/>
  <c r="C167" i="1" s="1"/>
  <c r="A170" i="3"/>
  <c r="A168" i="1"/>
  <c r="AN167" i="3" l="1"/>
  <c r="BH170" i="9"/>
  <c r="BI170" i="9"/>
  <c r="BI169" i="9"/>
  <c r="BJ169" i="9" s="1"/>
  <c r="AM172" i="9"/>
  <c r="BK170" i="9"/>
  <c r="AQ165" i="1"/>
  <c r="W167" i="5"/>
  <c r="BH167" i="5" s="1"/>
  <c r="AQ167" i="3"/>
  <c r="AW163" i="1"/>
  <c r="AI172" i="9"/>
  <c r="AQ172" i="9" s="1"/>
  <c r="Q170" i="6"/>
  <c r="BG169" i="9"/>
  <c r="BF170" i="9"/>
  <c r="BG170" i="9"/>
  <c r="Z173" i="9"/>
  <c r="G173" i="9"/>
  <c r="F173" i="9"/>
  <c r="I173" i="9" s="1"/>
  <c r="L173" i="9"/>
  <c r="N171" i="9"/>
  <c r="O171" i="9"/>
  <c r="A175" i="9"/>
  <c r="B174" i="9"/>
  <c r="C174" i="9" s="1"/>
  <c r="AE174" i="9"/>
  <c r="E174" i="9"/>
  <c r="BE171" i="9"/>
  <c r="AZ173" i="9"/>
  <c r="AF173" i="9"/>
  <c r="AI173" i="9" s="1"/>
  <c r="AG173" i="9"/>
  <c r="Q171" i="9"/>
  <c r="M172" i="9"/>
  <c r="AR171" i="9"/>
  <c r="AV171" i="9" s="1"/>
  <c r="BI171" i="9" s="1"/>
  <c r="AS171" i="9"/>
  <c r="AW171" i="9" s="1"/>
  <c r="AP171" i="9"/>
  <c r="I172" i="9"/>
  <c r="L172" i="9"/>
  <c r="AL172" i="9"/>
  <c r="BF169" i="9"/>
  <c r="Q169" i="5"/>
  <c r="M171" i="4"/>
  <c r="Q167" i="3"/>
  <c r="BF164" i="3"/>
  <c r="W163" i="1"/>
  <c r="BH163" i="1"/>
  <c r="V169" i="6"/>
  <c r="BH169" i="6" s="1"/>
  <c r="BJ169" i="6" s="1"/>
  <c r="AR170" i="4"/>
  <c r="AV170" i="4" s="1"/>
  <c r="AS170" i="4"/>
  <c r="AR166" i="3"/>
  <c r="AS166" i="3"/>
  <c r="BG169" i="6"/>
  <c r="BF169" i="6"/>
  <c r="A211" i="6"/>
  <c r="AE210" i="6"/>
  <c r="R166" i="3"/>
  <c r="V166" i="3" s="1"/>
  <c r="S166" i="3"/>
  <c r="P166" i="3"/>
  <c r="BK166" i="3" s="1"/>
  <c r="R164" i="1"/>
  <c r="S164" i="1"/>
  <c r="W164" i="1" s="1"/>
  <c r="P164" i="1"/>
  <c r="AN170" i="4"/>
  <c r="AR169" i="4"/>
  <c r="AV169" i="4" s="1"/>
  <c r="AS169" i="4"/>
  <c r="AW169" i="4" s="1"/>
  <c r="AV163" i="1"/>
  <c r="BF166" i="5"/>
  <c r="AJ207" i="6"/>
  <c r="AQ207" i="6" s="1"/>
  <c r="AM207" i="6"/>
  <c r="W168" i="4"/>
  <c r="BF168" i="4" s="1"/>
  <c r="AW165" i="3"/>
  <c r="BG165" i="3" s="1"/>
  <c r="BI164" i="3"/>
  <c r="BJ164" i="3" s="1"/>
  <c r="AR205" i="6"/>
  <c r="AV205" i="6" s="1"/>
  <c r="AS205" i="6"/>
  <c r="AW205" i="6" s="1"/>
  <c r="AP205" i="6"/>
  <c r="BH168" i="4"/>
  <c r="R168" i="5"/>
  <c r="V168" i="5" s="1"/>
  <c r="S168" i="5"/>
  <c r="P168" i="5"/>
  <c r="BK168" i="5" s="1"/>
  <c r="BG164" i="3"/>
  <c r="AN206" i="6"/>
  <c r="AO206" i="6"/>
  <c r="AR164" i="1"/>
  <c r="AS164" i="1"/>
  <c r="AR168" i="5"/>
  <c r="AS168" i="5"/>
  <c r="BI204" i="6"/>
  <c r="AF209" i="6"/>
  <c r="AZ209" i="6"/>
  <c r="AI208" i="6"/>
  <c r="AG208" i="6"/>
  <c r="AH208" i="6" s="1"/>
  <c r="BE206" i="6"/>
  <c r="J171" i="6"/>
  <c r="J172" i="6"/>
  <c r="O171" i="6"/>
  <c r="P171" i="6" s="1"/>
  <c r="N171" i="6"/>
  <c r="S170" i="6"/>
  <c r="W170" i="6" s="1"/>
  <c r="R170" i="6"/>
  <c r="V170" i="6" s="1"/>
  <c r="Z172" i="6"/>
  <c r="B173" i="6"/>
  <c r="C173" i="6" s="1"/>
  <c r="E173" i="6"/>
  <c r="F173" i="6" s="1"/>
  <c r="BF167" i="5"/>
  <c r="BE169" i="5"/>
  <c r="BE165" i="1"/>
  <c r="BE170" i="4"/>
  <c r="BE167" i="3"/>
  <c r="BI167" i="5"/>
  <c r="BG167" i="5"/>
  <c r="BI168" i="4"/>
  <c r="BH165" i="3"/>
  <c r="M166" i="1"/>
  <c r="AL168" i="3"/>
  <c r="AN168" i="3" s="1"/>
  <c r="AM166" i="1"/>
  <c r="AL171" i="4"/>
  <c r="L171" i="4"/>
  <c r="L166" i="1"/>
  <c r="AG167" i="1"/>
  <c r="G167" i="1"/>
  <c r="M168" i="3"/>
  <c r="AL166" i="1"/>
  <c r="AM171" i="4"/>
  <c r="G169" i="3"/>
  <c r="AG172" i="4"/>
  <c r="AG169" i="3"/>
  <c r="BH169" i="4"/>
  <c r="G172" i="4"/>
  <c r="AL170" i="5"/>
  <c r="AM170" i="5"/>
  <c r="M170" i="5"/>
  <c r="L170" i="5"/>
  <c r="O165" i="1"/>
  <c r="J166" i="1"/>
  <c r="AJ166" i="1"/>
  <c r="AQ166" i="1" s="1"/>
  <c r="I170" i="5"/>
  <c r="O169" i="5"/>
  <c r="AW170" i="4"/>
  <c r="J171" i="4"/>
  <c r="AI171" i="4"/>
  <c r="AQ171" i="4" s="1"/>
  <c r="I168" i="3"/>
  <c r="J168" i="3"/>
  <c r="AI168" i="3"/>
  <c r="AJ168" i="3"/>
  <c r="N169" i="5"/>
  <c r="AI170" i="5"/>
  <c r="AQ170" i="5" s="1"/>
  <c r="AJ170" i="5"/>
  <c r="J170" i="5"/>
  <c r="AZ171" i="5"/>
  <c r="AF171" i="5"/>
  <c r="F171" i="5"/>
  <c r="Z171" i="5"/>
  <c r="AN169" i="5"/>
  <c r="AO169" i="5"/>
  <c r="AP169" i="5" s="1"/>
  <c r="AW168" i="5"/>
  <c r="AV168" i="5"/>
  <c r="AE172" i="5"/>
  <c r="AG172" i="5" s="1"/>
  <c r="B172" i="5"/>
  <c r="C172" i="5" s="1"/>
  <c r="A173" i="5"/>
  <c r="E172" i="5"/>
  <c r="G172" i="5" s="1"/>
  <c r="Z172" i="4"/>
  <c r="F172" i="4"/>
  <c r="B173" i="4"/>
  <c r="C173" i="4" s="1"/>
  <c r="BJ173" i="4" s="1"/>
  <c r="E173" i="4"/>
  <c r="A174" i="4"/>
  <c r="AE173" i="4"/>
  <c r="N170" i="4"/>
  <c r="O170" i="4"/>
  <c r="AZ172" i="4"/>
  <c r="AF172" i="4"/>
  <c r="AM172" i="4" s="1"/>
  <c r="I171" i="4"/>
  <c r="Q171" i="4" s="1"/>
  <c r="V164" i="1"/>
  <c r="AO165" i="1"/>
  <c r="AP165" i="1" s="1"/>
  <c r="N165" i="1"/>
  <c r="F167" i="1"/>
  <c r="Z167" i="1"/>
  <c r="AV164" i="1"/>
  <c r="AF167" i="1"/>
  <c r="AJ167" i="1" s="1"/>
  <c r="AV166" i="3"/>
  <c r="O167" i="3"/>
  <c r="N167" i="3"/>
  <c r="W166" i="3"/>
  <c r="F169" i="3"/>
  <c r="L169" i="3" s="1"/>
  <c r="Z169" i="3"/>
  <c r="AO167" i="3"/>
  <c r="AP167" i="3" s="1"/>
  <c r="AF169" i="3"/>
  <c r="AZ167" i="1"/>
  <c r="AZ169" i="3"/>
  <c r="E170" i="3"/>
  <c r="AE170" i="3"/>
  <c r="B170" i="3"/>
  <c r="C170" i="3" s="1"/>
  <c r="E168" i="1"/>
  <c r="A168" i="8" s="1"/>
  <c r="AE168" i="1"/>
  <c r="B168" i="1"/>
  <c r="C168" i="1" s="1"/>
  <c r="A171" i="3"/>
  <c r="A169" i="1"/>
  <c r="BI163" i="1" l="1"/>
  <c r="AL173" i="9"/>
  <c r="BJ170" i="9"/>
  <c r="BJ163" i="1"/>
  <c r="A163" i="2" s="1"/>
  <c r="AQ168" i="3"/>
  <c r="J173" i="9"/>
  <c r="AM173" i="9"/>
  <c r="AO173" i="9" s="1"/>
  <c r="M173" i="9"/>
  <c r="AJ173" i="9"/>
  <c r="BE173" i="9" s="1"/>
  <c r="Q168" i="3"/>
  <c r="Q171" i="6"/>
  <c r="Q172" i="6" s="1"/>
  <c r="Q170" i="5"/>
  <c r="BH170" i="6"/>
  <c r="BJ170" i="6" s="1"/>
  <c r="BK170" i="6"/>
  <c r="Z174" i="9"/>
  <c r="G174" i="9"/>
  <c r="F174" i="9"/>
  <c r="I174" i="9" s="1"/>
  <c r="N173" i="9"/>
  <c r="O173" i="9"/>
  <c r="BE172" i="9"/>
  <c r="N172" i="9"/>
  <c r="O172" i="9"/>
  <c r="A176" i="9"/>
  <c r="AE175" i="9"/>
  <c r="B175" i="9"/>
  <c r="C175" i="9" s="1"/>
  <c r="E175" i="9"/>
  <c r="AN172" i="9"/>
  <c r="AO172" i="9"/>
  <c r="AF174" i="9"/>
  <c r="AJ174" i="9" s="1"/>
  <c r="AG174" i="9"/>
  <c r="AZ174" i="9"/>
  <c r="R171" i="9"/>
  <c r="V171" i="9" s="1"/>
  <c r="BH171" i="9" s="1"/>
  <c r="BJ171" i="9" s="1"/>
  <c r="P171" i="9"/>
  <c r="BK171" i="9" s="1"/>
  <c r="S171" i="9"/>
  <c r="W171" i="9" s="1"/>
  <c r="Q172" i="9"/>
  <c r="BK170" i="4"/>
  <c r="BJ168" i="4"/>
  <c r="BG168" i="4"/>
  <c r="BF165" i="3"/>
  <c r="BI165" i="3"/>
  <c r="N166" i="1"/>
  <c r="BF163" i="1"/>
  <c r="BG163" i="1"/>
  <c r="BE207" i="6"/>
  <c r="R169" i="5"/>
  <c r="S169" i="5"/>
  <c r="P169" i="5"/>
  <c r="BK169" i="5" s="1"/>
  <c r="AR206" i="6"/>
  <c r="AV206" i="6" s="1"/>
  <c r="BI206" i="6" s="1"/>
  <c r="AS206" i="6"/>
  <c r="AW206" i="6" s="1"/>
  <c r="AP206" i="6"/>
  <c r="AF210" i="6"/>
  <c r="AZ210" i="6"/>
  <c r="AL169" i="3"/>
  <c r="BH166" i="3"/>
  <c r="M167" i="1"/>
  <c r="R170" i="4"/>
  <c r="V170" i="4" s="1"/>
  <c r="S170" i="4"/>
  <c r="P170" i="4"/>
  <c r="AR169" i="5"/>
  <c r="AS169" i="5"/>
  <c r="R165" i="1"/>
  <c r="V165" i="1" s="1"/>
  <c r="S165" i="1"/>
  <c r="W165" i="1" s="1"/>
  <c r="P165" i="1"/>
  <c r="AN170" i="5"/>
  <c r="AG209" i="6"/>
  <c r="AH209" i="6" s="1"/>
  <c r="AI209" i="6"/>
  <c r="A212" i="6"/>
  <c r="AE211" i="6"/>
  <c r="AW166" i="3"/>
  <c r="BI166" i="3" s="1"/>
  <c r="R167" i="3"/>
  <c r="S167" i="3"/>
  <c r="P167" i="3"/>
  <c r="BK167" i="3" s="1"/>
  <c r="BF169" i="4"/>
  <c r="AM208" i="6"/>
  <c r="AJ208" i="6"/>
  <c r="AQ208" i="6" s="1"/>
  <c r="AR167" i="3"/>
  <c r="AW167" i="3" s="1"/>
  <c r="AS167" i="3"/>
  <c r="AR165" i="1"/>
  <c r="AV165" i="1" s="1"/>
  <c r="AS165" i="1"/>
  <c r="M172" i="4"/>
  <c r="BG170" i="6"/>
  <c r="BF170" i="6"/>
  <c r="AW164" i="1"/>
  <c r="BI164" i="1" s="1"/>
  <c r="W168" i="5"/>
  <c r="BH168" i="5" s="1"/>
  <c r="BI205" i="6"/>
  <c r="AN207" i="6"/>
  <c r="AO207" i="6"/>
  <c r="G173" i="6"/>
  <c r="H173" i="6" s="1"/>
  <c r="M173" i="6" s="1"/>
  <c r="I173" i="6"/>
  <c r="O172" i="6"/>
  <c r="R171" i="6"/>
  <c r="S171" i="6"/>
  <c r="W171" i="6" s="1"/>
  <c r="Z173" i="6"/>
  <c r="B174" i="6"/>
  <c r="C174" i="6" s="1"/>
  <c r="E174" i="6"/>
  <c r="F174" i="6" s="1"/>
  <c r="I174" i="6" s="1"/>
  <c r="N172" i="6"/>
  <c r="BE170" i="5"/>
  <c r="BE168" i="3"/>
  <c r="BE166" i="1"/>
  <c r="BE171" i="4"/>
  <c r="BI170" i="4"/>
  <c r="BG169" i="4"/>
  <c r="BF166" i="3"/>
  <c r="BF164" i="1"/>
  <c r="AG170" i="3"/>
  <c r="AG168" i="1"/>
  <c r="L167" i="1"/>
  <c r="G168" i="1"/>
  <c r="AG173" i="4"/>
  <c r="BI168" i="5"/>
  <c r="L172" i="4"/>
  <c r="AM169" i="3"/>
  <c r="M169" i="3"/>
  <c r="G170" i="3"/>
  <c r="BH164" i="1"/>
  <c r="AL172" i="4"/>
  <c r="AN172" i="4" s="1"/>
  <c r="AL167" i="1"/>
  <c r="G173" i="4"/>
  <c r="BI169" i="4"/>
  <c r="AM167" i="1"/>
  <c r="O170" i="5"/>
  <c r="L171" i="5"/>
  <c r="M171" i="5"/>
  <c r="AL171" i="5"/>
  <c r="AM171" i="5"/>
  <c r="AI171" i="5"/>
  <c r="AN171" i="4"/>
  <c r="AO171" i="4"/>
  <c r="AP171" i="4" s="1"/>
  <c r="AI167" i="1"/>
  <c r="AQ167" i="1" s="1"/>
  <c r="AO166" i="1"/>
  <c r="AP166" i="1" s="1"/>
  <c r="O166" i="1"/>
  <c r="J167" i="1"/>
  <c r="I167" i="1"/>
  <c r="AO170" i="5"/>
  <c r="AP170" i="5" s="1"/>
  <c r="N170" i="5"/>
  <c r="V169" i="5"/>
  <c r="AJ171" i="5"/>
  <c r="AI172" i="4"/>
  <c r="AJ172" i="4"/>
  <c r="I169" i="3"/>
  <c r="J169" i="3"/>
  <c r="AJ169" i="3"/>
  <c r="AI169" i="3"/>
  <c r="B173" i="5"/>
  <c r="C173" i="5" s="1"/>
  <c r="BJ173" i="5" s="1"/>
  <c r="E173" i="5"/>
  <c r="G173" i="5" s="1"/>
  <c r="AE173" i="5"/>
  <c r="AG173" i="5" s="1"/>
  <c r="A174" i="5"/>
  <c r="I171" i="5"/>
  <c r="Z172" i="5"/>
  <c r="F172" i="5"/>
  <c r="AZ172" i="5"/>
  <c r="AF172" i="5"/>
  <c r="J171" i="5"/>
  <c r="N171" i="4"/>
  <c r="O171" i="4"/>
  <c r="E174" i="4"/>
  <c r="A175" i="4"/>
  <c r="AE174" i="4"/>
  <c r="B174" i="4"/>
  <c r="C174" i="4" s="1"/>
  <c r="AF173" i="4"/>
  <c r="AZ173" i="4"/>
  <c r="J172" i="4"/>
  <c r="F173" i="4"/>
  <c r="J173" i="4" s="1"/>
  <c r="Z173" i="4"/>
  <c r="I172" i="4"/>
  <c r="AN166" i="1"/>
  <c r="F168" i="1"/>
  <c r="M168" i="1" s="1"/>
  <c r="Z168" i="1"/>
  <c r="AF168" i="1"/>
  <c r="AJ168" i="1" s="1"/>
  <c r="O168" i="3"/>
  <c r="N168" i="3"/>
  <c r="V167" i="3"/>
  <c r="F170" i="3"/>
  <c r="Z170" i="3"/>
  <c r="AO168" i="3"/>
  <c r="AP168" i="3" s="1"/>
  <c r="AF170" i="3"/>
  <c r="AZ168" i="1"/>
  <c r="AZ170" i="3"/>
  <c r="B171" i="3"/>
  <c r="C171" i="3" s="1"/>
  <c r="BJ171" i="3" s="1"/>
  <c r="E171" i="3"/>
  <c r="AE171" i="3"/>
  <c r="E169" i="1"/>
  <c r="A169" i="8" s="1"/>
  <c r="AE169" i="1"/>
  <c r="B169" i="1"/>
  <c r="C169" i="1" s="1"/>
  <c r="A172" i="3"/>
  <c r="A170" i="1"/>
  <c r="AI174" i="9" l="1"/>
  <c r="BJ164" i="1"/>
  <c r="A164" i="2" s="1"/>
  <c r="BG164" i="1"/>
  <c r="BF168" i="5"/>
  <c r="BG168" i="5"/>
  <c r="AN173" i="9"/>
  <c r="Q173" i="9"/>
  <c r="Q172" i="4"/>
  <c r="AQ171" i="5"/>
  <c r="W167" i="3"/>
  <c r="AW169" i="5"/>
  <c r="N167" i="1"/>
  <c r="AL174" i="9"/>
  <c r="BH167" i="3"/>
  <c r="Q171" i="5"/>
  <c r="AQ173" i="9"/>
  <c r="AQ174" i="9" s="1"/>
  <c r="BK171" i="6"/>
  <c r="AQ169" i="3"/>
  <c r="AQ172" i="4"/>
  <c r="AM174" i="9"/>
  <c r="BJ168" i="5"/>
  <c r="R173" i="9"/>
  <c r="V173" i="9" s="1"/>
  <c r="S173" i="9"/>
  <c r="W173" i="9" s="1"/>
  <c r="P173" i="9"/>
  <c r="M174" i="9"/>
  <c r="BF171" i="9"/>
  <c r="BG171" i="9"/>
  <c r="R172" i="9"/>
  <c r="V172" i="9" s="1"/>
  <c r="BH172" i="9" s="1"/>
  <c r="S172" i="9"/>
  <c r="W172" i="9" s="1"/>
  <c r="P172" i="9"/>
  <c r="BK172" i="9" s="1"/>
  <c r="A177" i="9"/>
  <c r="B176" i="9"/>
  <c r="C176" i="9" s="1"/>
  <c r="AE176" i="9"/>
  <c r="E176" i="9"/>
  <c r="AG175" i="9"/>
  <c r="AZ175" i="9"/>
  <c r="AF175" i="9"/>
  <c r="AJ175" i="9" s="1"/>
  <c r="AI175" i="9"/>
  <c r="L174" i="9"/>
  <c r="Z175" i="9"/>
  <c r="G175" i="9"/>
  <c r="L175" i="9" s="1"/>
  <c r="F175" i="9"/>
  <c r="AR173" i="9"/>
  <c r="AV173" i="9" s="1"/>
  <c r="BI173" i="9" s="1"/>
  <c r="AS173" i="9"/>
  <c r="AW173" i="9" s="1"/>
  <c r="AP173" i="9"/>
  <c r="AR172" i="9"/>
  <c r="AV172" i="9" s="1"/>
  <c r="AS172" i="9"/>
  <c r="AW172" i="9" s="1"/>
  <c r="AP172" i="9"/>
  <c r="J174" i="9"/>
  <c r="Q174" i="9" s="1"/>
  <c r="AV169" i="5"/>
  <c r="BI169" i="5" s="1"/>
  <c r="AL173" i="4"/>
  <c r="AN169" i="3"/>
  <c r="Q169" i="3"/>
  <c r="AL170" i="3"/>
  <c r="BG166" i="3"/>
  <c r="AO167" i="1"/>
  <c r="AP167" i="1" s="1"/>
  <c r="V171" i="6"/>
  <c r="BH171" i="6" s="1"/>
  <c r="BJ171" i="6" s="1"/>
  <c r="BJ166" i="3"/>
  <c r="M170" i="3"/>
  <c r="R168" i="3"/>
  <c r="S168" i="3"/>
  <c r="P168" i="3"/>
  <c r="BK168" i="3" s="1"/>
  <c r="R171" i="4"/>
  <c r="S171" i="4"/>
  <c r="P171" i="4"/>
  <c r="BK171" i="4" s="1"/>
  <c r="R166" i="1"/>
  <c r="S166" i="1"/>
  <c r="P166" i="1"/>
  <c r="R170" i="5"/>
  <c r="S170" i="5"/>
  <c r="P170" i="5"/>
  <c r="BK170" i="5" s="1"/>
  <c r="AW165" i="1"/>
  <c r="BE208" i="6"/>
  <c r="A213" i="6"/>
  <c r="AE212" i="6"/>
  <c r="W170" i="4"/>
  <c r="BH170" i="4" s="1"/>
  <c r="BJ170" i="4" s="1"/>
  <c r="W169" i="5"/>
  <c r="BH169" i="5" s="1"/>
  <c r="AR170" i="5"/>
  <c r="AS170" i="5"/>
  <c r="BI165" i="1"/>
  <c r="AR166" i="1"/>
  <c r="AS166" i="1"/>
  <c r="AR171" i="4"/>
  <c r="AS171" i="4"/>
  <c r="BG171" i="6"/>
  <c r="BF171" i="6"/>
  <c r="AN208" i="6"/>
  <c r="AO208" i="6"/>
  <c r="AF211" i="6"/>
  <c r="AZ211" i="6"/>
  <c r="AR168" i="3"/>
  <c r="AS168" i="3"/>
  <c r="AV167" i="3"/>
  <c r="BI167" i="3" s="1"/>
  <c r="AR207" i="6"/>
  <c r="AV207" i="6" s="1"/>
  <c r="AS207" i="6"/>
  <c r="AW207" i="6" s="1"/>
  <c r="AP207" i="6"/>
  <c r="AJ209" i="6"/>
  <c r="AQ209" i="6" s="1"/>
  <c r="AM209" i="6"/>
  <c r="AG210" i="6"/>
  <c r="AH210" i="6" s="1"/>
  <c r="AI210" i="6"/>
  <c r="J173" i="6"/>
  <c r="Q173" i="6" s="1"/>
  <c r="G174" i="6"/>
  <c r="H174" i="6" s="1"/>
  <c r="M174" i="6" s="1"/>
  <c r="S172" i="6"/>
  <c r="W172" i="6" s="1"/>
  <c r="P172" i="6"/>
  <c r="BK172" i="6" s="1"/>
  <c r="R172" i="6"/>
  <c r="V172" i="6" s="1"/>
  <c r="O173" i="6"/>
  <c r="P173" i="6" s="1"/>
  <c r="N173" i="6"/>
  <c r="B175" i="6"/>
  <c r="C175" i="6" s="1"/>
  <c r="E175" i="6"/>
  <c r="F175" i="6" s="1"/>
  <c r="I175" i="6" s="1"/>
  <c r="Z174" i="6"/>
  <c r="BE171" i="5"/>
  <c r="BE172" i="4"/>
  <c r="BE169" i="3"/>
  <c r="BE167" i="1"/>
  <c r="BH165" i="1"/>
  <c r="BG165" i="1"/>
  <c r="BF165" i="1"/>
  <c r="M173" i="4"/>
  <c r="AM173" i="4"/>
  <c r="L168" i="1"/>
  <c r="N168" i="1" s="1"/>
  <c r="AL168" i="1"/>
  <c r="AM170" i="3"/>
  <c r="G169" i="1"/>
  <c r="L170" i="3"/>
  <c r="AM168" i="1"/>
  <c r="AG174" i="4"/>
  <c r="AG171" i="3"/>
  <c r="G174" i="4"/>
  <c r="AG169" i="1"/>
  <c r="G171" i="3"/>
  <c r="L173" i="4"/>
  <c r="M172" i="5"/>
  <c r="L172" i="5"/>
  <c r="AL172" i="5"/>
  <c r="AM172" i="5"/>
  <c r="O167" i="1"/>
  <c r="AN167" i="1"/>
  <c r="V171" i="4"/>
  <c r="J168" i="1"/>
  <c r="AI168" i="1"/>
  <c r="AQ168" i="1" s="1"/>
  <c r="I168" i="1"/>
  <c r="J172" i="5"/>
  <c r="N169" i="3"/>
  <c r="O169" i="3"/>
  <c r="AO172" i="4"/>
  <c r="AP172" i="4" s="1"/>
  <c r="I172" i="5"/>
  <c r="Q172" i="5" s="1"/>
  <c r="AI170" i="3"/>
  <c r="AJ170" i="3"/>
  <c r="J170" i="3"/>
  <c r="O170" i="3"/>
  <c r="I170" i="3"/>
  <c r="AO171" i="5"/>
  <c r="AP171" i="5" s="1"/>
  <c r="AI172" i="5"/>
  <c r="AQ172" i="5" s="1"/>
  <c r="AF173" i="5"/>
  <c r="AZ173" i="5"/>
  <c r="E174" i="5"/>
  <c r="G174" i="5" s="1"/>
  <c r="A175" i="5"/>
  <c r="B174" i="5"/>
  <c r="C174" i="5" s="1"/>
  <c r="AE174" i="5"/>
  <c r="AG174" i="5" s="1"/>
  <c r="AN171" i="5"/>
  <c r="N171" i="5"/>
  <c r="O171" i="5"/>
  <c r="F173" i="5"/>
  <c r="Z173" i="5"/>
  <c r="AJ172" i="5"/>
  <c r="AE175" i="4"/>
  <c r="B175" i="4"/>
  <c r="C175" i="4" s="1"/>
  <c r="BJ175" i="4" s="1"/>
  <c r="A176" i="4"/>
  <c r="E175" i="4"/>
  <c r="I173" i="4"/>
  <c r="AZ174" i="4"/>
  <c r="AF174" i="4"/>
  <c r="AI173" i="4"/>
  <c r="AJ173" i="4"/>
  <c r="N172" i="4"/>
  <c r="O172" i="4"/>
  <c r="F174" i="4"/>
  <c r="I174" i="4" s="1"/>
  <c r="Z174" i="4"/>
  <c r="F169" i="1"/>
  <c r="Z169" i="1"/>
  <c r="AF169" i="1"/>
  <c r="F171" i="3"/>
  <c r="Z171" i="3"/>
  <c r="AO169" i="3"/>
  <c r="AP169" i="3" s="1"/>
  <c r="AF171" i="3"/>
  <c r="AZ169" i="1"/>
  <c r="AZ171" i="3"/>
  <c r="E172" i="3"/>
  <c r="B172" i="3"/>
  <c r="C172" i="3" s="1"/>
  <c r="AE172" i="3"/>
  <c r="AE170" i="1"/>
  <c r="B170" i="1"/>
  <c r="C170" i="1" s="1"/>
  <c r="E170" i="1"/>
  <c r="A170" i="8" s="1"/>
  <c r="A173" i="3"/>
  <c r="A171" i="1"/>
  <c r="AQ170" i="3" l="1"/>
  <c r="BJ165" i="1"/>
  <c r="A165" i="2" s="1"/>
  <c r="AW168" i="3"/>
  <c r="AW171" i="4"/>
  <c r="BH173" i="9"/>
  <c r="BJ173" i="9" s="1"/>
  <c r="AW166" i="1"/>
  <c r="W170" i="5"/>
  <c r="BI172" i="9"/>
  <c r="BJ172" i="9" s="1"/>
  <c r="AM175" i="9"/>
  <c r="BK173" i="9"/>
  <c r="AQ173" i="4"/>
  <c r="M175" i="9"/>
  <c r="BE174" i="9"/>
  <c r="AO174" i="9"/>
  <c r="AS174" i="9" s="1"/>
  <c r="AW174" i="9" s="1"/>
  <c r="J175" i="9"/>
  <c r="BK173" i="6"/>
  <c r="V170" i="5"/>
  <c r="BF169" i="5"/>
  <c r="W168" i="3"/>
  <c r="I175" i="9"/>
  <c r="BE175" i="9" s="1"/>
  <c r="AN174" i="9"/>
  <c r="BF167" i="3"/>
  <c r="AL169" i="1"/>
  <c r="BG167" i="3"/>
  <c r="W166" i="1"/>
  <c r="AL175" i="9"/>
  <c r="AN175" i="9" s="1"/>
  <c r="AZ176" i="9"/>
  <c r="AF176" i="9"/>
  <c r="AJ176" i="9" s="1"/>
  <c r="AG176" i="9"/>
  <c r="AL176" i="9" s="1"/>
  <c r="AI176" i="9"/>
  <c r="N174" i="9"/>
  <c r="O174" i="9"/>
  <c r="Z176" i="9"/>
  <c r="G176" i="9"/>
  <c r="F176" i="9"/>
  <c r="J176" i="9" s="1"/>
  <c r="N175" i="9"/>
  <c r="O175" i="9"/>
  <c r="AR174" i="9"/>
  <c r="AV174" i="9" s="1"/>
  <c r="AP174" i="9"/>
  <c r="BF172" i="9"/>
  <c r="BG172" i="9"/>
  <c r="BF173" i="9"/>
  <c r="BG173" i="9"/>
  <c r="AQ175" i="9"/>
  <c r="Q175" i="9"/>
  <c r="A178" i="9"/>
  <c r="AE177" i="9"/>
  <c r="E177" i="9"/>
  <c r="B177" i="9"/>
  <c r="C177" i="9" s="1"/>
  <c r="AW170" i="5"/>
  <c r="BG169" i="5"/>
  <c r="Q173" i="4"/>
  <c r="BG170" i="4"/>
  <c r="AV171" i="4"/>
  <c r="BI171" i="4" s="1"/>
  <c r="BF170" i="4"/>
  <c r="AV168" i="3"/>
  <c r="BI168" i="3" s="1"/>
  <c r="AN170" i="3"/>
  <c r="Q170" i="3"/>
  <c r="V166" i="1"/>
  <c r="BH166" i="1" s="1"/>
  <c r="AR167" i="1"/>
  <c r="AV167" i="1" s="1"/>
  <c r="AO168" i="1"/>
  <c r="AP168" i="1" s="1"/>
  <c r="AS167" i="1"/>
  <c r="AW167" i="1" s="1"/>
  <c r="BI207" i="6"/>
  <c r="BH172" i="6"/>
  <c r="BJ172" i="6" s="1"/>
  <c r="AR168" i="1"/>
  <c r="AV168" i="1" s="1"/>
  <c r="AN209" i="6"/>
  <c r="AO209" i="6"/>
  <c r="BE209" i="6"/>
  <c r="AR208" i="6"/>
  <c r="AV208" i="6" s="1"/>
  <c r="AS208" i="6"/>
  <c r="AW208" i="6" s="1"/>
  <c r="AP208" i="6"/>
  <c r="W171" i="4"/>
  <c r="BH171" i="4" s="1"/>
  <c r="A214" i="6"/>
  <c r="AE213" i="6"/>
  <c r="AV170" i="5"/>
  <c r="M171" i="3"/>
  <c r="AR172" i="4"/>
  <c r="AS172" i="4"/>
  <c r="R167" i="1"/>
  <c r="S167" i="1"/>
  <c r="P167" i="1"/>
  <c r="AG211" i="6"/>
  <c r="AH211" i="6" s="1"/>
  <c r="AI211" i="6"/>
  <c r="R171" i="5"/>
  <c r="W171" i="5" s="1"/>
  <c r="S171" i="5"/>
  <c r="P171" i="5"/>
  <c r="BK171" i="5" s="1"/>
  <c r="R170" i="3"/>
  <c r="V170" i="3" s="1"/>
  <c r="S170" i="3"/>
  <c r="W170" i="3" s="1"/>
  <c r="P170" i="3"/>
  <c r="AV166" i="1"/>
  <c r="BI166" i="1" s="1"/>
  <c r="AM171" i="3"/>
  <c r="L169" i="1"/>
  <c r="AR169" i="3"/>
  <c r="AV169" i="3" s="1"/>
  <c r="AS169" i="3"/>
  <c r="AW169" i="3" s="1"/>
  <c r="V168" i="3"/>
  <c r="BH168" i="3" s="1"/>
  <c r="R172" i="4"/>
  <c r="W172" i="4" s="1"/>
  <c r="S172" i="4"/>
  <c r="P172" i="4"/>
  <c r="BK172" i="4" s="1"/>
  <c r="AM174" i="4"/>
  <c r="AR171" i="5"/>
  <c r="AW171" i="5" s="1"/>
  <c r="AS171" i="5"/>
  <c r="R169" i="3"/>
  <c r="S169" i="3"/>
  <c r="P169" i="3"/>
  <c r="BK169" i="3" s="1"/>
  <c r="BF172" i="6"/>
  <c r="BG172" i="6"/>
  <c r="AJ210" i="6"/>
  <c r="AQ210" i="6" s="1"/>
  <c r="AM210" i="6"/>
  <c r="AZ212" i="6"/>
  <c r="AF212" i="6"/>
  <c r="G175" i="6"/>
  <c r="H175" i="6" s="1"/>
  <c r="M175" i="6" s="1"/>
  <c r="J174" i="6"/>
  <c r="N174" i="6"/>
  <c r="B176" i="6"/>
  <c r="C176" i="6" s="1"/>
  <c r="E176" i="6"/>
  <c r="F176" i="6" s="1"/>
  <c r="I176" i="6" s="1"/>
  <c r="Z175" i="6"/>
  <c r="O174" i="6"/>
  <c r="P174" i="6" s="1"/>
  <c r="R173" i="6"/>
  <c r="V173" i="6" s="1"/>
  <c r="S173" i="6"/>
  <c r="W173" i="6" s="1"/>
  <c r="BE172" i="5"/>
  <c r="BE173" i="4"/>
  <c r="BE170" i="3"/>
  <c r="BE168" i="1"/>
  <c r="G172" i="3"/>
  <c r="AG170" i="1"/>
  <c r="AG175" i="4"/>
  <c r="L171" i="3"/>
  <c r="AM169" i="1"/>
  <c r="M174" i="4"/>
  <c r="AG172" i="3"/>
  <c r="G170" i="1"/>
  <c r="G175" i="4"/>
  <c r="AL174" i="4"/>
  <c r="AL171" i="3"/>
  <c r="M169" i="1"/>
  <c r="L174" i="4"/>
  <c r="O172" i="5"/>
  <c r="M173" i="5"/>
  <c r="L173" i="5"/>
  <c r="AL173" i="5"/>
  <c r="AM173" i="5"/>
  <c r="AO172" i="5"/>
  <c r="AP172" i="5" s="1"/>
  <c r="AI169" i="1"/>
  <c r="N170" i="3"/>
  <c r="BK170" i="3" s="1"/>
  <c r="AJ169" i="1"/>
  <c r="J169" i="1"/>
  <c r="I169" i="1"/>
  <c r="N172" i="5"/>
  <c r="I171" i="3"/>
  <c r="J171" i="3"/>
  <c r="AJ171" i="3"/>
  <c r="AI171" i="3"/>
  <c r="AQ171" i="3" s="1"/>
  <c r="I173" i="5"/>
  <c r="AI173" i="5"/>
  <c r="AQ173" i="5" s="1"/>
  <c r="AN172" i="5"/>
  <c r="J173" i="5"/>
  <c r="AJ173" i="5"/>
  <c r="Z174" i="5"/>
  <c r="F174" i="5"/>
  <c r="AE175" i="5"/>
  <c r="AG175" i="5" s="1"/>
  <c r="E175" i="5"/>
  <c r="G175" i="5" s="1"/>
  <c r="B175" i="5"/>
  <c r="C175" i="5" s="1"/>
  <c r="BJ175" i="5" s="1"/>
  <c r="A176" i="5"/>
  <c r="AZ174" i="5"/>
  <c r="AF174" i="5"/>
  <c r="AE176" i="4"/>
  <c r="B176" i="4"/>
  <c r="C176" i="4" s="1"/>
  <c r="E176" i="4"/>
  <c r="A177" i="4"/>
  <c r="AI174" i="4"/>
  <c r="J174" i="4"/>
  <c r="AF175" i="4"/>
  <c r="AI175" i="4" s="1"/>
  <c r="AZ175" i="4"/>
  <c r="N173" i="4"/>
  <c r="O173" i="4"/>
  <c r="Z175" i="4"/>
  <c r="F175" i="4"/>
  <c r="AN173" i="4"/>
  <c r="AO173" i="4"/>
  <c r="AP173" i="4" s="1"/>
  <c r="AJ174" i="4"/>
  <c r="O168" i="1"/>
  <c r="AN168" i="1"/>
  <c r="AF170" i="1"/>
  <c r="F170" i="1"/>
  <c r="I170" i="1" s="1"/>
  <c r="Z170" i="1"/>
  <c r="F172" i="3"/>
  <c r="Z172" i="3"/>
  <c r="AO170" i="3"/>
  <c r="AP170" i="3" s="1"/>
  <c r="AF172" i="3"/>
  <c r="AZ172" i="3"/>
  <c r="AZ170" i="1"/>
  <c r="B173" i="3"/>
  <c r="C173" i="3" s="1"/>
  <c r="BJ173" i="3" s="1"/>
  <c r="E173" i="3"/>
  <c r="AE173" i="3"/>
  <c r="E171" i="1"/>
  <c r="A171" i="8" s="1"/>
  <c r="AE171" i="1"/>
  <c r="B171" i="1"/>
  <c r="C171" i="1" s="1"/>
  <c r="A174" i="3"/>
  <c r="A172" i="1"/>
  <c r="AS168" i="1" l="1"/>
  <c r="AW168" i="1" s="1"/>
  <c r="BH170" i="5"/>
  <c r="BI174" i="9"/>
  <c r="W167" i="1"/>
  <c r="AM176" i="9"/>
  <c r="AQ174" i="4"/>
  <c r="BJ166" i="1"/>
  <c r="A166" i="2" s="1"/>
  <c r="BG171" i="4"/>
  <c r="BH173" i="6"/>
  <c r="BJ173" i="6" s="1"/>
  <c r="W169" i="3"/>
  <c r="AQ169" i="1"/>
  <c r="BF168" i="3"/>
  <c r="AW172" i="4"/>
  <c r="BI208" i="6"/>
  <c r="BI167" i="1"/>
  <c r="AO175" i="9"/>
  <c r="AN171" i="3"/>
  <c r="N169" i="1"/>
  <c r="Q174" i="4"/>
  <c r="Q174" i="6"/>
  <c r="BJ168" i="3"/>
  <c r="Z177" i="9"/>
  <c r="G177" i="9"/>
  <c r="F177" i="9"/>
  <c r="J177" i="9" s="1"/>
  <c r="AN176" i="9"/>
  <c r="AO176" i="9"/>
  <c r="L176" i="9"/>
  <c r="R174" i="9"/>
  <c r="V174" i="9" s="1"/>
  <c r="S174" i="9"/>
  <c r="W174" i="9" s="1"/>
  <c r="P174" i="9"/>
  <c r="M176" i="9"/>
  <c r="AF177" i="9"/>
  <c r="AI177" i="9" s="1"/>
  <c r="AG177" i="9"/>
  <c r="AZ177" i="9"/>
  <c r="R175" i="9"/>
  <c r="V175" i="9" s="1"/>
  <c r="S175" i="9"/>
  <c r="W175" i="9" s="1"/>
  <c r="P175" i="9"/>
  <c r="BK175" i="9" s="1"/>
  <c r="BK174" i="9"/>
  <c r="AQ176" i="9"/>
  <c r="AR175" i="9"/>
  <c r="AV175" i="9" s="1"/>
  <c r="AS175" i="9"/>
  <c r="AW175" i="9" s="1"/>
  <c r="AP175" i="9"/>
  <c r="A179" i="9"/>
  <c r="AE178" i="9"/>
  <c r="B178" i="9"/>
  <c r="C178" i="9" s="1"/>
  <c r="E178" i="9"/>
  <c r="I176" i="9"/>
  <c r="BI170" i="5"/>
  <c r="BJ170" i="5" s="1"/>
  <c r="BG170" i="5"/>
  <c r="Q173" i="5"/>
  <c r="V171" i="5"/>
  <c r="BH171" i="5" s="1"/>
  <c r="V172" i="4"/>
  <c r="BH172" i="4" s="1"/>
  <c r="AV172" i="4"/>
  <c r="BF171" i="4"/>
  <c r="Q171" i="3"/>
  <c r="BG168" i="3"/>
  <c r="R168" i="1"/>
  <c r="S168" i="1"/>
  <c r="W168" i="1" s="1"/>
  <c r="P168" i="1"/>
  <c r="AJ211" i="6"/>
  <c r="AQ211" i="6" s="1"/>
  <c r="AM211" i="6"/>
  <c r="AR170" i="3"/>
  <c r="AS170" i="3"/>
  <c r="L175" i="4"/>
  <c r="V167" i="1"/>
  <c r="BH167" i="1" s="1"/>
  <c r="BJ167" i="1" s="1"/>
  <c r="A167" i="2" s="1"/>
  <c r="BG173" i="6"/>
  <c r="BF173" i="6"/>
  <c r="AO210" i="6"/>
  <c r="AN210" i="6"/>
  <c r="AF213" i="6"/>
  <c r="AZ213" i="6"/>
  <c r="AR209" i="6"/>
  <c r="AV209" i="6" s="1"/>
  <c r="AS209" i="6"/>
  <c r="AW209" i="6" s="1"/>
  <c r="AP209" i="6"/>
  <c r="R172" i="5"/>
  <c r="W172" i="5" s="1"/>
  <c r="S172" i="5"/>
  <c r="P172" i="5"/>
  <c r="BK172" i="5" s="1"/>
  <c r="AM172" i="3"/>
  <c r="BG166" i="1"/>
  <c r="BE210" i="6"/>
  <c r="A215" i="6"/>
  <c r="AE214" i="6"/>
  <c r="L172" i="3"/>
  <c r="AL170" i="1"/>
  <c r="AR173" i="4"/>
  <c r="AW173" i="4" s="1"/>
  <c r="AS173" i="4"/>
  <c r="R173" i="4"/>
  <c r="S173" i="4"/>
  <c r="P173" i="4"/>
  <c r="BK173" i="4" s="1"/>
  <c r="AV171" i="5"/>
  <c r="BI171" i="5" s="1"/>
  <c r="V169" i="3"/>
  <c r="BH169" i="3" s="1"/>
  <c r="AR172" i="5"/>
  <c r="AS172" i="5"/>
  <c r="N173" i="5"/>
  <c r="BF166" i="1"/>
  <c r="BF170" i="5"/>
  <c r="G176" i="6"/>
  <c r="H176" i="6" s="1"/>
  <c r="M176" i="6" s="1"/>
  <c r="AI212" i="6"/>
  <c r="AG212" i="6"/>
  <c r="AH212" i="6" s="1"/>
  <c r="J175" i="6"/>
  <c r="Z176" i="6"/>
  <c r="O175" i="6"/>
  <c r="P175" i="6" s="1"/>
  <c r="N175" i="6"/>
  <c r="B177" i="6"/>
  <c r="C177" i="6" s="1"/>
  <c r="E177" i="6"/>
  <c r="F177" i="6" s="1"/>
  <c r="R174" i="6"/>
  <c r="S174" i="6"/>
  <c r="W174" i="6" s="1"/>
  <c r="BE173" i="5"/>
  <c r="BE174" i="4"/>
  <c r="BG172" i="4"/>
  <c r="BE171" i="3"/>
  <c r="BE169" i="1"/>
  <c r="BG167" i="1"/>
  <c r="BF167" i="1"/>
  <c r="BI169" i="3"/>
  <c r="G171" i="1"/>
  <c r="BI168" i="1"/>
  <c r="M175" i="4"/>
  <c r="AM175" i="4"/>
  <c r="G173" i="3"/>
  <c r="AG173" i="3"/>
  <c r="AG176" i="4"/>
  <c r="AL172" i="3"/>
  <c r="M172" i="3"/>
  <c r="AJ170" i="1"/>
  <c r="M170" i="1"/>
  <c r="AM170" i="1"/>
  <c r="AG171" i="1"/>
  <c r="G176" i="4"/>
  <c r="L170" i="1"/>
  <c r="AL175" i="4"/>
  <c r="BH170" i="3"/>
  <c r="AL174" i="5"/>
  <c r="AM174" i="5"/>
  <c r="M174" i="5"/>
  <c r="L174" i="5"/>
  <c r="AN173" i="5"/>
  <c r="J174" i="5"/>
  <c r="AI174" i="5"/>
  <c r="AI170" i="1"/>
  <c r="AQ170" i="1" s="1"/>
  <c r="J170" i="1"/>
  <c r="O173" i="5"/>
  <c r="J175" i="4"/>
  <c r="AI172" i="3"/>
  <c r="AJ172" i="3"/>
  <c r="I172" i="3"/>
  <c r="J172" i="3"/>
  <c r="AO173" i="5"/>
  <c r="AP173" i="5" s="1"/>
  <c r="AJ174" i="5"/>
  <c r="AE176" i="5"/>
  <c r="AG176" i="5" s="1"/>
  <c r="B176" i="5"/>
  <c r="C176" i="5" s="1"/>
  <c r="E176" i="5"/>
  <c r="G176" i="5" s="1"/>
  <c r="A177" i="5"/>
  <c r="AF175" i="5"/>
  <c r="AZ175" i="5"/>
  <c r="Z175" i="5"/>
  <c r="F175" i="5"/>
  <c r="I174" i="5"/>
  <c r="AF176" i="4"/>
  <c r="AI176" i="4" s="1"/>
  <c r="AZ176" i="4"/>
  <c r="AN174" i="4"/>
  <c r="AO174" i="4"/>
  <c r="AP174" i="4" s="1"/>
  <c r="B177" i="4"/>
  <c r="C177" i="4" s="1"/>
  <c r="BJ177" i="4" s="1"/>
  <c r="E177" i="4"/>
  <c r="A178" i="4"/>
  <c r="AE177" i="4"/>
  <c r="AJ175" i="4"/>
  <c r="AQ175" i="4" s="1"/>
  <c r="Z176" i="4"/>
  <c r="F176" i="4"/>
  <c r="N174" i="4"/>
  <c r="O174" i="4"/>
  <c r="I175" i="4"/>
  <c r="V168" i="1"/>
  <c r="AN169" i="1"/>
  <c r="O169" i="1"/>
  <c r="F171" i="1"/>
  <c r="I171" i="1" s="1"/>
  <c r="Z171" i="1"/>
  <c r="AF171" i="1"/>
  <c r="AI171" i="1" s="1"/>
  <c r="AO169" i="1"/>
  <c r="AP169" i="1" s="1"/>
  <c r="AO171" i="3"/>
  <c r="AP171" i="3" s="1"/>
  <c r="O171" i="3"/>
  <c r="N171" i="3"/>
  <c r="F173" i="3"/>
  <c r="Z173" i="3"/>
  <c r="AV170" i="3"/>
  <c r="AF173" i="3"/>
  <c r="AZ171" i="1"/>
  <c r="AZ173" i="3"/>
  <c r="AE174" i="3"/>
  <c r="B174" i="3"/>
  <c r="C174" i="3" s="1"/>
  <c r="E174" i="3"/>
  <c r="E172" i="1"/>
  <c r="A172" i="8" s="1"/>
  <c r="B172" i="1"/>
  <c r="C172" i="1" s="1"/>
  <c r="AE172" i="1"/>
  <c r="A175" i="3"/>
  <c r="A173" i="1"/>
  <c r="BI175" i="9" l="1"/>
  <c r="BH174" i="9"/>
  <c r="BJ174" i="9" s="1"/>
  <c r="BF172" i="4"/>
  <c r="BH175" i="9"/>
  <c r="BJ175" i="9" s="1"/>
  <c r="Q175" i="6"/>
  <c r="Q175" i="4"/>
  <c r="AQ172" i="3"/>
  <c r="BI172" i="4"/>
  <c r="M177" i="9"/>
  <c r="AQ174" i="5"/>
  <c r="V172" i="5"/>
  <c r="BH172" i="5" s="1"/>
  <c r="J176" i="6"/>
  <c r="BK175" i="6"/>
  <c r="O175" i="4"/>
  <c r="BK174" i="6"/>
  <c r="BJ172" i="4"/>
  <c r="BG175" i="9"/>
  <c r="BF175" i="9"/>
  <c r="O176" i="9"/>
  <c r="N176" i="9"/>
  <c r="AJ177" i="9"/>
  <c r="AZ178" i="9"/>
  <c r="AF178" i="9"/>
  <c r="AM178" i="9" s="1"/>
  <c r="AG178" i="9"/>
  <c r="AR176" i="9"/>
  <c r="AV176" i="9" s="1"/>
  <c r="BI176" i="9" s="1"/>
  <c r="AS176" i="9"/>
  <c r="AW176" i="9" s="1"/>
  <c r="AP176" i="9"/>
  <c r="Z178" i="9"/>
  <c r="G178" i="9"/>
  <c r="F178" i="9"/>
  <c r="I178" i="9" s="1"/>
  <c r="BE176" i="9"/>
  <c r="BF174" i="9"/>
  <c r="BG174" i="9"/>
  <c r="Q176" i="9"/>
  <c r="AM177" i="9"/>
  <c r="I177" i="9"/>
  <c r="A180" i="9"/>
  <c r="B179" i="9"/>
  <c r="C179" i="9" s="1"/>
  <c r="AE179" i="9"/>
  <c r="E179" i="9"/>
  <c r="AL177" i="9"/>
  <c r="L177" i="9"/>
  <c r="BG171" i="5"/>
  <c r="Q174" i="5"/>
  <c r="BF171" i="5"/>
  <c r="BF169" i="3"/>
  <c r="Q172" i="3"/>
  <c r="BG169" i="3"/>
  <c r="N172" i="3"/>
  <c r="V174" i="6"/>
  <c r="BH174" i="6" s="1"/>
  <c r="BJ174" i="6" s="1"/>
  <c r="R174" i="4"/>
  <c r="V174" i="4" s="1"/>
  <c r="S174" i="4"/>
  <c r="P174" i="4"/>
  <c r="BK174" i="4" s="1"/>
  <c r="A216" i="6"/>
  <c r="AE215" i="6"/>
  <c r="AR171" i="3"/>
  <c r="AS171" i="3"/>
  <c r="R175" i="4"/>
  <c r="V175" i="4" s="1"/>
  <c r="S175" i="4"/>
  <c r="P175" i="4"/>
  <c r="AW172" i="5"/>
  <c r="AG213" i="6"/>
  <c r="AH213" i="6" s="1"/>
  <c r="AI213" i="6"/>
  <c r="AW170" i="3"/>
  <c r="BI170" i="3" s="1"/>
  <c r="BJ170" i="3" s="1"/>
  <c r="M173" i="3"/>
  <c r="AR169" i="1"/>
  <c r="AS169" i="1"/>
  <c r="R169" i="1"/>
  <c r="S169" i="1"/>
  <c r="P169" i="1"/>
  <c r="L176" i="4"/>
  <c r="AR174" i="4"/>
  <c r="AV174" i="4" s="1"/>
  <c r="AS174" i="4"/>
  <c r="AV173" i="4"/>
  <c r="BI173" i="4" s="1"/>
  <c r="AV172" i="5"/>
  <c r="AN172" i="3"/>
  <c r="AJ212" i="6"/>
  <c r="AQ212" i="6" s="1"/>
  <c r="AM212" i="6"/>
  <c r="W173" i="4"/>
  <c r="AO211" i="6"/>
  <c r="AN211" i="6"/>
  <c r="AL173" i="3"/>
  <c r="V173" i="4"/>
  <c r="AZ214" i="6"/>
  <c r="AF214" i="6"/>
  <c r="BI209" i="6"/>
  <c r="AR210" i="6"/>
  <c r="AV210" i="6" s="1"/>
  <c r="AS210" i="6"/>
  <c r="AW210" i="6" s="1"/>
  <c r="AP210" i="6"/>
  <c r="BE211" i="6"/>
  <c r="R171" i="3"/>
  <c r="V171" i="3" s="1"/>
  <c r="S171" i="3"/>
  <c r="P171" i="3"/>
  <c r="BK171" i="3" s="1"/>
  <c r="AR173" i="5"/>
  <c r="AW173" i="5" s="1"/>
  <c r="AS173" i="5"/>
  <c r="R173" i="5"/>
  <c r="S173" i="5"/>
  <c r="P173" i="5"/>
  <c r="BK173" i="5" s="1"/>
  <c r="BG174" i="6"/>
  <c r="BF174" i="6"/>
  <c r="G177" i="6"/>
  <c r="H177" i="6" s="1"/>
  <c r="M177" i="6" s="1"/>
  <c r="I177" i="6"/>
  <c r="N176" i="6"/>
  <c r="E178" i="6"/>
  <c r="F178" i="6" s="1"/>
  <c r="I178" i="6" s="1"/>
  <c r="B178" i="6"/>
  <c r="C178" i="6" s="1"/>
  <c r="Z177" i="6"/>
  <c r="S175" i="6"/>
  <c r="W175" i="6" s="1"/>
  <c r="R175" i="6"/>
  <c r="O176" i="6"/>
  <c r="P176" i="6" s="1"/>
  <c r="BE174" i="5"/>
  <c r="BE170" i="1"/>
  <c r="BE175" i="4"/>
  <c r="BE172" i="3"/>
  <c r="BG168" i="1"/>
  <c r="BF168" i="1"/>
  <c r="M176" i="4"/>
  <c r="AM171" i="1"/>
  <c r="AL176" i="4"/>
  <c r="AM173" i="3"/>
  <c r="L173" i="3"/>
  <c r="G174" i="3"/>
  <c r="AM176" i="4"/>
  <c r="L171" i="1"/>
  <c r="AG177" i="4"/>
  <c r="AG172" i="1"/>
  <c r="M171" i="1"/>
  <c r="G172" i="1"/>
  <c r="AG174" i="3"/>
  <c r="BH168" i="1"/>
  <c r="BJ168" i="1" s="1"/>
  <c r="A168" i="2" s="1"/>
  <c r="G177" i="4"/>
  <c r="AL171" i="1"/>
  <c r="AM175" i="5"/>
  <c r="AL175" i="5"/>
  <c r="M175" i="5"/>
  <c r="L175" i="5"/>
  <c r="I175" i="5"/>
  <c r="J171" i="1"/>
  <c r="N170" i="1"/>
  <c r="AJ171" i="1"/>
  <c r="AQ171" i="1" s="1"/>
  <c r="O172" i="3"/>
  <c r="V173" i="5"/>
  <c r="J176" i="4"/>
  <c r="I176" i="4"/>
  <c r="W175" i="4"/>
  <c r="I173" i="3"/>
  <c r="J173" i="3"/>
  <c r="AI173" i="3"/>
  <c r="AJ173" i="3"/>
  <c r="J175" i="5"/>
  <c r="Z176" i="5"/>
  <c r="F176" i="5"/>
  <c r="AJ175" i="5"/>
  <c r="AQ175" i="5" s="1"/>
  <c r="AN174" i="5"/>
  <c r="AO174" i="5"/>
  <c r="AP174" i="5" s="1"/>
  <c r="N174" i="5"/>
  <c r="O174" i="5"/>
  <c r="AZ176" i="5"/>
  <c r="AF176" i="5"/>
  <c r="B177" i="5"/>
  <c r="C177" i="5" s="1"/>
  <c r="BJ177" i="5" s="1"/>
  <c r="E177" i="5"/>
  <c r="G177" i="5" s="1"/>
  <c r="AE177" i="5"/>
  <c r="AG177" i="5" s="1"/>
  <c r="A178" i="5"/>
  <c r="AI175" i="5"/>
  <c r="AZ177" i="4"/>
  <c r="AF177" i="4"/>
  <c r="AN175" i="4"/>
  <c r="AO175" i="4"/>
  <c r="AP175" i="4" s="1"/>
  <c r="AJ176" i="4"/>
  <c r="AQ176" i="4" s="1"/>
  <c r="N175" i="4"/>
  <c r="BK175" i="4" s="1"/>
  <c r="F177" i="4"/>
  <c r="Z177" i="4"/>
  <c r="W174" i="4"/>
  <c r="E178" i="4"/>
  <c r="A179" i="4"/>
  <c r="AE178" i="4"/>
  <c r="B178" i="4"/>
  <c r="C178" i="4" s="1"/>
  <c r="V169" i="1"/>
  <c r="O170" i="1"/>
  <c r="AN170" i="1"/>
  <c r="F172" i="1"/>
  <c r="M172" i="1" s="1"/>
  <c r="Z172" i="1"/>
  <c r="AF172" i="1"/>
  <c r="AI172" i="1" s="1"/>
  <c r="AV169" i="1"/>
  <c r="AO170" i="1"/>
  <c r="AP170" i="1" s="1"/>
  <c r="AO172" i="3"/>
  <c r="AP172" i="3" s="1"/>
  <c r="F174" i="3"/>
  <c r="Z174" i="3"/>
  <c r="AF174" i="3"/>
  <c r="AM174" i="3" s="1"/>
  <c r="AZ172" i="1"/>
  <c r="AZ174" i="3"/>
  <c r="AE175" i="3"/>
  <c r="E175" i="3"/>
  <c r="B175" i="3"/>
  <c r="C175" i="3" s="1"/>
  <c r="BJ175" i="3" s="1"/>
  <c r="E173" i="1"/>
  <c r="A173" i="8" s="1"/>
  <c r="AE173" i="1"/>
  <c r="B173" i="1"/>
  <c r="C173" i="1" s="1"/>
  <c r="A176" i="3"/>
  <c r="A174" i="1"/>
  <c r="AV173" i="5" l="1"/>
  <c r="BI173" i="5" s="1"/>
  <c r="W173" i="5"/>
  <c r="BH173" i="5" s="1"/>
  <c r="AW171" i="3"/>
  <c r="L174" i="3"/>
  <c r="AQ173" i="3"/>
  <c r="Q176" i="4"/>
  <c r="AN171" i="1"/>
  <c r="BI210" i="6"/>
  <c r="BG173" i="4"/>
  <c r="BF172" i="5"/>
  <c r="J178" i="9"/>
  <c r="AJ178" i="9"/>
  <c r="Q176" i="6"/>
  <c r="BK176" i="6" s="1"/>
  <c r="Q173" i="3"/>
  <c r="L178" i="9"/>
  <c r="AL178" i="9"/>
  <c r="AO178" i="9" s="1"/>
  <c r="Q177" i="9"/>
  <c r="AN178" i="9"/>
  <c r="N177" i="9"/>
  <c r="O177" i="9"/>
  <c r="BK176" i="9"/>
  <c r="AN177" i="9"/>
  <c r="AO177" i="9"/>
  <c r="BE177" i="9"/>
  <c r="A181" i="9"/>
  <c r="E180" i="9"/>
  <c r="B180" i="9"/>
  <c r="C180" i="9" s="1"/>
  <c r="AE180" i="9"/>
  <c r="R176" i="9"/>
  <c r="V176" i="9" s="1"/>
  <c r="BH176" i="9" s="1"/>
  <c r="BJ176" i="9" s="1"/>
  <c r="S176" i="9"/>
  <c r="W176" i="9" s="1"/>
  <c r="P176" i="9"/>
  <c r="AF179" i="9"/>
  <c r="AI179" i="9" s="1"/>
  <c r="AZ179" i="9"/>
  <c r="AG179" i="9"/>
  <c r="M178" i="9"/>
  <c r="O178" i="9" s="1"/>
  <c r="AI178" i="9"/>
  <c r="Z179" i="9"/>
  <c r="G179" i="9"/>
  <c r="F179" i="9"/>
  <c r="J179" i="9" s="1"/>
  <c r="AQ177" i="9"/>
  <c r="Q175" i="5"/>
  <c r="O176" i="4"/>
  <c r="P176" i="4" s="1"/>
  <c r="BH173" i="4"/>
  <c r="BF173" i="4"/>
  <c r="AN173" i="3"/>
  <c r="BG170" i="3"/>
  <c r="BF170" i="3"/>
  <c r="AV171" i="3"/>
  <c r="BI171" i="3" s="1"/>
  <c r="V175" i="6"/>
  <c r="BH175" i="6" s="1"/>
  <c r="BJ175" i="6" s="1"/>
  <c r="BE212" i="6"/>
  <c r="A217" i="6"/>
  <c r="AE216" i="6"/>
  <c r="AR170" i="1"/>
  <c r="AS170" i="1"/>
  <c r="AW170" i="1" s="1"/>
  <c r="BH174" i="4"/>
  <c r="L177" i="4"/>
  <c r="AR175" i="4"/>
  <c r="AS175" i="4"/>
  <c r="AW175" i="4" s="1"/>
  <c r="AR211" i="6"/>
  <c r="AV211" i="6" s="1"/>
  <c r="AS211" i="6"/>
  <c r="AW211" i="6" s="1"/>
  <c r="AP211" i="6"/>
  <c r="AW174" i="4"/>
  <c r="W169" i="1"/>
  <c r="R174" i="5"/>
  <c r="V174" i="5" s="1"/>
  <c r="S174" i="5"/>
  <c r="P174" i="5"/>
  <c r="BK174" i="5" s="1"/>
  <c r="AR174" i="5"/>
  <c r="AV174" i="5" s="1"/>
  <c r="AS174" i="5"/>
  <c r="AW174" i="5" s="1"/>
  <c r="AG214" i="6"/>
  <c r="AH214" i="6" s="1"/>
  <c r="AI214" i="6"/>
  <c r="BI172" i="5"/>
  <c r="BJ172" i="5" s="1"/>
  <c r="AR172" i="3"/>
  <c r="AV172" i="3" s="1"/>
  <c r="AS172" i="3"/>
  <c r="R170" i="1"/>
  <c r="V170" i="1" s="1"/>
  <c r="S170" i="1"/>
  <c r="P170" i="1"/>
  <c r="BI174" i="4"/>
  <c r="AM177" i="4"/>
  <c r="R172" i="3"/>
  <c r="S172" i="3"/>
  <c r="P172" i="3"/>
  <c r="BK172" i="3" s="1"/>
  <c r="BE171" i="1"/>
  <c r="BG172" i="5"/>
  <c r="BG175" i="6"/>
  <c r="BF175" i="6"/>
  <c r="W171" i="3"/>
  <c r="BH171" i="3" s="1"/>
  <c r="AO212" i="6"/>
  <c r="AN212" i="6"/>
  <c r="AW169" i="1"/>
  <c r="BI169" i="1" s="1"/>
  <c r="AJ213" i="6"/>
  <c r="AQ213" i="6" s="1"/>
  <c r="AM213" i="6"/>
  <c r="AZ215" i="6"/>
  <c r="AF215" i="6"/>
  <c r="G178" i="6"/>
  <c r="H178" i="6" s="1"/>
  <c r="M178" i="6" s="1"/>
  <c r="J177" i="6"/>
  <c r="O177" i="6"/>
  <c r="P177" i="6" s="1"/>
  <c r="E179" i="6"/>
  <c r="F179" i="6" s="1"/>
  <c r="I179" i="6" s="1"/>
  <c r="B179" i="6"/>
  <c r="C179" i="6" s="1"/>
  <c r="S176" i="6"/>
  <c r="W176" i="6" s="1"/>
  <c r="R176" i="6"/>
  <c r="N177" i="6"/>
  <c r="Z178" i="6"/>
  <c r="BE175" i="5"/>
  <c r="BG173" i="5"/>
  <c r="BF173" i="5"/>
  <c r="BE173" i="3"/>
  <c r="BE176" i="4"/>
  <c r="BG174" i="4"/>
  <c r="BF174" i="4"/>
  <c r="BH175" i="4"/>
  <c r="M177" i="4"/>
  <c r="AL174" i="3"/>
  <c r="AN174" i="3" s="1"/>
  <c r="L172" i="1"/>
  <c r="O172" i="1" s="1"/>
  <c r="AL172" i="1"/>
  <c r="M174" i="3"/>
  <c r="AG178" i="4"/>
  <c r="J172" i="1"/>
  <c r="G175" i="3"/>
  <c r="AG173" i="1"/>
  <c r="AG175" i="3"/>
  <c r="AL177" i="4"/>
  <c r="G173" i="1"/>
  <c r="G178" i="4"/>
  <c r="I177" i="4"/>
  <c r="AM172" i="1"/>
  <c r="AN175" i="5"/>
  <c r="M176" i="5"/>
  <c r="L176" i="5"/>
  <c r="AL176" i="5"/>
  <c r="AM176" i="5"/>
  <c r="AJ176" i="5"/>
  <c r="N171" i="1"/>
  <c r="AJ172" i="1"/>
  <c r="AQ172" i="1" s="1"/>
  <c r="AN176" i="4"/>
  <c r="AO173" i="3"/>
  <c r="AP173" i="3" s="1"/>
  <c r="O171" i="1"/>
  <c r="I172" i="1"/>
  <c r="N176" i="4"/>
  <c r="AO175" i="5"/>
  <c r="AP175" i="5" s="1"/>
  <c r="AO176" i="4"/>
  <c r="AP176" i="4" s="1"/>
  <c r="AJ177" i="4"/>
  <c r="AJ174" i="3"/>
  <c r="AI174" i="3"/>
  <c r="J174" i="3"/>
  <c r="I174" i="3"/>
  <c r="I176" i="5"/>
  <c r="J176" i="5"/>
  <c r="N175" i="5"/>
  <c r="O175" i="5"/>
  <c r="AF177" i="5"/>
  <c r="AZ177" i="5"/>
  <c r="E178" i="5"/>
  <c r="G178" i="5" s="1"/>
  <c r="A179" i="5"/>
  <c r="B178" i="5"/>
  <c r="C178" i="5" s="1"/>
  <c r="AE178" i="5"/>
  <c r="AG178" i="5" s="1"/>
  <c r="AI176" i="5"/>
  <c r="AQ176" i="5" s="1"/>
  <c r="F177" i="5"/>
  <c r="Z177" i="5"/>
  <c r="AV175" i="4"/>
  <c r="J177" i="4"/>
  <c r="Q177" i="4" s="1"/>
  <c r="Z178" i="4"/>
  <c r="F178" i="4"/>
  <c r="I178" i="4" s="1"/>
  <c r="AE179" i="4"/>
  <c r="B179" i="4"/>
  <c r="C179" i="4" s="1"/>
  <c r="BJ179" i="4" s="1"/>
  <c r="E179" i="4"/>
  <c r="A180" i="4"/>
  <c r="AZ178" i="4"/>
  <c r="AF178" i="4"/>
  <c r="AJ178" i="4" s="1"/>
  <c r="AI177" i="4"/>
  <c r="AQ177" i="4" s="1"/>
  <c r="N173" i="3"/>
  <c r="AF173" i="1"/>
  <c r="AI173" i="1" s="1"/>
  <c r="AV170" i="1"/>
  <c r="AO171" i="1"/>
  <c r="AP171" i="1" s="1"/>
  <c r="F173" i="1"/>
  <c r="I173" i="1" s="1"/>
  <c r="Z173" i="1"/>
  <c r="F175" i="3"/>
  <c r="Z175" i="3"/>
  <c r="O173" i="3"/>
  <c r="AF175" i="3"/>
  <c r="AM175" i="3" s="1"/>
  <c r="AZ173" i="1"/>
  <c r="AZ175" i="3"/>
  <c r="AE176" i="3"/>
  <c r="B176" i="3"/>
  <c r="C176" i="3" s="1"/>
  <c r="E176" i="3"/>
  <c r="AE174" i="1"/>
  <c r="B174" i="1"/>
  <c r="C174" i="1" s="1"/>
  <c r="E174" i="1"/>
  <c r="A174" i="8" s="1"/>
  <c r="A177" i="3"/>
  <c r="A175" i="1"/>
  <c r="AQ174" i="3" l="1"/>
  <c r="W172" i="3"/>
  <c r="BF169" i="1"/>
  <c r="BI211" i="6"/>
  <c r="L179" i="9"/>
  <c r="Q174" i="3"/>
  <c r="Q178" i="9"/>
  <c r="Q179" i="9" s="1"/>
  <c r="AJ179" i="9"/>
  <c r="I179" i="9"/>
  <c r="BK176" i="4"/>
  <c r="M179" i="9"/>
  <c r="N179" i="9" s="1"/>
  <c r="Q177" i="6"/>
  <c r="BG169" i="1"/>
  <c r="AQ178" i="9"/>
  <c r="AQ179" i="9" s="1"/>
  <c r="AM179" i="9"/>
  <c r="BJ174" i="4"/>
  <c r="R178" i="9"/>
  <c r="V178" i="9" s="1"/>
  <c r="S178" i="9"/>
  <c r="W178" i="9" s="1"/>
  <c r="P178" i="9"/>
  <c r="R177" i="9"/>
  <c r="V177" i="9" s="1"/>
  <c r="BH177" i="9" s="1"/>
  <c r="S177" i="9"/>
  <c r="W177" i="9" s="1"/>
  <c r="P177" i="9"/>
  <c r="BK177" i="9" s="1"/>
  <c r="Z180" i="9"/>
  <c r="G180" i="9"/>
  <c r="F180" i="9"/>
  <c r="J180" i="9" s="1"/>
  <c r="AR178" i="9"/>
  <c r="AV178" i="9" s="1"/>
  <c r="BI178" i="9" s="1"/>
  <c r="AS178" i="9"/>
  <c r="AW178" i="9" s="1"/>
  <c r="AP178" i="9"/>
  <c r="O179" i="9"/>
  <c r="AF180" i="9"/>
  <c r="AJ180" i="9" s="1"/>
  <c r="AG180" i="9"/>
  <c r="AZ180" i="9"/>
  <c r="AI180" i="9"/>
  <c r="BG176" i="9"/>
  <c r="BF176" i="9"/>
  <c r="AR177" i="9"/>
  <c r="AV177" i="9" s="1"/>
  <c r="BI177" i="9" s="1"/>
  <c r="AS177" i="9"/>
  <c r="AW177" i="9" s="1"/>
  <c r="AP177" i="9"/>
  <c r="AL179" i="9"/>
  <c r="BE178" i="9"/>
  <c r="N178" i="9"/>
  <c r="BK178" i="9" s="1"/>
  <c r="A182" i="9"/>
  <c r="B181" i="9"/>
  <c r="C181" i="9" s="1"/>
  <c r="E181" i="9"/>
  <c r="AE181" i="9"/>
  <c r="BE179" i="9"/>
  <c r="BK175" i="5"/>
  <c r="Q176" i="5"/>
  <c r="R176" i="4"/>
  <c r="V176" i="4" s="1"/>
  <c r="S176" i="4"/>
  <c r="W176" i="4" s="1"/>
  <c r="BG171" i="3"/>
  <c r="L175" i="3"/>
  <c r="BF171" i="3"/>
  <c r="BH169" i="1"/>
  <c r="BJ169" i="1" s="1"/>
  <c r="A169" i="2" s="1"/>
  <c r="V176" i="6"/>
  <c r="BH176" i="6" s="1"/>
  <c r="BJ176" i="6" s="1"/>
  <c r="R172" i="1"/>
  <c r="V172" i="1" s="1"/>
  <c r="S172" i="1"/>
  <c r="W172" i="1" s="1"/>
  <c r="P172" i="1"/>
  <c r="AR212" i="6"/>
  <c r="AV212" i="6" s="1"/>
  <c r="AS212" i="6"/>
  <c r="AW212" i="6" s="1"/>
  <c r="AP212" i="6"/>
  <c r="N172" i="1"/>
  <c r="AR175" i="5"/>
  <c r="AV175" i="5" s="1"/>
  <c r="AS175" i="5"/>
  <c r="R171" i="1"/>
  <c r="S171" i="1"/>
  <c r="P171" i="1"/>
  <c r="BE213" i="6"/>
  <c r="W170" i="1"/>
  <c r="BG170" i="1" s="1"/>
  <c r="W174" i="5"/>
  <c r="BH174" i="5" s="1"/>
  <c r="AR171" i="1"/>
  <c r="AV171" i="1" s="1"/>
  <c r="AS171" i="1"/>
  <c r="AW171" i="1" s="1"/>
  <c r="R173" i="3"/>
  <c r="S173" i="3"/>
  <c r="W173" i="3" s="1"/>
  <c r="P173" i="3"/>
  <c r="BK173" i="3" s="1"/>
  <c r="AR173" i="3"/>
  <c r="AS173" i="3"/>
  <c r="AI215" i="6"/>
  <c r="AG215" i="6"/>
  <c r="AH215" i="6" s="1"/>
  <c r="BF176" i="6"/>
  <c r="BG176" i="6"/>
  <c r="AO213" i="6"/>
  <c r="AN213" i="6"/>
  <c r="A218" i="6"/>
  <c r="AE217" i="6"/>
  <c r="R175" i="5"/>
  <c r="V175" i="5" s="1"/>
  <c r="S175" i="5"/>
  <c r="W175" i="5" s="1"/>
  <c r="P175" i="5"/>
  <c r="AR176" i="4"/>
  <c r="AV176" i="4" s="1"/>
  <c r="AS176" i="4"/>
  <c r="V172" i="3"/>
  <c r="BH172" i="3" s="1"/>
  <c r="AW172" i="3"/>
  <c r="BI172" i="3" s="1"/>
  <c r="AJ214" i="6"/>
  <c r="AQ214" i="6" s="1"/>
  <c r="AM214" i="6"/>
  <c r="AF216" i="6"/>
  <c r="AZ216" i="6"/>
  <c r="J178" i="6"/>
  <c r="G179" i="6"/>
  <c r="H179" i="6" s="1"/>
  <c r="M179" i="6" s="1"/>
  <c r="N178" i="6"/>
  <c r="R177" i="6"/>
  <c r="S177" i="6"/>
  <c r="W177" i="6" s="1"/>
  <c r="B180" i="6"/>
  <c r="C180" i="6" s="1"/>
  <c r="E180" i="6"/>
  <c r="F180" i="6" s="1"/>
  <c r="Z179" i="6"/>
  <c r="O178" i="6"/>
  <c r="P178" i="6" s="1"/>
  <c r="BF174" i="5"/>
  <c r="BE176" i="5"/>
  <c r="BF175" i="4"/>
  <c r="BE177" i="4"/>
  <c r="BE174" i="3"/>
  <c r="BE172" i="1"/>
  <c r="BF170" i="1"/>
  <c r="BG174" i="5"/>
  <c r="BI174" i="5"/>
  <c r="BI175" i="4"/>
  <c r="BG175" i="4"/>
  <c r="M178" i="4"/>
  <c r="AL175" i="3"/>
  <c r="AN175" i="3" s="1"/>
  <c r="AM178" i="4"/>
  <c r="AG174" i="1"/>
  <c r="G176" i="3"/>
  <c r="M175" i="3"/>
  <c r="BI170" i="1"/>
  <c r="M173" i="1"/>
  <c r="AM173" i="1"/>
  <c r="AG179" i="4"/>
  <c r="G174" i="1"/>
  <c r="AG176" i="3"/>
  <c r="G179" i="4"/>
  <c r="L178" i="4"/>
  <c r="L173" i="1"/>
  <c r="AL173" i="1"/>
  <c r="AL178" i="4"/>
  <c r="O176" i="5"/>
  <c r="AL177" i="5"/>
  <c r="AM177" i="5"/>
  <c r="M177" i="5"/>
  <c r="L177" i="5"/>
  <c r="AV173" i="3"/>
  <c r="AJ173" i="1"/>
  <c r="AQ173" i="1" s="1"/>
  <c r="J173" i="1"/>
  <c r="AI178" i="4"/>
  <c r="AQ178" i="4" s="1"/>
  <c r="J175" i="3"/>
  <c r="Q175" i="3" s="1"/>
  <c r="I175" i="3"/>
  <c r="AI175" i="3"/>
  <c r="AJ175" i="3"/>
  <c r="N176" i="5"/>
  <c r="J177" i="5"/>
  <c r="AI177" i="5"/>
  <c r="Z178" i="5"/>
  <c r="F178" i="5"/>
  <c r="AE179" i="5"/>
  <c r="AG179" i="5" s="1"/>
  <c r="E179" i="5"/>
  <c r="G179" i="5" s="1"/>
  <c r="A180" i="5"/>
  <c r="B179" i="5"/>
  <c r="C179" i="5" s="1"/>
  <c r="BJ179" i="5" s="1"/>
  <c r="AZ178" i="5"/>
  <c r="AF178" i="5"/>
  <c r="AN176" i="5"/>
  <c r="AO176" i="5"/>
  <c r="AP176" i="5" s="1"/>
  <c r="I177" i="5"/>
  <c r="AJ177" i="5"/>
  <c r="AE180" i="4"/>
  <c r="B180" i="4"/>
  <c r="C180" i="4" s="1"/>
  <c r="E180" i="4"/>
  <c r="A181" i="4"/>
  <c r="N177" i="4"/>
  <c r="O177" i="4"/>
  <c r="AF179" i="4"/>
  <c r="AZ179" i="4"/>
  <c r="F179" i="4"/>
  <c r="I179" i="4" s="1"/>
  <c r="Z179" i="4"/>
  <c r="AN177" i="4"/>
  <c r="AO177" i="4"/>
  <c r="AP177" i="4" s="1"/>
  <c r="J178" i="4"/>
  <c r="Q178" i="4" s="1"/>
  <c r="AO172" i="1"/>
  <c r="AP172" i="1" s="1"/>
  <c r="AN172" i="1"/>
  <c r="AF174" i="1"/>
  <c r="F174" i="1"/>
  <c r="J174" i="1" s="1"/>
  <c r="Z174" i="1"/>
  <c r="O174" i="3"/>
  <c r="N174" i="3"/>
  <c r="V173" i="3"/>
  <c r="F176" i="3"/>
  <c r="L176" i="3" s="1"/>
  <c r="Z176" i="3"/>
  <c r="AO174" i="3"/>
  <c r="AP174" i="3" s="1"/>
  <c r="AF176" i="3"/>
  <c r="AM176" i="3" s="1"/>
  <c r="AZ174" i="1"/>
  <c r="AZ176" i="3"/>
  <c r="E177" i="3"/>
  <c r="AE177" i="3"/>
  <c r="B177" i="3"/>
  <c r="C177" i="3" s="1"/>
  <c r="BJ177" i="3" s="1"/>
  <c r="AE175" i="1"/>
  <c r="B175" i="1"/>
  <c r="C175" i="1" s="1"/>
  <c r="E175" i="1"/>
  <c r="A175" i="8" s="1"/>
  <c r="A178" i="3"/>
  <c r="A176" i="1"/>
  <c r="AQ175" i="3" l="1"/>
  <c r="AO178" i="4"/>
  <c r="AP178" i="4" s="1"/>
  <c r="BG172" i="3"/>
  <c r="BH178" i="9"/>
  <c r="BJ178" i="9" s="1"/>
  <c r="AM180" i="9"/>
  <c r="BJ177" i="9"/>
  <c r="N173" i="1"/>
  <c r="BH176" i="4"/>
  <c r="Q178" i="6"/>
  <c r="BK178" i="6" s="1"/>
  <c r="AL174" i="1"/>
  <c r="AQ177" i="5"/>
  <c r="BF172" i="3"/>
  <c r="W171" i="1"/>
  <c r="BK177" i="6"/>
  <c r="BJ172" i="3"/>
  <c r="AQ180" i="9"/>
  <c r="R179" i="9"/>
  <c r="V179" i="9" s="1"/>
  <c r="BH179" i="9" s="1"/>
  <c r="S179" i="9"/>
  <c r="W179" i="9" s="1"/>
  <c r="P179" i="9"/>
  <c r="BK179" i="9" s="1"/>
  <c r="I180" i="9"/>
  <c r="Q180" i="9" s="1"/>
  <c r="M180" i="9"/>
  <c r="Z181" i="9"/>
  <c r="G181" i="9"/>
  <c r="F181" i="9"/>
  <c r="AG181" i="9"/>
  <c r="AZ181" i="9"/>
  <c r="AF181" i="9"/>
  <c r="BF177" i="9"/>
  <c r="BG177" i="9"/>
  <c r="A183" i="9"/>
  <c r="B182" i="9"/>
  <c r="C182" i="9" s="1"/>
  <c r="AE182" i="9"/>
  <c r="E182" i="9"/>
  <c r="L180" i="9"/>
  <c r="AL180" i="9"/>
  <c r="BF178" i="9"/>
  <c r="BG178" i="9"/>
  <c r="AO179" i="9"/>
  <c r="AN179" i="9"/>
  <c r="Q177" i="5"/>
  <c r="AW175" i="5"/>
  <c r="BI175" i="5" s="1"/>
  <c r="AM179" i="4"/>
  <c r="BI173" i="3"/>
  <c r="AW173" i="3"/>
  <c r="BH172" i="1"/>
  <c r="V177" i="6"/>
  <c r="BH177" i="6" s="1"/>
  <c r="BJ177" i="6" s="1"/>
  <c r="BI212" i="6"/>
  <c r="AI216" i="6"/>
  <c r="AG216" i="6"/>
  <c r="AH216" i="6" s="1"/>
  <c r="AR174" i="3"/>
  <c r="AS174" i="3"/>
  <c r="R177" i="4"/>
  <c r="V177" i="4" s="1"/>
  <c r="S177" i="4"/>
  <c r="P177" i="4"/>
  <c r="BK177" i="4" s="1"/>
  <c r="AR176" i="5"/>
  <c r="AW176" i="5" s="1"/>
  <c r="AS176" i="5"/>
  <c r="V171" i="1"/>
  <c r="BH171" i="1" s="1"/>
  <c r="BJ174" i="5"/>
  <c r="AO214" i="6"/>
  <c r="AN214" i="6"/>
  <c r="BH170" i="1"/>
  <c r="BJ170" i="1" s="1"/>
  <c r="A170" i="2" s="1"/>
  <c r="A219" i="6"/>
  <c r="AE218" i="6"/>
  <c r="BE178" i="4"/>
  <c r="AR178" i="4"/>
  <c r="AS178" i="4"/>
  <c r="BG177" i="6"/>
  <c r="BF177" i="6"/>
  <c r="BE214" i="6"/>
  <c r="AR213" i="6"/>
  <c r="AV213" i="6" s="1"/>
  <c r="AS213" i="6"/>
  <c r="AW213" i="6" s="1"/>
  <c r="AP213" i="6"/>
  <c r="AR172" i="1"/>
  <c r="AV172" i="1" s="1"/>
  <c r="AS172" i="1"/>
  <c r="AW172" i="1" s="1"/>
  <c r="R176" i="5"/>
  <c r="V176" i="5" s="1"/>
  <c r="S176" i="5"/>
  <c r="P176" i="5"/>
  <c r="BK176" i="5" s="1"/>
  <c r="R174" i="3"/>
  <c r="S174" i="3"/>
  <c r="P174" i="3"/>
  <c r="BK174" i="3" s="1"/>
  <c r="AR177" i="4"/>
  <c r="AV177" i="4" s="1"/>
  <c r="AS177" i="4"/>
  <c r="BE173" i="1"/>
  <c r="AW176" i="4"/>
  <c r="BG176" i="4" s="1"/>
  <c r="AF217" i="6"/>
  <c r="AZ217" i="6"/>
  <c r="AJ215" i="6"/>
  <c r="AQ215" i="6" s="1"/>
  <c r="AM215" i="6"/>
  <c r="G180" i="6"/>
  <c r="H180" i="6" s="1"/>
  <c r="M180" i="6" s="1"/>
  <c r="I180" i="6"/>
  <c r="J179" i="6"/>
  <c r="O179" i="6"/>
  <c r="Z180" i="6"/>
  <c r="S178" i="6"/>
  <c r="W178" i="6" s="1"/>
  <c r="R178" i="6"/>
  <c r="V178" i="6" s="1"/>
  <c r="B181" i="6"/>
  <c r="C181" i="6" s="1"/>
  <c r="E181" i="6"/>
  <c r="F181" i="6" s="1"/>
  <c r="N179" i="6"/>
  <c r="BE177" i="5"/>
  <c r="BF176" i="4"/>
  <c r="BE175" i="3"/>
  <c r="BF171" i="1"/>
  <c r="BI171" i="1"/>
  <c r="BG175" i="5"/>
  <c r="BF175" i="5"/>
  <c r="BH175" i="5"/>
  <c r="BG173" i="3"/>
  <c r="BF173" i="3"/>
  <c r="AG175" i="1"/>
  <c r="AG180" i="4"/>
  <c r="L179" i="4"/>
  <c r="AL176" i="3"/>
  <c r="AN176" i="3" s="1"/>
  <c r="L174" i="1"/>
  <c r="M179" i="4"/>
  <c r="AM174" i="1"/>
  <c r="AN174" i="1" s="1"/>
  <c r="G175" i="1"/>
  <c r="AG177" i="3"/>
  <c r="G180" i="4"/>
  <c r="AL179" i="4"/>
  <c r="AN179" i="4" s="1"/>
  <c r="M176" i="3"/>
  <c r="G177" i="3"/>
  <c r="M174" i="1"/>
  <c r="BH173" i="3"/>
  <c r="M178" i="5"/>
  <c r="L178" i="5"/>
  <c r="AL178" i="5"/>
  <c r="AM178" i="5"/>
  <c r="AN177" i="5"/>
  <c r="AI178" i="5"/>
  <c r="AQ178" i="5" s="1"/>
  <c r="AN178" i="4"/>
  <c r="AO175" i="3"/>
  <c r="AP175" i="3" s="1"/>
  <c r="AJ174" i="1"/>
  <c r="AI174" i="1"/>
  <c r="I174" i="1"/>
  <c r="O178" i="4"/>
  <c r="N178" i="4"/>
  <c r="J176" i="3"/>
  <c r="I176" i="3"/>
  <c r="Q176" i="3" s="1"/>
  <c r="AI176" i="3"/>
  <c r="AJ176" i="3"/>
  <c r="AJ178" i="5"/>
  <c r="AO177" i="5"/>
  <c r="AP177" i="5" s="1"/>
  <c r="AF179" i="5"/>
  <c r="AZ179" i="5"/>
  <c r="F179" i="5"/>
  <c r="Z179" i="5"/>
  <c r="N177" i="5"/>
  <c r="O177" i="5"/>
  <c r="AE180" i="5"/>
  <c r="AG180" i="5" s="1"/>
  <c r="B180" i="5"/>
  <c r="C180" i="5" s="1"/>
  <c r="A181" i="5"/>
  <c r="E180" i="5"/>
  <c r="G180" i="5" s="1"/>
  <c r="J178" i="5"/>
  <c r="I178" i="5"/>
  <c r="AI179" i="4"/>
  <c r="AJ179" i="4"/>
  <c r="AZ180" i="4"/>
  <c r="AF180" i="4"/>
  <c r="AI180" i="4" s="1"/>
  <c r="Z180" i="4"/>
  <c r="F180" i="4"/>
  <c r="B181" i="4"/>
  <c r="C181" i="4" s="1"/>
  <c r="BJ181" i="4" s="1"/>
  <c r="E181" i="4"/>
  <c r="AE181" i="4"/>
  <c r="A182" i="4"/>
  <c r="W177" i="4"/>
  <c r="J179" i="4"/>
  <c r="Q179" i="4" s="1"/>
  <c r="O173" i="1"/>
  <c r="AO173" i="1"/>
  <c r="AP173" i="1" s="1"/>
  <c r="AN173" i="1"/>
  <c r="AF175" i="1"/>
  <c r="AI175" i="1" s="1"/>
  <c r="F175" i="1"/>
  <c r="Z175" i="1"/>
  <c r="AV174" i="3"/>
  <c r="O175" i="3"/>
  <c r="N175" i="3"/>
  <c r="F177" i="3"/>
  <c r="Z177" i="3"/>
  <c r="AF177" i="3"/>
  <c r="AL177" i="3" s="1"/>
  <c r="AZ175" i="1"/>
  <c r="AZ177" i="3"/>
  <c r="E178" i="3"/>
  <c r="AE178" i="3"/>
  <c r="B178" i="3"/>
  <c r="C178" i="3" s="1"/>
  <c r="E176" i="1"/>
  <c r="A176" i="8" s="1"/>
  <c r="AE176" i="1"/>
  <c r="B176" i="1"/>
  <c r="C176" i="1" s="1"/>
  <c r="A179" i="3"/>
  <c r="A177" i="1"/>
  <c r="W174" i="3" l="1"/>
  <c r="BI213" i="6"/>
  <c r="L181" i="9"/>
  <c r="BJ171" i="1"/>
  <c r="A171" i="2" s="1"/>
  <c r="AQ179" i="4"/>
  <c r="AQ176" i="3"/>
  <c r="AW178" i="4"/>
  <c r="BI176" i="4"/>
  <c r="BJ176" i="4" s="1"/>
  <c r="AQ174" i="1"/>
  <c r="BG171" i="1"/>
  <c r="BH178" i="6"/>
  <c r="BJ178" i="6" s="1"/>
  <c r="Q178" i="5"/>
  <c r="AM181" i="9"/>
  <c r="Q179" i="6"/>
  <c r="J181" i="9"/>
  <c r="A184" i="9"/>
  <c r="E183" i="9"/>
  <c r="B183" i="9"/>
  <c r="C183" i="9" s="1"/>
  <c r="AE183" i="9"/>
  <c r="Z182" i="9"/>
  <c r="G182" i="9"/>
  <c r="F182" i="9"/>
  <c r="L182" i="9" s="1"/>
  <c r="AJ181" i="9"/>
  <c r="AI181" i="9"/>
  <c r="M181" i="9"/>
  <c r="N181" i="9" s="1"/>
  <c r="AR179" i="9"/>
  <c r="AV179" i="9" s="1"/>
  <c r="AS179" i="9"/>
  <c r="AW179" i="9" s="1"/>
  <c r="AP179" i="9"/>
  <c r="AF182" i="9"/>
  <c r="AI182" i="9" s="1"/>
  <c r="AG182" i="9"/>
  <c r="AZ182" i="9"/>
  <c r="N180" i="9"/>
  <c r="O180" i="9"/>
  <c r="AL181" i="9"/>
  <c r="I181" i="9"/>
  <c r="Q181" i="9" s="1"/>
  <c r="AN180" i="9"/>
  <c r="AO180" i="9"/>
  <c r="BE180" i="9"/>
  <c r="M180" i="4"/>
  <c r="V174" i="3"/>
  <c r="BH174" i="3" s="1"/>
  <c r="L177" i="3"/>
  <c r="AO174" i="1"/>
  <c r="AP174" i="1" s="1"/>
  <c r="AR175" i="3"/>
  <c r="AS175" i="3"/>
  <c r="BE179" i="4"/>
  <c r="BG178" i="6"/>
  <c r="BF178" i="6"/>
  <c r="W176" i="5"/>
  <c r="BH176" i="5" s="1"/>
  <c r="AW174" i="3"/>
  <c r="BF174" i="3" s="1"/>
  <c r="BE215" i="6"/>
  <c r="A220" i="6"/>
  <c r="AE219" i="6"/>
  <c r="AR177" i="5"/>
  <c r="AS177" i="5"/>
  <c r="AV178" i="4"/>
  <c r="BI178" i="4" s="1"/>
  <c r="AG217" i="6"/>
  <c r="AH217" i="6" s="1"/>
  <c r="AI217" i="6"/>
  <c r="AM216" i="6"/>
  <c r="AJ216" i="6"/>
  <c r="AQ216" i="6" s="1"/>
  <c r="R177" i="5"/>
  <c r="S177" i="5"/>
  <c r="P177" i="5"/>
  <c r="BK177" i="5" s="1"/>
  <c r="AR173" i="1"/>
  <c r="AS173" i="1"/>
  <c r="R175" i="3"/>
  <c r="S175" i="3"/>
  <c r="P175" i="3"/>
  <c r="BK175" i="3" s="1"/>
  <c r="M175" i="1"/>
  <c r="R173" i="1"/>
  <c r="S173" i="1"/>
  <c r="P173" i="1"/>
  <c r="AV176" i="5"/>
  <c r="BI176" i="5" s="1"/>
  <c r="R178" i="4"/>
  <c r="V178" i="4" s="1"/>
  <c r="S178" i="4"/>
  <c r="W178" i="4" s="1"/>
  <c r="P178" i="4"/>
  <c r="BK178" i="4" s="1"/>
  <c r="AN215" i="6"/>
  <c r="AO215" i="6"/>
  <c r="AW177" i="4"/>
  <c r="BI177" i="4" s="1"/>
  <c r="AF218" i="6"/>
  <c r="AZ218" i="6"/>
  <c r="AR214" i="6"/>
  <c r="AV214" i="6" s="1"/>
  <c r="AS214" i="6"/>
  <c r="AW214" i="6" s="1"/>
  <c r="AP214" i="6"/>
  <c r="G181" i="6"/>
  <c r="H181" i="6" s="1"/>
  <c r="M181" i="6" s="1"/>
  <c r="I181" i="6"/>
  <c r="J180" i="6"/>
  <c r="S179" i="6"/>
  <c r="W179" i="6" s="1"/>
  <c r="P179" i="6"/>
  <c r="BK179" i="6" s="1"/>
  <c r="R179" i="6"/>
  <c r="V179" i="6" s="1"/>
  <c r="O180" i="6"/>
  <c r="P180" i="6" s="1"/>
  <c r="N180" i="6"/>
  <c r="B182" i="6"/>
  <c r="C182" i="6" s="1"/>
  <c r="E182" i="6"/>
  <c r="F182" i="6" s="1"/>
  <c r="I182" i="6" s="1"/>
  <c r="Z181" i="6"/>
  <c r="BE178" i="5"/>
  <c r="BF176" i="5"/>
  <c r="BI172" i="1"/>
  <c r="BJ172" i="1" s="1"/>
  <c r="A172" i="2" s="1"/>
  <c r="BE174" i="1"/>
  <c r="BE176" i="3"/>
  <c r="BG172" i="1"/>
  <c r="BF172" i="1"/>
  <c r="BG177" i="4"/>
  <c r="M177" i="3"/>
  <c r="AM177" i="3"/>
  <c r="AN177" i="3" s="1"/>
  <c r="L175" i="1"/>
  <c r="AG178" i="3"/>
  <c r="L180" i="4"/>
  <c r="AL180" i="4"/>
  <c r="AL175" i="1"/>
  <c r="AG176" i="1"/>
  <c r="AG181" i="4"/>
  <c r="AM180" i="4"/>
  <c r="AM175" i="1"/>
  <c r="G178" i="3"/>
  <c r="G176" i="1"/>
  <c r="BH177" i="4"/>
  <c r="G181" i="4"/>
  <c r="O178" i="5"/>
  <c r="AM179" i="5"/>
  <c r="AL179" i="5"/>
  <c r="L179" i="5"/>
  <c r="M179" i="5"/>
  <c r="AI179" i="5"/>
  <c r="AQ179" i="5" s="1"/>
  <c r="AV175" i="3"/>
  <c r="N176" i="3"/>
  <c r="O174" i="1"/>
  <c r="I175" i="1"/>
  <c r="N174" i="1"/>
  <c r="AJ175" i="1"/>
  <c r="AQ175" i="1" s="1"/>
  <c r="J175" i="1"/>
  <c r="I179" i="5"/>
  <c r="Q179" i="5" s="1"/>
  <c r="J177" i="3"/>
  <c r="I177" i="3"/>
  <c r="AI177" i="3"/>
  <c r="AJ177" i="3"/>
  <c r="AW177" i="5"/>
  <c r="AV177" i="5"/>
  <c r="AF180" i="5"/>
  <c r="AZ180" i="5"/>
  <c r="AJ179" i="5"/>
  <c r="N178" i="5"/>
  <c r="B181" i="5"/>
  <c r="C181" i="5" s="1"/>
  <c r="BJ181" i="5" s="1"/>
  <c r="E181" i="5"/>
  <c r="G181" i="5" s="1"/>
  <c r="AE181" i="5"/>
  <c r="AG181" i="5" s="1"/>
  <c r="A182" i="5"/>
  <c r="Z180" i="5"/>
  <c r="F180" i="5"/>
  <c r="AN178" i="5"/>
  <c r="AO178" i="5"/>
  <c r="AP178" i="5" s="1"/>
  <c r="J179" i="5"/>
  <c r="F181" i="4"/>
  <c r="I181" i="4" s="1"/>
  <c r="Z181" i="4"/>
  <c r="AF181" i="4"/>
  <c r="AJ181" i="4" s="1"/>
  <c r="AZ181" i="4"/>
  <c r="AO179" i="4"/>
  <c r="AP179" i="4" s="1"/>
  <c r="J180" i="4"/>
  <c r="E182" i="4"/>
  <c r="A183" i="4"/>
  <c r="AE182" i="4"/>
  <c r="B182" i="4"/>
  <c r="C182" i="4" s="1"/>
  <c r="I180" i="4"/>
  <c r="AJ180" i="4"/>
  <c r="AQ180" i="4" s="1"/>
  <c r="N179" i="4"/>
  <c r="O179" i="4"/>
  <c r="O176" i="3"/>
  <c r="V173" i="1"/>
  <c r="F176" i="1"/>
  <c r="I176" i="1" s="1"/>
  <c r="Z176" i="1"/>
  <c r="AF176" i="1"/>
  <c r="AI176" i="1" s="1"/>
  <c r="V175" i="3"/>
  <c r="F178" i="3"/>
  <c r="M178" i="3" s="1"/>
  <c r="Z178" i="3"/>
  <c r="AO176" i="3"/>
  <c r="AP176" i="3" s="1"/>
  <c r="AF178" i="3"/>
  <c r="AL178" i="3" s="1"/>
  <c r="AZ176" i="1"/>
  <c r="AZ178" i="3"/>
  <c r="B179" i="3"/>
  <c r="C179" i="3" s="1"/>
  <c r="BJ179" i="3" s="1"/>
  <c r="E179" i="3"/>
  <c r="AE179" i="3"/>
  <c r="E177" i="1"/>
  <c r="A177" i="8" s="1"/>
  <c r="AE177" i="1"/>
  <c r="B177" i="1"/>
  <c r="C177" i="1" s="1"/>
  <c r="A180" i="3"/>
  <c r="A178" i="1"/>
  <c r="Q180" i="4" l="1"/>
  <c r="BI179" i="9"/>
  <c r="BJ179" i="9" s="1"/>
  <c r="W177" i="5"/>
  <c r="AS174" i="1"/>
  <c r="AW174" i="1" s="1"/>
  <c r="I182" i="9"/>
  <c r="AW173" i="1"/>
  <c r="AR174" i="1"/>
  <c r="AV174" i="1" s="1"/>
  <c r="Q180" i="6"/>
  <c r="AQ177" i="3"/>
  <c r="O181" i="9"/>
  <c r="V177" i="5"/>
  <c r="BH177" i="5" s="1"/>
  <c r="N175" i="1"/>
  <c r="BJ176" i="5"/>
  <c r="AQ181" i="9"/>
  <c r="BG179" i="9"/>
  <c r="BF179" i="9"/>
  <c r="AO181" i="9"/>
  <c r="AN181" i="9"/>
  <c r="BE181" i="9"/>
  <c r="AL182" i="9"/>
  <c r="AJ182" i="9"/>
  <c r="AG183" i="9"/>
  <c r="AZ183" i="9"/>
  <c r="AF183" i="9"/>
  <c r="AM183" i="9" s="1"/>
  <c r="M182" i="9"/>
  <c r="N182" i="9" s="1"/>
  <c r="AR180" i="9"/>
  <c r="AV180" i="9" s="1"/>
  <c r="BI180" i="9" s="1"/>
  <c r="AS180" i="9"/>
  <c r="AW180" i="9" s="1"/>
  <c r="AP180" i="9"/>
  <c r="A185" i="9"/>
  <c r="B184" i="9"/>
  <c r="C184" i="9" s="1"/>
  <c r="AE184" i="9"/>
  <c r="E184" i="9"/>
  <c r="AM182" i="9"/>
  <c r="J182" i="9"/>
  <c r="Q182" i="9" s="1"/>
  <c r="R180" i="9"/>
  <c r="V180" i="9" s="1"/>
  <c r="S180" i="9"/>
  <c r="W180" i="9" s="1"/>
  <c r="P180" i="9"/>
  <c r="BK180" i="9" s="1"/>
  <c r="R181" i="9"/>
  <c r="V181" i="9" s="1"/>
  <c r="BH181" i="9" s="1"/>
  <c r="S181" i="9"/>
  <c r="W181" i="9" s="1"/>
  <c r="P181" i="9"/>
  <c r="BK181" i="9" s="1"/>
  <c r="Z183" i="9"/>
  <c r="G183" i="9"/>
  <c r="F183" i="9"/>
  <c r="I183" i="9" s="1"/>
  <c r="BG176" i="5"/>
  <c r="Q177" i="3"/>
  <c r="BI174" i="3"/>
  <c r="BJ174" i="3" s="1"/>
  <c r="BG174" i="3"/>
  <c r="BH179" i="6"/>
  <c r="BJ179" i="6" s="1"/>
  <c r="AR176" i="3"/>
  <c r="AV176" i="3" s="1"/>
  <c r="AS176" i="3"/>
  <c r="AW176" i="3" s="1"/>
  <c r="R176" i="3"/>
  <c r="V176" i="3" s="1"/>
  <c r="S176" i="3"/>
  <c r="P176" i="3"/>
  <c r="BK176" i="3" s="1"/>
  <c r="AR178" i="5"/>
  <c r="AV178" i="5" s="1"/>
  <c r="U21" i="5" s="1"/>
  <c r="AS178" i="5"/>
  <c r="AZ219" i="6"/>
  <c r="AF219" i="6"/>
  <c r="AR179" i="4"/>
  <c r="AW179" i="4" s="1"/>
  <c r="AS179" i="4"/>
  <c r="BG179" i="6"/>
  <c r="BF179" i="6"/>
  <c r="W173" i="1"/>
  <c r="BH173" i="1" s="1"/>
  <c r="BJ173" i="1" s="1"/>
  <c r="A173" i="2" s="1"/>
  <c r="W175" i="3"/>
  <c r="AO216" i="6"/>
  <c r="AN216" i="6"/>
  <c r="BH175" i="3"/>
  <c r="R178" i="5"/>
  <c r="S178" i="5"/>
  <c r="P178" i="5"/>
  <c r="BK178" i="5" s="1"/>
  <c r="BF177" i="4"/>
  <c r="AI218" i="6"/>
  <c r="AG218" i="6"/>
  <c r="AH218" i="6" s="1"/>
  <c r="AJ217" i="6"/>
  <c r="AQ217" i="6" s="1"/>
  <c r="AM217" i="6"/>
  <c r="AV173" i="1"/>
  <c r="BI173" i="1" s="1"/>
  <c r="R179" i="4"/>
  <c r="S179" i="4"/>
  <c r="W179" i="4" s="1"/>
  <c r="P179" i="4"/>
  <c r="BK179" i="4" s="1"/>
  <c r="R174" i="1"/>
  <c r="S174" i="1"/>
  <c r="P174" i="1"/>
  <c r="BI214" i="6"/>
  <c r="AR215" i="6"/>
  <c r="AV215" i="6" s="1"/>
  <c r="AS215" i="6"/>
  <c r="AW215" i="6" s="1"/>
  <c r="AP215" i="6"/>
  <c r="BE216" i="6"/>
  <c r="A221" i="6"/>
  <c r="AE220" i="6"/>
  <c r="AW175" i="3"/>
  <c r="BI175" i="3" s="1"/>
  <c r="G182" i="6"/>
  <c r="H182" i="6" s="1"/>
  <c r="J181" i="6"/>
  <c r="O181" i="6"/>
  <c r="Z182" i="6"/>
  <c r="B183" i="6"/>
  <c r="C183" i="6" s="1"/>
  <c r="E183" i="6"/>
  <c r="F183" i="6" s="1"/>
  <c r="I183" i="6" s="1"/>
  <c r="R180" i="6"/>
  <c r="S180" i="6"/>
  <c r="W180" i="6" s="1"/>
  <c r="N181" i="6"/>
  <c r="BE179" i="5"/>
  <c r="BE175" i="1"/>
  <c r="BE180" i="4"/>
  <c r="BE177" i="3"/>
  <c r="BI174" i="1"/>
  <c r="BG178" i="4"/>
  <c r="BF178" i="4"/>
  <c r="AG179" i="3"/>
  <c r="AG182" i="4"/>
  <c r="AL181" i="4"/>
  <c r="AM178" i="3"/>
  <c r="AN178" i="3" s="1"/>
  <c r="L178" i="3"/>
  <c r="O178" i="3" s="1"/>
  <c r="O179" i="5"/>
  <c r="L181" i="4"/>
  <c r="M176" i="1"/>
  <c r="BH178" i="4"/>
  <c r="BJ178" i="4" s="1"/>
  <c r="AM176" i="1"/>
  <c r="G179" i="3"/>
  <c r="AG177" i="1"/>
  <c r="G182" i="4"/>
  <c r="G177" i="1"/>
  <c r="BI177" i="5"/>
  <c r="M181" i="4"/>
  <c r="L176" i="1"/>
  <c r="AM181" i="4"/>
  <c r="AL176" i="1"/>
  <c r="AL180" i="5"/>
  <c r="AM180" i="5"/>
  <c r="M180" i="5"/>
  <c r="L180" i="5"/>
  <c r="AJ180" i="5"/>
  <c r="I180" i="5"/>
  <c r="N177" i="3"/>
  <c r="J176" i="1"/>
  <c r="AJ176" i="1"/>
  <c r="AQ176" i="1" s="1"/>
  <c r="N179" i="5"/>
  <c r="AI181" i="4"/>
  <c r="AQ181" i="4" s="1"/>
  <c r="I178" i="3"/>
  <c r="J178" i="3"/>
  <c r="AI178" i="3"/>
  <c r="AJ178" i="3"/>
  <c r="J180" i="5"/>
  <c r="AN179" i="5"/>
  <c r="AO179" i="5"/>
  <c r="AP179" i="5" s="1"/>
  <c r="F181" i="5"/>
  <c r="Z181" i="5"/>
  <c r="AW178" i="5"/>
  <c r="V21" i="5" s="1"/>
  <c r="E182" i="5"/>
  <c r="G182" i="5" s="1"/>
  <c r="A183" i="5"/>
  <c r="B182" i="5"/>
  <c r="C182" i="5" s="1"/>
  <c r="AE182" i="5"/>
  <c r="AG182" i="5" s="1"/>
  <c r="AZ181" i="5"/>
  <c r="AF181" i="5"/>
  <c r="AI180" i="5"/>
  <c r="AQ180" i="5" s="1"/>
  <c r="Z182" i="4"/>
  <c r="F182" i="4"/>
  <c r="J182" i="4" s="1"/>
  <c r="AE183" i="4"/>
  <c r="B183" i="4"/>
  <c r="C183" i="4" s="1"/>
  <c r="BJ183" i="4" s="1"/>
  <c r="A184" i="4"/>
  <c r="E183" i="4"/>
  <c r="AN180" i="4"/>
  <c r="AO180" i="4"/>
  <c r="AP180" i="4" s="1"/>
  <c r="V179" i="4"/>
  <c r="AZ182" i="4"/>
  <c r="AF182" i="4"/>
  <c r="N180" i="4"/>
  <c r="O180" i="4"/>
  <c r="J181" i="4"/>
  <c r="Q181" i="4" s="1"/>
  <c r="AO175" i="1"/>
  <c r="AP175" i="1" s="1"/>
  <c r="AN175" i="1"/>
  <c r="O175" i="1"/>
  <c r="F177" i="1"/>
  <c r="Z177" i="1"/>
  <c r="AF177" i="1"/>
  <c r="O177" i="3"/>
  <c r="F179" i="3"/>
  <c r="Z179" i="3"/>
  <c r="AO177" i="3"/>
  <c r="AP177" i="3" s="1"/>
  <c r="AF179" i="3"/>
  <c r="AZ177" i="1"/>
  <c r="AZ179" i="3"/>
  <c r="E180" i="3"/>
  <c r="B180" i="3"/>
  <c r="C180" i="3" s="1"/>
  <c r="AE180" i="3"/>
  <c r="AE178" i="1"/>
  <c r="B178" i="1"/>
  <c r="C178" i="1" s="1"/>
  <c r="E178" i="1"/>
  <c r="A178" i="8" s="1"/>
  <c r="A181" i="3"/>
  <c r="A179" i="1"/>
  <c r="AQ178" i="3" l="1"/>
  <c r="AV179" i="4"/>
  <c r="BI179" i="4" s="1"/>
  <c r="BH180" i="9"/>
  <c r="BJ180" i="9" s="1"/>
  <c r="AJ183" i="9"/>
  <c r="AL183" i="9"/>
  <c r="AN183" i="9" s="1"/>
  <c r="O182" i="9"/>
  <c r="S182" i="9" s="1"/>
  <c r="W182" i="9" s="1"/>
  <c r="AI183" i="9"/>
  <c r="BF177" i="5"/>
  <c r="BG177" i="5"/>
  <c r="BE182" i="9"/>
  <c r="AM182" i="4"/>
  <c r="L179" i="3"/>
  <c r="W174" i="1"/>
  <c r="AN181" i="4"/>
  <c r="M183" i="9"/>
  <c r="AQ182" i="9"/>
  <c r="Q181" i="6"/>
  <c r="BK180" i="6"/>
  <c r="A186" i="9"/>
  <c r="AE185" i="9"/>
  <c r="E185" i="9"/>
  <c r="B185" i="9"/>
  <c r="C185" i="9" s="1"/>
  <c r="AR181" i="9"/>
  <c r="AV181" i="9" s="1"/>
  <c r="AS181" i="9"/>
  <c r="AW181" i="9" s="1"/>
  <c r="AP181" i="9"/>
  <c r="R182" i="9"/>
  <c r="V182" i="9" s="1"/>
  <c r="P182" i="9"/>
  <c r="BK182" i="9" s="1"/>
  <c r="BF180" i="9"/>
  <c r="BG180" i="9"/>
  <c r="AO183" i="9"/>
  <c r="AQ183" i="9"/>
  <c r="L183" i="9"/>
  <c r="J183" i="9"/>
  <c r="BE183" i="9" s="1"/>
  <c r="AN182" i="9"/>
  <c r="AO182" i="9"/>
  <c r="AZ184" i="9"/>
  <c r="AF184" i="9"/>
  <c r="AJ184" i="9" s="1"/>
  <c r="AG184" i="9"/>
  <c r="AI184" i="9"/>
  <c r="Z184" i="9"/>
  <c r="G184" i="9"/>
  <c r="F184" i="9"/>
  <c r="J184" i="9" s="1"/>
  <c r="Q180" i="5"/>
  <c r="W178" i="5"/>
  <c r="V18" i="5" s="1"/>
  <c r="BE181" i="4"/>
  <c r="Q178" i="3"/>
  <c r="AL179" i="3"/>
  <c r="AO176" i="1"/>
  <c r="AP176" i="1" s="1"/>
  <c r="BG173" i="1"/>
  <c r="L177" i="1"/>
  <c r="BF173" i="1"/>
  <c r="V174" i="1"/>
  <c r="BH174" i="1" s="1"/>
  <c r="BJ174" i="1" s="1"/>
  <c r="A174" i="2" s="1"/>
  <c r="V180" i="6"/>
  <c r="BH180" i="6" s="1"/>
  <c r="BJ180" i="6" s="1"/>
  <c r="AZ220" i="6"/>
  <c r="AF220" i="6"/>
  <c r="AG219" i="6"/>
  <c r="AH219" i="6" s="1"/>
  <c r="AI219" i="6"/>
  <c r="AR177" i="3"/>
  <c r="AV177" i="3" s="1"/>
  <c r="AS177" i="3"/>
  <c r="AL177" i="1"/>
  <c r="R180" i="4"/>
  <c r="S180" i="4"/>
  <c r="P180" i="4"/>
  <c r="BK180" i="4" s="1"/>
  <c r="R178" i="3"/>
  <c r="V178" i="3" s="1"/>
  <c r="S178" i="3"/>
  <c r="W178" i="3" s="1"/>
  <c r="P178" i="3"/>
  <c r="R179" i="5"/>
  <c r="V179" i="5" s="1"/>
  <c r="S179" i="5"/>
  <c r="W179" i="5" s="1"/>
  <c r="P179" i="5"/>
  <c r="BK179" i="5" s="1"/>
  <c r="BG175" i="3"/>
  <c r="A222" i="6"/>
  <c r="AE221" i="6"/>
  <c r="BE217" i="6"/>
  <c r="R177" i="3"/>
  <c r="S177" i="3"/>
  <c r="P177" i="3"/>
  <c r="BK177" i="3" s="1"/>
  <c r="R175" i="1"/>
  <c r="S175" i="1"/>
  <c r="P175" i="1"/>
  <c r="AR179" i="5"/>
  <c r="AV179" i="5" s="1"/>
  <c r="AS179" i="5"/>
  <c r="AN217" i="6"/>
  <c r="AO217" i="6"/>
  <c r="AR216" i="6"/>
  <c r="AV216" i="6" s="1"/>
  <c r="AS216" i="6"/>
  <c r="AW216" i="6" s="1"/>
  <c r="AP216" i="6"/>
  <c r="AR175" i="1"/>
  <c r="AS175" i="1"/>
  <c r="BE176" i="1"/>
  <c r="BF175" i="3"/>
  <c r="BF180" i="6"/>
  <c r="BG180" i="6"/>
  <c r="G183" i="6"/>
  <c r="H183" i="6" s="1"/>
  <c r="M183" i="6" s="1"/>
  <c r="BI215" i="6"/>
  <c r="W176" i="3"/>
  <c r="BH176" i="3" s="1"/>
  <c r="AR180" i="4"/>
  <c r="AS180" i="4"/>
  <c r="AW180" i="4" s="1"/>
  <c r="V178" i="5"/>
  <c r="U18" i="5" s="1"/>
  <c r="AM218" i="6"/>
  <c r="AJ218" i="6"/>
  <c r="AQ218" i="6" s="1"/>
  <c r="M182" i="6"/>
  <c r="J182" i="6"/>
  <c r="R181" i="6"/>
  <c r="P181" i="6"/>
  <c r="S181" i="6"/>
  <c r="W181" i="6" s="1"/>
  <c r="J183" i="6"/>
  <c r="Z183" i="6"/>
  <c r="E184" i="6"/>
  <c r="F184" i="6" s="1"/>
  <c r="B184" i="6"/>
  <c r="C184" i="6" s="1"/>
  <c r="BH178" i="5"/>
  <c r="BE180" i="5"/>
  <c r="BE178" i="3"/>
  <c r="BG174" i="1"/>
  <c r="BF174" i="1"/>
  <c r="BI178" i="5"/>
  <c r="BI176" i="3"/>
  <c r="BG179" i="4"/>
  <c r="BF179" i="4"/>
  <c r="AJ177" i="1"/>
  <c r="M179" i="3"/>
  <c r="AM179" i="3"/>
  <c r="AG180" i="3"/>
  <c r="BH179" i="4"/>
  <c r="G183" i="4"/>
  <c r="L182" i="4"/>
  <c r="AM177" i="1"/>
  <c r="AL182" i="4"/>
  <c r="AG178" i="1"/>
  <c r="AG183" i="4"/>
  <c r="G178" i="1"/>
  <c r="M177" i="1"/>
  <c r="M182" i="4"/>
  <c r="G180" i="3"/>
  <c r="M181" i="5"/>
  <c r="L181" i="5"/>
  <c r="AL181" i="5"/>
  <c r="AM181" i="5"/>
  <c r="I181" i="5"/>
  <c r="AJ181" i="5"/>
  <c r="AO181" i="4"/>
  <c r="AP181" i="4" s="1"/>
  <c r="J177" i="1"/>
  <c r="I177" i="1"/>
  <c r="AI177" i="1"/>
  <c r="AQ177" i="1" s="1"/>
  <c r="J179" i="3"/>
  <c r="I179" i="3"/>
  <c r="AI179" i="3"/>
  <c r="AJ179" i="3"/>
  <c r="N178" i="3"/>
  <c r="AI181" i="5"/>
  <c r="J181" i="5"/>
  <c r="F182" i="5"/>
  <c r="Z182" i="5"/>
  <c r="AE183" i="5"/>
  <c r="AG183" i="5" s="1"/>
  <c r="E183" i="5"/>
  <c r="G183" i="5" s="1"/>
  <c r="B183" i="5"/>
  <c r="C183" i="5" s="1"/>
  <c r="BJ183" i="5" s="1"/>
  <c r="A184" i="5"/>
  <c r="AZ182" i="5"/>
  <c r="AF182" i="5"/>
  <c r="AN180" i="5"/>
  <c r="AO180" i="5"/>
  <c r="AP180" i="5" s="1"/>
  <c r="AW179" i="5"/>
  <c r="N180" i="5"/>
  <c r="O180" i="5"/>
  <c r="AI182" i="4"/>
  <c r="AJ182" i="4"/>
  <c r="I182" i="4"/>
  <c r="Q182" i="4" s="1"/>
  <c r="AE184" i="4"/>
  <c r="B184" i="4"/>
  <c r="C184" i="4" s="1"/>
  <c r="E184" i="4"/>
  <c r="A185" i="4"/>
  <c r="AV180" i="4"/>
  <c r="Z183" i="4"/>
  <c r="F183" i="4"/>
  <c r="N181" i="4"/>
  <c r="O181" i="4"/>
  <c r="AF183" i="4"/>
  <c r="AJ183" i="4" s="1"/>
  <c r="AZ183" i="4"/>
  <c r="V175" i="1"/>
  <c r="O176" i="1"/>
  <c r="N176" i="1"/>
  <c r="AN176" i="1"/>
  <c r="F178" i="1"/>
  <c r="I178" i="1" s="1"/>
  <c r="Z178" i="1"/>
  <c r="AF178" i="1"/>
  <c r="AI178" i="1" s="1"/>
  <c r="AO178" i="3"/>
  <c r="AP178" i="3" s="1"/>
  <c r="V177" i="3"/>
  <c r="F180" i="3"/>
  <c r="Z180" i="3"/>
  <c r="AF180" i="3"/>
  <c r="AZ178" i="1"/>
  <c r="AZ180" i="3"/>
  <c r="B181" i="3"/>
  <c r="C181" i="3" s="1"/>
  <c r="BJ181" i="3" s="1"/>
  <c r="E181" i="3"/>
  <c r="AE181" i="3"/>
  <c r="E179" i="1"/>
  <c r="A179" i="8" s="1"/>
  <c r="AE179" i="1"/>
  <c r="B179" i="1"/>
  <c r="C179" i="1" s="1"/>
  <c r="A182" i="3"/>
  <c r="A180" i="1"/>
  <c r="Q183" i="9" l="1"/>
  <c r="AQ179" i="3"/>
  <c r="AL180" i="3"/>
  <c r="AQ181" i="5"/>
  <c r="AR176" i="1"/>
  <c r="AV176" i="1" s="1"/>
  <c r="AM184" i="9"/>
  <c r="BI181" i="9"/>
  <c r="BJ181" i="9" s="1"/>
  <c r="BH182" i="9"/>
  <c r="AW175" i="1"/>
  <c r="BH179" i="5"/>
  <c r="BH177" i="3"/>
  <c r="AN179" i="3"/>
  <c r="W177" i="3"/>
  <c r="L184" i="9"/>
  <c r="Q182" i="6"/>
  <c r="Q183" i="6" s="1"/>
  <c r="AQ182" i="4"/>
  <c r="AS176" i="1"/>
  <c r="AW176" i="1" s="1"/>
  <c r="BK181" i="6"/>
  <c r="Z185" i="9"/>
  <c r="G185" i="9"/>
  <c r="F185" i="9"/>
  <c r="I185" i="9" s="1"/>
  <c r="I184" i="9"/>
  <c r="N183" i="9"/>
  <c r="O183" i="9"/>
  <c r="M184" i="9"/>
  <c r="N184" i="9" s="1"/>
  <c r="BF181" i="9"/>
  <c r="AL184" i="9"/>
  <c r="BG181" i="9"/>
  <c r="AR183" i="9"/>
  <c r="AV183" i="9" s="1"/>
  <c r="BI183" i="9" s="1"/>
  <c r="AS183" i="9"/>
  <c r="AW183" i="9" s="1"/>
  <c r="AP183" i="9"/>
  <c r="AF185" i="9"/>
  <c r="AG185" i="9"/>
  <c r="AZ185" i="9"/>
  <c r="AQ184" i="9"/>
  <c r="AR182" i="9"/>
  <c r="AV182" i="9" s="1"/>
  <c r="BI182" i="9" s="1"/>
  <c r="AS182" i="9"/>
  <c r="AW182" i="9" s="1"/>
  <c r="AP182" i="9"/>
  <c r="B186" i="9"/>
  <c r="C186" i="9" s="1"/>
  <c r="AE186" i="9"/>
  <c r="E186" i="9"/>
  <c r="A187" i="9"/>
  <c r="Q181" i="5"/>
  <c r="BF179" i="5"/>
  <c r="W180" i="4"/>
  <c r="Q179" i="3"/>
  <c r="BK178" i="3"/>
  <c r="O177" i="1"/>
  <c r="P177" i="1" s="1"/>
  <c r="N182" i="6"/>
  <c r="V181" i="6"/>
  <c r="BH181" i="6" s="1"/>
  <c r="BJ181" i="6" s="1"/>
  <c r="S177" i="1"/>
  <c r="W177" i="1" s="1"/>
  <c r="R176" i="1"/>
  <c r="S176" i="1"/>
  <c r="P176" i="1"/>
  <c r="V180" i="4"/>
  <c r="BG176" i="3"/>
  <c r="BG178" i="5"/>
  <c r="BE218" i="6"/>
  <c r="A223" i="6"/>
  <c r="AE222" i="6"/>
  <c r="AI220" i="6"/>
  <c r="AG220" i="6"/>
  <c r="AH220" i="6" s="1"/>
  <c r="M180" i="3"/>
  <c r="AV175" i="1"/>
  <c r="BI175" i="1" s="1"/>
  <c r="R181" i="4"/>
  <c r="S181" i="4"/>
  <c r="P181" i="4"/>
  <c r="BK181" i="4" s="1"/>
  <c r="AR178" i="3"/>
  <c r="AS178" i="3"/>
  <c r="M183" i="4"/>
  <c r="R180" i="5"/>
  <c r="V180" i="5" s="1"/>
  <c r="S180" i="5"/>
  <c r="P180" i="5"/>
  <c r="BK180" i="5" s="1"/>
  <c r="AR180" i="5"/>
  <c r="AV180" i="5" s="1"/>
  <c r="AS180" i="5"/>
  <c r="L178" i="1"/>
  <c r="BF178" i="5"/>
  <c r="BF176" i="3"/>
  <c r="AO218" i="6"/>
  <c r="AN218" i="6"/>
  <c r="BI216" i="6"/>
  <c r="W175" i="1"/>
  <c r="BH175" i="1" s="1"/>
  <c r="BJ175" i="1" s="1"/>
  <c r="A175" i="2" s="1"/>
  <c r="AW177" i="3"/>
  <c r="BI177" i="3" s="1"/>
  <c r="AR181" i="4"/>
  <c r="AS181" i="4"/>
  <c r="AM183" i="4"/>
  <c r="BJ176" i="3"/>
  <c r="BG181" i="6"/>
  <c r="BF181" i="6"/>
  <c r="AR217" i="6"/>
  <c r="AV217" i="6" s="1"/>
  <c r="AS217" i="6"/>
  <c r="AW217" i="6" s="1"/>
  <c r="AP217" i="6"/>
  <c r="AF221" i="6"/>
  <c r="AZ221" i="6"/>
  <c r="AJ219" i="6"/>
  <c r="AQ219" i="6" s="1"/>
  <c r="AM219" i="6"/>
  <c r="O182" i="6"/>
  <c r="P182" i="6" s="1"/>
  <c r="G184" i="6"/>
  <c r="H184" i="6" s="1"/>
  <c r="M184" i="6" s="1"/>
  <c r="I184" i="6"/>
  <c r="Z184" i="6"/>
  <c r="E185" i="6"/>
  <c r="F185" i="6" s="1"/>
  <c r="B185" i="6"/>
  <c r="C185" i="6" s="1"/>
  <c r="N183" i="6"/>
  <c r="O183" i="6"/>
  <c r="P183" i="6" s="1"/>
  <c r="BE181" i="5"/>
  <c r="BJ178" i="5"/>
  <c r="BG179" i="5"/>
  <c r="BE182" i="4"/>
  <c r="BH178" i="3"/>
  <c r="BE179" i="3"/>
  <c r="BG177" i="3"/>
  <c r="BE177" i="1"/>
  <c r="AG184" i="4"/>
  <c r="L180" i="3"/>
  <c r="AG179" i="1"/>
  <c r="M178" i="1"/>
  <c r="O178" i="1" s="1"/>
  <c r="L183" i="4"/>
  <c r="AM180" i="3"/>
  <c r="AN180" i="3" s="1"/>
  <c r="G179" i="1"/>
  <c r="AG181" i="3"/>
  <c r="BI176" i="1"/>
  <c r="G184" i="4"/>
  <c r="AM178" i="1"/>
  <c r="G181" i="3"/>
  <c r="BI180" i="4"/>
  <c r="BI179" i="5"/>
  <c r="AL183" i="4"/>
  <c r="AL178" i="1"/>
  <c r="O181" i="5"/>
  <c r="M182" i="5"/>
  <c r="L182" i="5"/>
  <c r="AL182" i="5"/>
  <c r="AM182" i="5"/>
  <c r="I182" i="5"/>
  <c r="AI182" i="5"/>
  <c r="AV181" i="4"/>
  <c r="J183" i="4"/>
  <c r="AJ178" i="1"/>
  <c r="AQ178" i="1" s="1"/>
  <c r="J178" i="1"/>
  <c r="O179" i="3"/>
  <c r="AN181" i="5"/>
  <c r="AI183" i="4"/>
  <c r="AQ183" i="4" s="1"/>
  <c r="I183" i="4"/>
  <c r="J180" i="3"/>
  <c r="I180" i="3"/>
  <c r="N180" i="3"/>
  <c r="AI180" i="3"/>
  <c r="AJ180" i="3"/>
  <c r="AQ180" i="3" s="1"/>
  <c r="AO181" i="5"/>
  <c r="AP181" i="5" s="1"/>
  <c r="N181" i="5"/>
  <c r="W180" i="5"/>
  <c r="AF183" i="5"/>
  <c r="AZ183" i="5"/>
  <c r="J182" i="5"/>
  <c r="Z183" i="5"/>
  <c r="F183" i="5"/>
  <c r="AE184" i="5"/>
  <c r="AG184" i="5" s="1"/>
  <c r="B184" i="5"/>
  <c r="C184" i="5" s="1"/>
  <c r="A185" i="5"/>
  <c r="E184" i="5"/>
  <c r="G184" i="5" s="1"/>
  <c r="AJ182" i="5"/>
  <c r="Z184" i="4"/>
  <c r="F184" i="4"/>
  <c r="B185" i="4"/>
  <c r="C185" i="4" s="1"/>
  <c r="BJ185" i="4" s="1"/>
  <c r="E185" i="4"/>
  <c r="A186" i="4"/>
  <c r="AE185" i="4"/>
  <c r="AN182" i="4"/>
  <c r="AO182" i="4"/>
  <c r="AP182" i="4" s="1"/>
  <c r="W181" i="4"/>
  <c r="V181" i="4"/>
  <c r="AF184" i="4"/>
  <c r="AZ184" i="4"/>
  <c r="O182" i="4"/>
  <c r="N182" i="4"/>
  <c r="V176" i="1"/>
  <c r="N179" i="3"/>
  <c r="AO177" i="1"/>
  <c r="AP177" i="1" s="1"/>
  <c r="AN177" i="1"/>
  <c r="N177" i="1"/>
  <c r="AF179" i="1"/>
  <c r="F179" i="1"/>
  <c r="I179" i="1" s="1"/>
  <c r="Z179" i="1"/>
  <c r="AO179" i="3"/>
  <c r="AP179" i="3" s="1"/>
  <c r="AV178" i="3"/>
  <c r="F181" i="3"/>
  <c r="Z181" i="3"/>
  <c r="AF181" i="3"/>
  <c r="AZ179" i="1"/>
  <c r="AZ181" i="3"/>
  <c r="AE182" i="3"/>
  <c r="B182" i="3"/>
  <c r="C182" i="3" s="1"/>
  <c r="E182" i="3"/>
  <c r="E180" i="1"/>
  <c r="A180" i="8" s="1"/>
  <c r="B180" i="1"/>
  <c r="C180" i="1" s="1"/>
  <c r="AE180" i="1"/>
  <c r="A183" i="3"/>
  <c r="A181" i="1"/>
  <c r="AL185" i="9" l="1"/>
  <c r="O183" i="4"/>
  <c r="AL184" i="4"/>
  <c r="BK182" i="6"/>
  <c r="BG180" i="4"/>
  <c r="AM185" i="9"/>
  <c r="Q183" i="4"/>
  <c r="BF177" i="3"/>
  <c r="Q184" i="9"/>
  <c r="BJ182" i="9"/>
  <c r="J185" i="9"/>
  <c r="BE185" i="9" s="1"/>
  <c r="AM181" i="3"/>
  <c r="N183" i="4"/>
  <c r="AQ182" i="5"/>
  <c r="R177" i="1"/>
  <c r="V177" i="1" s="1"/>
  <c r="AJ185" i="9"/>
  <c r="L185" i="9"/>
  <c r="O185" i="9" s="1"/>
  <c r="BK183" i="6"/>
  <c r="BH180" i="4"/>
  <c r="Q180" i="3"/>
  <c r="AI185" i="9"/>
  <c r="AQ185" i="9" s="1"/>
  <c r="M185" i="9"/>
  <c r="BF182" i="9"/>
  <c r="BG182" i="9"/>
  <c r="AN185" i="9"/>
  <c r="AO185" i="9"/>
  <c r="Z186" i="9"/>
  <c r="F186" i="9"/>
  <c r="M186" i="9" s="1"/>
  <c r="G186" i="9"/>
  <c r="AO184" i="9"/>
  <c r="AN184" i="9"/>
  <c r="AE187" i="9"/>
  <c r="E187" i="9"/>
  <c r="B187" i="9"/>
  <c r="C187" i="9" s="1"/>
  <c r="A188" i="9"/>
  <c r="O184" i="9"/>
  <c r="AF186" i="9"/>
  <c r="AJ186" i="9" s="1"/>
  <c r="AG186" i="9"/>
  <c r="AL186" i="9" s="1"/>
  <c r="AZ186" i="9"/>
  <c r="AI186" i="9"/>
  <c r="BE184" i="9"/>
  <c r="R183" i="9"/>
  <c r="V183" i="9" s="1"/>
  <c r="S183" i="9"/>
  <c r="W183" i="9" s="1"/>
  <c r="P183" i="9"/>
  <c r="BK183" i="9" s="1"/>
  <c r="Q182" i="5"/>
  <c r="BJ180" i="4"/>
  <c r="M184" i="4"/>
  <c r="BF180" i="4"/>
  <c r="AW181" i="4"/>
  <c r="BF181" i="4" s="1"/>
  <c r="AN178" i="1"/>
  <c r="AM179" i="1"/>
  <c r="R178" i="1"/>
  <c r="S178" i="1"/>
  <c r="W178" i="1" s="1"/>
  <c r="P178" i="1"/>
  <c r="AR179" i="3"/>
  <c r="AS179" i="3"/>
  <c r="R182" i="4"/>
  <c r="V182" i="4" s="1"/>
  <c r="S182" i="4"/>
  <c r="P182" i="4"/>
  <c r="BK182" i="4" s="1"/>
  <c r="AZ222" i="6"/>
  <c r="AF222" i="6"/>
  <c r="AR182" i="4"/>
  <c r="AS182" i="4"/>
  <c r="R183" i="4"/>
  <c r="V183" i="4" s="1"/>
  <c r="S183" i="4"/>
  <c r="P183" i="4"/>
  <c r="BK183" i="4" s="1"/>
  <c r="AR181" i="5"/>
  <c r="AS181" i="5"/>
  <c r="BI217" i="6"/>
  <c r="AW180" i="5"/>
  <c r="BI180" i="5" s="1"/>
  <c r="A224" i="6"/>
  <c r="AE223" i="6"/>
  <c r="W176" i="1"/>
  <c r="BH176" i="1" s="1"/>
  <c r="BJ176" i="1" s="1"/>
  <c r="A176" i="2" s="1"/>
  <c r="BE219" i="6"/>
  <c r="L181" i="3"/>
  <c r="AR177" i="1"/>
  <c r="AV177" i="1" s="1"/>
  <c r="AS177" i="1"/>
  <c r="R179" i="3"/>
  <c r="V179" i="3" s="1"/>
  <c r="S179" i="3"/>
  <c r="P179" i="3"/>
  <c r="BK179" i="3" s="1"/>
  <c r="BF175" i="1"/>
  <c r="AG221" i="6"/>
  <c r="AH221" i="6" s="1"/>
  <c r="AI221" i="6"/>
  <c r="AJ220" i="6"/>
  <c r="AQ220" i="6" s="1"/>
  <c r="AM220" i="6"/>
  <c r="BI178" i="3"/>
  <c r="BJ178" i="3" s="1"/>
  <c r="R181" i="5"/>
  <c r="S181" i="5"/>
  <c r="P181" i="5"/>
  <c r="BK181" i="5" s="1"/>
  <c r="BG175" i="1"/>
  <c r="AN219" i="6"/>
  <c r="AO219" i="6"/>
  <c r="AR218" i="6"/>
  <c r="AV218" i="6" s="1"/>
  <c r="AS218" i="6"/>
  <c r="AW218" i="6" s="1"/>
  <c r="AP218" i="6"/>
  <c r="AW178" i="3"/>
  <c r="BF178" i="3" s="1"/>
  <c r="R182" i="6"/>
  <c r="S182" i="6"/>
  <c r="W182" i="6" s="1"/>
  <c r="J184" i="6"/>
  <c r="Q184" i="6" s="1"/>
  <c r="G185" i="6"/>
  <c r="H185" i="6" s="1"/>
  <c r="M185" i="6" s="1"/>
  <c r="I185" i="6"/>
  <c r="O184" i="6"/>
  <c r="S183" i="6"/>
  <c r="W183" i="6" s="1"/>
  <c r="R183" i="6"/>
  <c r="B186" i="6"/>
  <c r="C186" i="6" s="1"/>
  <c r="E186" i="6"/>
  <c r="F186" i="6" s="1"/>
  <c r="Z185" i="6"/>
  <c r="N184" i="6"/>
  <c r="BE182" i="5"/>
  <c r="BE178" i="1"/>
  <c r="BE183" i="4"/>
  <c r="BE180" i="3"/>
  <c r="BG178" i="3"/>
  <c r="BG176" i="1"/>
  <c r="BH180" i="5"/>
  <c r="BH181" i="4"/>
  <c r="BH177" i="1"/>
  <c r="AG182" i="3"/>
  <c r="G185" i="4"/>
  <c r="G182" i="3"/>
  <c r="G180" i="1"/>
  <c r="M181" i="3"/>
  <c r="O181" i="3" s="1"/>
  <c r="M179" i="1"/>
  <c r="AL179" i="1"/>
  <c r="AN179" i="1" s="1"/>
  <c r="AM184" i="4"/>
  <c r="AN184" i="4" s="1"/>
  <c r="N182" i="5"/>
  <c r="L184" i="4"/>
  <c r="AL181" i="3"/>
  <c r="L179" i="1"/>
  <c r="AG185" i="4"/>
  <c r="AG180" i="1"/>
  <c r="L183" i="5"/>
  <c r="M183" i="5"/>
  <c r="O183" i="5" s="1"/>
  <c r="AL183" i="5"/>
  <c r="AM183" i="5"/>
  <c r="I183" i="5"/>
  <c r="AI184" i="4"/>
  <c r="AQ184" i="4" s="1"/>
  <c r="AO183" i="4"/>
  <c r="AP183" i="4" s="1"/>
  <c r="AJ184" i="4"/>
  <c r="W183" i="4"/>
  <c r="N178" i="1"/>
  <c r="J179" i="1"/>
  <c r="AJ179" i="1"/>
  <c r="AI179" i="1"/>
  <c r="AQ179" i="1" s="1"/>
  <c r="AN183" i="4"/>
  <c r="AI183" i="5"/>
  <c r="AQ183" i="5" s="1"/>
  <c r="AJ183" i="5"/>
  <c r="J183" i="5"/>
  <c r="AI181" i="3"/>
  <c r="AJ181" i="3"/>
  <c r="I181" i="3"/>
  <c r="J181" i="3"/>
  <c r="O182" i="5"/>
  <c r="B185" i="5"/>
  <c r="C185" i="5" s="1"/>
  <c r="BJ185" i="5" s="1"/>
  <c r="E185" i="5"/>
  <c r="G185" i="5" s="1"/>
  <c r="AE185" i="5"/>
  <c r="AG185" i="5" s="1"/>
  <c r="A186" i="5"/>
  <c r="Z184" i="5"/>
  <c r="F184" i="5"/>
  <c r="AF184" i="5"/>
  <c r="AZ184" i="5"/>
  <c r="AN182" i="5"/>
  <c r="AO182" i="5"/>
  <c r="AP182" i="5" s="1"/>
  <c r="J184" i="4"/>
  <c r="I184" i="4"/>
  <c r="Q184" i="4" s="1"/>
  <c r="AZ185" i="4"/>
  <c r="AF185" i="4"/>
  <c r="F185" i="4"/>
  <c r="M185" i="4" s="1"/>
  <c r="Z185" i="4"/>
  <c r="AV182" i="4"/>
  <c r="E186" i="4"/>
  <c r="A187" i="4"/>
  <c r="AE186" i="4"/>
  <c r="B186" i="4"/>
  <c r="C186" i="4" s="1"/>
  <c r="V178" i="1"/>
  <c r="AW177" i="1"/>
  <c r="AO178" i="1"/>
  <c r="AP178" i="1" s="1"/>
  <c r="F180" i="1"/>
  <c r="I180" i="1" s="1"/>
  <c r="Z180" i="1"/>
  <c r="AF180" i="1"/>
  <c r="O180" i="3"/>
  <c r="F182" i="3"/>
  <c r="Z182" i="3"/>
  <c r="AO180" i="3"/>
  <c r="AP180" i="3" s="1"/>
  <c r="AF182" i="3"/>
  <c r="AZ180" i="1"/>
  <c r="AZ182" i="3"/>
  <c r="AE183" i="3"/>
  <c r="E183" i="3"/>
  <c r="B183" i="3"/>
  <c r="C183" i="3" s="1"/>
  <c r="BJ183" i="3" s="1"/>
  <c r="E181" i="1"/>
  <c r="A181" i="8" s="1"/>
  <c r="B181" i="1"/>
  <c r="C181" i="1" s="1"/>
  <c r="AE181" i="1"/>
  <c r="A184" i="3"/>
  <c r="A182" i="1"/>
  <c r="BH183" i="9" l="1"/>
  <c r="BJ183" i="9" s="1"/>
  <c r="Q185" i="9"/>
  <c r="I186" i="9"/>
  <c r="Q186" i="9" s="1"/>
  <c r="L186" i="9"/>
  <c r="N185" i="9"/>
  <c r="AL182" i="3"/>
  <c r="AN181" i="3"/>
  <c r="J186" i="9"/>
  <c r="AM185" i="4"/>
  <c r="Q181" i="3"/>
  <c r="W181" i="5"/>
  <c r="AW181" i="5"/>
  <c r="AW179" i="3"/>
  <c r="AQ181" i="3"/>
  <c r="AM186" i="9"/>
  <c r="N186" i="9"/>
  <c r="O186" i="9"/>
  <c r="R184" i="9"/>
  <c r="V184" i="9" s="1"/>
  <c r="BH184" i="9" s="1"/>
  <c r="S184" i="9"/>
  <c r="W184" i="9" s="1"/>
  <c r="P184" i="9"/>
  <c r="BK184" i="9" s="1"/>
  <c r="BE186" i="9"/>
  <c r="R185" i="9"/>
  <c r="V185" i="9" s="1"/>
  <c r="BH185" i="9" s="1"/>
  <c r="S185" i="9"/>
  <c r="W185" i="9" s="1"/>
  <c r="P185" i="9"/>
  <c r="BK185" i="9" s="1"/>
  <c r="BG183" i="9"/>
  <c r="BF183" i="9"/>
  <c r="AN186" i="9"/>
  <c r="AO186" i="9"/>
  <c r="A189" i="9"/>
  <c r="E188" i="9"/>
  <c r="B188" i="9"/>
  <c r="C188" i="9" s="1"/>
  <c r="AE188" i="9"/>
  <c r="AR184" i="9"/>
  <c r="AV184" i="9" s="1"/>
  <c r="BI184" i="9" s="1"/>
  <c r="AS184" i="9"/>
  <c r="AW184" i="9" s="1"/>
  <c r="AP184" i="9"/>
  <c r="AF187" i="9"/>
  <c r="AI187" i="9" s="1"/>
  <c r="AG187" i="9"/>
  <c r="AZ187" i="9"/>
  <c r="AQ186" i="9"/>
  <c r="AR185" i="9"/>
  <c r="AV185" i="9" s="1"/>
  <c r="AS185" i="9"/>
  <c r="AW185" i="9" s="1"/>
  <c r="AP185" i="9"/>
  <c r="Z187" i="9"/>
  <c r="G187" i="9"/>
  <c r="F187" i="9"/>
  <c r="L187" i="9" s="1"/>
  <c r="Q183" i="5"/>
  <c r="V181" i="5"/>
  <c r="BH181" i="5" s="1"/>
  <c r="AO184" i="4"/>
  <c r="AP184" i="4" s="1"/>
  <c r="BG181" i="4"/>
  <c r="BI181" i="4"/>
  <c r="N181" i="3"/>
  <c r="BF177" i="1"/>
  <c r="BF176" i="1"/>
  <c r="V183" i="6"/>
  <c r="BH183" i="6" s="1"/>
  <c r="BJ183" i="6" s="1"/>
  <c r="V182" i="6"/>
  <c r="BG182" i="6"/>
  <c r="BF182" i="6"/>
  <c r="BF180" i="5"/>
  <c r="BH182" i="6"/>
  <c r="BJ182" i="6" s="1"/>
  <c r="AJ221" i="6"/>
  <c r="AQ221" i="6" s="1"/>
  <c r="AM221" i="6"/>
  <c r="W179" i="3"/>
  <c r="BG179" i="3" s="1"/>
  <c r="AW182" i="4"/>
  <c r="R180" i="3"/>
  <c r="V180" i="3" s="1"/>
  <c r="S180" i="3"/>
  <c r="P180" i="3"/>
  <c r="BK180" i="3" s="1"/>
  <c r="AR180" i="3"/>
  <c r="AS180" i="3"/>
  <c r="R183" i="5"/>
  <c r="S183" i="5"/>
  <c r="W183" i="5" s="1"/>
  <c r="P183" i="5"/>
  <c r="AV179" i="3"/>
  <c r="AR178" i="1"/>
  <c r="AV178" i="1" s="1"/>
  <c r="AS178" i="1"/>
  <c r="AW178" i="1" s="1"/>
  <c r="BI182" i="4"/>
  <c r="AR182" i="5"/>
  <c r="AS182" i="5"/>
  <c r="R181" i="3"/>
  <c r="V181" i="3" s="1"/>
  <c r="S181" i="3"/>
  <c r="W181" i="3" s="1"/>
  <c r="P181" i="3"/>
  <c r="AV181" i="5"/>
  <c r="BI181" i="5" s="1"/>
  <c r="BG180" i="5"/>
  <c r="BI218" i="6"/>
  <c r="AN220" i="6"/>
  <c r="AO220" i="6"/>
  <c r="AZ223" i="6"/>
  <c r="AF223" i="6"/>
  <c r="AG222" i="6"/>
  <c r="AH222" i="6" s="1"/>
  <c r="AI222" i="6"/>
  <c r="W182" i="4"/>
  <c r="BF182" i="4" s="1"/>
  <c r="R182" i="5"/>
  <c r="S182" i="5"/>
  <c r="P182" i="5"/>
  <c r="BK182" i="5" s="1"/>
  <c r="BH179" i="3"/>
  <c r="AS184" i="4"/>
  <c r="BJ180" i="5"/>
  <c r="L182" i="3"/>
  <c r="AM180" i="1"/>
  <c r="AR183" i="4"/>
  <c r="AV183" i="4" s="1"/>
  <c r="AS183" i="4"/>
  <c r="BG183" i="6"/>
  <c r="BF183" i="6"/>
  <c r="AR219" i="6"/>
  <c r="AV219" i="6" s="1"/>
  <c r="AS219" i="6"/>
  <c r="AW219" i="6" s="1"/>
  <c r="AP219" i="6"/>
  <c r="BE220" i="6"/>
  <c r="A225" i="6"/>
  <c r="AE224" i="6"/>
  <c r="G186" i="6"/>
  <c r="H186" i="6" s="1"/>
  <c r="M186" i="6" s="1"/>
  <c r="I186" i="6"/>
  <c r="J185" i="6"/>
  <c r="S184" i="6"/>
  <c r="W184" i="6" s="1"/>
  <c r="P184" i="6"/>
  <c r="BK184" i="6" s="1"/>
  <c r="R184" i="6"/>
  <c r="Z186" i="6"/>
  <c r="O185" i="6"/>
  <c r="P185" i="6" s="1"/>
  <c r="N185" i="6"/>
  <c r="E187" i="6"/>
  <c r="F187" i="6" s="1"/>
  <c r="B187" i="6"/>
  <c r="C187" i="6" s="1"/>
  <c r="BG181" i="5"/>
  <c r="BF181" i="5"/>
  <c r="BE183" i="5"/>
  <c r="BG177" i="1"/>
  <c r="BH178" i="1"/>
  <c r="BE179" i="1"/>
  <c r="BE184" i="4"/>
  <c r="BE181" i="3"/>
  <c r="BI177" i="1"/>
  <c r="BJ177" i="1" s="1"/>
  <c r="A177" i="2" s="1"/>
  <c r="G186" i="4"/>
  <c r="BH183" i="4"/>
  <c r="AL185" i="4"/>
  <c r="L180" i="1"/>
  <c r="AM182" i="3"/>
  <c r="AN183" i="5"/>
  <c r="AL180" i="1"/>
  <c r="L185" i="4"/>
  <c r="AG186" i="4"/>
  <c r="M182" i="3"/>
  <c r="AG183" i="3"/>
  <c r="G181" i="1"/>
  <c r="AG181" i="1"/>
  <c r="G183" i="3"/>
  <c r="AW184" i="4"/>
  <c r="M180" i="1"/>
  <c r="AL184" i="5"/>
  <c r="AM184" i="5"/>
  <c r="M184" i="5"/>
  <c r="L184" i="5"/>
  <c r="AO183" i="5"/>
  <c r="AP183" i="5" s="1"/>
  <c r="J180" i="1"/>
  <c r="AI180" i="1"/>
  <c r="AJ180" i="1"/>
  <c r="J185" i="4"/>
  <c r="O185" i="4"/>
  <c r="I185" i="4"/>
  <c r="AI182" i="3"/>
  <c r="AQ182" i="3" s="1"/>
  <c r="AJ182" i="3"/>
  <c r="I182" i="3"/>
  <c r="Q182" i="3" s="1"/>
  <c r="J182" i="3"/>
  <c r="V182" i="5"/>
  <c r="N183" i="5"/>
  <c r="BK183" i="5" s="1"/>
  <c r="AJ184" i="5"/>
  <c r="AQ184" i="5" s="1"/>
  <c r="I184" i="5"/>
  <c r="J184" i="5"/>
  <c r="V183" i="5"/>
  <c r="AW182" i="5"/>
  <c r="AV182" i="5"/>
  <c r="F185" i="5"/>
  <c r="Z185" i="5"/>
  <c r="E186" i="5"/>
  <c r="G186" i="5" s="1"/>
  <c r="A187" i="5"/>
  <c r="B186" i="5"/>
  <c r="C186" i="5" s="1"/>
  <c r="AE186" i="5"/>
  <c r="AG186" i="5" s="1"/>
  <c r="AF185" i="5"/>
  <c r="AZ185" i="5"/>
  <c r="AI184" i="5"/>
  <c r="AI185" i="4"/>
  <c r="AJ185" i="4"/>
  <c r="N184" i="4"/>
  <c r="O184" i="4"/>
  <c r="Z186" i="4"/>
  <c r="F186" i="4"/>
  <c r="L186" i="4" s="1"/>
  <c r="AZ186" i="4"/>
  <c r="AF186" i="4"/>
  <c r="AM186" i="4" s="1"/>
  <c r="AE187" i="4"/>
  <c r="B187" i="4"/>
  <c r="C187" i="4" s="1"/>
  <c r="BJ187" i="4" s="1"/>
  <c r="E187" i="4"/>
  <c r="A188" i="4"/>
  <c r="AO179" i="1"/>
  <c r="AP179" i="1" s="1"/>
  <c r="N179" i="1"/>
  <c r="AF181" i="1"/>
  <c r="AJ181" i="1" s="1"/>
  <c r="O179" i="1"/>
  <c r="F181" i="1"/>
  <c r="Z181" i="1"/>
  <c r="AO181" i="3"/>
  <c r="AP181" i="3" s="1"/>
  <c r="F183" i="3"/>
  <c r="Z183" i="3"/>
  <c r="AV180" i="3"/>
  <c r="AF183" i="3"/>
  <c r="AZ181" i="1"/>
  <c r="AZ183" i="3"/>
  <c r="AE184" i="3"/>
  <c r="B184" i="3"/>
  <c r="C184" i="3" s="1"/>
  <c r="E184" i="3"/>
  <c r="AE182" i="1"/>
  <c r="B182" i="1"/>
  <c r="C182" i="1" s="1"/>
  <c r="E182" i="1"/>
  <c r="A182" i="8" s="1"/>
  <c r="A185" i="3"/>
  <c r="A183" i="1"/>
  <c r="M187" i="9" l="1"/>
  <c r="BJ184" i="9"/>
  <c r="AQ180" i="1"/>
  <c r="W182" i="5"/>
  <c r="BH182" i="5" s="1"/>
  <c r="BK181" i="3"/>
  <c r="BI185" i="9"/>
  <c r="BJ185" i="9" s="1"/>
  <c r="I187" i="9"/>
  <c r="M181" i="1"/>
  <c r="AQ185" i="4"/>
  <c r="Q185" i="4"/>
  <c r="AN182" i="3"/>
  <c r="O182" i="3"/>
  <c r="J187" i="9"/>
  <c r="Q187" i="9" s="1"/>
  <c r="BI179" i="3"/>
  <c r="Q185" i="6"/>
  <c r="AN180" i="1"/>
  <c r="AW180" i="3"/>
  <c r="BI180" i="3" s="1"/>
  <c r="Q184" i="5"/>
  <c r="BF184" i="9"/>
  <c r="BG184" i="9"/>
  <c r="AM187" i="9"/>
  <c r="R186" i="9"/>
  <c r="V186" i="9" s="1"/>
  <c r="S186" i="9"/>
  <c r="W186" i="9" s="1"/>
  <c r="P186" i="9"/>
  <c r="BK186" i="9" s="1"/>
  <c r="AZ188" i="9"/>
  <c r="AG188" i="9"/>
  <c r="AF188" i="9"/>
  <c r="AJ188" i="9" s="1"/>
  <c r="AM188" i="9"/>
  <c r="AL187" i="9"/>
  <c r="AR186" i="9"/>
  <c r="AV186" i="9" s="1"/>
  <c r="AS186" i="9"/>
  <c r="AW186" i="9" s="1"/>
  <c r="AP186" i="9"/>
  <c r="F188" i="9"/>
  <c r="M188" i="9" s="1"/>
  <c r="Z188" i="9"/>
  <c r="G188" i="9"/>
  <c r="J188" i="9"/>
  <c r="I188" i="9"/>
  <c r="BF185" i="9"/>
  <c r="BG185" i="9"/>
  <c r="N187" i="9"/>
  <c r="O187" i="9"/>
  <c r="AE189" i="9"/>
  <c r="B189" i="9"/>
  <c r="C189" i="9" s="1"/>
  <c r="A190" i="9"/>
  <c r="E189" i="9"/>
  <c r="AJ187" i="9"/>
  <c r="AQ187" i="9" s="1"/>
  <c r="AR184" i="4"/>
  <c r="AV184" i="4" s="1"/>
  <c r="BI184" i="4" s="1"/>
  <c r="BF179" i="3"/>
  <c r="AM183" i="3"/>
  <c r="L183" i="3"/>
  <c r="BF178" i="1"/>
  <c r="N180" i="1"/>
  <c r="V184" i="6"/>
  <c r="BH184" i="6" s="1"/>
  <c r="BJ184" i="6" s="1"/>
  <c r="R185" i="4"/>
  <c r="S185" i="4"/>
  <c r="W185" i="4" s="1"/>
  <c r="P185" i="4"/>
  <c r="R184" i="4"/>
  <c r="S184" i="4"/>
  <c r="P184" i="4"/>
  <c r="BK184" i="4" s="1"/>
  <c r="AR183" i="5"/>
  <c r="AS183" i="5"/>
  <c r="BG182" i="4"/>
  <c r="BI219" i="6"/>
  <c r="AW183" i="4"/>
  <c r="BG183" i="4" s="1"/>
  <c r="AR220" i="6"/>
  <c r="AV220" i="6" s="1"/>
  <c r="AS220" i="6"/>
  <c r="AW220" i="6" s="1"/>
  <c r="AP220" i="6"/>
  <c r="AO221" i="6"/>
  <c r="AN221" i="6"/>
  <c r="R179" i="1"/>
  <c r="V179" i="1" s="1"/>
  <c r="S179" i="1"/>
  <c r="W179" i="1" s="1"/>
  <c r="P179" i="1"/>
  <c r="AR179" i="1"/>
  <c r="AS179" i="1"/>
  <c r="A226" i="6"/>
  <c r="AE225" i="6"/>
  <c r="AR181" i="3"/>
  <c r="AW181" i="3" s="1"/>
  <c r="AS181" i="3"/>
  <c r="AO180" i="1"/>
  <c r="AP180" i="1" s="1"/>
  <c r="BH182" i="4"/>
  <c r="BJ182" i="4" s="1"/>
  <c r="AM222" i="6"/>
  <c r="AJ222" i="6"/>
  <c r="AQ222" i="6" s="1"/>
  <c r="W180" i="3"/>
  <c r="BG180" i="3" s="1"/>
  <c r="BE221" i="6"/>
  <c r="R182" i="3"/>
  <c r="S182" i="3"/>
  <c r="P182" i="3"/>
  <c r="BF184" i="6"/>
  <c r="BG184" i="6"/>
  <c r="AF224" i="6"/>
  <c r="AZ224" i="6"/>
  <c r="AI223" i="6"/>
  <c r="AG223" i="6"/>
  <c r="AH223" i="6" s="1"/>
  <c r="G187" i="6"/>
  <c r="H187" i="6" s="1"/>
  <c r="M187" i="6" s="1"/>
  <c r="I187" i="6"/>
  <c r="J186" i="6"/>
  <c r="O186" i="6"/>
  <c r="P186" i="6" s="1"/>
  <c r="N186" i="6"/>
  <c r="R185" i="6"/>
  <c r="S185" i="6"/>
  <c r="W185" i="6" s="1"/>
  <c r="Z187" i="6"/>
  <c r="B188" i="6"/>
  <c r="C188" i="6" s="1"/>
  <c r="E188" i="6"/>
  <c r="F188" i="6" s="1"/>
  <c r="BH183" i="5"/>
  <c r="BF182" i="5"/>
  <c r="BE184" i="5"/>
  <c r="BF180" i="3"/>
  <c r="BE180" i="1"/>
  <c r="BE185" i="4"/>
  <c r="BE182" i="3"/>
  <c r="BI182" i="5"/>
  <c r="BG182" i="5"/>
  <c r="BG178" i="1"/>
  <c r="BI178" i="1"/>
  <c r="BJ178" i="1" s="1"/>
  <c r="A178" i="2" s="1"/>
  <c r="AG184" i="3"/>
  <c r="AM181" i="1"/>
  <c r="L181" i="1"/>
  <c r="N181" i="1" s="1"/>
  <c r="AL183" i="3"/>
  <c r="M186" i="4"/>
  <c r="AG182" i="1"/>
  <c r="G187" i="4"/>
  <c r="AN184" i="5"/>
  <c r="M183" i="3"/>
  <c r="AL181" i="1"/>
  <c r="AL186" i="4"/>
  <c r="AO186" i="4" s="1"/>
  <c r="AP186" i="4" s="1"/>
  <c r="G184" i="3"/>
  <c r="G182" i="1"/>
  <c r="AG187" i="4"/>
  <c r="W182" i="3"/>
  <c r="BH181" i="3"/>
  <c r="M185" i="5"/>
  <c r="L185" i="5"/>
  <c r="AL185" i="5"/>
  <c r="AM185" i="5"/>
  <c r="O184" i="5"/>
  <c r="J185" i="5"/>
  <c r="I181" i="1"/>
  <c r="O180" i="1"/>
  <c r="AV183" i="5"/>
  <c r="N182" i="3"/>
  <c r="J181" i="1"/>
  <c r="AI181" i="1"/>
  <c r="AQ181" i="1" s="1"/>
  <c r="AJ185" i="5"/>
  <c r="N185" i="4"/>
  <c r="I183" i="3"/>
  <c r="J183" i="3"/>
  <c r="AJ183" i="3"/>
  <c r="AI183" i="3"/>
  <c r="AO184" i="5"/>
  <c r="AP184" i="5" s="1"/>
  <c r="N184" i="5"/>
  <c r="AI185" i="5"/>
  <c r="F186" i="5"/>
  <c r="Z186" i="5"/>
  <c r="AZ186" i="5"/>
  <c r="AF186" i="5"/>
  <c r="I185" i="5"/>
  <c r="AE187" i="5"/>
  <c r="AG187" i="5" s="1"/>
  <c r="E187" i="5"/>
  <c r="G187" i="5" s="1"/>
  <c r="A188" i="5"/>
  <c r="B187" i="5"/>
  <c r="C187" i="5" s="1"/>
  <c r="BJ187" i="5" s="1"/>
  <c r="AF187" i="4"/>
  <c r="AZ187" i="4"/>
  <c r="F187" i="4"/>
  <c r="M187" i="4" s="1"/>
  <c r="Z187" i="4"/>
  <c r="AE188" i="4"/>
  <c r="B188" i="4"/>
  <c r="C188" i="4" s="1"/>
  <c r="E188" i="4"/>
  <c r="A189" i="4"/>
  <c r="J186" i="4"/>
  <c r="AJ186" i="4"/>
  <c r="AN185" i="4"/>
  <c r="AO185" i="4"/>
  <c r="AP185" i="4" s="1"/>
  <c r="AI186" i="4"/>
  <c r="V185" i="4"/>
  <c r="I186" i="4"/>
  <c r="Q186" i="4" s="1"/>
  <c r="AV179" i="1"/>
  <c r="AF182" i="1"/>
  <c r="AI182" i="1" s="1"/>
  <c r="F182" i="1"/>
  <c r="J182" i="1" s="1"/>
  <c r="Z182" i="1"/>
  <c r="AO182" i="3"/>
  <c r="AP182" i="3" s="1"/>
  <c r="F184" i="3"/>
  <c r="Z184" i="3"/>
  <c r="V182" i="3"/>
  <c r="AF184" i="3"/>
  <c r="AZ182" i="1"/>
  <c r="AZ184" i="3"/>
  <c r="E185" i="3"/>
  <c r="AE185" i="3"/>
  <c r="B185" i="3"/>
  <c r="C185" i="3" s="1"/>
  <c r="BJ185" i="3" s="1"/>
  <c r="B183" i="1"/>
  <c r="C183" i="1" s="1"/>
  <c r="AE183" i="1"/>
  <c r="E183" i="1"/>
  <c r="A183" i="8" s="1"/>
  <c r="A186" i="3"/>
  <c r="A184" i="1"/>
  <c r="AL184" i="3" l="1"/>
  <c r="AQ183" i="3"/>
  <c r="BK182" i="3"/>
  <c r="BI186" i="9"/>
  <c r="BH186" i="9"/>
  <c r="BJ186" i="9" s="1"/>
  <c r="Q186" i="6"/>
  <c r="BJ182" i="5"/>
  <c r="Q183" i="3"/>
  <c r="L188" i="9"/>
  <c r="BK186" i="6"/>
  <c r="AQ186" i="4"/>
  <c r="AO185" i="5"/>
  <c r="AP185" i="5" s="1"/>
  <c r="BK185" i="6"/>
  <c r="AQ185" i="5"/>
  <c r="BK185" i="4"/>
  <c r="F189" i="9"/>
  <c r="J189" i="9" s="1"/>
  <c r="Z189" i="9"/>
  <c r="G189" i="9"/>
  <c r="I189" i="9"/>
  <c r="AI188" i="9"/>
  <c r="BE188" i="9" s="1"/>
  <c r="AO187" i="9"/>
  <c r="AN187" i="9"/>
  <c r="N188" i="9"/>
  <c r="O188" i="9"/>
  <c r="AZ189" i="9"/>
  <c r="AG189" i="9"/>
  <c r="AF189" i="9"/>
  <c r="AJ189" i="9" s="1"/>
  <c r="Q188" i="9"/>
  <c r="AL188" i="9"/>
  <c r="R187" i="9"/>
  <c r="V187" i="9" s="1"/>
  <c r="S187" i="9"/>
  <c r="W187" i="9" s="1"/>
  <c r="P187" i="9"/>
  <c r="BK187" i="9" s="1"/>
  <c r="B190" i="9"/>
  <c r="C190" i="9" s="1"/>
  <c r="E190" i="9"/>
  <c r="AE190" i="9"/>
  <c r="A191" i="9"/>
  <c r="BF186" i="9"/>
  <c r="BG186" i="9"/>
  <c r="BE187" i="9"/>
  <c r="Q185" i="5"/>
  <c r="W184" i="4"/>
  <c r="AM187" i="4"/>
  <c r="BI183" i="4"/>
  <c r="BH180" i="3"/>
  <c r="BJ180" i="3" s="1"/>
  <c r="AN183" i="3"/>
  <c r="V185" i="6"/>
  <c r="BH185" i="6" s="1"/>
  <c r="BJ185" i="6" s="1"/>
  <c r="AV181" i="3"/>
  <c r="BI181" i="3" s="1"/>
  <c r="AR185" i="4"/>
  <c r="AS185" i="4"/>
  <c r="BF183" i="4"/>
  <c r="AZ225" i="6"/>
  <c r="AF225" i="6"/>
  <c r="AW183" i="5"/>
  <c r="BF183" i="5" s="1"/>
  <c r="AR182" i="3"/>
  <c r="AS182" i="3"/>
  <c r="AN222" i="6"/>
  <c r="AO222" i="6"/>
  <c r="M184" i="3"/>
  <c r="V184" i="4"/>
  <c r="AR184" i="5"/>
  <c r="AV184" i="5" s="1"/>
  <c r="AS184" i="5"/>
  <c r="AI224" i="6"/>
  <c r="AG224" i="6"/>
  <c r="AH224" i="6" s="1"/>
  <c r="AR180" i="1"/>
  <c r="AV180" i="1" s="1"/>
  <c r="AS180" i="1"/>
  <c r="AW180" i="1" s="1"/>
  <c r="A227" i="6"/>
  <c r="AE226" i="6"/>
  <c r="AW179" i="1"/>
  <c r="BG179" i="1" s="1"/>
  <c r="BI220" i="6"/>
  <c r="AR185" i="5"/>
  <c r="AV185" i="5" s="1"/>
  <c r="AS185" i="5"/>
  <c r="AW185" i="5" s="1"/>
  <c r="R180" i="1"/>
  <c r="V180" i="1" s="1"/>
  <c r="S180" i="1"/>
  <c r="P180" i="1"/>
  <c r="AR186" i="4"/>
  <c r="AV186" i="4" s="1"/>
  <c r="AS186" i="4"/>
  <c r="AW186" i="4" s="1"/>
  <c r="R184" i="5"/>
  <c r="S184" i="5"/>
  <c r="P184" i="5"/>
  <c r="BK184" i="5" s="1"/>
  <c r="BG185" i="6"/>
  <c r="BF185" i="6"/>
  <c r="AJ223" i="6"/>
  <c r="AQ223" i="6" s="1"/>
  <c r="AM223" i="6"/>
  <c r="BE222" i="6"/>
  <c r="AR221" i="6"/>
  <c r="AV221" i="6" s="1"/>
  <c r="AS221" i="6"/>
  <c r="AW221" i="6" s="1"/>
  <c r="AP221" i="6"/>
  <c r="J187" i="6"/>
  <c r="G188" i="6"/>
  <c r="H188" i="6" s="1"/>
  <c r="M188" i="6" s="1"/>
  <c r="I188" i="6"/>
  <c r="R186" i="6"/>
  <c r="S186" i="6"/>
  <c r="W186" i="6" s="1"/>
  <c r="O187" i="6"/>
  <c r="P187" i="6" s="1"/>
  <c r="N187" i="6"/>
  <c r="B189" i="6"/>
  <c r="C189" i="6" s="1"/>
  <c r="E189" i="6"/>
  <c r="F189" i="6" s="1"/>
  <c r="Z188" i="6"/>
  <c r="BE185" i="5"/>
  <c r="BE181" i="1"/>
  <c r="BE186" i="4"/>
  <c r="BE183" i="3"/>
  <c r="BH185" i="4"/>
  <c r="BH182" i="3"/>
  <c r="BF179" i="1"/>
  <c r="BH179" i="1"/>
  <c r="AG188" i="4"/>
  <c r="M182" i="1"/>
  <c r="L184" i="3"/>
  <c r="AM184" i="3"/>
  <c r="AN184" i="3" s="1"/>
  <c r="AG185" i="3"/>
  <c r="AL187" i="4"/>
  <c r="L182" i="1"/>
  <c r="AM182" i="1"/>
  <c r="G188" i="4"/>
  <c r="L187" i="4"/>
  <c r="N187" i="4" s="1"/>
  <c r="AL182" i="1"/>
  <c r="G183" i="1"/>
  <c r="AG183" i="1"/>
  <c r="G185" i="3"/>
  <c r="M186" i="5"/>
  <c r="L186" i="5"/>
  <c r="AL186" i="5"/>
  <c r="AM186" i="5"/>
  <c r="V184" i="5"/>
  <c r="J186" i="5"/>
  <c r="O183" i="3"/>
  <c r="AJ182" i="1"/>
  <c r="AQ182" i="1" s="1"/>
  <c r="I182" i="1"/>
  <c r="AN185" i="5"/>
  <c r="I186" i="5"/>
  <c r="AN186" i="4"/>
  <c r="AI187" i="4"/>
  <c r="N183" i="3"/>
  <c r="I184" i="3"/>
  <c r="J184" i="3"/>
  <c r="AI184" i="3"/>
  <c r="AJ184" i="3"/>
  <c r="AI186" i="5"/>
  <c r="AQ186" i="5" s="1"/>
  <c r="AJ186" i="5"/>
  <c r="F187" i="5"/>
  <c r="Z187" i="5"/>
  <c r="N185" i="5"/>
  <c r="O185" i="5"/>
  <c r="AE188" i="5"/>
  <c r="AG188" i="5" s="1"/>
  <c r="B188" i="5"/>
  <c r="C188" i="5" s="1"/>
  <c r="A189" i="5"/>
  <c r="E188" i="5"/>
  <c r="G188" i="5" s="1"/>
  <c r="AF187" i="5"/>
  <c r="AZ187" i="5"/>
  <c r="J187" i="4"/>
  <c r="AZ188" i="4"/>
  <c r="AF188" i="4"/>
  <c r="AI188" i="4" s="1"/>
  <c r="I187" i="4"/>
  <c r="AJ187" i="4"/>
  <c r="AQ187" i="4" s="1"/>
  <c r="Z188" i="4"/>
  <c r="F188" i="4"/>
  <c r="I188" i="4" s="1"/>
  <c r="B189" i="4"/>
  <c r="C189" i="4" s="1"/>
  <c r="BJ189" i="4" s="1"/>
  <c r="E189" i="4"/>
  <c r="AE189" i="4"/>
  <c r="A190" i="4"/>
  <c r="O186" i="4"/>
  <c r="N186" i="4"/>
  <c r="AV185" i="4"/>
  <c r="O181" i="1"/>
  <c r="AO181" i="1"/>
  <c r="AP181" i="1" s="1"/>
  <c r="AN181" i="1"/>
  <c r="AF183" i="1"/>
  <c r="F183" i="1"/>
  <c r="M183" i="1" s="1"/>
  <c r="Z183" i="1"/>
  <c r="F185" i="3"/>
  <c r="Z185" i="3"/>
  <c r="AF185" i="3"/>
  <c r="AO183" i="3"/>
  <c r="AP183" i="3" s="1"/>
  <c r="AZ183" i="1"/>
  <c r="AZ185" i="3"/>
  <c r="E186" i="3"/>
  <c r="AE186" i="3"/>
  <c r="B186" i="3"/>
  <c r="C186" i="3" s="1"/>
  <c r="E184" i="1"/>
  <c r="A184" i="8" s="1"/>
  <c r="B184" i="1"/>
  <c r="C184" i="1" s="1"/>
  <c r="AE184" i="1"/>
  <c r="A187" i="3"/>
  <c r="A185" i="1"/>
  <c r="AN186" i="5" l="1"/>
  <c r="BH187" i="9"/>
  <c r="AM189" i="9"/>
  <c r="AQ188" i="9"/>
  <c r="W184" i="5"/>
  <c r="BH184" i="5"/>
  <c r="BG183" i="5"/>
  <c r="BI180" i="1"/>
  <c r="BH184" i="4"/>
  <c r="BJ184" i="4" s="1"/>
  <c r="Q187" i="6"/>
  <c r="AQ184" i="3"/>
  <c r="BI179" i="1"/>
  <c r="BJ179" i="1" s="1"/>
  <c r="A179" i="2" s="1"/>
  <c r="L189" i="9"/>
  <c r="L185" i="3"/>
  <c r="Q187" i="4"/>
  <c r="Q184" i="3"/>
  <c r="O182" i="1"/>
  <c r="R182" i="1" s="1"/>
  <c r="O184" i="3"/>
  <c r="AZ190" i="9"/>
  <c r="AG190" i="9"/>
  <c r="AF190" i="9"/>
  <c r="P188" i="9"/>
  <c r="BK188" i="9" s="1"/>
  <c r="R188" i="9"/>
  <c r="V188" i="9" s="1"/>
  <c r="S188" i="9"/>
  <c r="W188" i="9" s="1"/>
  <c r="A192" i="9"/>
  <c r="E191" i="9"/>
  <c r="AE191" i="9"/>
  <c r="B191" i="9"/>
  <c r="C191" i="9" s="1"/>
  <c r="Q189" i="9"/>
  <c r="AI189" i="9"/>
  <c r="AQ189" i="9" s="1"/>
  <c r="F190" i="9"/>
  <c r="Z190" i="9"/>
  <c r="G190" i="9"/>
  <c r="J190" i="9"/>
  <c r="I190" i="9"/>
  <c r="AR187" i="9"/>
  <c r="AV187" i="9" s="1"/>
  <c r="BI187" i="9" s="1"/>
  <c r="AS187" i="9"/>
  <c r="AW187" i="9" s="1"/>
  <c r="AP187" i="9"/>
  <c r="AL189" i="9"/>
  <c r="M189" i="9"/>
  <c r="AN188" i="9"/>
  <c r="AO188" i="9"/>
  <c r="BI183" i="5"/>
  <c r="Q186" i="5"/>
  <c r="BG184" i="4"/>
  <c r="BF184" i="4"/>
  <c r="BF181" i="3"/>
  <c r="BG181" i="3"/>
  <c r="AW182" i="3"/>
  <c r="V186" i="6"/>
  <c r="BH186" i="6" s="1"/>
  <c r="BJ186" i="6" s="1"/>
  <c r="R184" i="3"/>
  <c r="V184" i="3" s="1"/>
  <c r="S184" i="3"/>
  <c r="P184" i="3"/>
  <c r="AO223" i="6"/>
  <c r="AN223" i="6"/>
  <c r="AR222" i="6"/>
  <c r="AV222" i="6" s="1"/>
  <c r="AS222" i="6"/>
  <c r="AW222" i="6" s="1"/>
  <c r="AP222" i="6"/>
  <c r="AM183" i="1"/>
  <c r="R185" i="5"/>
  <c r="S185" i="5"/>
  <c r="P185" i="5"/>
  <c r="BK185" i="5" s="1"/>
  <c r="BI221" i="6"/>
  <c r="BE223" i="6"/>
  <c r="W180" i="1"/>
  <c r="BH180" i="1" s="1"/>
  <c r="BJ180" i="1" s="1"/>
  <c r="A180" i="2" s="1"/>
  <c r="AW184" i="5"/>
  <c r="BI184" i="5" s="1"/>
  <c r="BJ184" i="5" s="1"/>
  <c r="AG225" i="6"/>
  <c r="AH225" i="6" s="1"/>
  <c r="AI225" i="6"/>
  <c r="AW185" i="4"/>
  <c r="BI185" i="4" s="1"/>
  <c r="R181" i="1"/>
  <c r="V181" i="1" s="1"/>
  <c r="S181" i="1"/>
  <c r="P181" i="1"/>
  <c r="R186" i="4"/>
  <c r="V186" i="4" s="1"/>
  <c r="S186" i="4"/>
  <c r="P186" i="4"/>
  <c r="BK186" i="4" s="1"/>
  <c r="A228" i="6"/>
  <c r="AE228" i="6" s="1"/>
  <c r="AE227" i="6"/>
  <c r="AR183" i="3"/>
  <c r="AW183" i="3" s="1"/>
  <c r="AS183" i="3"/>
  <c r="AV182" i="3"/>
  <c r="AL185" i="3"/>
  <c r="AR181" i="1"/>
  <c r="AW181" i="1" s="1"/>
  <c r="AS181" i="1"/>
  <c r="R183" i="3"/>
  <c r="S183" i="3"/>
  <c r="P183" i="3"/>
  <c r="BK183" i="3" s="1"/>
  <c r="BG186" i="6"/>
  <c r="BF186" i="6"/>
  <c r="AZ226" i="6"/>
  <c r="AF226" i="6"/>
  <c r="AJ224" i="6"/>
  <c r="AQ224" i="6" s="1"/>
  <c r="AM224" i="6"/>
  <c r="G189" i="6"/>
  <c r="H189" i="6" s="1"/>
  <c r="M189" i="6" s="1"/>
  <c r="I189" i="6"/>
  <c r="J188" i="6"/>
  <c r="O188" i="6"/>
  <c r="N188" i="6"/>
  <c r="R187" i="6"/>
  <c r="S187" i="6"/>
  <c r="W187" i="6" s="1"/>
  <c r="E190" i="6"/>
  <c r="F190" i="6" s="1"/>
  <c r="B190" i="6"/>
  <c r="C190" i="6" s="1"/>
  <c r="Z189" i="6"/>
  <c r="BE186" i="5"/>
  <c r="BE184" i="3"/>
  <c r="BG182" i="3"/>
  <c r="BE182" i="1"/>
  <c r="BG185" i="4"/>
  <c r="BE187" i="4"/>
  <c r="G186" i="3"/>
  <c r="G189" i="4"/>
  <c r="AL183" i="1"/>
  <c r="AO183" i="1" s="1"/>
  <c r="AP183" i="1" s="1"/>
  <c r="L183" i="1"/>
  <c r="O183" i="1" s="1"/>
  <c r="L188" i="4"/>
  <c r="AM185" i="3"/>
  <c r="G184" i="1"/>
  <c r="M185" i="3"/>
  <c r="M188" i="4"/>
  <c r="AL188" i="4"/>
  <c r="BI185" i="5"/>
  <c r="AM188" i="4"/>
  <c r="AG184" i="1"/>
  <c r="AG186" i="3"/>
  <c r="BI186" i="4"/>
  <c r="AG189" i="4"/>
  <c r="O186" i="5"/>
  <c r="BI182" i="3"/>
  <c r="BJ182" i="3" s="1"/>
  <c r="M187" i="5"/>
  <c r="L187" i="5"/>
  <c r="AM187" i="5"/>
  <c r="AL187" i="5"/>
  <c r="J188" i="4"/>
  <c r="V183" i="3"/>
  <c r="N182" i="1"/>
  <c r="I183" i="1"/>
  <c r="AJ183" i="1"/>
  <c r="AQ183" i="1" s="1"/>
  <c r="AI183" i="1"/>
  <c r="J183" i="1"/>
  <c r="N186" i="5"/>
  <c r="AV181" i="1"/>
  <c r="BI181" i="1" s="1"/>
  <c r="O187" i="4"/>
  <c r="AJ185" i="3"/>
  <c r="AI185" i="3"/>
  <c r="N184" i="3"/>
  <c r="BK184" i="3" s="1"/>
  <c r="J185" i="3"/>
  <c r="I185" i="3"/>
  <c r="AO186" i="5"/>
  <c r="AP186" i="5" s="1"/>
  <c r="AJ187" i="5"/>
  <c r="AI187" i="5"/>
  <c r="Z188" i="5"/>
  <c r="F188" i="5"/>
  <c r="AZ188" i="5"/>
  <c r="AF188" i="5"/>
  <c r="J187" i="5"/>
  <c r="I187" i="5"/>
  <c r="B189" i="5"/>
  <c r="C189" i="5" s="1"/>
  <c r="BJ189" i="5" s="1"/>
  <c r="E189" i="5"/>
  <c r="G189" i="5" s="1"/>
  <c r="AE189" i="5"/>
  <c r="AG189" i="5" s="1"/>
  <c r="A190" i="5"/>
  <c r="AN187" i="4"/>
  <c r="AO187" i="4"/>
  <c r="AP187" i="4" s="1"/>
  <c r="AF189" i="4"/>
  <c r="AZ189" i="4"/>
  <c r="AJ188" i="4"/>
  <c r="AQ188" i="4" s="1"/>
  <c r="F189" i="4"/>
  <c r="Z189" i="4"/>
  <c r="E190" i="4"/>
  <c r="A191" i="4"/>
  <c r="AE190" i="4"/>
  <c r="B190" i="4"/>
  <c r="C190" i="4" s="1"/>
  <c r="AN182" i="1"/>
  <c r="F184" i="1"/>
  <c r="L184" i="1" s="1"/>
  <c r="Z184" i="1"/>
  <c r="AF184" i="1"/>
  <c r="AM184" i="1" s="1"/>
  <c r="AO182" i="1"/>
  <c r="AP182" i="1" s="1"/>
  <c r="AO184" i="3"/>
  <c r="AP184" i="3" s="1"/>
  <c r="F186" i="3"/>
  <c r="M186" i="3" s="1"/>
  <c r="Z186" i="3"/>
  <c r="W184" i="3"/>
  <c r="AV183" i="3"/>
  <c r="BI183" i="3" s="1"/>
  <c r="AF186" i="3"/>
  <c r="AZ184" i="1"/>
  <c r="AZ186" i="3"/>
  <c r="B187" i="3"/>
  <c r="C187" i="3" s="1"/>
  <c r="BJ187" i="3" s="1"/>
  <c r="E187" i="3"/>
  <c r="AE187" i="3"/>
  <c r="E185" i="1"/>
  <c r="A185" i="8" s="1"/>
  <c r="AE185" i="1"/>
  <c r="B185" i="1"/>
  <c r="C185" i="1" s="1"/>
  <c r="A188" i="3"/>
  <c r="A186" i="1"/>
  <c r="AQ187" i="5" l="1"/>
  <c r="BH188" i="9"/>
  <c r="BJ187" i="9"/>
  <c r="AL190" i="9"/>
  <c r="O189" i="9"/>
  <c r="AM190" i="9"/>
  <c r="AO190" i="9" s="1"/>
  <c r="AL189" i="4"/>
  <c r="Q185" i="3"/>
  <c r="AQ185" i="3"/>
  <c r="N188" i="4"/>
  <c r="BF180" i="1"/>
  <c r="P182" i="1"/>
  <c r="W185" i="5"/>
  <c r="N189" i="9"/>
  <c r="Q188" i="6"/>
  <c r="AM186" i="3"/>
  <c r="M189" i="4"/>
  <c r="BG180" i="1"/>
  <c r="S182" i="1"/>
  <c r="W182" i="1" s="1"/>
  <c r="AI190" i="9"/>
  <c r="BK187" i="6"/>
  <c r="BE188" i="4"/>
  <c r="BF185" i="4"/>
  <c r="Q188" i="4"/>
  <c r="L190" i="9"/>
  <c r="AJ190" i="9"/>
  <c r="AQ190" i="9" s="1"/>
  <c r="AN190" i="9"/>
  <c r="BE189" i="9"/>
  <c r="AE192" i="9"/>
  <c r="B192" i="9"/>
  <c r="C192" i="9" s="1"/>
  <c r="A193" i="9"/>
  <c r="E192" i="9"/>
  <c r="AO189" i="9"/>
  <c r="AN189" i="9"/>
  <c r="F191" i="9"/>
  <c r="I191" i="9" s="1"/>
  <c r="Z191" i="9"/>
  <c r="G191" i="9"/>
  <c r="M190" i="9"/>
  <c r="BF187" i="9"/>
  <c r="P189" i="9"/>
  <c r="BK189" i="9" s="1"/>
  <c r="R189" i="9"/>
  <c r="V189" i="9" s="1"/>
  <c r="BH189" i="9" s="1"/>
  <c r="S189" i="9"/>
  <c r="W189" i="9" s="1"/>
  <c r="AR188" i="9"/>
  <c r="AV188" i="9" s="1"/>
  <c r="BI188" i="9" s="1"/>
  <c r="AS188" i="9"/>
  <c r="AW188" i="9" s="1"/>
  <c r="AP188" i="9"/>
  <c r="AZ191" i="9"/>
  <c r="AG191" i="9"/>
  <c r="AF191" i="9"/>
  <c r="AJ191" i="9" s="1"/>
  <c r="Q190" i="9"/>
  <c r="BG187" i="9"/>
  <c r="Q187" i="5"/>
  <c r="V185" i="5"/>
  <c r="BH185" i="5" s="1"/>
  <c r="AN185" i="3"/>
  <c r="BF182" i="3"/>
  <c r="V187" i="6"/>
  <c r="BH187" i="6" s="1"/>
  <c r="BJ187" i="6" s="1"/>
  <c r="AR183" i="1"/>
  <c r="AV183" i="1" s="1"/>
  <c r="AS183" i="1"/>
  <c r="AR186" i="5"/>
  <c r="AS186" i="5"/>
  <c r="AJ225" i="6"/>
  <c r="AQ225" i="6" s="1"/>
  <c r="AM225" i="6"/>
  <c r="AN224" i="6"/>
  <c r="AO224" i="6"/>
  <c r="AZ227" i="6"/>
  <c r="AF227" i="6"/>
  <c r="W181" i="1"/>
  <c r="BH181" i="1" s="1"/>
  <c r="BJ181" i="1" s="1"/>
  <c r="A181" i="2" s="1"/>
  <c r="AR223" i="6"/>
  <c r="AV223" i="6" s="1"/>
  <c r="AS223" i="6"/>
  <c r="AW223" i="6" s="1"/>
  <c r="AP223" i="6"/>
  <c r="AR182" i="1"/>
  <c r="AS182" i="1"/>
  <c r="V182" i="1"/>
  <c r="AR187" i="4"/>
  <c r="AV187" i="4" s="1"/>
  <c r="AS187" i="4"/>
  <c r="AW187" i="4" s="1"/>
  <c r="R183" i="1"/>
  <c r="V183" i="1" s="1"/>
  <c r="S183" i="1"/>
  <c r="P183" i="1"/>
  <c r="R187" i="4"/>
  <c r="S187" i="4"/>
  <c r="P187" i="4"/>
  <c r="BK187" i="4" s="1"/>
  <c r="R186" i="5"/>
  <c r="S186" i="5"/>
  <c r="P186" i="5"/>
  <c r="BK186" i="5" s="1"/>
  <c r="BG187" i="6"/>
  <c r="BF187" i="6"/>
  <c r="BE224" i="6"/>
  <c r="W183" i="3"/>
  <c r="BH183" i="3" s="1"/>
  <c r="AZ228" i="6"/>
  <c r="AF228" i="6"/>
  <c r="W186" i="4"/>
  <c r="BH186" i="4" s="1"/>
  <c r="BJ186" i="4" s="1"/>
  <c r="BG184" i="5"/>
  <c r="BI222" i="6"/>
  <c r="AR184" i="3"/>
  <c r="AS184" i="3"/>
  <c r="AG226" i="6"/>
  <c r="AH226" i="6" s="1"/>
  <c r="AI226" i="6"/>
  <c r="BF184" i="5"/>
  <c r="G190" i="6"/>
  <c r="H190" i="6" s="1"/>
  <c r="M190" i="6" s="1"/>
  <c r="I190" i="6"/>
  <c r="J189" i="6"/>
  <c r="S188" i="6"/>
  <c r="W188" i="6" s="1"/>
  <c r="P188" i="6"/>
  <c r="R188" i="6"/>
  <c r="B191" i="6"/>
  <c r="C191" i="6" s="1"/>
  <c r="E191" i="6"/>
  <c r="F191" i="6" s="1"/>
  <c r="Z190" i="6"/>
  <c r="O189" i="6"/>
  <c r="P189" i="6" s="1"/>
  <c r="N189" i="6"/>
  <c r="BE187" i="5"/>
  <c r="BE183" i="1"/>
  <c r="BE185" i="3"/>
  <c r="BF183" i="3"/>
  <c r="G187" i="3"/>
  <c r="G190" i="4"/>
  <c r="L189" i="4"/>
  <c r="L186" i="3"/>
  <c r="AL184" i="1"/>
  <c r="M184" i="1"/>
  <c r="AG185" i="1"/>
  <c r="G185" i="1"/>
  <c r="AM189" i="4"/>
  <c r="AL186" i="3"/>
  <c r="AN186" i="3" s="1"/>
  <c r="AG190" i="4"/>
  <c r="AG187" i="3"/>
  <c r="BH184" i="3"/>
  <c r="V186" i="5"/>
  <c r="AO187" i="5"/>
  <c r="AP187" i="5" s="1"/>
  <c r="AL188" i="5"/>
  <c r="AM188" i="5"/>
  <c r="M188" i="5"/>
  <c r="L188" i="5"/>
  <c r="O187" i="5"/>
  <c r="I188" i="5"/>
  <c r="O188" i="4"/>
  <c r="AJ189" i="4"/>
  <c r="AI189" i="4"/>
  <c r="AQ189" i="4" s="1"/>
  <c r="V187" i="4"/>
  <c r="AI184" i="1"/>
  <c r="AJ184" i="1"/>
  <c r="AN183" i="1"/>
  <c r="J184" i="1"/>
  <c r="I184" i="1"/>
  <c r="N187" i="5"/>
  <c r="AI186" i="3"/>
  <c r="AQ186" i="3" s="1"/>
  <c r="AJ186" i="3"/>
  <c r="I186" i="3"/>
  <c r="J186" i="3"/>
  <c r="AN187" i="5"/>
  <c r="AV186" i="5"/>
  <c r="J188" i="5"/>
  <c r="AZ189" i="5"/>
  <c r="AF189" i="5"/>
  <c r="E190" i="5"/>
  <c r="G190" i="5" s="1"/>
  <c r="A191" i="5"/>
  <c r="B190" i="5"/>
  <c r="C190" i="5" s="1"/>
  <c r="AE190" i="5"/>
  <c r="AG190" i="5" s="1"/>
  <c r="AJ188" i="5"/>
  <c r="AI188" i="5"/>
  <c r="AQ188" i="5" s="1"/>
  <c r="F189" i="5"/>
  <c r="Z189" i="5"/>
  <c r="AE191" i="4"/>
  <c r="B191" i="4"/>
  <c r="C191" i="4" s="1"/>
  <c r="BJ191" i="4" s="1"/>
  <c r="A192" i="4"/>
  <c r="E191" i="4"/>
  <c r="AZ190" i="4"/>
  <c r="AF190" i="4"/>
  <c r="AJ190" i="4" s="1"/>
  <c r="J189" i="4"/>
  <c r="AO188" i="4"/>
  <c r="AP188" i="4" s="1"/>
  <c r="AN188" i="4"/>
  <c r="Z190" i="4"/>
  <c r="F190" i="4"/>
  <c r="J190" i="4" s="1"/>
  <c r="I189" i="4"/>
  <c r="O185" i="3"/>
  <c r="N183" i="1"/>
  <c r="W183" i="1"/>
  <c r="AV182" i="1"/>
  <c r="AW183" i="1"/>
  <c r="F185" i="1"/>
  <c r="I185" i="1" s="1"/>
  <c r="Z185" i="1"/>
  <c r="AF185" i="1"/>
  <c r="AI185" i="1" s="1"/>
  <c r="AV184" i="3"/>
  <c r="N185" i="3"/>
  <c r="F187" i="3"/>
  <c r="Z187" i="3"/>
  <c r="AF187" i="3"/>
  <c r="AO185" i="3"/>
  <c r="AP185" i="3" s="1"/>
  <c r="AZ185" i="1"/>
  <c r="AZ187" i="3"/>
  <c r="E188" i="3"/>
  <c r="B188" i="3"/>
  <c r="C188" i="3" s="1"/>
  <c r="AE188" i="3"/>
  <c r="AE186" i="1"/>
  <c r="B186" i="1"/>
  <c r="C186" i="1" s="1"/>
  <c r="E186" i="1"/>
  <c r="A186" i="8" s="1"/>
  <c r="A189" i="3"/>
  <c r="A187" i="1"/>
  <c r="BJ188" i="9" l="1"/>
  <c r="Q186" i="3"/>
  <c r="Q189" i="4"/>
  <c r="BE190" i="9"/>
  <c r="AO189" i="4"/>
  <c r="AP189" i="4" s="1"/>
  <c r="J191" i="9"/>
  <c r="L191" i="9"/>
  <c r="O190" i="9"/>
  <c r="BH182" i="1"/>
  <c r="Q189" i="6"/>
  <c r="BF185" i="5"/>
  <c r="Q188" i="5"/>
  <c r="N190" i="9"/>
  <c r="AQ184" i="1"/>
  <c r="BG183" i="3"/>
  <c r="BG185" i="5"/>
  <c r="W186" i="5"/>
  <c r="BH186" i="5" s="1"/>
  <c r="BK188" i="6"/>
  <c r="BF188" i="9"/>
  <c r="BG188" i="9"/>
  <c r="AR189" i="9"/>
  <c r="AV189" i="9" s="1"/>
  <c r="AS189" i="9"/>
  <c r="AW189" i="9" s="1"/>
  <c r="AP189" i="9"/>
  <c r="F192" i="9"/>
  <c r="I192" i="9" s="1"/>
  <c r="Z192" i="9"/>
  <c r="G192" i="9"/>
  <c r="P190" i="9"/>
  <c r="R190" i="9"/>
  <c r="V190" i="9" s="1"/>
  <c r="BH190" i="9" s="1"/>
  <c r="BJ190" i="9" s="1"/>
  <c r="S190" i="9"/>
  <c r="W190" i="9" s="1"/>
  <c r="AR190" i="9"/>
  <c r="AV190" i="9" s="1"/>
  <c r="BI190" i="9" s="1"/>
  <c r="AS190" i="9"/>
  <c r="AW190" i="9" s="1"/>
  <c r="AP190" i="9"/>
  <c r="M191" i="9"/>
  <c r="N191" i="9" s="1"/>
  <c r="AL191" i="9"/>
  <c r="AM191" i="9"/>
  <c r="Q191" i="9"/>
  <c r="AZ192" i="9"/>
  <c r="AG192" i="9"/>
  <c r="AF192" i="9"/>
  <c r="AE193" i="9"/>
  <c r="B193" i="9"/>
  <c r="C193" i="9" s="1"/>
  <c r="E193" i="9"/>
  <c r="A194" i="9"/>
  <c r="AI191" i="9"/>
  <c r="BE191" i="9" s="1"/>
  <c r="AO188" i="5"/>
  <c r="AP188" i="5" s="1"/>
  <c r="W187" i="4"/>
  <c r="BH187" i="4" s="1"/>
  <c r="L187" i="3"/>
  <c r="BF181" i="1"/>
  <c r="BG181" i="1"/>
  <c r="BI183" i="1"/>
  <c r="V188" i="6"/>
  <c r="BH188" i="6" s="1"/>
  <c r="BJ188" i="6" s="1"/>
  <c r="BI223" i="6"/>
  <c r="AR224" i="6"/>
  <c r="AV224" i="6" s="1"/>
  <c r="AS224" i="6"/>
  <c r="AW224" i="6" s="1"/>
  <c r="AP224" i="6"/>
  <c r="AL187" i="3"/>
  <c r="AR187" i="5"/>
  <c r="AS187" i="5"/>
  <c r="AW184" i="3"/>
  <c r="BI184" i="3" s="1"/>
  <c r="BJ184" i="3" s="1"/>
  <c r="AI228" i="6"/>
  <c r="AG228" i="6"/>
  <c r="AH228" i="6" s="1"/>
  <c r="AW186" i="5"/>
  <c r="BF186" i="5" s="1"/>
  <c r="AR185" i="3"/>
  <c r="AS185" i="3"/>
  <c r="AR188" i="5"/>
  <c r="AS188" i="5"/>
  <c r="AW188" i="5" s="1"/>
  <c r="R188" i="4"/>
  <c r="S188" i="4"/>
  <c r="P188" i="4"/>
  <c r="BK188" i="4" s="1"/>
  <c r="BF186" i="4"/>
  <c r="AJ226" i="6"/>
  <c r="AQ226" i="6" s="1"/>
  <c r="AM226" i="6"/>
  <c r="AG227" i="6"/>
  <c r="AH227" i="6" s="1"/>
  <c r="AI227" i="6"/>
  <c r="AN225" i="6"/>
  <c r="AO225" i="6"/>
  <c r="AR188" i="4"/>
  <c r="AV188" i="4" s="1"/>
  <c r="AS188" i="4"/>
  <c r="AW188" i="4" s="1"/>
  <c r="AR189" i="4"/>
  <c r="AV189" i="4" s="1"/>
  <c r="AS189" i="4"/>
  <c r="AW189" i="4" s="1"/>
  <c r="R187" i="5"/>
  <c r="S187" i="5"/>
  <c r="P187" i="5"/>
  <c r="BK187" i="5" s="1"/>
  <c r="R185" i="3"/>
  <c r="S185" i="3"/>
  <c r="P185" i="3"/>
  <c r="BK185" i="3" s="1"/>
  <c r="BG187" i="4"/>
  <c r="BE188" i="5"/>
  <c r="BG186" i="4"/>
  <c r="BF188" i="6"/>
  <c r="BG188" i="6"/>
  <c r="AW182" i="1"/>
  <c r="BG182" i="1" s="1"/>
  <c r="BE225" i="6"/>
  <c r="G191" i="6"/>
  <c r="H191" i="6" s="1"/>
  <c r="M191" i="6" s="1"/>
  <c r="I191" i="6"/>
  <c r="J190" i="6"/>
  <c r="O190" i="6"/>
  <c r="N190" i="6"/>
  <c r="S189" i="6"/>
  <c r="W189" i="6" s="1"/>
  <c r="R189" i="6"/>
  <c r="Z191" i="6"/>
  <c r="G192" i="6"/>
  <c r="H192" i="6" s="1"/>
  <c r="M192" i="6" s="1"/>
  <c r="E192" i="6"/>
  <c r="F192" i="6" s="1"/>
  <c r="I192" i="6" s="1"/>
  <c r="B192" i="6"/>
  <c r="C192" i="6" s="1"/>
  <c r="BE189" i="4"/>
  <c r="BE186" i="3"/>
  <c r="BE184" i="1"/>
  <c r="BI187" i="4"/>
  <c r="BF187" i="4"/>
  <c r="BH183" i="1"/>
  <c r="BJ183" i="1" s="1"/>
  <c r="A183" i="2" s="1"/>
  <c r="BG183" i="1"/>
  <c r="BF183" i="1"/>
  <c r="AG188" i="3"/>
  <c r="M187" i="3"/>
  <c r="AG186" i="1"/>
  <c r="G186" i="1"/>
  <c r="AM190" i="4"/>
  <c r="AM185" i="1"/>
  <c r="L190" i="4"/>
  <c r="G188" i="3"/>
  <c r="AG191" i="4"/>
  <c r="AM187" i="3"/>
  <c r="AN187" i="3" s="1"/>
  <c r="AL190" i="4"/>
  <c r="M185" i="1"/>
  <c r="AL185" i="1"/>
  <c r="M190" i="4"/>
  <c r="G191" i="4"/>
  <c r="L185" i="1"/>
  <c r="AL189" i="5"/>
  <c r="AM189" i="5"/>
  <c r="M189" i="5"/>
  <c r="L189" i="5"/>
  <c r="AI189" i="5"/>
  <c r="J189" i="5"/>
  <c r="AI190" i="4"/>
  <c r="AQ190" i="4" s="1"/>
  <c r="AN189" i="4"/>
  <c r="J185" i="1"/>
  <c r="AJ185" i="1"/>
  <c r="AQ185" i="1" s="1"/>
  <c r="AO186" i="3"/>
  <c r="AP186" i="3" s="1"/>
  <c r="I190" i="4"/>
  <c r="Q190" i="4" s="1"/>
  <c r="I187" i="3"/>
  <c r="J187" i="3"/>
  <c r="AJ187" i="3"/>
  <c r="AI187" i="3"/>
  <c r="AQ187" i="3" s="1"/>
  <c r="AJ189" i="5"/>
  <c r="AQ189" i="5" s="1"/>
  <c r="AN188" i="5"/>
  <c r="AE191" i="5"/>
  <c r="AG191" i="5" s="1"/>
  <c r="E191" i="5"/>
  <c r="G191" i="5" s="1"/>
  <c r="B191" i="5"/>
  <c r="C191" i="5" s="1"/>
  <c r="BJ191" i="5" s="1"/>
  <c r="A192" i="5"/>
  <c r="Z190" i="5"/>
  <c r="F190" i="5"/>
  <c r="AZ190" i="5"/>
  <c r="AF190" i="5"/>
  <c r="AV188" i="5"/>
  <c r="I189" i="5"/>
  <c r="N188" i="5"/>
  <c r="O188" i="5"/>
  <c r="AE192" i="4"/>
  <c r="B192" i="4"/>
  <c r="C192" i="4" s="1"/>
  <c r="E192" i="4"/>
  <c r="A193" i="4"/>
  <c r="AF191" i="4"/>
  <c r="AZ191" i="4"/>
  <c r="Z191" i="4"/>
  <c r="F191" i="4"/>
  <c r="I191" i="4" s="1"/>
  <c r="N189" i="4"/>
  <c r="O189" i="4"/>
  <c r="V185" i="3"/>
  <c r="O184" i="1"/>
  <c r="N184" i="1"/>
  <c r="AO184" i="1"/>
  <c r="AP184" i="1" s="1"/>
  <c r="AN184" i="1"/>
  <c r="F186" i="1"/>
  <c r="Z186" i="1"/>
  <c r="AF186" i="1"/>
  <c r="AI186" i="1" s="1"/>
  <c r="N186" i="3"/>
  <c r="F188" i="3"/>
  <c r="Z188" i="3"/>
  <c r="O186" i="3"/>
  <c r="AF188" i="3"/>
  <c r="AV185" i="3"/>
  <c r="AZ186" i="1"/>
  <c r="AZ188" i="3"/>
  <c r="B189" i="3"/>
  <c r="C189" i="3" s="1"/>
  <c r="BJ189" i="3" s="1"/>
  <c r="AE189" i="3"/>
  <c r="E189" i="3"/>
  <c r="E187" i="1"/>
  <c r="A187" i="8" s="1"/>
  <c r="AE187" i="1"/>
  <c r="B187" i="1"/>
  <c r="C187" i="1" s="1"/>
  <c r="A190" i="3"/>
  <c r="A188" i="1"/>
  <c r="Q189" i="5" l="1"/>
  <c r="W188" i="4"/>
  <c r="AW185" i="3"/>
  <c r="BI185" i="3" s="1"/>
  <c r="BI189" i="9"/>
  <c r="BJ189" i="9" s="1"/>
  <c r="Q190" i="6"/>
  <c r="AL192" i="9"/>
  <c r="W187" i="5"/>
  <c r="AW187" i="5"/>
  <c r="BK190" i="9"/>
  <c r="O185" i="1"/>
  <c r="W185" i="3"/>
  <c r="M192" i="9"/>
  <c r="N192" i="9" s="1"/>
  <c r="BH185" i="3"/>
  <c r="L192" i="9"/>
  <c r="BK189" i="6"/>
  <c r="BG189" i="9"/>
  <c r="F193" i="9"/>
  <c r="L193" i="9" s="1"/>
  <c r="Z193" i="9"/>
  <c r="G193" i="9"/>
  <c r="M193" i="9"/>
  <c r="AE194" i="9"/>
  <c r="B194" i="9"/>
  <c r="C194" i="9" s="1"/>
  <c r="A195" i="9"/>
  <c r="E194" i="9"/>
  <c r="BF190" i="9"/>
  <c r="BG190" i="9"/>
  <c r="AJ192" i="9"/>
  <c r="AI192" i="9"/>
  <c r="AM192" i="9"/>
  <c r="AN192" i="9" s="1"/>
  <c r="BF189" i="9"/>
  <c r="J192" i="9"/>
  <c r="AN191" i="9"/>
  <c r="AO191" i="9"/>
  <c r="AQ191" i="9"/>
  <c r="AZ193" i="9"/>
  <c r="AG193" i="9"/>
  <c r="AF193" i="9"/>
  <c r="O191" i="9"/>
  <c r="V187" i="5"/>
  <c r="BH187" i="5" s="1"/>
  <c r="BG186" i="5"/>
  <c r="BI186" i="5"/>
  <c r="BJ186" i="5" s="1"/>
  <c r="AL191" i="4"/>
  <c r="BG184" i="3"/>
  <c r="AL188" i="3"/>
  <c r="Q187" i="3"/>
  <c r="BF182" i="1"/>
  <c r="BI182" i="1"/>
  <c r="BJ182" i="1" s="1"/>
  <c r="A182" i="2" s="1"/>
  <c r="V189" i="6"/>
  <c r="BH189" i="6" s="1"/>
  <c r="BJ189" i="6" s="1"/>
  <c r="R185" i="1"/>
  <c r="V185" i="1" s="1"/>
  <c r="S185" i="1"/>
  <c r="P185" i="1"/>
  <c r="R186" i="3"/>
  <c r="S186" i="3"/>
  <c r="P186" i="3"/>
  <c r="BK186" i="3" s="1"/>
  <c r="AR184" i="1"/>
  <c r="AS184" i="1"/>
  <c r="R189" i="4"/>
  <c r="S189" i="4"/>
  <c r="P189" i="4"/>
  <c r="BK189" i="4" s="1"/>
  <c r="BE190" i="4"/>
  <c r="BE185" i="1"/>
  <c r="V188" i="4"/>
  <c r="BH188" i="4" s="1"/>
  <c r="AV187" i="5"/>
  <c r="BG189" i="6"/>
  <c r="BF189" i="6"/>
  <c r="AJ227" i="6"/>
  <c r="AQ227" i="6" s="1"/>
  <c r="AQ228" i="6" s="1"/>
  <c r="AM227" i="6"/>
  <c r="AJ228" i="6"/>
  <c r="AM228" i="6"/>
  <c r="BF184" i="3"/>
  <c r="L188" i="3"/>
  <c r="M186" i="1"/>
  <c r="R184" i="1"/>
  <c r="V184" i="1" s="1"/>
  <c r="S184" i="1"/>
  <c r="W184" i="1" s="1"/>
  <c r="P184" i="1"/>
  <c r="R188" i="5"/>
  <c r="S188" i="5"/>
  <c r="P188" i="5"/>
  <c r="BK188" i="5" s="1"/>
  <c r="AR186" i="3"/>
  <c r="AW186" i="3" s="1"/>
  <c r="AS186" i="3"/>
  <c r="AR225" i="6"/>
  <c r="AV225" i="6" s="1"/>
  <c r="AS225" i="6"/>
  <c r="AW225" i="6" s="1"/>
  <c r="AP225" i="6"/>
  <c r="AO226" i="6"/>
  <c r="AN226" i="6"/>
  <c r="BE226" i="6"/>
  <c r="BI224" i="6"/>
  <c r="J191" i="6"/>
  <c r="R190" i="6"/>
  <c r="P190" i="6"/>
  <c r="BK190" i="6" s="1"/>
  <c r="O191" i="6"/>
  <c r="P191" i="6" s="1"/>
  <c r="S190" i="6"/>
  <c r="W190" i="6" s="1"/>
  <c r="B193" i="6"/>
  <c r="C193" i="6" s="1"/>
  <c r="E193" i="6"/>
  <c r="F193" i="6" s="1"/>
  <c r="I193" i="6" s="1"/>
  <c r="J192" i="6"/>
  <c r="Z192" i="6"/>
  <c r="N191" i="6"/>
  <c r="BE189" i="5"/>
  <c r="BE187" i="3"/>
  <c r="BF185" i="3"/>
  <c r="BG185" i="3"/>
  <c r="BI189" i="4"/>
  <c r="AG187" i="1"/>
  <c r="G187" i="1"/>
  <c r="AG189" i="3"/>
  <c r="BI188" i="5"/>
  <c r="M191" i="4"/>
  <c r="AM191" i="4"/>
  <c r="L186" i="1"/>
  <c r="AL186" i="1"/>
  <c r="AM188" i="3"/>
  <c r="AN188" i="3" s="1"/>
  <c r="AG192" i="4"/>
  <c r="BI188" i="4"/>
  <c r="M188" i="3"/>
  <c r="G189" i="3"/>
  <c r="G192" i="4"/>
  <c r="L191" i="4"/>
  <c r="AM186" i="1"/>
  <c r="AL190" i="5"/>
  <c r="AM190" i="5"/>
  <c r="M190" i="5"/>
  <c r="L190" i="5"/>
  <c r="AJ190" i="5"/>
  <c r="AO185" i="1"/>
  <c r="AP185" i="1" s="1"/>
  <c r="AJ186" i="1"/>
  <c r="AQ186" i="1" s="1"/>
  <c r="W185" i="1"/>
  <c r="N185" i="1"/>
  <c r="I186" i="1"/>
  <c r="J186" i="1"/>
  <c r="N187" i="3"/>
  <c r="V189" i="4"/>
  <c r="O189" i="5"/>
  <c r="J191" i="4"/>
  <c r="Q191" i="4" s="1"/>
  <c r="I188" i="3"/>
  <c r="J188" i="3"/>
  <c r="AI188" i="3"/>
  <c r="AQ188" i="3" s="1"/>
  <c r="AJ188" i="3"/>
  <c r="O187" i="3"/>
  <c r="N189" i="5"/>
  <c r="AN189" i="5"/>
  <c r="AO189" i="5"/>
  <c r="AP189" i="5" s="1"/>
  <c r="W188" i="5"/>
  <c r="V188" i="5"/>
  <c r="AF191" i="5"/>
  <c r="AZ191" i="5"/>
  <c r="Z191" i="5"/>
  <c r="F191" i="5"/>
  <c r="AI190" i="5"/>
  <c r="AQ190" i="5" s="1"/>
  <c r="I190" i="5"/>
  <c r="J190" i="5"/>
  <c r="AE192" i="5"/>
  <c r="AG192" i="5" s="1"/>
  <c r="B192" i="5"/>
  <c r="C192" i="5" s="1"/>
  <c r="E192" i="5"/>
  <c r="G192" i="5" s="1"/>
  <c r="A193" i="5"/>
  <c r="N190" i="4"/>
  <c r="O190" i="4"/>
  <c r="AN190" i="4"/>
  <c r="AO190" i="4"/>
  <c r="AP190" i="4" s="1"/>
  <c r="AZ192" i="4"/>
  <c r="AF192" i="4"/>
  <c r="AI192" i="4" s="1"/>
  <c r="Z192" i="4"/>
  <c r="F192" i="4"/>
  <c r="I192" i="4" s="1"/>
  <c r="AI191" i="4"/>
  <c r="B193" i="4"/>
  <c r="C193" i="4" s="1"/>
  <c r="BJ193" i="4" s="1"/>
  <c r="E193" i="4"/>
  <c r="A194" i="4"/>
  <c r="AE193" i="4"/>
  <c r="AJ191" i="4"/>
  <c r="AV184" i="1"/>
  <c r="AN185" i="1"/>
  <c r="F187" i="1"/>
  <c r="L187" i="1" s="1"/>
  <c r="Z187" i="1"/>
  <c r="AF187" i="1"/>
  <c r="V186" i="3"/>
  <c r="F189" i="3"/>
  <c r="L189" i="3" s="1"/>
  <c r="Z189" i="3"/>
  <c r="AF189" i="3"/>
  <c r="AL189" i="3" s="1"/>
  <c r="AO187" i="3"/>
  <c r="AP187" i="3" s="1"/>
  <c r="AZ187" i="1"/>
  <c r="AZ189" i="3"/>
  <c r="AE190" i="3"/>
  <c r="B190" i="3"/>
  <c r="C190" i="3" s="1"/>
  <c r="E190" i="3"/>
  <c r="E188" i="1"/>
  <c r="A188" i="8" s="1"/>
  <c r="B188" i="1"/>
  <c r="C188" i="1" s="1"/>
  <c r="AE188" i="1"/>
  <c r="A191" i="3"/>
  <c r="A189" i="1"/>
  <c r="I193" i="9" l="1"/>
  <c r="O192" i="9"/>
  <c r="J193" i="9"/>
  <c r="AQ191" i="4"/>
  <c r="W186" i="3"/>
  <c r="AQ192" i="9"/>
  <c r="AO192" i="9"/>
  <c r="Q191" i="6"/>
  <c r="Q192" i="6" s="1"/>
  <c r="BH186" i="3"/>
  <c r="BI187" i="5"/>
  <c r="AL193" i="9"/>
  <c r="BE192" i="9"/>
  <c r="P191" i="9"/>
  <c r="BK191" i="9" s="1"/>
  <c r="R191" i="9"/>
  <c r="V191" i="9" s="1"/>
  <c r="BH191" i="9" s="1"/>
  <c r="S191" i="9"/>
  <c r="W191" i="9" s="1"/>
  <c r="N193" i="9"/>
  <c r="O193" i="9"/>
  <c r="AZ194" i="9"/>
  <c r="AG194" i="9"/>
  <c r="AF194" i="9"/>
  <c r="AI194" i="9" s="1"/>
  <c r="AE195" i="9"/>
  <c r="B195" i="9"/>
  <c r="C195" i="9" s="1"/>
  <c r="E195" i="9"/>
  <c r="A196" i="9"/>
  <c r="W192" i="9"/>
  <c r="AI193" i="9"/>
  <c r="AR192" i="9"/>
  <c r="AV192" i="9" s="1"/>
  <c r="AS192" i="9"/>
  <c r="AP192" i="9"/>
  <c r="P192" i="9"/>
  <c r="R192" i="9"/>
  <c r="V192" i="9" s="1"/>
  <c r="S192" i="9"/>
  <c r="AR191" i="9"/>
  <c r="AV191" i="9" s="1"/>
  <c r="BI191" i="9" s="1"/>
  <c r="AS191" i="9"/>
  <c r="AW191" i="9" s="1"/>
  <c r="AP191" i="9"/>
  <c r="F194" i="9"/>
  <c r="J194" i="9" s="1"/>
  <c r="Z194" i="9"/>
  <c r="G194" i="9"/>
  <c r="AM193" i="9"/>
  <c r="AO193" i="9" s="1"/>
  <c r="AW192" i="9"/>
  <c r="AJ193" i="9"/>
  <c r="Q192" i="9"/>
  <c r="BG187" i="5"/>
  <c r="Q190" i="5"/>
  <c r="BF187" i="5"/>
  <c r="Q188" i="3"/>
  <c r="AV186" i="3"/>
  <c r="BI186" i="3" s="1"/>
  <c r="BJ186" i="3" s="1"/>
  <c r="AM187" i="1"/>
  <c r="V190" i="6"/>
  <c r="BH190" i="6" s="1"/>
  <c r="BJ190" i="6" s="1"/>
  <c r="AR185" i="1"/>
  <c r="AV185" i="1" s="1"/>
  <c r="AS185" i="1"/>
  <c r="AW185" i="1" s="1"/>
  <c r="BI185" i="1" s="1"/>
  <c r="BG190" i="6"/>
  <c r="BF190" i="6"/>
  <c r="AR226" i="6"/>
  <c r="AV226" i="6" s="1"/>
  <c r="AS226" i="6"/>
  <c r="AW226" i="6" s="1"/>
  <c r="AP226" i="6"/>
  <c r="BE228" i="6"/>
  <c r="AR187" i="3"/>
  <c r="AS187" i="3"/>
  <c r="AR189" i="5"/>
  <c r="AV189" i="5" s="1"/>
  <c r="AS189" i="5"/>
  <c r="AR190" i="4"/>
  <c r="AS190" i="4"/>
  <c r="AW190" i="4" s="1"/>
  <c r="R187" i="3"/>
  <c r="S187" i="3"/>
  <c r="P187" i="3"/>
  <c r="BK187" i="3" s="1"/>
  <c r="AN227" i="6"/>
  <c r="AO227" i="6"/>
  <c r="AW184" i="1"/>
  <c r="BI184" i="1" s="1"/>
  <c r="BE227" i="6"/>
  <c r="R190" i="4"/>
  <c r="V190" i="4" s="1"/>
  <c r="S190" i="4"/>
  <c r="W190" i="4" s="1"/>
  <c r="P190" i="4"/>
  <c r="BK190" i="4" s="1"/>
  <c r="R189" i="5"/>
  <c r="S189" i="5"/>
  <c r="P189" i="5"/>
  <c r="BK189" i="5" s="1"/>
  <c r="BJ188" i="4"/>
  <c r="BG188" i="4"/>
  <c r="BF188" i="4"/>
  <c r="BI225" i="6"/>
  <c r="AO228" i="6"/>
  <c r="AN228" i="6"/>
  <c r="W189" i="4"/>
  <c r="BH189" i="4" s="1"/>
  <c r="G193" i="6"/>
  <c r="H193" i="6" s="1"/>
  <c r="M193" i="6" s="1"/>
  <c r="R191" i="6"/>
  <c r="V191" i="6" s="1"/>
  <c r="S191" i="6"/>
  <c r="W191" i="6" s="1"/>
  <c r="N192" i="6"/>
  <c r="O192" i="6"/>
  <c r="P192" i="6" s="1"/>
  <c r="B194" i="6"/>
  <c r="C194" i="6" s="1"/>
  <c r="E194" i="6"/>
  <c r="F194" i="6" s="1"/>
  <c r="I194" i="6" s="1"/>
  <c r="Z193" i="6"/>
  <c r="BE190" i="5"/>
  <c r="BE191" i="4"/>
  <c r="BE188" i="3"/>
  <c r="BE186" i="1"/>
  <c r="BH188" i="5"/>
  <c r="BJ188" i="5" s="1"/>
  <c r="BG188" i="5"/>
  <c r="BF188" i="5"/>
  <c r="G190" i="3"/>
  <c r="AM192" i="4"/>
  <c r="AL187" i="1"/>
  <c r="AO187" i="1" s="1"/>
  <c r="AP187" i="1" s="1"/>
  <c r="AG190" i="3"/>
  <c r="G188" i="1"/>
  <c r="AG193" i="4"/>
  <c r="M189" i="3"/>
  <c r="AM189" i="3"/>
  <c r="AN189" i="3" s="1"/>
  <c r="M187" i="1"/>
  <c r="O187" i="1" s="1"/>
  <c r="L192" i="4"/>
  <c r="AG188" i="1"/>
  <c r="BH184" i="1"/>
  <c r="BJ184" i="1" s="1"/>
  <c r="A184" i="2" s="1"/>
  <c r="BH185" i="1"/>
  <c r="BJ185" i="1" s="1"/>
  <c r="A185" i="2" s="1"/>
  <c r="G193" i="4"/>
  <c r="M192" i="4"/>
  <c r="AL192" i="4"/>
  <c r="AM191" i="5"/>
  <c r="AL191" i="5"/>
  <c r="L191" i="5"/>
  <c r="M191" i="5"/>
  <c r="O190" i="5"/>
  <c r="O191" i="4"/>
  <c r="AI187" i="1"/>
  <c r="J187" i="1"/>
  <c r="AJ187" i="1"/>
  <c r="AQ187" i="1" s="1"/>
  <c r="I187" i="1"/>
  <c r="O188" i="3"/>
  <c r="V189" i="5"/>
  <c r="J192" i="4"/>
  <c r="Q192" i="4" s="1"/>
  <c r="N191" i="4"/>
  <c r="I189" i="3"/>
  <c r="J189" i="3"/>
  <c r="AI189" i="3"/>
  <c r="AQ189" i="3" s="1"/>
  <c r="AJ189" i="3"/>
  <c r="V187" i="3"/>
  <c r="N190" i="5"/>
  <c r="AJ191" i="5"/>
  <c r="AF192" i="5"/>
  <c r="AZ192" i="5"/>
  <c r="AW189" i="5"/>
  <c r="Z192" i="5"/>
  <c r="F192" i="5"/>
  <c r="J191" i="5"/>
  <c r="I191" i="5"/>
  <c r="AN190" i="5"/>
  <c r="AO190" i="5"/>
  <c r="AP190" i="5" s="1"/>
  <c r="B193" i="5"/>
  <c r="C193" i="5" s="1"/>
  <c r="BJ193" i="5" s="1"/>
  <c r="E193" i="5"/>
  <c r="G193" i="5" s="1"/>
  <c r="AE193" i="5"/>
  <c r="AG193" i="5" s="1"/>
  <c r="A194" i="5"/>
  <c r="AI191" i="5"/>
  <c r="AJ192" i="4"/>
  <c r="AQ192" i="4" s="1"/>
  <c r="AV190" i="4"/>
  <c r="AZ193" i="4"/>
  <c r="AF193" i="4"/>
  <c r="AN191" i="4"/>
  <c r="AO191" i="4"/>
  <c r="AP191" i="4" s="1"/>
  <c r="F193" i="4"/>
  <c r="I193" i="4" s="1"/>
  <c r="Z193" i="4"/>
  <c r="E194" i="4"/>
  <c r="A195" i="4"/>
  <c r="AE194" i="4"/>
  <c r="B194" i="4"/>
  <c r="C194" i="4" s="1"/>
  <c r="N188" i="3"/>
  <c r="AO186" i="1"/>
  <c r="AP186" i="1" s="1"/>
  <c r="AN186" i="1"/>
  <c r="O186" i="1"/>
  <c r="N186" i="1"/>
  <c r="AF188" i="1"/>
  <c r="AI188" i="1" s="1"/>
  <c r="F188" i="1"/>
  <c r="I188" i="1" s="1"/>
  <c r="Z188" i="1"/>
  <c r="AO188" i="3"/>
  <c r="AP188" i="3" s="1"/>
  <c r="F190" i="3"/>
  <c r="L190" i="3" s="1"/>
  <c r="Z190" i="3"/>
  <c r="AF190" i="3"/>
  <c r="AZ188" i="1"/>
  <c r="AZ190" i="3"/>
  <c r="AE191" i="3"/>
  <c r="E191" i="3"/>
  <c r="B191" i="3"/>
  <c r="C191" i="3" s="1"/>
  <c r="BJ191" i="3" s="1"/>
  <c r="E189" i="1"/>
  <c r="A189" i="8" s="1"/>
  <c r="B189" i="1"/>
  <c r="C189" i="1" s="1"/>
  <c r="AE189" i="1"/>
  <c r="A192" i="3"/>
  <c r="A190" i="1"/>
  <c r="BH192" i="9" l="1"/>
  <c r="BI192" i="9"/>
  <c r="BJ191" i="9"/>
  <c r="AN193" i="9"/>
  <c r="BF186" i="3"/>
  <c r="W189" i="5"/>
  <c r="AW187" i="3"/>
  <c r="BH189" i="5"/>
  <c r="Q189" i="3"/>
  <c r="Q191" i="5"/>
  <c r="BG186" i="3"/>
  <c r="AQ191" i="5"/>
  <c r="BK192" i="6"/>
  <c r="M194" i="9"/>
  <c r="BK191" i="6"/>
  <c r="BE193" i="9"/>
  <c r="AR193" i="9"/>
  <c r="AV193" i="9" s="1"/>
  <c r="BI193" i="9" s="1"/>
  <c r="AS193" i="9"/>
  <c r="AW193" i="9" s="1"/>
  <c r="AP193" i="9"/>
  <c r="BF192" i="9"/>
  <c r="BG192" i="9"/>
  <c r="I194" i="9"/>
  <c r="AL194" i="9"/>
  <c r="BG191" i="9"/>
  <c r="BF191" i="9"/>
  <c r="P193" i="9"/>
  <c r="R193" i="9"/>
  <c r="V193" i="9" s="1"/>
  <c r="S193" i="9"/>
  <c r="W193" i="9" s="1"/>
  <c r="L194" i="9"/>
  <c r="AJ194" i="9"/>
  <c r="AZ195" i="9"/>
  <c r="AG195" i="9"/>
  <c r="AM195" i="9" s="1"/>
  <c r="AF195" i="9"/>
  <c r="AJ195" i="9" s="1"/>
  <c r="F195" i="9"/>
  <c r="Z195" i="9"/>
  <c r="G195" i="9"/>
  <c r="A197" i="9"/>
  <c r="E196" i="9"/>
  <c r="AE196" i="9"/>
  <c r="B196" i="9"/>
  <c r="C196" i="9" s="1"/>
  <c r="Q193" i="9"/>
  <c r="BK192" i="9"/>
  <c r="AM194" i="9"/>
  <c r="AQ193" i="9"/>
  <c r="BH190" i="4"/>
  <c r="AL193" i="4"/>
  <c r="BF189" i="4"/>
  <c r="AV187" i="3"/>
  <c r="BI187" i="3" s="1"/>
  <c r="AL190" i="3"/>
  <c r="BG184" i="1"/>
  <c r="BF184" i="1"/>
  <c r="G194" i="6"/>
  <c r="H194" i="6" s="1"/>
  <c r="M194" i="6" s="1"/>
  <c r="R187" i="1"/>
  <c r="V187" i="1" s="1"/>
  <c r="S187" i="1"/>
  <c r="P187" i="1"/>
  <c r="AR186" i="1"/>
  <c r="AS186" i="1"/>
  <c r="R190" i="5"/>
  <c r="S190" i="5"/>
  <c r="P190" i="5"/>
  <c r="BK190" i="5" s="1"/>
  <c r="AR188" i="3"/>
  <c r="AV188" i="3" s="1"/>
  <c r="AS188" i="3"/>
  <c r="BE192" i="4"/>
  <c r="AR187" i="1"/>
  <c r="AS187" i="1"/>
  <c r="R186" i="1"/>
  <c r="S186" i="1"/>
  <c r="P186" i="1"/>
  <c r="R188" i="3"/>
  <c r="S188" i="3"/>
  <c r="P188" i="3"/>
  <c r="BK188" i="3" s="1"/>
  <c r="BG191" i="6"/>
  <c r="BF191" i="6"/>
  <c r="AR191" i="4"/>
  <c r="AS191" i="4"/>
  <c r="AR190" i="5"/>
  <c r="AV190" i="5" s="1"/>
  <c r="AS190" i="5"/>
  <c r="R191" i="4"/>
  <c r="V191" i="4" s="1"/>
  <c r="S191" i="4"/>
  <c r="P191" i="4"/>
  <c r="BK191" i="4" s="1"/>
  <c r="BG189" i="5"/>
  <c r="BG189" i="4"/>
  <c r="BH191" i="6"/>
  <c r="BJ191" i="6" s="1"/>
  <c r="AR228" i="6"/>
  <c r="AV228" i="6" s="1"/>
  <c r="AS228" i="6"/>
  <c r="AW228" i="6" s="1"/>
  <c r="W23" i="6" s="1"/>
  <c r="AP228" i="6"/>
  <c r="AR227" i="6"/>
  <c r="AV227" i="6" s="1"/>
  <c r="BI227" i="6" s="1"/>
  <c r="AS227" i="6"/>
  <c r="AW227" i="6" s="1"/>
  <c r="AP227" i="6"/>
  <c r="W187" i="3"/>
  <c r="BH187" i="3" s="1"/>
  <c r="BI226" i="6"/>
  <c r="J193" i="6"/>
  <c r="Q193" i="6" s="1"/>
  <c r="N193" i="6"/>
  <c r="Z194" i="6"/>
  <c r="O193" i="6"/>
  <c r="P193" i="6" s="1"/>
  <c r="S192" i="6"/>
  <c r="W192" i="6" s="1"/>
  <c r="R192" i="6"/>
  <c r="V192" i="6" s="1"/>
  <c r="B195" i="6"/>
  <c r="C195" i="6" s="1"/>
  <c r="E195" i="6"/>
  <c r="F195" i="6" s="1"/>
  <c r="BE191" i="5"/>
  <c r="BF189" i="5"/>
  <c r="BE189" i="3"/>
  <c r="BE187" i="1"/>
  <c r="BI189" i="5"/>
  <c r="BG185" i="1"/>
  <c r="BF185" i="1"/>
  <c r="BG190" i="4"/>
  <c r="BF190" i="4"/>
  <c r="AG189" i="1"/>
  <c r="G191" i="3"/>
  <c r="G194" i="4"/>
  <c r="AG191" i="3"/>
  <c r="J193" i="4"/>
  <c r="Q193" i="4" s="1"/>
  <c r="M193" i="4"/>
  <c r="AM188" i="1"/>
  <c r="AM193" i="4"/>
  <c r="L188" i="1"/>
  <c r="M190" i="3"/>
  <c r="G189" i="1"/>
  <c r="AG194" i="4"/>
  <c r="BI190" i="4"/>
  <c r="AL188" i="1"/>
  <c r="AM190" i="3"/>
  <c r="AN190" i="3" s="1"/>
  <c r="L193" i="4"/>
  <c r="O193" i="4" s="1"/>
  <c r="M188" i="1"/>
  <c r="O191" i="5"/>
  <c r="M192" i="5"/>
  <c r="L192" i="5"/>
  <c r="AL192" i="5"/>
  <c r="AM192" i="5"/>
  <c r="I192" i="5"/>
  <c r="AI192" i="5"/>
  <c r="AW187" i="1"/>
  <c r="N187" i="1"/>
  <c r="AO189" i="3"/>
  <c r="AP189" i="3" s="1"/>
  <c r="W191" i="4"/>
  <c r="N192" i="4"/>
  <c r="N189" i="3"/>
  <c r="W187" i="1"/>
  <c r="AN188" i="1"/>
  <c r="J188" i="1"/>
  <c r="AJ188" i="1"/>
  <c r="AQ188" i="1" s="1"/>
  <c r="N188" i="1"/>
  <c r="O192" i="4"/>
  <c r="AJ192" i="5"/>
  <c r="AJ193" i="4"/>
  <c r="AI190" i="3"/>
  <c r="AQ190" i="3" s="1"/>
  <c r="AJ190" i="3"/>
  <c r="O189" i="3"/>
  <c r="I190" i="3"/>
  <c r="J190" i="3"/>
  <c r="Q190" i="3" s="1"/>
  <c r="N191" i="5"/>
  <c r="J192" i="5"/>
  <c r="E194" i="5"/>
  <c r="G194" i="5" s="1"/>
  <c r="A195" i="5"/>
  <c r="B194" i="5"/>
  <c r="C194" i="5" s="1"/>
  <c r="AE194" i="5"/>
  <c r="AG194" i="5" s="1"/>
  <c r="AN191" i="5"/>
  <c r="AO191" i="5"/>
  <c r="AP191" i="5" s="1"/>
  <c r="F193" i="5"/>
  <c r="Z193" i="5"/>
  <c r="AF193" i="5"/>
  <c r="AZ193" i="5"/>
  <c r="AZ194" i="4"/>
  <c r="AF194" i="4"/>
  <c r="AI193" i="4"/>
  <c r="AQ193" i="4" s="1"/>
  <c r="Z194" i="4"/>
  <c r="F194" i="4"/>
  <c r="M194" i="4" s="1"/>
  <c r="AN192" i="4"/>
  <c r="AO192" i="4"/>
  <c r="AP192" i="4" s="1"/>
  <c r="AE195" i="4"/>
  <c r="B195" i="4"/>
  <c r="C195" i="4" s="1"/>
  <c r="BJ195" i="4" s="1"/>
  <c r="A196" i="4"/>
  <c r="E195" i="4"/>
  <c r="AV186" i="1"/>
  <c r="AN187" i="1"/>
  <c r="AF189" i="1"/>
  <c r="AV187" i="1"/>
  <c r="F189" i="1"/>
  <c r="J189" i="1" s="1"/>
  <c r="Z189" i="1"/>
  <c r="F191" i="3"/>
  <c r="Z191" i="3"/>
  <c r="AF191" i="3"/>
  <c r="AZ189" i="1"/>
  <c r="AZ191" i="3"/>
  <c r="AE192" i="3"/>
  <c r="B192" i="3"/>
  <c r="C192" i="3" s="1"/>
  <c r="E192" i="3"/>
  <c r="AE190" i="1"/>
  <c r="B190" i="1"/>
  <c r="C190" i="1" s="1"/>
  <c r="E190" i="1"/>
  <c r="A190" i="8" s="1"/>
  <c r="A193" i="3"/>
  <c r="A191" i="1"/>
  <c r="AW191" i="4" l="1"/>
  <c r="W186" i="1"/>
  <c r="W190" i="5"/>
  <c r="BH193" i="9"/>
  <c r="BJ193" i="9" s="1"/>
  <c r="BJ192" i="9"/>
  <c r="M195" i="9"/>
  <c r="V190" i="5"/>
  <c r="BH190" i="5" s="1"/>
  <c r="W188" i="3"/>
  <c r="L195" i="9"/>
  <c r="N195" i="9" s="1"/>
  <c r="AI195" i="9"/>
  <c r="AM189" i="1"/>
  <c r="AM194" i="4"/>
  <c r="Q192" i="5"/>
  <c r="AQ192" i="5"/>
  <c r="BK193" i="6"/>
  <c r="AW186" i="1"/>
  <c r="BI186" i="1" s="1"/>
  <c r="AL195" i="9"/>
  <c r="AN195" i="9" s="1"/>
  <c r="N194" i="9"/>
  <c r="O194" i="9"/>
  <c r="F196" i="9"/>
  <c r="Z196" i="9"/>
  <c r="G196" i="9"/>
  <c r="J196" i="9"/>
  <c r="I196" i="9"/>
  <c r="AZ196" i="9"/>
  <c r="AG196" i="9"/>
  <c r="AF196" i="9"/>
  <c r="AI196" i="9" s="1"/>
  <c r="Q194" i="9"/>
  <c r="BK193" i="9"/>
  <c r="AQ194" i="9"/>
  <c r="AQ195" i="9" s="1"/>
  <c r="J195" i="9"/>
  <c r="AE197" i="9"/>
  <c r="B197" i="9"/>
  <c r="C197" i="9" s="1"/>
  <c r="A198" i="9"/>
  <c r="E197" i="9"/>
  <c r="AN194" i="9"/>
  <c r="AO194" i="9"/>
  <c r="BF193" i="9"/>
  <c r="BG193" i="9"/>
  <c r="BE194" i="9"/>
  <c r="I195" i="9"/>
  <c r="BH191" i="4"/>
  <c r="AV191" i="4"/>
  <c r="BI191" i="4" s="1"/>
  <c r="BG187" i="3"/>
  <c r="L191" i="3"/>
  <c r="V188" i="3"/>
  <c r="BH188" i="3" s="1"/>
  <c r="AL191" i="3"/>
  <c r="BF187" i="3"/>
  <c r="V186" i="1"/>
  <c r="BH186" i="1" s="1"/>
  <c r="BJ186" i="1" s="1"/>
  <c r="A186" i="2" s="1"/>
  <c r="J194" i="6"/>
  <c r="R189" i="3"/>
  <c r="S189" i="3"/>
  <c r="P189" i="3"/>
  <c r="BK189" i="3" s="1"/>
  <c r="AR189" i="3"/>
  <c r="AS189" i="3"/>
  <c r="BF192" i="6"/>
  <c r="BG192" i="6"/>
  <c r="R192" i="4"/>
  <c r="S192" i="4"/>
  <c r="P192" i="4"/>
  <c r="BK192" i="4" s="1"/>
  <c r="V23" i="6"/>
  <c r="BI228" i="6"/>
  <c r="R193" i="4"/>
  <c r="V193" i="4" s="1"/>
  <c r="S193" i="4"/>
  <c r="P193" i="4"/>
  <c r="R191" i="5"/>
  <c r="S191" i="5"/>
  <c r="P191" i="5"/>
  <c r="BK191" i="5" s="1"/>
  <c r="AR192" i="4"/>
  <c r="AS192" i="4"/>
  <c r="AW192" i="4" s="1"/>
  <c r="AR191" i="5"/>
  <c r="AV191" i="5" s="1"/>
  <c r="AS191" i="5"/>
  <c r="BH192" i="6"/>
  <c r="BJ192" i="6" s="1"/>
  <c r="AW190" i="5"/>
  <c r="BI190" i="5" s="1"/>
  <c r="BJ190" i="5" s="1"/>
  <c r="AW188" i="3"/>
  <c r="BI188" i="3" s="1"/>
  <c r="G195" i="6"/>
  <c r="H195" i="6" s="1"/>
  <c r="M195" i="6" s="1"/>
  <c r="I195" i="6"/>
  <c r="N194" i="6"/>
  <c r="B196" i="6"/>
  <c r="C196" i="6" s="1"/>
  <c r="E196" i="6"/>
  <c r="F196" i="6" s="1"/>
  <c r="Z195" i="6"/>
  <c r="S193" i="6"/>
  <c r="W193" i="6" s="1"/>
  <c r="R193" i="6"/>
  <c r="O194" i="6"/>
  <c r="P194" i="6" s="1"/>
  <c r="BE192" i="5"/>
  <c r="BG190" i="5"/>
  <c r="BE188" i="1"/>
  <c r="BE193" i="4"/>
  <c r="W193" i="4"/>
  <c r="BE190" i="3"/>
  <c r="BI187" i="1"/>
  <c r="BG186" i="1"/>
  <c r="BG191" i="4"/>
  <c r="BF191" i="4"/>
  <c r="BH187" i="1"/>
  <c r="BJ187" i="1" s="1"/>
  <c r="A187" i="2" s="1"/>
  <c r="BG187" i="1"/>
  <c r="BF187" i="1"/>
  <c r="G190" i="1"/>
  <c r="AG195" i="4"/>
  <c r="L189" i="1"/>
  <c r="M191" i="3"/>
  <c r="AL189" i="1"/>
  <c r="AG192" i="3"/>
  <c r="G195" i="4"/>
  <c r="AL194" i="4"/>
  <c r="M189" i="1"/>
  <c r="AM191" i="3"/>
  <c r="AN191" i="3" s="1"/>
  <c r="L194" i="4"/>
  <c r="N194" i="4" s="1"/>
  <c r="AG190" i="1"/>
  <c r="G192" i="3"/>
  <c r="V191" i="5"/>
  <c r="M193" i="5"/>
  <c r="L193" i="5"/>
  <c r="AL193" i="5"/>
  <c r="AM193" i="5"/>
  <c r="J193" i="5"/>
  <c r="AV189" i="3"/>
  <c r="BJ190" i="4"/>
  <c r="N193" i="4"/>
  <c r="BK193" i="4" s="1"/>
  <c r="AJ189" i="1"/>
  <c r="AI189" i="1"/>
  <c r="I189" i="1"/>
  <c r="O188" i="1"/>
  <c r="V192" i="4"/>
  <c r="I191" i="3"/>
  <c r="J191" i="3"/>
  <c r="AJ191" i="3"/>
  <c r="AI191" i="3"/>
  <c r="AJ193" i="5"/>
  <c r="AI193" i="5"/>
  <c r="AQ193" i="5" s="1"/>
  <c r="AO192" i="5"/>
  <c r="AP192" i="5" s="1"/>
  <c r="Z194" i="5"/>
  <c r="F194" i="5"/>
  <c r="AE195" i="5"/>
  <c r="AG195" i="5" s="1"/>
  <c r="E195" i="5"/>
  <c r="G195" i="5" s="1"/>
  <c r="A196" i="5"/>
  <c r="B195" i="5"/>
  <c r="C195" i="5" s="1"/>
  <c r="BJ195" i="5" s="1"/>
  <c r="N192" i="5"/>
  <c r="O192" i="5"/>
  <c r="AZ194" i="5"/>
  <c r="AF194" i="5"/>
  <c r="I193" i="5"/>
  <c r="Q193" i="5" s="1"/>
  <c r="AN192" i="5"/>
  <c r="AF195" i="4"/>
  <c r="AZ195" i="4"/>
  <c r="AJ194" i="4"/>
  <c r="AV192" i="4"/>
  <c r="F195" i="4"/>
  <c r="J195" i="4" s="1"/>
  <c r="Z195" i="4"/>
  <c r="AI194" i="4"/>
  <c r="J194" i="4"/>
  <c r="AE196" i="4"/>
  <c r="B196" i="4"/>
  <c r="C196" i="4" s="1"/>
  <c r="E196" i="4"/>
  <c r="A197" i="4"/>
  <c r="AN193" i="4"/>
  <c r="AO193" i="4"/>
  <c r="AP193" i="4" s="1"/>
  <c r="I194" i="4"/>
  <c r="N190" i="3"/>
  <c r="AF190" i="1"/>
  <c r="AJ190" i="1" s="1"/>
  <c r="F190" i="1"/>
  <c r="I190" i="1" s="1"/>
  <c r="Z190" i="1"/>
  <c r="AO188" i="1"/>
  <c r="AP188" i="1" s="1"/>
  <c r="F192" i="3"/>
  <c r="Z192" i="3"/>
  <c r="O190" i="3"/>
  <c r="AF192" i="3"/>
  <c r="AL192" i="3" s="1"/>
  <c r="AO190" i="3"/>
  <c r="AP190" i="3" s="1"/>
  <c r="AZ192" i="3"/>
  <c r="AZ190" i="1"/>
  <c r="E193" i="3"/>
  <c r="AE193" i="3"/>
  <c r="B193" i="3"/>
  <c r="C193" i="3" s="1"/>
  <c r="BJ193" i="3" s="1"/>
  <c r="AE191" i="1"/>
  <c r="E191" i="1"/>
  <c r="A191" i="8" s="1"/>
  <c r="B191" i="1"/>
  <c r="C191" i="1" s="1"/>
  <c r="A194" i="3"/>
  <c r="A192" i="1"/>
  <c r="AQ189" i="1" l="1"/>
  <c r="M196" i="9"/>
  <c r="AQ191" i="3"/>
  <c r="AO195" i="9"/>
  <c r="AJ196" i="9"/>
  <c r="Q194" i="4"/>
  <c r="AQ194" i="4"/>
  <c r="BF186" i="1"/>
  <c r="AL196" i="9"/>
  <c r="AM196" i="9"/>
  <c r="O195" i="9"/>
  <c r="P195" i="9" s="1"/>
  <c r="AM195" i="4"/>
  <c r="W191" i="5"/>
  <c r="BH191" i="5" s="1"/>
  <c r="Q194" i="6"/>
  <c r="BK194" i="6" s="1"/>
  <c r="AZ197" i="9"/>
  <c r="AG197" i="9"/>
  <c r="AF197" i="9"/>
  <c r="Q195" i="9"/>
  <c r="Q196" i="9" s="1"/>
  <c r="L196" i="9"/>
  <c r="BE195" i="9"/>
  <c r="P194" i="9"/>
  <c r="BK194" i="9" s="1"/>
  <c r="R194" i="9"/>
  <c r="V194" i="9" s="1"/>
  <c r="S194" i="9"/>
  <c r="W194" i="9" s="1"/>
  <c r="BE196" i="9"/>
  <c r="A199" i="9"/>
  <c r="AE198" i="9"/>
  <c r="B198" i="9"/>
  <c r="C198" i="9" s="1"/>
  <c r="E198" i="9"/>
  <c r="AR194" i="9"/>
  <c r="AV194" i="9" s="1"/>
  <c r="BI194" i="9" s="1"/>
  <c r="AS194" i="9"/>
  <c r="AW194" i="9" s="1"/>
  <c r="AP194" i="9"/>
  <c r="AR195" i="9"/>
  <c r="AV195" i="9" s="1"/>
  <c r="AS195" i="9"/>
  <c r="AW195" i="9" s="1"/>
  <c r="AP195" i="9"/>
  <c r="AN196" i="9"/>
  <c r="AO196" i="9"/>
  <c r="F197" i="9"/>
  <c r="M197" i="9" s="1"/>
  <c r="Z197" i="9"/>
  <c r="G197" i="9"/>
  <c r="AQ196" i="9"/>
  <c r="BE193" i="5"/>
  <c r="O194" i="4"/>
  <c r="S194" i="4" s="1"/>
  <c r="W194" i="4" s="1"/>
  <c r="Q191" i="3"/>
  <c r="BJ188" i="3"/>
  <c r="W189" i="3"/>
  <c r="BG188" i="3"/>
  <c r="M192" i="3"/>
  <c r="V189" i="3"/>
  <c r="BF188" i="3"/>
  <c r="V193" i="6"/>
  <c r="BH193" i="6" s="1"/>
  <c r="BJ193" i="6" s="1"/>
  <c r="R190" i="3"/>
  <c r="S190" i="3"/>
  <c r="P190" i="3"/>
  <c r="BK190" i="3" s="1"/>
  <c r="R192" i="5"/>
  <c r="V192" i="5" s="1"/>
  <c r="S192" i="5"/>
  <c r="P192" i="5"/>
  <c r="BK192" i="5" s="1"/>
  <c r="AR192" i="5"/>
  <c r="AS192" i="5"/>
  <c r="BG193" i="6"/>
  <c r="BF193" i="6"/>
  <c r="W192" i="4"/>
  <c r="BH192" i="4" s="1"/>
  <c r="BF190" i="5"/>
  <c r="AR193" i="4"/>
  <c r="AS193" i="4"/>
  <c r="P194" i="4"/>
  <c r="BK194" i="4" s="1"/>
  <c r="AR190" i="3"/>
  <c r="AV190" i="3" s="1"/>
  <c r="AS190" i="3"/>
  <c r="AW190" i="3" s="1"/>
  <c r="AR188" i="1"/>
  <c r="AS188" i="1"/>
  <c r="R188" i="1"/>
  <c r="S188" i="1"/>
  <c r="P188" i="1"/>
  <c r="AW191" i="5"/>
  <c r="BF191" i="5" s="1"/>
  <c r="AW189" i="3"/>
  <c r="BI189" i="3" s="1"/>
  <c r="G196" i="6"/>
  <c r="H196" i="6" s="1"/>
  <c r="I196" i="6"/>
  <c r="J195" i="6"/>
  <c r="N195" i="6"/>
  <c r="E197" i="6"/>
  <c r="F197" i="6" s="1"/>
  <c r="I197" i="6" s="1"/>
  <c r="B197" i="6"/>
  <c r="C197" i="6" s="1"/>
  <c r="Z196" i="6"/>
  <c r="R194" i="6"/>
  <c r="S194" i="6"/>
  <c r="W194" i="6" s="1"/>
  <c r="O195" i="6"/>
  <c r="P195" i="6" s="1"/>
  <c r="BH193" i="4"/>
  <c r="BE194" i="4"/>
  <c r="BE191" i="3"/>
  <c r="BE189" i="1"/>
  <c r="BI192" i="4"/>
  <c r="AM190" i="1"/>
  <c r="M195" i="4"/>
  <c r="L190" i="1"/>
  <c r="L192" i="3"/>
  <c r="AL190" i="1"/>
  <c r="AL195" i="4"/>
  <c r="M190" i="1"/>
  <c r="N190" i="1" s="1"/>
  <c r="AG191" i="1"/>
  <c r="AM192" i="3"/>
  <c r="AN192" i="3" s="1"/>
  <c r="G196" i="4"/>
  <c r="AG193" i="3"/>
  <c r="G191" i="1"/>
  <c r="G193" i="3"/>
  <c r="AG196" i="4"/>
  <c r="L195" i="4"/>
  <c r="AL194" i="5"/>
  <c r="AM194" i="5"/>
  <c r="M194" i="5"/>
  <c r="L194" i="5"/>
  <c r="AO193" i="5"/>
  <c r="AP193" i="5" s="1"/>
  <c r="J194" i="5"/>
  <c r="I195" i="4"/>
  <c r="Q195" i="4" s="1"/>
  <c r="O191" i="3"/>
  <c r="J190" i="1"/>
  <c r="AI190" i="1"/>
  <c r="AQ190" i="1" s="1"/>
  <c r="I194" i="5"/>
  <c r="AJ192" i="3"/>
  <c r="AI192" i="3"/>
  <c r="I192" i="3"/>
  <c r="J192" i="3"/>
  <c r="AN193" i="5"/>
  <c r="F195" i="5"/>
  <c r="Z195" i="5"/>
  <c r="AE196" i="5"/>
  <c r="AG196" i="5" s="1"/>
  <c r="B196" i="5"/>
  <c r="C196" i="5" s="1"/>
  <c r="A197" i="5"/>
  <c r="E196" i="5"/>
  <c r="G196" i="5" s="1"/>
  <c r="AJ194" i="5"/>
  <c r="AI194" i="5"/>
  <c r="AF195" i="5"/>
  <c r="AZ195" i="5"/>
  <c r="N193" i="5"/>
  <c r="O193" i="5"/>
  <c r="W192" i="5"/>
  <c r="B197" i="4"/>
  <c r="C197" i="4" s="1"/>
  <c r="BJ197" i="4" s="1"/>
  <c r="E197" i="4"/>
  <c r="AE197" i="4"/>
  <c r="A198" i="4"/>
  <c r="AN194" i="4"/>
  <c r="AO194" i="4"/>
  <c r="AP194" i="4" s="1"/>
  <c r="AV193" i="4"/>
  <c r="AJ195" i="4"/>
  <c r="AZ196" i="4"/>
  <c r="AF196" i="4"/>
  <c r="AI196" i="4" s="1"/>
  <c r="AI195" i="4"/>
  <c r="Z196" i="4"/>
  <c r="F196" i="4"/>
  <c r="J196" i="4" s="1"/>
  <c r="AO189" i="1"/>
  <c r="AP189" i="1" s="1"/>
  <c r="AN189" i="1"/>
  <c r="O189" i="1"/>
  <c r="N189" i="1"/>
  <c r="F191" i="1"/>
  <c r="Z191" i="1"/>
  <c r="AF191" i="1"/>
  <c r="AO191" i="3"/>
  <c r="AP191" i="3" s="1"/>
  <c r="N191" i="3"/>
  <c r="V190" i="3"/>
  <c r="F193" i="3"/>
  <c r="Z193" i="3"/>
  <c r="AF193" i="3"/>
  <c r="AM193" i="3" s="1"/>
  <c r="AZ193" i="3"/>
  <c r="AZ191" i="1"/>
  <c r="E194" i="3"/>
  <c r="B194" i="3"/>
  <c r="C194" i="3" s="1"/>
  <c r="AE194" i="3"/>
  <c r="E192" i="1"/>
  <c r="A192" i="8" s="1"/>
  <c r="AE192" i="1"/>
  <c r="B192" i="1"/>
  <c r="C192" i="1" s="1"/>
  <c r="A195" i="3"/>
  <c r="A193" i="1"/>
  <c r="W188" i="1" l="1"/>
  <c r="I197" i="9"/>
  <c r="BI195" i="9"/>
  <c r="BH189" i="3"/>
  <c r="BH194" i="9"/>
  <c r="BJ194" i="9" s="1"/>
  <c r="L191" i="1"/>
  <c r="AQ195" i="4"/>
  <c r="J197" i="9"/>
  <c r="AW192" i="5"/>
  <c r="L197" i="9"/>
  <c r="O197" i="9" s="1"/>
  <c r="S195" i="9"/>
  <c r="W195" i="9" s="1"/>
  <c r="AQ194" i="5"/>
  <c r="AM191" i="1"/>
  <c r="Q194" i="5"/>
  <c r="BF189" i="3"/>
  <c r="AW188" i="1"/>
  <c r="R195" i="9"/>
  <c r="V195" i="9" s="1"/>
  <c r="BH195" i="9" s="1"/>
  <c r="BJ195" i="9" s="1"/>
  <c r="AQ192" i="3"/>
  <c r="AL197" i="9"/>
  <c r="Q195" i="6"/>
  <c r="Q197" i="9"/>
  <c r="BK195" i="9"/>
  <c r="AM197" i="9"/>
  <c r="AO197" i="9" s="1"/>
  <c r="AJ197" i="9"/>
  <c r="AI197" i="9"/>
  <c r="F198" i="9"/>
  <c r="I198" i="9" s="1"/>
  <c r="Z198" i="9"/>
  <c r="G198" i="9"/>
  <c r="J198" i="9"/>
  <c r="N196" i="9"/>
  <c r="O196" i="9"/>
  <c r="A200" i="9"/>
  <c r="E199" i="9"/>
  <c r="B199" i="9"/>
  <c r="C199" i="9" s="1"/>
  <c r="AE199" i="9"/>
  <c r="BF194" i="9"/>
  <c r="BG194" i="9"/>
  <c r="AR196" i="9"/>
  <c r="AV196" i="9" s="1"/>
  <c r="AS196" i="9"/>
  <c r="AW196" i="9" s="1"/>
  <c r="AP196" i="9"/>
  <c r="AZ198" i="9"/>
  <c r="AG198" i="9"/>
  <c r="AF198" i="9"/>
  <c r="AL198" i="9" s="1"/>
  <c r="BG191" i="5"/>
  <c r="AV192" i="5"/>
  <c r="BI192" i="5" s="1"/>
  <c r="BF192" i="4"/>
  <c r="R194" i="4"/>
  <c r="V194" i="4" s="1"/>
  <c r="BG192" i="4"/>
  <c r="Q192" i="3"/>
  <c r="M193" i="3"/>
  <c r="BG189" i="3"/>
  <c r="AV188" i="1"/>
  <c r="BI188" i="1" s="1"/>
  <c r="V188" i="1"/>
  <c r="BH188" i="1" s="1"/>
  <c r="BJ188" i="1" s="1"/>
  <c r="A188" i="2" s="1"/>
  <c r="V194" i="6"/>
  <c r="BH194" i="6" s="1"/>
  <c r="BJ194" i="6" s="1"/>
  <c r="R191" i="3"/>
  <c r="V191" i="3" s="1"/>
  <c r="S191" i="3"/>
  <c r="P191" i="3"/>
  <c r="BK191" i="3" s="1"/>
  <c r="G197" i="6"/>
  <c r="H197" i="6" s="1"/>
  <c r="M197" i="6" s="1"/>
  <c r="BI191" i="5"/>
  <c r="R189" i="1"/>
  <c r="V189" i="1" s="1"/>
  <c r="S189" i="1"/>
  <c r="P189" i="1"/>
  <c r="AR194" i="4"/>
  <c r="AV194" i="4" s="1"/>
  <c r="AS194" i="4"/>
  <c r="R193" i="5"/>
  <c r="S193" i="5"/>
  <c r="P193" i="5"/>
  <c r="BK193" i="5" s="1"/>
  <c r="BE195" i="4"/>
  <c r="AR191" i="3"/>
  <c r="AS191" i="3"/>
  <c r="AR189" i="1"/>
  <c r="AW189" i="1" s="1"/>
  <c r="AS189" i="1"/>
  <c r="AR193" i="5"/>
  <c r="AS193" i="5"/>
  <c r="BJ192" i="4"/>
  <c r="BG194" i="6"/>
  <c r="BF194" i="6"/>
  <c r="AW193" i="4"/>
  <c r="BI193" i="4" s="1"/>
  <c r="W190" i="3"/>
  <c r="BH190" i="3" s="1"/>
  <c r="M196" i="6"/>
  <c r="J196" i="6"/>
  <c r="S195" i="6"/>
  <c r="W195" i="6" s="1"/>
  <c r="R195" i="6"/>
  <c r="V195" i="6" s="1"/>
  <c r="E198" i="6"/>
  <c r="F198" i="6" s="1"/>
  <c r="B198" i="6"/>
  <c r="C198" i="6" s="1"/>
  <c r="J197" i="6"/>
  <c r="Z197" i="6"/>
  <c r="BE194" i="5"/>
  <c r="BE190" i="1"/>
  <c r="BF193" i="4"/>
  <c r="BE192" i="3"/>
  <c r="BF188" i="1"/>
  <c r="BG188" i="1"/>
  <c r="BI190" i="3"/>
  <c r="BH192" i="5"/>
  <c r="AG197" i="4"/>
  <c r="M191" i="1"/>
  <c r="O191" i="1" s="1"/>
  <c r="AL193" i="3"/>
  <c r="AN193" i="3" s="1"/>
  <c r="AL191" i="1"/>
  <c r="G194" i="3"/>
  <c r="L193" i="3"/>
  <c r="AG192" i="1"/>
  <c r="G192" i="1"/>
  <c r="G197" i="4"/>
  <c r="AG194" i="3"/>
  <c r="BH194" i="4"/>
  <c r="AL196" i="4"/>
  <c r="L196" i="4"/>
  <c r="AM196" i="4"/>
  <c r="M196" i="4"/>
  <c r="AL195" i="5"/>
  <c r="AM195" i="5"/>
  <c r="L195" i="5"/>
  <c r="M195" i="5"/>
  <c r="I195" i="5"/>
  <c r="AJ195" i="5"/>
  <c r="O190" i="1"/>
  <c r="O192" i="3"/>
  <c r="AI191" i="1"/>
  <c r="J191" i="1"/>
  <c r="AN190" i="1"/>
  <c r="AJ191" i="1"/>
  <c r="I191" i="1"/>
  <c r="O194" i="5"/>
  <c r="N194" i="5"/>
  <c r="I196" i="4"/>
  <c r="Q196" i="4" s="1"/>
  <c r="AI193" i="3"/>
  <c r="AJ193" i="3"/>
  <c r="I193" i="3"/>
  <c r="J193" i="3"/>
  <c r="B197" i="5"/>
  <c r="C197" i="5" s="1"/>
  <c r="BJ197" i="5" s="1"/>
  <c r="E197" i="5"/>
  <c r="G197" i="5" s="1"/>
  <c r="AE197" i="5"/>
  <c r="AG197" i="5" s="1"/>
  <c r="A198" i="5"/>
  <c r="AI195" i="5"/>
  <c r="AN194" i="5"/>
  <c r="AO194" i="5"/>
  <c r="AP194" i="5" s="1"/>
  <c r="J195" i="5"/>
  <c r="Z196" i="5"/>
  <c r="F196" i="5"/>
  <c r="AF196" i="5"/>
  <c r="AZ196" i="5"/>
  <c r="F197" i="4"/>
  <c r="L197" i="4" s="1"/>
  <c r="Z197" i="4"/>
  <c r="E198" i="4"/>
  <c r="A199" i="4"/>
  <c r="AE198" i="4"/>
  <c r="B198" i="4"/>
  <c r="C198" i="4" s="1"/>
  <c r="N195" i="4"/>
  <c r="O195" i="4"/>
  <c r="AN195" i="4"/>
  <c r="AO195" i="4"/>
  <c r="AP195" i="4" s="1"/>
  <c r="AF197" i="4"/>
  <c r="AJ197" i="4" s="1"/>
  <c r="AZ197" i="4"/>
  <c r="AJ196" i="4"/>
  <c r="AQ196" i="4" s="1"/>
  <c r="W189" i="1"/>
  <c r="AF192" i="1"/>
  <c r="AI192" i="1" s="1"/>
  <c r="F192" i="1"/>
  <c r="I192" i="1" s="1"/>
  <c r="Z192" i="1"/>
  <c r="AO190" i="1"/>
  <c r="AP190" i="1" s="1"/>
  <c r="N192" i="3"/>
  <c r="F194" i="3"/>
  <c r="Z194" i="3"/>
  <c r="AO192" i="3"/>
  <c r="AP192" i="3" s="1"/>
  <c r="AF194" i="3"/>
  <c r="AZ192" i="1"/>
  <c r="AZ194" i="3"/>
  <c r="B195" i="3"/>
  <c r="C195" i="3" s="1"/>
  <c r="BJ195" i="3" s="1"/>
  <c r="E195" i="3"/>
  <c r="AE195" i="3"/>
  <c r="E193" i="1"/>
  <c r="A193" i="8" s="1"/>
  <c r="AE193" i="1"/>
  <c r="B193" i="1"/>
  <c r="C193" i="1" s="1"/>
  <c r="A196" i="3"/>
  <c r="A194" i="1"/>
  <c r="Q195" i="5" l="1"/>
  <c r="AQ195" i="5"/>
  <c r="AQ193" i="3"/>
  <c r="AW193" i="5"/>
  <c r="AW191" i="3"/>
  <c r="W193" i="5"/>
  <c r="BI196" i="9"/>
  <c r="L198" i="9"/>
  <c r="AV193" i="5"/>
  <c r="M198" i="9"/>
  <c r="O198" i="9" s="1"/>
  <c r="Q196" i="6"/>
  <c r="Q197" i="6" s="1"/>
  <c r="BG193" i="4"/>
  <c r="BH195" i="6"/>
  <c r="BJ195" i="6" s="1"/>
  <c r="AI198" i="9"/>
  <c r="BG195" i="9"/>
  <c r="BF195" i="9"/>
  <c r="AM198" i="9"/>
  <c r="AO198" i="9" s="1"/>
  <c r="N197" i="9"/>
  <c r="AQ191" i="1"/>
  <c r="AJ198" i="9"/>
  <c r="BE198" i="9" s="1"/>
  <c r="BG190" i="3"/>
  <c r="Q193" i="3"/>
  <c r="BK195" i="6"/>
  <c r="Q198" i="9"/>
  <c r="BE197" i="9"/>
  <c r="AQ197" i="9"/>
  <c r="AR197" i="9"/>
  <c r="AV197" i="9" s="1"/>
  <c r="BI197" i="9" s="1"/>
  <c r="AS197" i="9"/>
  <c r="AW197" i="9" s="1"/>
  <c r="AP197" i="9"/>
  <c r="N198" i="9"/>
  <c r="AZ199" i="9"/>
  <c r="AG199" i="9"/>
  <c r="AF199" i="9"/>
  <c r="AJ199" i="9" s="1"/>
  <c r="P196" i="9"/>
  <c r="R196" i="9"/>
  <c r="V196" i="9" s="1"/>
  <c r="S196" i="9"/>
  <c r="W196" i="9" s="1"/>
  <c r="AN197" i="9"/>
  <c r="AE200" i="9"/>
  <c r="B200" i="9"/>
  <c r="C200" i="9" s="1"/>
  <c r="E200" i="9"/>
  <c r="A201" i="9"/>
  <c r="BK196" i="9"/>
  <c r="P197" i="9"/>
  <c r="BK197" i="9" s="1"/>
  <c r="R197" i="9"/>
  <c r="V197" i="9" s="1"/>
  <c r="S197" i="9"/>
  <c r="W197" i="9" s="1"/>
  <c r="F199" i="9"/>
  <c r="I199" i="9" s="1"/>
  <c r="Z199" i="9"/>
  <c r="G199" i="9"/>
  <c r="L199" i="9" s="1"/>
  <c r="BJ192" i="5"/>
  <c r="BG192" i="5"/>
  <c r="BF192" i="5"/>
  <c r="V193" i="5"/>
  <c r="BH193" i="5" s="1"/>
  <c r="AW194" i="4"/>
  <c r="BI194" i="4" s="1"/>
  <c r="BJ194" i="4" s="1"/>
  <c r="AL194" i="3"/>
  <c r="AV191" i="3"/>
  <c r="BI191" i="3" s="1"/>
  <c r="L194" i="3"/>
  <c r="AV189" i="1"/>
  <c r="BI189" i="1" s="1"/>
  <c r="N196" i="6"/>
  <c r="AR195" i="4"/>
  <c r="AV195" i="4" s="1"/>
  <c r="AS195" i="4"/>
  <c r="BG195" i="6"/>
  <c r="BF195" i="6"/>
  <c r="BF190" i="3"/>
  <c r="R192" i="3"/>
  <c r="S192" i="3"/>
  <c r="P192" i="3"/>
  <c r="BK192" i="3" s="1"/>
  <c r="AR192" i="3"/>
  <c r="AV192" i="3" s="1"/>
  <c r="AS192" i="3"/>
  <c r="AR190" i="1"/>
  <c r="AV190" i="1" s="1"/>
  <c r="AS190" i="1"/>
  <c r="R195" i="4"/>
  <c r="V195" i="4" s="1"/>
  <c r="S195" i="4"/>
  <c r="P195" i="4"/>
  <c r="BK195" i="4" s="1"/>
  <c r="R194" i="5"/>
  <c r="V194" i="5" s="1"/>
  <c r="S194" i="5"/>
  <c r="P194" i="5"/>
  <c r="BK194" i="5" s="1"/>
  <c r="R190" i="1"/>
  <c r="V190" i="1" s="1"/>
  <c r="S190" i="1"/>
  <c r="P190" i="1"/>
  <c r="BJ190" i="3"/>
  <c r="W191" i="3"/>
  <c r="BH191" i="3" s="1"/>
  <c r="R191" i="1"/>
  <c r="V191" i="1" s="1"/>
  <c r="S191" i="1"/>
  <c r="W191" i="1" s="1"/>
  <c r="P191" i="1"/>
  <c r="AR194" i="5"/>
  <c r="AS194" i="5"/>
  <c r="O196" i="6"/>
  <c r="G198" i="6"/>
  <c r="H198" i="6" s="1"/>
  <c r="M198" i="6" s="1"/>
  <c r="I198" i="6"/>
  <c r="N197" i="6"/>
  <c r="Z198" i="6"/>
  <c r="E199" i="6"/>
  <c r="F199" i="6" s="1"/>
  <c r="I199" i="6" s="1"/>
  <c r="B199" i="6"/>
  <c r="C199" i="6" s="1"/>
  <c r="O197" i="6"/>
  <c r="P197" i="6" s="1"/>
  <c r="BE195" i="5"/>
  <c r="BG194" i="4"/>
  <c r="BE196" i="4"/>
  <c r="BE193" i="3"/>
  <c r="BE191" i="1"/>
  <c r="BH189" i="1"/>
  <c r="BJ189" i="1" s="1"/>
  <c r="A189" i="2" s="1"/>
  <c r="BF189" i="1"/>
  <c r="AG193" i="1"/>
  <c r="G193" i="1"/>
  <c r="AG198" i="4"/>
  <c r="AM194" i="3"/>
  <c r="M197" i="4"/>
  <c r="AM197" i="4"/>
  <c r="AO197" i="4" s="1"/>
  <c r="AP197" i="4" s="1"/>
  <c r="AL192" i="1"/>
  <c r="M194" i="3"/>
  <c r="AG195" i="3"/>
  <c r="G195" i="3"/>
  <c r="G198" i="4"/>
  <c r="M192" i="1"/>
  <c r="AM192" i="1"/>
  <c r="L192" i="1"/>
  <c r="N192" i="1" s="1"/>
  <c r="AL197" i="4"/>
  <c r="M196" i="5"/>
  <c r="L196" i="5"/>
  <c r="AL196" i="5"/>
  <c r="AM196" i="5"/>
  <c r="V192" i="3"/>
  <c r="N193" i="3"/>
  <c r="AJ192" i="1"/>
  <c r="AQ192" i="1" s="1"/>
  <c r="J192" i="1"/>
  <c r="AI197" i="4"/>
  <c r="AQ197" i="4" s="1"/>
  <c r="J194" i="3"/>
  <c r="I194" i="3"/>
  <c r="AI194" i="3"/>
  <c r="AJ194" i="3"/>
  <c r="AJ196" i="5"/>
  <c r="AI196" i="5"/>
  <c r="O195" i="5"/>
  <c r="N195" i="5"/>
  <c r="F197" i="5"/>
  <c r="Z197" i="5"/>
  <c r="AZ197" i="5"/>
  <c r="AF197" i="5"/>
  <c r="E198" i="5"/>
  <c r="G198" i="5" s="1"/>
  <c r="A199" i="5"/>
  <c r="B198" i="5"/>
  <c r="C198" i="5" s="1"/>
  <c r="AE198" i="5"/>
  <c r="AG198" i="5" s="1"/>
  <c r="I196" i="5"/>
  <c r="AV194" i="5"/>
  <c r="J196" i="5"/>
  <c r="AN195" i="5"/>
  <c r="AO195" i="5"/>
  <c r="AP195" i="5" s="1"/>
  <c r="AE199" i="4"/>
  <c r="B199" i="4"/>
  <c r="C199" i="4" s="1"/>
  <c r="BJ199" i="4" s="1"/>
  <c r="A200" i="4"/>
  <c r="E199" i="4"/>
  <c r="Z198" i="4"/>
  <c r="F198" i="4"/>
  <c r="I198" i="4" s="1"/>
  <c r="AZ198" i="4"/>
  <c r="AF198" i="4"/>
  <c r="AJ198" i="4" s="1"/>
  <c r="AN196" i="4"/>
  <c r="AO196" i="4"/>
  <c r="AP196" i="4" s="1"/>
  <c r="O197" i="4"/>
  <c r="J197" i="4"/>
  <c r="W195" i="4"/>
  <c r="N196" i="4"/>
  <c r="O196" i="4"/>
  <c r="I197" i="4"/>
  <c r="Q197" i="4" s="1"/>
  <c r="O193" i="3"/>
  <c r="N191" i="1"/>
  <c r="AO191" i="1"/>
  <c r="AP191" i="1" s="1"/>
  <c r="AN191" i="1"/>
  <c r="F193" i="1"/>
  <c r="I193" i="1" s="1"/>
  <c r="Z193" i="1"/>
  <c r="AF193" i="1"/>
  <c r="F195" i="3"/>
  <c r="Z195" i="3"/>
  <c r="AF195" i="3"/>
  <c r="AO193" i="3"/>
  <c r="AP193" i="3" s="1"/>
  <c r="AZ193" i="1"/>
  <c r="AZ195" i="3"/>
  <c r="E196" i="3"/>
  <c r="B196" i="3"/>
  <c r="C196" i="3" s="1"/>
  <c r="AE196" i="3"/>
  <c r="AE194" i="1"/>
  <c r="B194" i="1"/>
  <c r="C194" i="1" s="1"/>
  <c r="E194" i="1"/>
  <c r="A194" i="8" s="1"/>
  <c r="A197" i="3"/>
  <c r="A195" i="1"/>
  <c r="AQ196" i="5" l="1"/>
  <c r="BK197" i="6"/>
  <c r="BH197" i="9"/>
  <c r="BJ197" i="9" s="1"/>
  <c r="AN198" i="9"/>
  <c r="AQ198" i="9"/>
  <c r="BI193" i="5"/>
  <c r="BH196" i="9"/>
  <c r="BJ196" i="9" s="1"/>
  <c r="Q194" i="3"/>
  <c r="J199" i="9"/>
  <c r="Q199" i="9" s="1"/>
  <c r="BF193" i="5"/>
  <c r="AN192" i="1"/>
  <c r="BG189" i="1"/>
  <c r="BG193" i="5"/>
  <c r="BF194" i="4"/>
  <c r="AQ194" i="3"/>
  <c r="Q196" i="5"/>
  <c r="P198" i="9"/>
  <c r="BK198" i="9" s="1"/>
  <c r="R198" i="9"/>
  <c r="V198" i="9" s="1"/>
  <c r="S198" i="9"/>
  <c r="W198" i="9" s="1"/>
  <c r="F200" i="9"/>
  <c r="I200" i="9" s="1"/>
  <c r="Z200" i="9"/>
  <c r="G200" i="9"/>
  <c r="AR198" i="9"/>
  <c r="AV198" i="9" s="1"/>
  <c r="BI198" i="9" s="1"/>
  <c r="AS198" i="9"/>
  <c r="AW198" i="9" s="1"/>
  <c r="AP198" i="9"/>
  <c r="AI199" i="9"/>
  <c r="AL199" i="9"/>
  <c r="BF196" i="9"/>
  <c r="BG196" i="9"/>
  <c r="BF197" i="9"/>
  <c r="BG197" i="9"/>
  <c r="M199" i="9"/>
  <c r="O199" i="9" s="1"/>
  <c r="AM199" i="9"/>
  <c r="AZ200" i="9"/>
  <c r="AG200" i="9"/>
  <c r="AF200" i="9"/>
  <c r="B201" i="9"/>
  <c r="C201" i="9" s="1"/>
  <c r="E201" i="9"/>
  <c r="A202" i="9"/>
  <c r="AE201" i="9"/>
  <c r="BK195" i="5"/>
  <c r="BG191" i="3"/>
  <c r="AN194" i="3"/>
  <c r="BF191" i="3"/>
  <c r="AM195" i="3"/>
  <c r="AL193" i="1"/>
  <c r="AR197" i="4"/>
  <c r="AV197" i="4" s="1"/>
  <c r="AS197" i="4"/>
  <c r="AR191" i="1"/>
  <c r="AS191" i="1"/>
  <c r="AR196" i="4"/>
  <c r="AV196" i="4" s="1"/>
  <c r="AS196" i="4"/>
  <c r="AW196" i="4" s="1"/>
  <c r="R195" i="5"/>
  <c r="V195" i="5" s="1"/>
  <c r="S195" i="5"/>
  <c r="W195" i="5" s="1"/>
  <c r="P195" i="5"/>
  <c r="AR193" i="3"/>
  <c r="AV193" i="3" s="1"/>
  <c r="AS193" i="3"/>
  <c r="AW193" i="3" s="1"/>
  <c r="L195" i="3"/>
  <c r="R196" i="4"/>
  <c r="S196" i="4"/>
  <c r="W196" i="4" s="1"/>
  <c r="P196" i="4"/>
  <c r="BK196" i="4" s="1"/>
  <c r="BE192" i="1"/>
  <c r="AW192" i="3"/>
  <c r="BI192" i="3" s="1"/>
  <c r="W192" i="3"/>
  <c r="BG192" i="3" s="1"/>
  <c r="R197" i="4"/>
  <c r="S197" i="4"/>
  <c r="W197" i="4" s="1"/>
  <c r="P197" i="4"/>
  <c r="R193" i="3"/>
  <c r="V193" i="3" s="1"/>
  <c r="S193" i="3"/>
  <c r="P193" i="3"/>
  <c r="BK193" i="3" s="1"/>
  <c r="AR195" i="5"/>
  <c r="AV195" i="5" s="1"/>
  <c r="AS195" i="5"/>
  <c r="AW194" i="5"/>
  <c r="BI194" i="5" s="1"/>
  <c r="W194" i="5"/>
  <c r="BH194" i="5" s="1"/>
  <c r="W190" i="1"/>
  <c r="BH190" i="1" s="1"/>
  <c r="AW190" i="1"/>
  <c r="BI190" i="1" s="1"/>
  <c r="AW195" i="4"/>
  <c r="BI195" i="4" s="1"/>
  <c r="P196" i="6"/>
  <c r="BK196" i="6" s="1"/>
  <c r="R196" i="6"/>
  <c r="S196" i="6"/>
  <c r="W196" i="6" s="1"/>
  <c r="J198" i="6"/>
  <c r="Q198" i="6" s="1"/>
  <c r="G199" i="6"/>
  <c r="H199" i="6" s="1"/>
  <c r="M199" i="6" s="1"/>
  <c r="N198" i="6"/>
  <c r="E200" i="6"/>
  <c r="F200" i="6" s="1"/>
  <c r="B200" i="6"/>
  <c r="C200" i="6" s="1"/>
  <c r="Z199" i="6"/>
  <c r="R197" i="6"/>
  <c r="S197" i="6"/>
  <c r="W197" i="6" s="1"/>
  <c r="O198" i="6"/>
  <c r="P198" i="6" s="1"/>
  <c r="BE196" i="5"/>
  <c r="BE197" i="4"/>
  <c r="BE194" i="3"/>
  <c r="AG196" i="3"/>
  <c r="AL195" i="3"/>
  <c r="AN195" i="3" s="1"/>
  <c r="AM193" i="1"/>
  <c r="M195" i="3"/>
  <c r="AL198" i="4"/>
  <c r="M193" i="1"/>
  <c r="G194" i="1"/>
  <c r="AG199" i="4"/>
  <c r="G196" i="3"/>
  <c r="BH191" i="1"/>
  <c r="G199" i="4"/>
  <c r="L198" i="4"/>
  <c r="AM198" i="4"/>
  <c r="L193" i="1"/>
  <c r="AG194" i="1"/>
  <c r="BH195" i="4"/>
  <c r="M198" i="4"/>
  <c r="AN196" i="5"/>
  <c r="M197" i="5"/>
  <c r="L197" i="5"/>
  <c r="AL197" i="5"/>
  <c r="AM197" i="5"/>
  <c r="AI197" i="5"/>
  <c r="AI193" i="1"/>
  <c r="AQ193" i="1" s="1"/>
  <c r="AJ193" i="1"/>
  <c r="J193" i="1"/>
  <c r="O192" i="1"/>
  <c r="AN197" i="4"/>
  <c r="N197" i="4"/>
  <c r="I195" i="3"/>
  <c r="J195" i="3"/>
  <c r="AI195" i="3"/>
  <c r="AQ195" i="3" s="1"/>
  <c r="AJ195" i="3"/>
  <c r="AO196" i="5"/>
  <c r="AP196" i="5" s="1"/>
  <c r="AJ197" i="5"/>
  <c r="AE199" i="5"/>
  <c r="AG199" i="5" s="1"/>
  <c r="E199" i="5"/>
  <c r="G199" i="5" s="1"/>
  <c r="B199" i="5"/>
  <c r="C199" i="5" s="1"/>
  <c r="BJ199" i="5" s="1"/>
  <c r="A200" i="5"/>
  <c r="AZ198" i="5"/>
  <c r="AF198" i="5"/>
  <c r="N196" i="5"/>
  <c r="O196" i="5"/>
  <c r="J197" i="5"/>
  <c r="I197" i="5"/>
  <c r="F198" i="5"/>
  <c r="Z198" i="5"/>
  <c r="AF199" i="4"/>
  <c r="AZ199" i="4"/>
  <c r="V197" i="4"/>
  <c r="Z199" i="4"/>
  <c r="F199" i="4"/>
  <c r="J199" i="4" s="1"/>
  <c r="J198" i="4"/>
  <c r="Q198" i="4" s="1"/>
  <c r="V196" i="4"/>
  <c r="AE200" i="4"/>
  <c r="B200" i="4"/>
  <c r="C200" i="4" s="1"/>
  <c r="E200" i="4"/>
  <c r="A201" i="4"/>
  <c r="AI198" i="4"/>
  <c r="AQ198" i="4" s="1"/>
  <c r="O194" i="3"/>
  <c r="AV191" i="1"/>
  <c r="F194" i="1"/>
  <c r="Z194" i="1"/>
  <c r="AF194" i="1"/>
  <c r="AI194" i="1" s="1"/>
  <c r="AO192" i="1"/>
  <c r="AP192" i="1" s="1"/>
  <c r="N194" i="3"/>
  <c r="AO194" i="3"/>
  <c r="AP194" i="3" s="1"/>
  <c r="F196" i="3"/>
  <c r="Z196" i="3"/>
  <c r="AF196" i="3"/>
  <c r="AZ194" i="1"/>
  <c r="AZ196" i="3"/>
  <c r="B197" i="3"/>
  <c r="C197" i="3" s="1"/>
  <c r="BJ197" i="3" s="1"/>
  <c r="E197" i="3"/>
  <c r="AE197" i="3"/>
  <c r="E195" i="1"/>
  <c r="A195" i="8" s="1"/>
  <c r="AE195" i="1"/>
  <c r="B195" i="1"/>
  <c r="C195" i="1" s="1"/>
  <c r="A198" i="3"/>
  <c r="A196" i="1"/>
  <c r="BJ190" i="1" l="1"/>
  <c r="A190" i="2" s="1"/>
  <c r="BF190" i="1"/>
  <c r="Q197" i="5"/>
  <c r="AM200" i="9"/>
  <c r="BE199" i="9"/>
  <c r="BH198" i="9"/>
  <c r="BJ198" i="9" s="1"/>
  <c r="BK198" i="6"/>
  <c r="N199" i="9"/>
  <c r="AQ197" i="5"/>
  <c r="BK197" i="4"/>
  <c r="BH192" i="3"/>
  <c r="AN193" i="1"/>
  <c r="BG195" i="4"/>
  <c r="BF192" i="3"/>
  <c r="BJ192" i="3"/>
  <c r="P199" i="9"/>
  <c r="BK199" i="9" s="1"/>
  <c r="R199" i="9"/>
  <c r="V199" i="9" s="1"/>
  <c r="BH199" i="9" s="1"/>
  <c r="S199" i="9"/>
  <c r="W199" i="9" s="1"/>
  <c r="AN199" i="9"/>
  <c r="AO199" i="9"/>
  <c r="M200" i="9"/>
  <c r="F201" i="9"/>
  <c r="J201" i="9" s="1"/>
  <c r="Z201" i="9"/>
  <c r="G201" i="9"/>
  <c r="AE202" i="9"/>
  <c r="B202" i="9"/>
  <c r="C202" i="9" s="1"/>
  <c r="A203" i="9"/>
  <c r="E202" i="9"/>
  <c r="BF198" i="9"/>
  <c r="BG198" i="9"/>
  <c r="AJ200" i="9"/>
  <c r="AI200" i="9"/>
  <c r="AQ199" i="9"/>
  <c r="L200" i="9"/>
  <c r="AL200" i="9"/>
  <c r="J200" i="9"/>
  <c r="Q200" i="9" s="1"/>
  <c r="AZ201" i="9"/>
  <c r="AG201" i="9"/>
  <c r="AF201" i="9"/>
  <c r="BJ194" i="5"/>
  <c r="BG194" i="5"/>
  <c r="BF194" i="5"/>
  <c r="BF195" i="4"/>
  <c r="AM199" i="4"/>
  <c r="M196" i="3"/>
  <c r="Q195" i="3"/>
  <c r="AO193" i="1"/>
  <c r="AP193" i="1" s="1"/>
  <c r="L194" i="1"/>
  <c r="V197" i="6"/>
  <c r="BH197" i="6" s="1"/>
  <c r="BJ197" i="6" s="1"/>
  <c r="V196" i="6"/>
  <c r="BH196" i="6" s="1"/>
  <c r="BJ196" i="6" s="1"/>
  <c r="AR193" i="1"/>
  <c r="AV193" i="1" s="1"/>
  <c r="AW195" i="5"/>
  <c r="W193" i="3"/>
  <c r="BG193" i="3" s="1"/>
  <c r="AW191" i="1"/>
  <c r="BF191" i="1" s="1"/>
  <c r="AR192" i="1"/>
  <c r="AS192" i="1"/>
  <c r="BI195" i="5"/>
  <c r="BI191" i="1"/>
  <c r="BJ191" i="1" s="1"/>
  <c r="A191" i="2" s="1"/>
  <c r="R192" i="1"/>
  <c r="V192" i="1" s="1"/>
  <c r="S192" i="1"/>
  <c r="P192" i="1"/>
  <c r="BG190" i="1"/>
  <c r="R196" i="5"/>
  <c r="V196" i="5" s="1"/>
  <c r="S196" i="5"/>
  <c r="P196" i="5"/>
  <c r="BK196" i="5" s="1"/>
  <c r="AR196" i="5"/>
  <c r="AV196" i="5" s="1"/>
  <c r="AS196" i="5"/>
  <c r="AR194" i="3"/>
  <c r="AS194" i="3"/>
  <c r="R194" i="3"/>
  <c r="V194" i="3" s="1"/>
  <c r="S194" i="3"/>
  <c r="P194" i="3"/>
  <c r="BK194" i="3" s="1"/>
  <c r="AL196" i="3"/>
  <c r="BE198" i="4"/>
  <c r="BG197" i="6"/>
  <c r="BF197" i="6"/>
  <c r="BF196" i="6"/>
  <c r="BG196" i="6"/>
  <c r="AW197" i="4"/>
  <c r="BG197" i="4" s="1"/>
  <c r="J199" i="6"/>
  <c r="Q199" i="6" s="1"/>
  <c r="G200" i="6"/>
  <c r="H200" i="6" s="1"/>
  <c r="I200" i="6"/>
  <c r="Z200" i="6"/>
  <c r="S198" i="6"/>
  <c r="W198" i="6" s="1"/>
  <c r="R198" i="6"/>
  <c r="E201" i="6"/>
  <c r="F201" i="6" s="1"/>
  <c r="B201" i="6"/>
  <c r="C201" i="6" s="1"/>
  <c r="O199" i="6"/>
  <c r="P199" i="6" s="1"/>
  <c r="N199" i="6"/>
  <c r="BE197" i="5"/>
  <c r="BF193" i="3"/>
  <c r="BE195" i="3"/>
  <c r="BE193" i="1"/>
  <c r="BG195" i="5"/>
  <c r="BF195" i="5"/>
  <c r="BF197" i="4"/>
  <c r="BG196" i="4"/>
  <c r="BF196" i="4"/>
  <c r="AM194" i="1"/>
  <c r="M194" i="1"/>
  <c r="AL194" i="1"/>
  <c r="AL199" i="4"/>
  <c r="AM196" i="3"/>
  <c r="AG197" i="3"/>
  <c r="AG200" i="4"/>
  <c r="G197" i="3"/>
  <c r="BI193" i="3"/>
  <c r="BH196" i="4"/>
  <c r="BH197" i="4"/>
  <c r="L199" i="4"/>
  <c r="L196" i="3"/>
  <c r="G195" i="1"/>
  <c r="AG195" i="1"/>
  <c r="G200" i="4"/>
  <c r="BI196" i="4"/>
  <c r="BH195" i="5"/>
  <c r="M199" i="4"/>
  <c r="O197" i="5"/>
  <c r="M198" i="5"/>
  <c r="L198" i="5"/>
  <c r="AL198" i="5"/>
  <c r="AM198" i="5"/>
  <c r="AJ198" i="5"/>
  <c r="AJ194" i="1"/>
  <c r="AQ194" i="1" s="1"/>
  <c r="N193" i="1"/>
  <c r="I194" i="1"/>
  <c r="J194" i="1"/>
  <c r="I196" i="3"/>
  <c r="J196" i="3"/>
  <c r="AI196" i="3"/>
  <c r="AJ196" i="3"/>
  <c r="AO197" i="5"/>
  <c r="AP197" i="5" s="1"/>
  <c r="AN197" i="5"/>
  <c r="J198" i="5"/>
  <c r="AI198" i="5"/>
  <c r="AQ198" i="5" s="1"/>
  <c r="N197" i="5"/>
  <c r="Z199" i="5"/>
  <c r="F199" i="5"/>
  <c r="AE200" i="5"/>
  <c r="AG200" i="5" s="1"/>
  <c r="B200" i="5"/>
  <c r="C200" i="5" s="1"/>
  <c r="A201" i="5"/>
  <c r="E200" i="5"/>
  <c r="G200" i="5" s="1"/>
  <c r="AF199" i="5"/>
  <c r="AZ199" i="5"/>
  <c r="I198" i="5"/>
  <c r="B201" i="4"/>
  <c r="C201" i="4" s="1"/>
  <c r="BJ201" i="4" s="1"/>
  <c r="E201" i="4"/>
  <c r="A202" i="4"/>
  <c r="AE201" i="4"/>
  <c r="O198" i="4"/>
  <c r="N198" i="4"/>
  <c r="AZ200" i="4"/>
  <c r="AF200" i="4"/>
  <c r="AI200" i="4" s="1"/>
  <c r="AJ199" i="4"/>
  <c r="I199" i="4"/>
  <c r="Q199" i="4" s="1"/>
  <c r="AI199" i="4"/>
  <c r="AQ199" i="4" s="1"/>
  <c r="Z200" i="4"/>
  <c r="F200" i="4"/>
  <c r="AN198" i="4"/>
  <c r="AO198" i="4"/>
  <c r="AP198" i="4" s="1"/>
  <c r="W194" i="3"/>
  <c r="O193" i="1"/>
  <c r="AF195" i="1"/>
  <c r="AW192" i="1"/>
  <c r="AV192" i="1"/>
  <c r="F195" i="1"/>
  <c r="J195" i="1" s="1"/>
  <c r="Z195" i="1"/>
  <c r="AO195" i="3"/>
  <c r="AP195" i="3" s="1"/>
  <c r="O195" i="3"/>
  <c r="N195" i="3"/>
  <c r="AV194" i="3"/>
  <c r="F197" i="3"/>
  <c r="Z197" i="3"/>
  <c r="AF197" i="3"/>
  <c r="AM197" i="3" s="1"/>
  <c r="AZ195" i="1"/>
  <c r="AZ197" i="3"/>
  <c r="AE198" i="3"/>
  <c r="B198" i="3"/>
  <c r="C198" i="3" s="1"/>
  <c r="E198" i="3"/>
  <c r="E196" i="1"/>
  <c r="A196" i="8" s="1"/>
  <c r="B196" i="1"/>
  <c r="C196" i="1" s="1"/>
  <c r="AE196" i="1"/>
  <c r="A199" i="3"/>
  <c r="A197" i="1"/>
  <c r="AL201" i="9" l="1"/>
  <c r="Q198" i="5"/>
  <c r="AQ196" i="3"/>
  <c r="BI197" i="4"/>
  <c r="AS193" i="1"/>
  <c r="AW193" i="1" s="1"/>
  <c r="O194" i="1"/>
  <c r="I201" i="9"/>
  <c r="Q201" i="9" s="1"/>
  <c r="AM195" i="1"/>
  <c r="N199" i="4"/>
  <c r="BE200" i="9"/>
  <c r="BK199" i="6"/>
  <c r="O200" i="9"/>
  <c r="N200" i="9"/>
  <c r="F202" i="9"/>
  <c r="Z202" i="9"/>
  <c r="G202" i="9"/>
  <c r="AQ200" i="9"/>
  <c r="AI201" i="9"/>
  <c r="AZ202" i="9"/>
  <c r="AG202" i="9"/>
  <c r="AF202" i="9"/>
  <c r="AM202" i="9" s="1"/>
  <c r="AE203" i="9"/>
  <c r="B203" i="9"/>
  <c r="C203" i="9" s="1"/>
  <c r="A204" i="9"/>
  <c r="E203" i="9"/>
  <c r="AN200" i="9"/>
  <c r="AO200" i="9"/>
  <c r="AJ201" i="9"/>
  <c r="AM201" i="9"/>
  <c r="AO201" i="9" s="1"/>
  <c r="L201" i="9"/>
  <c r="M201" i="9"/>
  <c r="AR199" i="9"/>
  <c r="AV199" i="9" s="1"/>
  <c r="AS199" i="9"/>
  <c r="AW199" i="9" s="1"/>
  <c r="AP199" i="9"/>
  <c r="M200" i="4"/>
  <c r="Q196" i="3"/>
  <c r="BH193" i="3"/>
  <c r="M197" i="3"/>
  <c r="AN196" i="3"/>
  <c r="BE196" i="3"/>
  <c r="AW194" i="3"/>
  <c r="BI194" i="3" s="1"/>
  <c r="BG191" i="1"/>
  <c r="V198" i="6"/>
  <c r="BH198" i="6" s="1"/>
  <c r="BJ198" i="6" s="1"/>
  <c r="AR198" i="4"/>
  <c r="AS198" i="4"/>
  <c r="R195" i="3"/>
  <c r="V195" i="3" s="1"/>
  <c r="S195" i="3"/>
  <c r="P195" i="3"/>
  <c r="BK195" i="3" s="1"/>
  <c r="R193" i="1"/>
  <c r="S193" i="1"/>
  <c r="P193" i="1"/>
  <c r="W196" i="5"/>
  <c r="BH196" i="5" s="1"/>
  <c r="AR195" i="3"/>
  <c r="AV195" i="3" s="1"/>
  <c r="AS195" i="3"/>
  <c r="R198" i="4"/>
  <c r="S198" i="4"/>
  <c r="W198" i="4" s="1"/>
  <c r="P198" i="4"/>
  <c r="BK198" i="4" s="1"/>
  <c r="AR197" i="5"/>
  <c r="AV197" i="5" s="1"/>
  <c r="AS197" i="5"/>
  <c r="AW197" i="5" s="1"/>
  <c r="R194" i="1"/>
  <c r="S194" i="1"/>
  <c r="W194" i="1" s="1"/>
  <c r="P194" i="1"/>
  <c r="BG198" i="6"/>
  <c r="BF198" i="6"/>
  <c r="AW196" i="5"/>
  <c r="BI196" i="5" s="1"/>
  <c r="W192" i="1"/>
  <c r="BG192" i="1" s="1"/>
  <c r="R197" i="5"/>
  <c r="S197" i="5"/>
  <c r="P197" i="5"/>
  <c r="BK197" i="5" s="1"/>
  <c r="M200" i="6"/>
  <c r="J200" i="6"/>
  <c r="Q200" i="6" s="1"/>
  <c r="G201" i="6"/>
  <c r="H201" i="6" s="1"/>
  <c r="M201" i="6" s="1"/>
  <c r="I201" i="6"/>
  <c r="B202" i="6"/>
  <c r="C202" i="6" s="1"/>
  <c r="E202" i="6"/>
  <c r="F202" i="6" s="1"/>
  <c r="Z201" i="6"/>
  <c r="S199" i="6"/>
  <c r="W199" i="6" s="1"/>
  <c r="R199" i="6"/>
  <c r="BE198" i="5"/>
  <c r="BE194" i="1"/>
  <c r="BE199" i="4"/>
  <c r="BH194" i="3"/>
  <c r="AG196" i="1"/>
  <c r="AG198" i="3"/>
  <c r="BI192" i="1"/>
  <c r="G201" i="4"/>
  <c r="L200" i="4"/>
  <c r="AL195" i="1"/>
  <c r="L195" i="1"/>
  <c r="L197" i="3"/>
  <c r="O197" i="3" s="1"/>
  <c r="AM200" i="4"/>
  <c r="G198" i="3"/>
  <c r="AG201" i="4"/>
  <c r="G196" i="1"/>
  <c r="BI193" i="1"/>
  <c r="AL197" i="3"/>
  <c r="AN197" i="3" s="1"/>
  <c r="AO198" i="5"/>
  <c r="AP198" i="5" s="1"/>
  <c r="M195" i="1"/>
  <c r="AL200" i="4"/>
  <c r="M199" i="5"/>
  <c r="L199" i="5"/>
  <c r="AM199" i="5"/>
  <c r="AL199" i="5"/>
  <c r="O198" i="5"/>
  <c r="BJ196" i="4"/>
  <c r="AI195" i="1"/>
  <c r="N194" i="1"/>
  <c r="I195" i="1"/>
  <c r="AJ195" i="1"/>
  <c r="AI199" i="5"/>
  <c r="O199" i="4"/>
  <c r="AN198" i="5"/>
  <c r="I197" i="3"/>
  <c r="J197" i="3"/>
  <c r="AI197" i="3"/>
  <c r="AJ197" i="3"/>
  <c r="N198" i="5"/>
  <c r="I199" i="5"/>
  <c r="Z200" i="5"/>
  <c r="F200" i="5"/>
  <c r="AF200" i="5"/>
  <c r="AZ200" i="5"/>
  <c r="B201" i="5"/>
  <c r="C201" i="5" s="1"/>
  <c r="BJ201" i="5" s="1"/>
  <c r="E201" i="5"/>
  <c r="G201" i="5" s="1"/>
  <c r="AE201" i="5"/>
  <c r="AG201" i="5" s="1"/>
  <c r="A202" i="5"/>
  <c r="AJ199" i="5"/>
  <c r="AQ199" i="5" s="1"/>
  <c r="J199" i="5"/>
  <c r="F201" i="4"/>
  <c r="J201" i="4" s="1"/>
  <c r="Z201" i="4"/>
  <c r="E202" i="4"/>
  <c r="A203" i="4"/>
  <c r="AE202" i="4"/>
  <c r="B202" i="4"/>
  <c r="C202" i="4" s="1"/>
  <c r="AN199" i="4"/>
  <c r="AO199" i="4"/>
  <c r="AP199" i="4" s="1"/>
  <c r="AV198" i="4"/>
  <c r="AJ200" i="4"/>
  <c r="AQ200" i="4" s="1"/>
  <c r="AZ201" i="4"/>
  <c r="AF201" i="4"/>
  <c r="AJ201" i="4" s="1"/>
  <c r="V198" i="4"/>
  <c r="J200" i="4"/>
  <c r="I200" i="4"/>
  <c r="Q200" i="4" s="1"/>
  <c r="O196" i="3"/>
  <c r="AO194" i="1"/>
  <c r="AP194" i="1" s="1"/>
  <c r="AN194" i="1"/>
  <c r="V193" i="1"/>
  <c r="V194" i="1"/>
  <c r="F196" i="1"/>
  <c r="I196" i="1" s="1"/>
  <c r="Z196" i="1"/>
  <c r="AF196" i="1"/>
  <c r="N196" i="3"/>
  <c r="AO196" i="3"/>
  <c r="AP196" i="3" s="1"/>
  <c r="F198" i="3"/>
  <c r="Z198" i="3"/>
  <c r="AF198" i="3"/>
  <c r="AZ196" i="1"/>
  <c r="AZ198" i="3"/>
  <c r="AE199" i="3"/>
  <c r="E199" i="3"/>
  <c r="B199" i="3"/>
  <c r="C199" i="3" s="1"/>
  <c r="BJ199" i="3" s="1"/>
  <c r="E197" i="1"/>
  <c r="A197" i="8" s="1"/>
  <c r="B197" i="1"/>
  <c r="C197" i="1" s="1"/>
  <c r="AE197" i="1"/>
  <c r="A200" i="3"/>
  <c r="A198" i="1"/>
  <c r="AQ197" i="3" l="1"/>
  <c r="BI199" i="9"/>
  <c r="BJ199" i="9" s="1"/>
  <c r="AQ195" i="1"/>
  <c r="W197" i="5"/>
  <c r="BI197" i="5"/>
  <c r="L202" i="9"/>
  <c r="AN201" i="9"/>
  <c r="BE201" i="9"/>
  <c r="BF199" i="9"/>
  <c r="AR200" i="9"/>
  <c r="AV200" i="9" s="1"/>
  <c r="BI200" i="9" s="1"/>
  <c r="AS200" i="9"/>
  <c r="AW200" i="9" s="1"/>
  <c r="AP200" i="9"/>
  <c r="AJ202" i="9"/>
  <c r="AI202" i="9"/>
  <c r="AL202" i="9"/>
  <c r="AQ201" i="9"/>
  <c r="M202" i="9"/>
  <c r="F203" i="9"/>
  <c r="Z203" i="9"/>
  <c r="G203" i="9"/>
  <c r="AZ203" i="9"/>
  <c r="AG203" i="9"/>
  <c r="AF203" i="9"/>
  <c r="J202" i="9"/>
  <c r="Q202" i="9" s="1"/>
  <c r="I202" i="9"/>
  <c r="N201" i="9"/>
  <c r="O201" i="9"/>
  <c r="P200" i="9"/>
  <c r="BK200" i="9" s="1"/>
  <c r="R200" i="9"/>
  <c r="V200" i="9" s="1"/>
  <c r="BH200" i="9" s="1"/>
  <c r="BJ200" i="9" s="1"/>
  <c r="S200" i="9"/>
  <c r="W200" i="9" s="1"/>
  <c r="AR201" i="9"/>
  <c r="AV201" i="9" s="1"/>
  <c r="AS201" i="9"/>
  <c r="AW201" i="9" s="1"/>
  <c r="AP201" i="9"/>
  <c r="A205" i="9"/>
  <c r="E204" i="9"/>
  <c r="B204" i="9"/>
  <c r="C204" i="9" s="1"/>
  <c r="AE204" i="9"/>
  <c r="BG199" i="9"/>
  <c r="V197" i="5"/>
  <c r="BH197" i="5" s="1"/>
  <c r="BG196" i="5"/>
  <c r="Q199" i="5"/>
  <c r="BF196" i="5"/>
  <c r="AI201" i="4"/>
  <c r="AQ201" i="4" s="1"/>
  <c r="AM201" i="4"/>
  <c r="AL198" i="3"/>
  <c r="BG194" i="3"/>
  <c r="BJ194" i="3"/>
  <c r="BF194" i="3"/>
  <c r="Q197" i="3"/>
  <c r="L198" i="3"/>
  <c r="BF192" i="1"/>
  <c r="BH192" i="1"/>
  <c r="BJ192" i="1" s="1"/>
  <c r="A192" i="2" s="1"/>
  <c r="AL196" i="1"/>
  <c r="W193" i="1"/>
  <c r="BH193" i="1" s="1"/>
  <c r="BJ193" i="1" s="1"/>
  <c r="A193" i="2" s="1"/>
  <c r="V199" i="6"/>
  <c r="BH199" i="6" s="1"/>
  <c r="BJ199" i="6" s="1"/>
  <c r="N200" i="6"/>
  <c r="BJ196" i="5"/>
  <c r="AR194" i="1"/>
  <c r="AV194" i="1" s="1"/>
  <c r="AS194" i="1"/>
  <c r="AW194" i="1" s="1"/>
  <c r="R197" i="3"/>
  <c r="V197" i="3" s="1"/>
  <c r="S197" i="3"/>
  <c r="W197" i="3" s="1"/>
  <c r="P197" i="3"/>
  <c r="AR196" i="3"/>
  <c r="AV196" i="3" s="1"/>
  <c r="AS196" i="3"/>
  <c r="R196" i="3"/>
  <c r="S196" i="3"/>
  <c r="P196" i="3"/>
  <c r="BK196" i="3" s="1"/>
  <c r="AR199" i="4"/>
  <c r="AS199" i="4"/>
  <c r="BG199" i="6"/>
  <c r="BF199" i="6"/>
  <c r="R199" i="4"/>
  <c r="V199" i="4" s="1"/>
  <c r="S199" i="4"/>
  <c r="P199" i="4"/>
  <c r="BK199" i="4" s="1"/>
  <c r="R198" i="5"/>
  <c r="W198" i="5" s="1"/>
  <c r="S198" i="5"/>
  <c r="P198" i="5"/>
  <c r="BK198" i="5" s="1"/>
  <c r="AR198" i="5"/>
  <c r="AS198" i="5"/>
  <c r="AW195" i="3"/>
  <c r="BI195" i="3" s="1"/>
  <c r="W195" i="3"/>
  <c r="AW198" i="4"/>
  <c r="BI198" i="4" s="1"/>
  <c r="O200" i="6"/>
  <c r="P200" i="6" s="1"/>
  <c r="J201" i="6"/>
  <c r="Q201" i="6" s="1"/>
  <c r="G202" i="6"/>
  <c r="H202" i="6" s="1"/>
  <c r="M202" i="6" s="1"/>
  <c r="I202" i="6"/>
  <c r="B203" i="6"/>
  <c r="C203" i="6" s="1"/>
  <c r="E203" i="6"/>
  <c r="F203" i="6" s="1"/>
  <c r="Z202" i="6"/>
  <c r="O201" i="6"/>
  <c r="P201" i="6" s="1"/>
  <c r="N201" i="6"/>
  <c r="BE199" i="5"/>
  <c r="BG197" i="5"/>
  <c r="BE200" i="4"/>
  <c r="BE197" i="3"/>
  <c r="BE195" i="1"/>
  <c r="BH194" i="1"/>
  <c r="AG202" i="4"/>
  <c r="L196" i="1"/>
  <c r="AG199" i="3"/>
  <c r="G197" i="1"/>
  <c r="BH198" i="4"/>
  <c r="M198" i="3"/>
  <c r="L201" i="4"/>
  <c r="AM198" i="3"/>
  <c r="AN198" i="3" s="1"/>
  <c r="AM196" i="1"/>
  <c r="G202" i="4"/>
  <c r="AL201" i="4"/>
  <c r="AN201" i="4" s="1"/>
  <c r="M201" i="4"/>
  <c r="AG197" i="1"/>
  <c r="G199" i="3"/>
  <c r="M196" i="1"/>
  <c r="AO199" i="5"/>
  <c r="AP199" i="5" s="1"/>
  <c r="M200" i="5"/>
  <c r="L200" i="5"/>
  <c r="AL200" i="5"/>
  <c r="AM200" i="5"/>
  <c r="J200" i="5"/>
  <c r="AJ200" i="5"/>
  <c r="AO197" i="3"/>
  <c r="AP197" i="3" s="1"/>
  <c r="N195" i="1"/>
  <c r="J196" i="1"/>
  <c r="O195" i="1"/>
  <c r="AJ196" i="1"/>
  <c r="AI196" i="1"/>
  <c r="AQ196" i="1" s="1"/>
  <c r="AI200" i="5"/>
  <c r="N197" i="3"/>
  <c r="BK197" i="3" s="1"/>
  <c r="I198" i="3"/>
  <c r="J198" i="3"/>
  <c r="AI198" i="3"/>
  <c r="AJ198" i="3"/>
  <c r="E202" i="5"/>
  <c r="G202" i="5" s="1"/>
  <c r="A203" i="5"/>
  <c r="B202" i="5"/>
  <c r="C202" i="5" s="1"/>
  <c r="AE202" i="5"/>
  <c r="AG202" i="5" s="1"/>
  <c r="F201" i="5"/>
  <c r="Z201" i="5"/>
  <c r="N199" i="5"/>
  <c r="O199" i="5"/>
  <c r="AF201" i="5"/>
  <c r="AZ201" i="5"/>
  <c r="AN199" i="5"/>
  <c r="I200" i="5"/>
  <c r="AE203" i="4"/>
  <c r="B203" i="4"/>
  <c r="C203" i="4" s="1"/>
  <c r="BJ203" i="4" s="1"/>
  <c r="E203" i="4"/>
  <c r="A204" i="4"/>
  <c r="AZ202" i="4"/>
  <c r="AF202" i="4"/>
  <c r="N200" i="4"/>
  <c r="O200" i="4"/>
  <c r="I201" i="4"/>
  <c r="AV199" i="4"/>
  <c r="AN200" i="4"/>
  <c r="AO200" i="4"/>
  <c r="AP200" i="4" s="1"/>
  <c r="Z202" i="4"/>
  <c r="F202" i="4"/>
  <c r="V196" i="3"/>
  <c r="AO195" i="1"/>
  <c r="AP195" i="1" s="1"/>
  <c r="AN195" i="1"/>
  <c r="F197" i="1"/>
  <c r="I197" i="1" s="1"/>
  <c r="Z197" i="1"/>
  <c r="AF197" i="1"/>
  <c r="AI197" i="1" s="1"/>
  <c r="F199" i="3"/>
  <c r="Z199" i="3"/>
  <c r="AF199" i="3"/>
  <c r="AZ197" i="1"/>
  <c r="AZ199" i="3"/>
  <c r="AE200" i="3"/>
  <c r="B200" i="3"/>
  <c r="C200" i="3" s="1"/>
  <c r="E200" i="3"/>
  <c r="AE198" i="1"/>
  <c r="B198" i="1"/>
  <c r="C198" i="1" s="1"/>
  <c r="E198" i="1"/>
  <c r="A198" i="8" s="1"/>
  <c r="A201" i="3"/>
  <c r="A199" i="1"/>
  <c r="BG198" i="4" l="1"/>
  <c r="BI201" i="9"/>
  <c r="BK200" i="6"/>
  <c r="L203" i="9"/>
  <c r="N202" i="9"/>
  <c r="AQ198" i="3"/>
  <c r="W196" i="3"/>
  <c r="AO201" i="4"/>
  <c r="AP201" i="4" s="1"/>
  <c r="AL203" i="9"/>
  <c r="BK201" i="6"/>
  <c r="BH196" i="3"/>
  <c r="AQ200" i="5"/>
  <c r="AM199" i="3"/>
  <c r="BF197" i="5"/>
  <c r="M203" i="9"/>
  <c r="O203" i="9" s="1"/>
  <c r="O202" i="9"/>
  <c r="R202" i="9" s="1"/>
  <c r="V202" i="9" s="1"/>
  <c r="AQ202" i="9"/>
  <c r="P202" i="9"/>
  <c r="BK202" i="9" s="1"/>
  <c r="N203" i="9"/>
  <c r="BF200" i="9"/>
  <c r="BG200" i="9"/>
  <c r="AZ204" i="9"/>
  <c r="AG204" i="9"/>
  <c r="AF204" i="9"/>
  <c r="AI204" i="9" s="1"/>
  <c r="BE202" i="9"/>
  <c r="AE205" i="9"/>
  <c r="B205" i="9"/>
  <c r="C205" i="9" s="1"/>
  <c r="A206" i="9"/>
  <c r="E205" i="9"/>
  <c r="P201" i="9"/>
  <c r="BK201" i="9" s="1"/>
  <c r="R201" i="9"/>
  <c r="V201" i="9" s="1"/>
  <c r="S201" i="9"/>
  <c r="W201" i="9" s="1"/>
  <c r="AM203" i="9"/>
  <c r="AN203" i="9" s="1"/>
  <c r="AJ203" i="9"/>
  <c r="AI203" i="9"/>
  <c r="I203" i="9"/>
  <c r="F204" i="9"/>
  <c r="J204" i="9" s="1"/>
  <c r="Z204" i="9"/>
  <c r="G204" i="9"/>
  <c r="I204" i="9"/>
  <c r="AN202" i="9"/>
  <c r="AO202" i="9"/>
  <c r="J203" i="9"/>
  <c r="Q200" i="5"/>
  <c r="V198" i="5"/>
  <c r="BH198" i="5" s="1"/>
  <c r="BE201" i="4"/>
  <c r="BF198" i="4"/>
  <c r="Q201" i="4"/>
  <c r="M202" i="4"/>
  <c r="AM202" i="4"/>
  <c r="BG195" i="3"/>
  <c r="L199" i="3"/>
  <c r="Q198" i="3"/>
  <c r="BG193" i="1"/>
  <c r="AO196" i="1"/>
  <c r="AP196" i="1" s="1"/>
  <c r="BF193" i="1"/>
  <c r="R200" i="4"/>
  <c r="V200" i="4" s="1"/>
  <c r="S200" i="4"/>
  <c r="P200" i="4"/>
  <c r="BK200" i="4" s="1"/>
  <c r="BH195" i="3"/>
  <c r="AR200" i="4"/>
  <c r="AV200" i="4" s="1"/>
  <c r="AS200" i="4"/>
  <c r="AW198" i="5"/>
  <c r="AV198" i="5"/>
  <c r="AW199" i="4"/>
  <c r="BI199" i="4" s="1"/>
  <c r="AR195" i="1"/>
  <c r="AV195" i="1" s="1"/>
  <c r="AS195" i="1"/>
  <c r="R199" i="5"/>
  <c r="V199" i="5" s="1"/>
  <c r="S199" i="5"/>
  <c r="W199" i="5" s="1"/>
  <c r="P199" i="5"/>
  <c r="BK199" i="5" s="1"/>
  <c r="AR197" i="3"/>
  <c r="AS197" i="3"/>
  <c r="AR199" i="5"/>
  <c r="AV199" i="5" s="1"/>
  <c r="AS199" i="5"/>
  <c r="AW199" i="5" s="1"/>
  <c r="AR196" i="1"/>
  <c r="AV196" i="1" s="1"/>
  <c r="AS196" i="1"/>
  <c r="BJ198" i="4"/>
  <c r="BF195" i="3"/>
  <c r="AW196" i="3"/>
  <c r="BI196" i="3" s="1"/>
  <c r="BJ196" i="3" s="1"/>
  <c r="AS201" i="4"/>
  <c r="R195" i="1"/>
  <c r="V195" i="1" s="1"/>
  <c r="S195" i="1"/>
  <c r="P195" i="1"/>
  <c r="W199" i="4"/>
  <c r="BH199" i="4" s="1"/>
  <c r="S200" i="6"/>
  <c r="W200" i="6" s="1"/>
  <c r="R200" i="6"/>
  <c r="V200" i="6" s="1"/>
  <c r="BH200" i="6" s="1"/>
  <c r="BJ200" i="6" s="1"/>
  <c r="G203" i="6"/>
  <c r="H203" i="6" s="1"/>
  <c r="M203" i="6" s="1"/>
  <c r="I203" i="6"/>
  <c r="J202" i="6"/>
  <c r="Q202" i="6" s="1"/>
  <c r="O202" i="6"/>
  <c r="B204" i="6"/>
  <c r="C204" i="6" s="1"/>
  <c r="E204" i="6"/>
  <c r="F204" i="6" s="1"/>
  <c r="I204" i="6" s="1"/>
  <c r="Z203" i="6"/>
  <c r="N202" i="6"/>
  <c r="S201" i="6"/>
  <c r="W201" i="6" s="1"/>
  <c r="R201" i="6"/>
  <c r="BE200" i="5"/>
  <c r="BE198" i="3"/>
  <c r="BF196" i="3"/>
  <c r="BE196" i="1"/>
  <c r="BG194" i="1"/>
  <c r="BF194" i="1"/>
  <c r="G200" i="3"/>
  <c r="AJ197" i="1"/>
  <c r="AQ197" i="1" s="1"/>
  <c r="M199" i="3"/>
  <c r="AL197" i="1"/>
  <c r="M197" i="1"/>
  <c r="AL202" i="4"/>
  <c r="G198" i="1"/>
  <c r="G203" i="4"/>
  <c r="L202" i="4"/>
  <c r="AL199" i="3"/>
  <c r="AN199" i="3" s="1"/>
  <c r="AG200" i="3"/>
  <c r="AG198" i="1"/>
  <c r="BI194" i="1"/>
  <c r="BJ194" i="1" s="1"/>
  <c r="A194" i="2" s="1"/>
  <c r="AG203" i="4"/>
  <c r="AM197" i="1"/>
  <c r="L197" i="1"/>
  <c r="BH197" i="3"/>
  <c r="AL201" i="5"/>
  <c r="AM201" i="5"/>
  <c r="M201" i="5"/>
  <c r="L201" i="5"/>
  <c r="I201" i="5"/>
  <c r="AV197" i="3"/>
  <c r="J197" i="1"/>
  <c r="AO197" i="1"/>
  <c r="AP197" i="1" s="1"/>
  <c r="AJ199" i="3"/>
  <c r="AI199" i="3"/>
  <c r="J199" i="3"/>
  <c r="I199" i="3"/>
  <c r="AN200" i="5"/>
  <c r="AO200" i="5"/>
  <c r="AP200" i="5" s="1"/>
  <c r="J201" i="5"/>
  <c r="F202" i="5"/>
  <c r="Z202" i="5"/>
  <c r="AE203" i="5"/>
  <c r="AG203" i="5" s="1"/>
  <c r="E203" i="5"/>
  <c r="G203" i="5" s="1"/>
  <c r="A204" i="5"/>
  <c r="B203" i="5"/>
  <c r="C203" i="5" s="1"/>
  <c r="BJ203" i="5" s="1"/>
  <c r="N200" i="5"/>
  <c r="O200" i="5"/>
  <c r="AZ202" i="5"/>
  <c r="AF202" i="5"/>
  <c r="AI201" i="5"/>
  <c r="AJ201" i="5"/>
  <c r="AW200" i="4"/>
  <c r="AJ202" i="4"/>
  <c r="AI202" i="4"/>
  <c r="F203" i="4"/>
  <c r="Z203" i="4"/>
  <c r="AE204" i="4"/>
  <c r="B204" i="4"/>
  <c r="C204" i="4" s="1"/>
  <c r="E204" i="4"/>
  <c r="A205" i="4"/>
  <c r="I202" i="4"/>
  <c r="N201" i="4"/>
  <c r="O201" i="4"/>
  <c r="AF203" i="4"/>
  <c r="AI203" i="4" s="1"/>
  <c r="AZ203" i="4"/>
  <c r="J202" i="4"/>
  <c r="O196" i="1"/>
  <c r="N196" i="1"/>
  <c r="AN196" i="1"/>
  <c r="AF198" i="1"/>
  <c r="AL198" i="1" s="1"/>
  <c r="F198" i="1"/>
  <c r="Z198" i="1"/>
  <c r="AW196" i="1"/>
  <c r="O198" i="3"/>
  <c r="N198" i="3"/>
  <c r="F200" i="3"/>
  <c r="Z200" i="3"/>
  <c r="AO198" i="3"/>
  <c r="AP198" i="3" s="1"/>
  <c r="AF200" i="3"/>
  <c r="AZ198" i="1"/>
  <c r="AZ200" i="3"/>
  <c r="E201" i="3"/>
  <c r="AE201" i="3"/>
  <c r="B201" i="3"/>
  <c r="C201" i="3" s="1"/>
  <c r="BJ201" i="3" s="1"/>
  <c r="B199" i="1"/>
  <c r="C199" i="1" s="1"/>
  <c r="E199" i="1"/>
  <c r="A199" i="8" s="1"/>
  <c r="AE199" i="1"/>
  <c r="A202" i="3"/>
  <c r="A200" i="1"/>
  <c r="AQ202" i="4" l="1"/>
  <c r="AQ201" i="5"/>
  <c r="BH201" i="9"/>
  <c r="BJ201" i="9" s="1"/>
  <c r="M204" i="9"/>
  <c r="N204" i="9" s="1"/>
  <c r="S202" i="9"/>
  <c r="W202" i="9" s="1"/>
  <c r="BH202" i="9" s="1"/>
  <c r="BJ202" i="9" s="1"/>
  <c r="AL200" i="3"/>
  <c r="BF199" i="4"/>
  <c r="AR201" i="4"/>
  <c r="AV201" i="4" s="1"/>
  <c r="AL204" i="9"/>
  <c r="BG199" i="4"/>
  <c r="AQ199" i="3"/>
  <c r="BG196" i="3"/>
  <c r="BI199" i="5"/>
  <c r="L204" i="9"/>
  <c r="Q203" i="9"/>
  <c r="Q204" i="9" s="1"/>
  <c r="BE203" i="9"/>
  <c r="V203" i="9"/>
  <c r="F205" i="9"/>
  <c r="J205" i="9" s="1"/>
  <c r="Z205" i="9"/>
  <c r="G205" i="9"/>
  <c r="P203" i="9"/>
  <c r="R203" i="9"/>
  <c r="S203" i="9"/>
  <c r="AM204" i="9"/>
  <c r="AN204" i="9" s="1"/>
  <c r="AO203" i="9"/>
  <c r="AZ205" i="9"/>
  <c r="AG205" i="9"/>
  <c r="AF205" i="9"/>
  <c r="AJ205" i="9" s="1"/>
  <c r="B206" i="9"/>
  <c r="C206" i="9" s="1"/>
  <c r="E206" i="9"/>
  <c r="AE206" i="9"/>
  <c r="A207" i="9"/>
  <c r="AR202" i="9"/>
  <c r="AV202" i="9" s="1"/>
  <c r="BI202" i="9" s="1"/>
  <c r="AS202" i="9"/>
  <c r="AW202" i="9" s="1"/>
  <c r="AP202" i="9"/>
  <c r="BF201" i="9"/>
  <c r="BG201" i="9"/>
  <c r="AQ203" i="9"/>
  <c r="AJ204" i="9"/>
  <c r="BE204" i="9" s="1"/>
  <c r="W203" i="9"/>
  <c r="Q201" i="5"/>
  <c r="Q202" i="4"/>
  <c r="M203" i="4"/>
  <c r="Q199" i="3"/>
  <c r="L200" i="3"/>
  <c r="M198" i="1"/>
  <c r="BE197" i="1"/>
  <c r="V201" i="6"/>
  <c r="BH201" i="6" s="1"/>
  <c r="BJ201" i="6" s="1"/>
  <c r="R200" i="5"/>
  <c r="V200" i="5" s="1"/>
  <c r="S200" i="5"/>
  <c r="P200" i="5"/>
  <c r="BK200" i="5" s="1"/>
  <c r="AW201" i="4"/>
  <c r="BI201" i="4" s="1"/>
  <c r="AW195" i="1"/>
  <c r="BI195" i="1" s="1"/>
  <c r="AR198" i="3"/>
  <c r="AS198" i="3"/>
  <c r="R196" i="1"/>
  <c r="S196" i="1"/>
  <c r="P196" i="1"/>
  <c r="AR197" i="1"/>
  <c r="AV197" i="1" s="1"/>
  <c r="AS197" i="1"/>
  <c r="BI196" i="1"/>
  <c r="R201" i="4"/>
  <c r="S201" i="4"/>
  <c r="P201" i="4"/>
  <c r="BK201" i="4" s="1"/>
  <c r="AR200" i="5"/>
  <c r="AV200" i="5" s="1"/>
  <c r="AS200" i="5"/>
  <c r="AW200" i="5" s="1"/>
  <c r="AN201" i="5"/>
  <c r="BF200" i="6"/>
  <c r="BG200" i="6"/>
  <c r="W195" i="1"/>
  <c r="BH195" i="1" s="1"/>
  <c r="AW197" i="3"/>
  <c r="BI197" i="3" s="1"/>
  <c r="BI198" i="5"/>
  <c r="BJ198" i="5" s="1"/>
  <c r="BG198" i="5"/>
  <c r="W200" i="4"/>
  <c r="BH200" i="4" s="1"/>
  <c r="R198" i="3"/>
  <c r="S198" i="3"/>
  <c r="P198" i="3"/>
  <c r="BK198" i="3" s="1"/>
  <c r="BG201" i="6"/>
  <c r="BF201" i="6"/>
  <c r="BF198" i="5"/>
  <c r="J203" i="6"/>
  <c r="Q203" i="6" s="1"/>
  <c r="G204" i="6"/>
  <c r="H204" i="6" s="1"/>
  <c r="M204" i="6" s="1"/>
  <c r="S202" i="6"/>
  <c r="W202" i="6" s="1"/>
  <c r="P202" i="6"/>
  <c r="BK202" i="6" s="1"/>
  <c r="R202" i="6"/>
  <c r="V202" i="6" s="1"/>
  <c r="Z204" i="6"/>
  <c r="O203" i="6"/>
  <c r="P203" i="6" s="1"/>
  <c r="N203" i="6"/>
  <c r="E205" i="6"/>
  <c r="F205" i="6" s="1"/>
  <c r="B205" i="6"/>
  <c r="C205" i="6" s="1"/>
  <c r="BE201" i="5"/>
  <c r="BE202" i="4"/>
  <c r="BE199" i="3"/>
  <c r="BG200" i="4"/>
  <c r="BH199" i="5"/>
  <c r="BG199" i="5"/>
  <c r="BF199" i="5"/>
  <c r="G201" i="3"/>
  <c r="BI200" i="4"/>
  <c r="L203" i="4"/>
  <c r="O203" i="4" s="1"/>
  <c r="L198" i="1"/>
  <c r="N198" i="1" s="1"/>
  <c r="G204" i="4"/>
  <c r="AM200" i="3"/>
  <c r="AN200" i="3" s="1"/>
  <c r="M200" i="3"/>
  <c r="AL203" i="4"/>
  <c r="AM198" i="1"/>
  <c r="AN198" i="1" s="1"/>
  <c r="AG199" i="1"/>
  <c r="AG201" i="3"/>
  <c r="G199" i="1"/>
  <c r="AG204" i="4"/>
  <c r="AM203" i="4"/>
  <c r="AL202" i="5"/>
  <c r="AM202" i="5"/>
  <c r="M202" i="5"/>
  <c r="L202" i="5"/>
  <c r="AO201" i="5"/>
  <c r="AP201" i="5" s="1"/>
  <c r="AI202" i="5"/>
  <c r="J203" i="4"/>
  <c r="I203" i="4"/>
  <c r="O197" i="1"/>
  <c r="J198" i="1"/>
  <c r="N197" i="1"/>
  <c r="AJ198" i="1"/>
  <c r="I198" i="1"/>
  <c r="AN197" i="1"/>
  <c r="AI198" i="1"/>
  <c r="AQ198" i="1" s="1"/>
  <c r="AJ202" i="5"/>
  <c r="V201" i="4"/>
  <c r="AJ203" i="4"/>
  <c r="AQ203" i="4" s="1"/>
  <c r="AI200" i="3"/>
  <c r="AJ200" i="3"/>
  <c r="I200" i="3"/>
  <c r="J200" i="3"/>
  <c r="I202" i="5"/>
  <c r="AF203" i="5"/>
  <c r="AZ203" i="5"/>
  <c r="F203" i="5"/>
  <c r="Z203" i="5"/>
  <c r="J202" i="5"/>
  <c r="N201" i="5"/>
  <c r="O201" i="5"/>
  <c r="AE204" i="5"/>
  <c r="AG204" i="5" s="1"/>
  <c r="B204" i="5"/>
  <c r="C204" i="5" s="1"/>
  <c r="E204" i="5"/>
  <c r="G204" i="5" s="1"/>
  <c r="A205" i="5"/>
  <c r="N202" i="4"/>
  <c r="O202" i="4"/>
  <c r="AZ204" i="4"/>
  <c r="AF204" i="4"/>
  <c r="AL204" i="4" s="1"/>
  <c r="AN202" i="4"/>
  <c r="AO202" i="4"/>
  <c r="AP202" i="4" s="1"/>
  <c r="Z204" i="4"/>
  <c r="F204" i="4"/>
  <c r="I204" i="4" s="1"/>
  <c r="B205" i="4"/>
  <c r="C205" i="4" s="1"/>
  <c r="BJ205" i="4" s="1"/>
  <c r="E205" i="4"/>
  <c r="A206" i="4"/>
  <c r="AE205" i="4"/>
  <c r="V196" i="1"/>
  <c r="AO199" i="3"/>
  <c r="AP199" i="3" s="1"/>
  <c r="AF199" i="1"/>
  <c r="AO198" i="1"/>
  <c r="AP198" i="1" s="1"/>
  <c r="F199" i="1"/>
  <c r="J199" i="1" s="1"/>
  <c r="Z199" i="1"/>
  <c r="AW197" i="1"/>
  <c r="V198" i="3"/>
  <c r="O199" i="3"/>
  <c r="N199" i="3"/>
  <c r="F201" i="3"/>
  <c r="Z201" i="3"/>
  <c r="AV198" i="3"/>
  <c r="AF201" i="3"/>
  <c r="AL201" i="3" s="1"/>
  <c r="AZ199" i="1"/>
  <c r="AZ201" i="3"/>
  <c r="E202" i="3"/>
  <c r="B202" i="3"/>
  <c r="C202" i="3" s="1"/>
  <c r="AE202" i="3"/>
  <c r="E200" i="1"/>
  <c r="A200" i="8" s="1"/>
  <c r="B200" i="1"/>
  <c r="C200" i="1" s="1"/>
  <c r="AE200" i="1"/>
  <c r="A203" i="3"/>
  <c r="A201" i="1"/>
  <c r="O202" i="5" l="1"/>
  <c r="BJ195" i="1"/>
  <c r="A195" i="2" s="1"/>
  <c r="I205" i="9"/>
  <c r="BH203" i="9"/>
  <c r="AQ200" i="3"/>
  <c r="O204" i="9"/>
  <c r="AO204" i="9"/>
  <c r="AQ204" i="9"/>
  <c r="BK203" i="6"/>
  <c r="AQ202" i="5"/>
  <c r="Q203" i="4"/>
  <c r="N203" i="4"/>
  <c r="BF195" i="1"/>
  <c r="Q200" i="3"/>
  <c r="BG197" i="3"/>
  <c r="BG202" i="9"/>
  <c r="BK203" i="9"/>
  <c r="Q205" i="9"/>
  <c r="F206" i="9"/>
  <c r="Z206" i="9"/>
  <c r="G206" i="9"/>
  <c r="L206" i="9" s="1"/>
  <c r="J206" i="9"/>
  <c r="I206" i="9"/>
  <c r="A208" i="9"/>
  <c r="E207" i="9"/>
  <c r="AE207" i="9"/>
  <c r="B207" i="9"/>
  <c r="C207" i="9" s="1"/>
  <c r="BF202" i="9"/>
  <c r="AM205" i="9"/>
  <c r="AI205" i="9"/>
  <c r="AQ205" i="9" s="1"/>
  <c r="AL205" i="9"/>
  <c r="L205" i="9"/>
  <c r="AZ206" i="9"/>
  <c r="AG206" i="9"/>
  <c r="AL206" i="9" s="1"/>
  <c r="AF206" i="9"/>
  <c r="AI206" i="9" s="1"/>
  <c r="AJ206" i="9"/>
  <c r="P204" i="9"/>
  <c r="BK204" i="9" s="1"/>
  <c r="R204" i="9"/>
  <c r="V204" i="9" s="1"/>
  <c r="S204" i="9"/>
  <c r="W204" i="9" s="1"/>
  <c r="M205" i="9"/>
  <c r="AR204" i="9"/>
  <c r="AV204" i="9" s="1"/>
  <c r="AS204" i="9"/>
  <c r="AW204" i="9" s="1"/>
  <c r="AP204" i="9"/>
  <c r="AR203" i="9"/>
  <c r="AV203" i="9" s="1"/>
  <c r="BI203" i="9" s="1"/>
  <c r="AS203" i="9"/>
  <c r="AW203" i="9" s="1"/>
  <c r="AP203" i="9"/>
  <c r="Q202" i="5"/>
  <c r="L201" i="3"/>
  <c r="N200" i="3"/>
  <c r="BF197" i="3"/>
  <c r="AW198" i="3"/>
  <c r="BI198" i="3" s="1"/>
  <c r="AM199" i="1"/>
  <c r="R203" i="4"/>
  <c r="S203" i="4"/>
  <c r="P203" i="4"/>
  <c r="BK203" i="4" s="1"/>
  <c r="BF200" i="4"/>
  <c r="BG202" i="6"/>
  <c r="BF202" i="6"/>
  <c r="W198" i="3"/>
  <c r="BH198" i="3" s="1"/>
  <c r="AR202" i="4"/>
  <c r="AV202" i="4" s="1"/>
  <c r="AS202" i="4"/>
  <c r="R202" i="4"/>
  <c r="S202" i="4"/>
  <c r="P202" i="4"/>
  <c r="BK202" i="4" s="1"/>
  <c r="R202" i="5"/>
  <c r="S202" i="5"/>
  <c r="P202" i="5"/>
  <c r="R197" i="1"/>
  <c r="S197" i="1"/>
  <c r="P197" i="1"/>
  <c r="AR201" i="5"/>
  <c r="AV201" i="5" s="1"/>
  <c r="AS201" i="5"/>
  <c r="W196" i="1"/>
  <c r="BH196" i="1" s="1"/>
  <c r="BJ196" i="1" s="1"/>
  <c r="A196" i="2" s="1"/>
  <c r="W200" i="5"/>
  <c r="BH200" i="5" s="1"/>
  <c r="R199" i="3"/>
  <c r="V199" i="3" s="1"/>
  <c r="S199" i="3"/>
  <c r="P199" i="3"/>
  <c r="BK199" i="3" s="1"/>
  <c r="AR199" i="3"/>
  <c r="AS199" i="3"/>
  <c r="AR198" i="1"/>
  <c r="AV198" i="1" s="1"/>
  <c r="AS198" i="1"/>
  <c r="AW198" i="1" s="1"/>
  <c r="R201" i="5"/>
  <c r="V201" i="5" s="1"/>
  <c r="S201" i="5"/>
  <c r="P201" i="5"/>
  <c r="BK201" i="5" s="1"/>
  <c r="BJ200" i="4"/>
  <c r="BG195" i="1"/>
  <c r="BH202" i="6"/>
  <c r="BJ202" i="6" s="1"/>
  <c r="W201" i="4"/>
  <c r="BH201" i="4" s="1"/>
  <c r="G205" i="6"/>
  <c r="H205" i="6" s="1"/>
  <c r="M205" i="6" s="1"/>
  <c r="I205" i="6"/>
  <c r="J204" i="6"/>
  <c r="B206" i="6"/>
  <c r="C206" i="6" s="1"/>
  <c r="E206" i="6"/>
  <c r="F206" i="6" s="1"/>
  <c r="I206" i="6" s="1"/>
  <c r="S203" i="6"/>
  <c r="W203" i="6" s="1"/>
  <c r="R203" i="6"/>
  <c r="Z205" i="6"/>
  <c r="N204" i="6"/>
  <c r="O204" i="6"/>
  <c r="P204" i="6" s="1"/>
  <c r="BE202" i="5"/>
  <c r="BG196" i="1"/>
  <c r="BE203" i="4"/>
  <c r="BG198" i="3"/>
  <c r="BE200" i="3"/>
  <c r="BE198" i="1"/>
  <c r="BF196" i="1"/>
  <c r="BI197" i="1"/>
  <c r="G202" i="3"/>
  <c r="G205" i="4"/>
  <c r="AM204" i="4"/>
  <c r="AL199" i="1"/>
  <c r="L204" i="4"/>
  <c r="AG200" i="1"/>
  <c r="G200" i="1"/>
  <c r="BI200" i="5"/>
  <c r="AM201" i="3"/>
  <c r="AN201" i="3" s="1"/>
  <c r="M204" i="4"/>
  <c r="M201" i="3"/>
  <c r="AG202" i="3"/>
  <c r="AG205" i="4"/>
  <c r="M199" i="1"/>
  <c r="L199" i="1"/>
  <c r="AM203" i="5"/>
  <c r="AL203" i="5"/>
  <c r="L203" i="5"/>
  <c r="M203" i="5"/>
  <c r="J203" i="5"/>
  <c r="I199" i="1"/>
  <c r="AN203" i="4"/>
  <c r="AN202" i="5"/>
  <c r="AO203" i="4"/>
  <c r="AP203" i="4" s="1"/>
  <c r="V197" i="1"/>
  <c r="O198" i="1"/>
  <c r="AJ199" i="1"/>
  <c r="AO199" i="1"/>
  <c r="AP199" i="1" s="1"/>
  <c r="AI199" i="1"/>
  <c r="AO202" i="5"/>
  <c r="AP202" i="5" s="1"/>
  <c r="AJ201" i="3"/>
  <c r="AI201" i="3"/>
  <c r="AQ201" i="3" s="1"/>
  <c r="I201" i="3"/>
  <c r="Q201" i="3" s="1"/>
  <c r="J201" i="3"/>
  <c r="N202" i="5"/>
  <c r="BK202" i="5" s="1"/>
  <c r="W201" i="5"/>
  <c r="AZ204" i="5"/>
  <c r="AF204" i="5"/>
  <c r="I203" i="5"/>
  <c r="V202" i="5"/>
  <c r="W202" i="5"/>
  <c r="AJ203" i="5"/>
  <c r="Z204" i="5"/>
  <c r="F204" i="5"/>
  <c r="B205" i="5"/>
  <c r="C205" i="5" s="1"/>
  <c r="BJ205" i="5" s="1"/>
  <c r="E205" i="5"/>
  <c r="G205" i="5" s="1"/>
  <c r="AE205" i="5"/>
  <c r="AG205" i="5" s="1"/>
  <c r="A206" i="5"/>
  <c r="AI203" i="5"/>
  <c r="AQ203" i="5" s="1"/>
  <c r="E206" i="4"/>
  <c r="A207" i="4"/>
  <c r="AE206" i="4"/>
  <c r="B206" i="4"/>
  <c r="C206" i="4" s="1"/>
  <c r="AI204" i="4"/>
  <c r="V202" i="4"/>
  <c r="F205" i="4"/>
  <c r="Z205" i="4"/>
  <c r="AF205" i="4"/>
  <c r="AZ205" i="4"/>
  <c r="AJ204" i="4"/>
  <c r="J204" i="4"/>
  <c r="Q204" i="4" s="1"/>
  <c r="V203" i="4"/>
  <c r="AV199" i="3"/>
  <c r="AF200" i="1"/>
  <c r="AJ200" i="1" s="1"/>
  <c r="F200" i="1"/>
  <c r="I200" i="1" s="1"/>
  <c r="Z200" i="1"/>
  <c r="AO200" i="3"/>
  <c r="AP200" i="3" s="1"/>
  <c r="O200" i="3"/>
  <c r="F202" i="3"/>
  <c r="Z202" i="3"/>
  <c r="AF202" i="3"/>
  <c r="AZ200" i="1"/>
  <c r="AZ202" i="3"/>
  <c r="B203" i="3"/>
  <c r="C203" i="3" s="1"/>
  <c r="BJ203" i="3" s="1"/>
  <c r="E203" i="3"/>
  <c r="AE203" i="3"/>
  <c r="E201" i="1"/>
  <c r="A201" i="8" s="1"/>
  <c r="AE201" i="1"/>
  <c r="B201" i="1"/>
  <c r="C201" i="1" s="1"/>
  <c r="A204" i="3"/>
  <c r="A202" i="1"/>
  <c r="BJ203" i="9" l="1"/>
  <c r="BI204" i="9"/>
  <c r="BH204" i="9"/>
  <c r="BJ204" i="9" s="1"/>
  <c r="AM206" i="9"/>
  <c r="L202" i="3"/>
  <c r="AQ204" i="4"/>
  <c r="W202" i="4"/>
  <c r="BH202" i="4" s="1"/>
  <c r="AQ199" i="1"/>
  <c r="BF201" i="4"/>
  <c r="BJ198" i="3"/>
  <c r="Q204" i="6"/>
  <c r="Q206" i="9"/>
  <c r="AQ206" i="9"/>
  <c r="BE205" i="9"/>
  <c r="BF203" i="9"/>
  <c r="AO206" i="9"/>
  <c r="AN206" i="9"/>
  <c r="AO205" i="9"/>
  <c r="AN205" i="9"/>
  <c r="AZ207" i="9"/>
  <c r="AG207" i="9"/>
  <c r="AF207" i="9"/>
  <c r="N205" i="9"/>
  <c r="O205" i="9"/>
  <c r="BF204" i="9"/>
  <c r="BG204" i="9"/>
  <c r="BE206" i="9"/>
  <c r="BG203" i="9"/>
  <c r="AE208" i="9"/>
  <c r="B208" i="9"/>
  <c r="C208" i="9" s="1"/>
  <c r="A209" i="9"/>
  <c r="E208" i="9"/>
  <c r="M206" i="9"/>
  <c r="N206" i="9" s="1"/>
  <c r="F207" i="9"/>
  <c r="I207" i="9" s="1"/>
  <c r="Z207" i="9"/>
  <c r="G207" i="9"/>
  <c r="BG200" i="5"/>
  <c r="Q203" i="5"/>
  <c r="BF200" i="5"/>
  <c r="M205" i="4"/>
  <c r="AM205" i="4"/>
  <c r="BG201" i="4"/>
  <c r="AM202" i="3"/>
  <c r="AW199" i="3"/>
  <c r="BI199" i="3" s="1"/>
  <c r="BF198" i="3"/>
  <c r="O199" i="1"/>
  <c r="R199" i="1" s="1"/>
  <c r="V199" i="1" s="1"/>
  <c r="V203" i="6"/>
  <c r="BH203" i="6" s="1"/>
  <c r="BJ203" i="6" s="1"/>
  <c r="S199" i="1"/>
  <c r="AR202" i="5"/>
  <c r="AS202" i="5"/>
  <c r="AR203" i="4"/>
  <c r="AV203" i="4" s="1"/>
  <c r="AS203" i="4"/>
  <c r="BG203" i="6"/>
  <c r="BF203" i="6"/>
  <c r="BH201" i="5"/>
  <c r="BJ200" i="5"/>
  <c r="R198" i="1"/>
  <c r="V198" i="1" s="1"/>
  <c r="S198" i="1"/>
  <c r="P198" i="1"/>
  <c r="W197" i="1"/>
  <c r="BF197" i="1" s="1"/>
  <c r="AW202" i="4"/>
  <c r="BI202" i="4" s="1"/>
  <c r="R200" i="3"/>
  <c r="S200" i="3"/>
  <c r="P200" i="3"/>
  <c r="BK200" i="3" s="1"/>
  <c r="BE203" i="5"/>
  <c r="AR200" i="3"/>
  <c r="AS200" i="3"/>
  <c r="BE204" i="4"/>
  <c r="AR199" i="1"/>
  <c r="AS199" i="1"/>
  <c r="BH197" i="1"/>
  <c r="BJ197" i="1" s="1"/>
  <c r="A197" i="2" s="1"/>
  <c r="G206" i="6"/>
  <c r="H206" i="6" s="1"/>
  <c r="M206" i="6" s="1"/>
  <c r="W199" i="3"/>
  <c r="BH199" i="3" s="1"/>
  <c r="AW201" i="5"/>
  <c r="BI201" i="5" s="1"/>
  <c r="W203" i="4"/>
  <c r="BH203" i="4" s="1"/>
  <c r="J205" i="6"/>
  <c r="E207" i="6"/>
  <c r="F207" i="6" s="1"/>
  <c r="I207" i="6" s="1"/>
  <c r="B207" i="6"/>
  <c r="C207" i="6" s="1"/>
  <c r="J206" i="6"/>
  <c r="Z206" i="6"/>
  <c r="O205" i="6"/>
  <c r="P205" i="6" s="1"/>
  <c r="N205" i="6"/>
  <c r="R204" i="6"/>
  <c r="S204" i="6"/>
  <c r="W204" i="6" s="1"/>
  <c r="BI198" i="1"/>
  <c r="BE201" i="3"/>
  <c r="BE199" i="1"/>
  <c r="BG197" i="1"/>
  <c r="BH202" i="5"/>
  <c r="BG201" i="5"/>
  <c r="G203" i="3"/>
  <c r="G201" i="1"/>
  <c r="AL202" i="3"/>
  <c r="M200" i="1"/>
  <c r="L205" i="4"/>
  <c r="M202" i="3"/>
  <c r="AG203" i="3"/>
  <c r="AG206" i="4"/>
  <c r="AL205" i="4"/>
  <c r="AO205" i="4" s="1"/>
  <c r="AP205" i="4" s="1"/>
  <c r="AL200" i="1"/>
  <c r="AG201" i="1"/>
  <c r="G206" i="4"/>
  <c r="L200" i="1"/>
  <c r="AM200" i="1"/>
  <c r="M204" i="5"/>
  <c r="L204" i="5"/>
  <c r="AL204" i="5"/>
  <c r="AM204" i="5"/>
  <c r="J204" i="5"/>
  <c r="O201" i="3"/>
  <c r="AI200" i="1"/>
  <c r="AW199" i="1"/>
  <c r="AN199" i="1"/>
  <c r="N199" i="1"/>
  <c r="J200" i="1"/>
  <c r="N201" i="3"/>
  <c r="AV202" i="5"/>
  <c r="AI205" i="4"/>
  <c r="AJ205" i="4"/>
  <c r="J202" i="3"/>
  <c r="I202" i="3"/>
  <c r="AI202" i="3"/>
  <c r="AJ202" i="3"/>
  <c r="E206" i="5"/>
  <c r="G206" i="5" s="1"/>
  <c r="A207" i="5"/>
  <c r="B206" i="5"/>
  <c r="C206" i="5" s="1"/>
  <c r="AE206" i="5"/>
  <c r="AG206" i="5" s="1"/>
  <c r="N203" i="5"/>
  <c r="O203" i="5"/>
  <c r="F205" i="5"/>
  <c r="Z205" i="5"/>
  <c r="AJ204" i="5"/>
  <c r="I204" i="5"/>
  <c r="AN203" i="5"/>
  <c r="AO203" i="5"/>
  <c r="AP203" i="5" s="1"/>
  <c r="AF205" i="5"/>
  <c r="AZ205" i="5"/>
  <c r="AI204" i="5"/>
  <c r="F206" i="4"/>
  <c r="I206" i="4" s="1"/>
  <c r="Z206" i="4"/>
  <c r="AE207" i="4"/>
  <c r="B207" i="4"/>
  <c r="C207" i="4" s="1"/>
  <c r="BJ207" i="4" s="1"/>
  <c r="A208" i="4"/>
  <c r="E207" i="4"/>
  <c r="AZ206" i="4"/>
  <c r="AF206" i="4"/>
  <c r="AI206" i="4" s="1"/>
  <c r="AO204" i="4"/>
  <c r="AP204" i="4" s="1"/>
  <c r="AN204" i="4"/>
  <c r="I205" i="4"/>
  <c r="Q205" i="4" s="1"/>
  <c r="J205" i="4"/>
  <c r="N204" i="4"/>
  <c r="O204" i="4"/>
  <c r="F201" i="1"/>
  <c r="Z201" i="1"/>
  <c r="AF201" i="1"/>
  <c r="AJ201" i="1" s="1"/>
  <c r="AV199" i="1"/>
  <c r="BI199" i="1" s="1"/>
  <c r="AV200" i="3"/>
  <c r="AO201" i="3"/>
  <c r="AP201" i="3" s="1"/>
  <c r="F203" i="3"/>
  <c r="Z203" i="3"/>
  <c r="AF203" i="3"/>
  <c r="AM203" i="3" s="1"/>
  <c r="AZ201" i="1"/>
  <c r="AZ203" i="3"/>
  <c r="E204" i="3"/>
  <c r="B204" i="3"/>
  <c r="C204" i="3" s="1"/>
  <c r="AE204" i="3"/>
  <c r="AE202" i="1"/>
  <c r="B202" i="1"/>
  <c r="C202" i="1" s="1"/>
  <c r="E202" i="1"/>
  <c r="A202" i="8" s="1"/>
  <c r="A205" i="3"/>
  <c r="A203" i="1"/>
  <c r="AQ200" i="1" l="1"/>
  <c r="AQ204" i="5"/>
  <c r="AQ205" i="4"/>
  <c r="BJ202" i="4"/>
  <c r="AW202" i="5"/>
  <c r="BI202" i="5" s="1"/>
  <c r="BJ202" i="5" s="1"/>
  <c r="L207" i="9"/>
  <c r="AM207" i="9"/>
  <c r="O206" i="9"/>
  <c r="AN205" i="4"/>
  <c r="L203" i="3"/>
  <c r="P199" i="1"/>
  <c r="Q205" i="6"/>
  <c r="Q206" i="6" s="1"/>
  <c r="AQ202" i="3"/>
  <c r="W200" i="3"/>
  <c r="J207" i="9"/>
  <c r="Q207" i="9" s="1"/>
  <c r="BK204" i="6"/>
  <c r="AZ208" i="9"/>
  <c r="AG208" i="9"/>
  <c r="AF208" i="9"/>
  <c r="P205" i="9"/>
  <c r="BK205" i="9" s="1"/>
  <c r="R205" i="9"/>
  <c r="V205" i="9" s="1"/>
  <c r="BH205" i="9" s="1"/>
  <c r="S205" i="9"/>
  <c r="W205" i="9" s="1"/>
  <c r="P206" i="9"/>
  <c r="BK206" i="9" s="1"/>
  <c r="R206" i="9"/>
  <c r="V206" i="9" s="1"/>
  <c r="BH206" i="9" s="1"/>
  <c r="S206" i="9"/>
  <c r="W206" i="9" s="1"/>
  <c r="F208" i="9"/>
  <c r="J208" i="9" s="1"/>
  <c r="Z208" i="9"/>
  <c r="G208" i="9"/>
  <c r="L208" i="9" s="1"/>
  <c r="I208" i="9"/>
  <c r="AE209" i="9"/>
  <c r="A210" i="9"/>
  <c r="B209" i="9"/>
  <c r="C209" i="9" s="1"/>
  <c r="E209" i="9"/>
  <c r="AR206" i="9"/>
  <c r="AV206" i="9" s="1"/>
  <c r="AS206" i="9"/>
  <c r="AW206" i="9" s="1"/>
  <c r="AP206" i="9"/>
  <c r="AL207" i="9"/>
  <c r="M207" i="9"/>
  <c r="N207" i="9" s="1"/>
  <c r="AI207" i="9"/>
  <c r="AR205" i="9"/>
  <c r="AV205" i="9" s="1"/>
  <c r="AS205" i="9"/>
  <c r="AW205" i="9" s="1"/>
  <c r="AP205" i="9"/>
  <c r="AJ207" i="9"/>
  <c r="Q204" i="5"/>
  <c r="BF201" i="5"/>
  <c r="AN202" i="3"/>
  <c r="BG199" i="3"/>
  <c r="Q202" i="3"/>
  <c r="V200" i="3"/>
  <c r="BH200" i="3" s="1"/>
  <c r="L201" i="1"/>
  <c r="V204" i="6"/>
  <c r="BH204" i="6" s="1"/>
  <c r="BJ204" i="6" s="1"/>
  <c r="R203" i="5"/>
  <c r="S203" i="5"/>
  <c r="P203" i="5"/>
  <c r="BK203" i="5" s="1"/>
  <c r="R201" i="3"/>
  <c r="S201" i="3"/>
  <c r="P201" i="3"/>
  <c r="BK201" i="3" s="1"/>
  <c r="BF199" i="3"/>
  <c r="BG202" i="4"/>
  <c r="BF202" i="4"/>
  <c r="AR201" i="3"/>
  <c r="AV201" i="3" s="1"/>
  <c r="AS201" i="3"/>
  <c r="R204" i="4"/>
  <c r="V204" i="4" s="1"/>
  <c r="S204" i="4"/>
  <c r="W204" i="4" s="1"/>
  <c r="P204" i="4"/>
  <c r="BK204" i="4" s="1"/>
  <c r="AR205" i="4"/>
  <c r="AS205" i="4"/>
  <c r="AR203" i="5"/>
  <c r="AS203" i="5"/>
  <c r="BF204" i="6"/>
  <c r="BG204" i="6"/>
  <c r="AW203" i="4"/>
  <c r="BG203" i="4" s="1"/>
  <c r="AR204" i="4"/>
  <c r="AS204" i="4"/>
  <c r="AW200" i="3"/>
  <c r="BI200" i="3" s="1"/>
  <c r="W198" i="1"/>
  <c r="BH198" i="1" s="1"/>
  <c r="BJ198" i="1" s="1"/>
  <c r="A198" i="2" s="1"/>
  <c r="W199" i="1"/>
  <c r="BH199" i="1" s="1"/>
  <c r="BJ199" i="1" s="1"/>
  <c r="A199" i="2" s="1"/>
  <c r="G207" i="6"/>
  <c r="H207" i="6" s="1"/>
  <c r="M207" i="6" s="1"/>
  <c r="O206" i="6"/>
  <c r="P206" i="6" s="1"/>
  <c r="S205" i="6"/>
  <c r="W205" i="6" s="1"/>
  <c r="R205" i="6"/>
  <c r="V205" i="6" s="1"/>
  <c r="N206" i="6"/>
  <c r="BK206" i="6" s="1"/>
  <c r="Z207" i="6"/>
  <c r="B208" i="6"/>
  <c r="C208" i="6" s="1"/>
  <c r="E208" i="6"/>
  <c r="F208" i="6" s="1"/>
  <c r="BG202" i="5"/>
  <c r="BE204" i="5"/>
  <c r="BF202" i="5"/>
  <c r="BE200" i="1"/>
  <c r="BE205" i="4"/>
  <c r="BE202" i="3"/>
  <c r="AG202" i="1"/>
  <c r="G202" i="1"/>
  <c r="AG207" i="4"/>
  <c r="AM206" i="4"/>
  <c r="G207" i="4"/>
  <c r="M201" i="1"/>
  <c r="M203" i="3"/>
  <c r="L206" i="4"/>
  <c r="AM201" i="1"/>
  <c r="AL203" i="3"/>
  <c r="AN203" i="3" s="1"/>
  <c r="G204" i="3"/>
  <c r="AG204" i="3"/>
  <c r="M206" i="4"/>
  <c r="AL201" i="1"/>
  <c r="AL206" i="4"/>
  <c r="AL205" i="5"/>
  <c r="AM205" i="5"/>
  <c r="M205" i="5"/>
  <c r="L205" i="5"/>
  <c r="AI205" i="5"/>
  <c r="I205" i="5"/>
  <c r="AI201" i="1"/>
  <c r="AQ201" i="1" s="1"/>
  <c r="AN200" i="1"/>
  <c r="V203" i="5"/>
  <c r="V201" i="3"/>
  <c r="O200" i="1"/>
  <c r="J201" i="1"/>
  <c r="I201" i="1"/>
  <c r="N200" i="1"/>
  <c r="AV205" i="4"/>
  <c r="AW205" i="4"/>
  <c r="AJ206" i="4"/>
  <c r="AQ206" i="4" s="1"/>
  <c r="AV204" i="4"/>
  <c r="AN206" i="4"/>
  <c r="I203" i="3"/>
  <c r="J203" i="3"/>
  <c r="AJ203" i="3"/>
  <c r="AI203" i="3"/>
  <c r="AQ203" i="3" s="1"/>
  <c r="AV203" i="5"/>
  <c r="Z206" i="5"/>
  <c r="F206" i="5"/>
  <c r="N204" i="5"/>
  <c r="O204" i="5"/>
  <c r="AE207" i="5"/>
  <c r="AG207" i="5" s="1"/>
  <c r="E207" i="5"/>
  <c r="G207" i="5" s="1"/>
  <c r="B207" i="5"/>
  <c r="C207" i="5" s="1"/>
  <c r="BJ207" i="5" s="1"/>
  <c r="A208" i="5"/>
  <c r="AN204" i="5"/>
  <c r="AO204" i="5"/>
  <c r="AP204" i="5" s="1"/>
  <c r="AZ206" i="5"/>
  <c r="AF206" i="5"/>
  <c r="AJ205" i="5"/>
  <c r="J205" i="5"/>
  <c r="AE208" i="4"/>
  <c r="B208" i="4"/>
  <c r="C208" i="4" s="1"/>
  <c r="E208" i="4"/>
  <c r="A209" i="4"/>
  <c r="F207" i="4"/>
  <c r="I207" i="4" s="1"/>
  <c r="Z207" i="4"/>
  <c r="AF207" i="4"/>
  <c r="AJ207" i="4" s="1"/>
  <c r="AZ207" i="4"/>
  <c r="J206" i="4"/>
  <c r="BE206" i="4" s="1"/>
  <c r="N205" i="4"/>
  <c r="O205" i="4"/>
  <c r="AO200" i="1"/>
  <c r="AP200" i="1" s="1"/>
  <c r="AF202" i="1"/>
  <c r="AL202" i="1" s="1"/>
  <c r="F202" i="1"/>
  <c r="Z202" i="1"/>
  <c r="O202" i="3"/>
  <c r="N202" i="3"/>
  <c r="AO202" i="3"/>
  <c r="AP202" i="3" s="1"/>
  <c r="F204" i="3"/>
  <c r="Z204" i="3"/>
  <c r="AF204" i="3"/>
  <c r="AZ202" i="1"/>
  <c r="AZ204" i="3"/>
  <c r="B205" i="3"/>
  <c r="C205" i="3" s="1"/>
  <c r="BJ205" i="3" s="1"/>
  <c r="E205" i="3"/>
  <c r="AE205" i="3"/>
  <c r="E203" i="1"/>
  <c r="A203" i="8" s="1"/>
  <c r="AE203" i="1"/>
  <c r="B203" i="1"/>
  <c r="C203" i="1" s="1"/>
  <c r="A206" i="3"/>
  <c r="A204" i="1"/>
  <c r="BF200" i="3" l="1"/>
  <c r="BI205" i="9"/>
  <c r="BJ205" i="9" s="1"/>
  <c r="M208" i="9"/>
  <c r="BJ206" i="9"/>
  <c r="AQ205" i="5"/>
  <c r="BI206" i="9"/>
  <c r="AL208" i="9"/>
  <c r="O207" i="9"/>
  <c r="R207" i="9" s="1"/>
  <c r="V207" i="9" s="1"/>
  <c r="BH207" i="9" s="1"/>
  <c r="Q205" i="5"/>
  <c r="BK205" i="6"/>
  <c r="BJ200" i="3"/>
  <c r="AN208" i="9"/>
  <c r="AM208" i="9"/>
  <c r="AO208" i="9" s="1"/>
  <c r="O208" i="9"/>
  <c r="N208" i="9"/>
  <c r="AJ208" i="9"/>
  <c r="AI208" i="9"/>
  <c r="Q208" i="9"/>
  <c r="BF206" i="9"/>
  <c r="BG206" i="9"/>
  <c r="P207" i="9"/>
  <c r="BK207" i="9" s="1"/>
  <c r="S207" i="9"/>
  <c r="W207" i="9" s="1"/>
  <c r="AN207" i="9"/>
  <c r="AO207" i="9"/>
  <c r="AQ207" i="9"/>
  <c r="BF205" i="9"/>
  <c r="BG205" i="9"/>
  <c r="AZ209" i="9"/>
  <c r="AG209" i="9"/>
  <c r="AF209" i="9"/>
  <c r="AJ209" i="9" s="1"/>
  <c r="AE210" i="9"/>
  <c r="B210" i="9"/>
  <c r="C210" i="9" s="1"/>
  <c r="A211" i="9"/>
  <c r="E210" i="9"/>
  <c r="F209" i="9"/>
  <c r="I209" i="9" s="1"/>
  <c r="Z209" i="9"/>
  <c r="G209" i="9"/>
  <c r="BE207" i="9"/>
  <c r="Q206" i="4"/>
  <c r="L204" i="3"/>
  <c r="BG200" i="3"/>
  <c r="AW201" i="3"/>
  <c r="BI201" i="3" s="1"/>
  <c r="Q203" i="3"/>
  <c r="AM204" i="3"/>
  <c r="O201" i="1"/>
  <c r="P201" i="1" s="1"/>
  <c r="BF198" i="1"/>
  <c r="BF199" i="1"/>
  <c r="BG199" i="1"/>
  <c r="L202" i="1"/>
  <c r="BG198" i="1"/>
  <c r="S201" i="1"/>
  <c r="W201" i="1" s="1"/>
  <c r="AR200" i="1"/>
  <c r="AS200" i="1"/>
  <c r="AR202" i="3"/>
  <c r="AV202" i="3" s="1"/>
  <c r="AS202" i="3"/>
  <c r="R205" i="4"/>
  <c r="S205" i="4"/>
  <c r="P205" i="4"/>
  <c r="BK205" i="4" s="1"/>
  <c r="BG205" i="6"/>
  <c r="BF205" i="6"/>
  <c r="BI203" i="4"/>
  <c r="BH204" i="4"/>
  <c r="AR204" i="5"/>
  <c r="AV204" i="5" s="1"/>
  <c r="AS204" i="5"/>
  <c r="AW204" i="4"/>
  <c r="BI204" i="4" s="1"/>
  <c r="R202" i="3"/>
  <c r="S202" i="3"/>
  <c r="P202" i="3"/>
  <c r="BK202" i="3" s="1"/>
  <c r="R200" i="1"/>
  <c r="V200" i="1" s="1"/>
  <c r="S200" i="1"/>
  <c r="W200" i="1" s="1"/>
  <c r="P200" i="1"/>
  <c r="W203" i="5"/>
  <c r="BH203" i="5" s="1"/>
  <c r="R204" i="5"/>
  <c r="S204" i="5"/>
  <c r="P204" i="5"/>
  <c r="BK204" i="5" s="1"/>
  <c r="BH205" i="6"/>
  <c r="BJ205" i="6" s="1"/>
  <c r="BF203" i="4"/>
  <c r="AW203" i="5"/>
  <c r="BI203" i="5" s="1"/>
  <c r="W201" i="3"/>
  <c r="BH201" i="3" s="1"/>
  <c r="J207" i="6"/>
  <c r="G208" i="6"/>
  <c r="H208" i="6" s="1"/>
  <c r="M208" i="6" s="1"/>
  <c r="I208" i="6"/>
  <c r="N207" i="6"/>
  <c r="S206" i="6"/>
  <c r="W206" i="6" s="1"/>
  <c r="R206" i="6"/>
  <c r="O207" i="6"/>
  <c r="P207" i="6" s="1"/>
  <c r="Z208" i="6"/>
  <c r="B209" i="6"/>
  <c r="C209" i="6" s="1"/>
  <c r="E209" i="6"/>
  <c r="F209" i="6" s="1"/>
  <c r="BE205" i="5"/>
  <c r="BE203" i="3"/>
  <c r="BE201" i="1"/>
  <c r="BG204" i="4"/>
  <c r="BI205" i="4"/>
  <c r="AL204" i="3"/>
  <c r="AN204" i="3" s="1"/>
  <c r="M207" i="4"/>
  <c r="AM207" i="4"/>
  <c r="G203" i="1"/>
  <c r="V205" i="4"/>
  <c r="AG205" i="3"/>
  <c r="G208" i="4"/>
  <c r="AM202" i="1"/>
  <c r="M204" i="3"/>
  <c r="M202" i="1"/>
  <c r="G205" i="3"/>
  <c r="AG203" i="1"/>
  <c r="AG208" i="4"/>
  <c r="L207" i="4"/>
  <c r="AL207" i="4"/>
  <c r="M206" i="5"/>
  <c r="L206" i="5"/>
  <c r="AL206" i="5"/>
  <c r="AM206" i="5"/>
  <c r="AI206" i="5"/>
  <c r="AO206" i="4"/>
  <c r="AP206" i="4" s="1"/>
  <c r="J202" i="1"/>
  <c r="AJ202" i="1"/>
  <c r="AI202" i="1"/>
  <c r="AQ202" i="1" s="1"/>
  <c r="I202" i="1"/>
  <c r="O203" i="3"/>
  <c r="AI204" i="3"/>
  <c r="AJ204" i="3"/>
  <c r="I204" i="3"/>
  <c r="J204" i="3"/>
  <c r="AF207" i="5"/>
  <c r="AZ207" i="5"/>
  <c r="N205" i="5"/>
  <c r="O205" i="5"/>
  <c r="Z207" i="5"/>
  <c r="F207" i="5"/>
  <c r="AE208" i="5"/>
  <c r="AG208" i="5" s="1"/>
  <c r="B208" i="5"/>
  <c r="C208" i="5" s="1"/>
  <c r="E208" i="5"/>
  <c r="G208" i="5" s="1"/>
  <c r="A209" i="5"/>
  <c r="J206" i="5"/>
  <c r="AN205" i="5"/>
  <c r="AO205" i="5"/>
  <c r="AP205" i="5" s="1"/>
  <c r="AJ206" i="5"/>
  <c r="AQ206" i="5" s="1"/>
  <c r="I206" i="5"/>
  <c r="V204" i="5"/>
  <c r="N206" i="4"/>
  <c r="O206" i="4"/>
  <c r="AI207" i="4"/>
  <c r="AQ207" i="4" s="1"/>
  <c r="J207" i="4"/>
  <c r="B209" i="4"/>
  <c r="C209" i="4" s="1"/>
  <c r="BJ209" i="4" s="1"/>
  <c r="E209" i="4"/>
  <c r="A210" i="4"/>
  <c r="AE209" i="4"/>
  <c r="AF208" i="4"/>
  <c r="AM208" i="4" s="1"/>
  <c r="AZ208" i="4"/>
  <c r="Z208" i="4"/>
  <c r="F208" i="4"/>
  <c r="J208" i="4" s="1"/>
  <c r="AN201" i="1"/>
  <c r="AV200" i="1"/>
  <c r="N201" i="1"/>
  <c r="F203" i="1"/>
  <c r="Z203" i="1"/>
  <c r="AO201" i="1"/>
  <c r="AP201" i="1" s="1"/>
  <c r="AF203" i="1"/>
  <c r="AI203" i="1" s="1"/>
  <c r="N203" i="3"/>
  <c r="V202" i="3"/>
  <c r="AO203" i="3"/>
  <c r="AP203" i="3" s="1"/>
  <c r="F205" i="3"/>
  <c r="Z205" i="3"/>
  <c r="AF205" i="3"/>
  <c r="AZ203" i="1"/>
  <c r="AZ205" i="3"/>
  <c r="AE206" i="3"/>
  <c r="B206" i="3"/>
  <c r="C206" i="3" s="1"/>
  <c r="E206" i="3"/>
  <c r="E204" i="1"/>
  <c r="A204" i="8" s="1"/>
  <c r="AE204" i="1"/>
  <c r="B204" i="1"/>
  <c r="C204" i="1" s="1"/>
  <c r="A207" i="3"/>
  <c r="A205" i="1"/>
  <c r="J209" i="9" l="1"/>
  <c r="AI209" i="9"/>
  <c r="Q206" i="5"/>
  <c r="AL205" i="3"/>
  <c r="AQ204" i="3"/>
  <c r="R201" i="1"/>
  <c r="V201" i="1" s="1"/>
  <c r="BH201" i="1" s="1"/>
  <c r="L205" i="3"/>
  <c r="BF201" i="3"/>
  <c r="W204" i="5"/>
  <c r="BH204" i="5" s="1"/>
  <c r="AL209" i="9"/>
  <c r="AN209" i="9" s="1"/>
  <c r="BG201" i="3"/>
  <c r="AW200" i="1"/>
  <c r="BI200" i="1" s="1"/>
  <c r="O202" i="1"/>
  <c r="S202" i="1" s="1"/>
  <c r="W202" i="1" s="1"/>
  <c r="Q207" i="4"/>
  <c r="M209" i="9"/>
  <c r="AM209" i="9"/>
  <c r="Q207" i="6"/>
  <c r="BJ204" i="4"/>
  <c r="P208" i="9"/>
  <c r="BK208" i="9" s="1"/>
  <c r="R208" i="9"/>
  <c r="V208" i="9" s="1"/>
  <c r="BH208" i="9" s="1"/>
  <c r="S208" i="9"/>
  <c r="W208" i="9" s="1"/>
  <c r="BE209" i="9"/>
  <c r="AR208" i="9"/>
  <c r="AV208" i="9" s="1"/>
  <c r="BI208" i="9" s="1"/>
  <c r="AS208" i="9"/>
  <c r="AP208" i="9"/>
  <c r="AO209" i="9"/>
  <c r="AE211" i="9"/>
  <c r="B211" i="9"/>
  <c r="C211" i="9" s="1"/>
  <c r="E211" i="9"/>
  <c r="A212" i="9"/>
  <c r="AW208" i="9"/>
  <c r="Q209" i="9"/>
  <c r="AZ210" i="9"/>
  <c r="AG210" i="9"/>
  <c r="AF210" i="9"/>
  <c r="AR207" i="9"/>
  <c r="AV207" i="9" s="1"/>
  <c r="BI207" i="9" s="1"/>
  <c r="BJ207" i="9" s="1"/>
  <c r="AS207" i="9"/>
  <c r="AW207" i="9" s="1"/>
  <c r="AP207" i="9"/>
  <c r="F210" i="9"/>
  <c r="I210" i="9" s="1"/>
  <c r="Z210" i="9"/>
  <c r="G210" i="9"/>
  <c r="J210" i="9"/>
  <c r="L209" i="9"/>
  <c r="BE208" i="9"/>
  <c r="AQ208" i="9"/>
  <c r="AQ209" i="9" s="1"/>
  <c r="BF203" i="5"/>
  <c r="BG203" i="5"/>
  <c r="BF204" i="4"/>
  <c r="W205" i="4"/>
  <c r="BH205" i="4" s="1"/>
  <c r="Q204" i="3"/>
  <c r="N202" i="1"/>
  <c r="L203" i="1"/>
  <c r="V206" i="6"/>
  <c r="BH206" i="6" s="1"/>
  <c r="BJ206" i="6" s="1"/>
  <c r="R205" i="5"/>
  <c r="V205" i="5" s="1"/>
  <c r="S205" i="5"/>
  <c r="P205" i="5"/>
  <c r="BK205" i="5" s="1"/>
  <c r="R202" i="1"/>
  <c r="V202" i="1" s="1"/>
  <c r="BE207" i="4"/>
  <c r="AR206" i="4"/>
  <c r="AV206" i="4" s="1"/>
  <c r="AS206" i="4"/>
  <c r="AR201" i="1"/>
  <c r="AS201" i="1"/>
  <c r="AR203" i="3"/>
  <c r="AS203" i="3"/>
  <c r="R206" i="4"/>
  <c r="V206" i="4" s="1"/>
  <c r="S206" i="4"/>
  <c r="W206" i="4" s="1"/>
  <c r="P206" i="4"/>
  <c r="BK206" i="4" s="1"/>
  <c r="R203" i="3"/>
  <c r="S203" i="3"/>
  <c r="P203" i="3"/>
  <c r="BK203" i="3" s="1"/>
  <c r="AW202" i="3"/>
  <c r="BI202" i="3" s="1"/>
  <c r="AR205" i="5"/>
  <c r="AS205" i="5"/>
  <c r="BG206" i="6"/>
  <c r="BF206" i="6"/>
  <c r="W202" i="3"/>
  <c r="AW204" i="5"/>
  <c r="BI204" i="5" s="1"/>
  <c r="G209" i="6"/>
  <c r="H209" i="6" s="1"/>
  <c r="M209" i="6" s="1"/>
  <c r="I209" i="6"/>
  <c r="J208" i="6"/>
  <c r="N208" i="6"/>
  <c r="E210" i="6"/>
  <c r="F210" i="6" s="1"/>
  <c r="I210" i="6" s="1"/>
  <c r="B210" i="6"/>
  <c r="C210" i="6" s="1"/>
  <c r="Z209" i="6"/>
  <c r="O208" i="6"/>
  <c r="P208" i="6" s="1"/>
  <c r="R207" i="6"/>
  <c r="S207" i="6"/>
  <c r="W207" i="6" s="1"/>
  <c r="BE206" i="5"/>
  <c r="BG205" i="4"/>
  <c r="BF205" i="4"/>
  <c r="BE204" i="3"/>
  <c r="BE202" i="1"/>
  <c r="BH200" i="1"/>
  <c r="BG200" i="1"/>
  <c r="BF200" i="1"/>
  <c r="AG204" i="1"/>
  <c r="AG206" i="3"/>
  <c r="M205" i="3"/>
  <c r="L208" i="4"/>
  <c r="AM205" i="3"/>
  <c r="AN205" i="3" s="1"/>
  <c r="M203" i="1"/>
  <c r="O203" i="1" s="1"/>
  <c r="AG209" i="4"/>
  <c r="G204" i="1"/>
  <c r="AL208" i="4"/>
  <c r="AL203" i="1"/>
  <c r="M208" i="4"/>
  <c r="G206" i="3"/>
  <c r="G209" i="4"/>
  <c r="AM203" i="1"/>
  <c r="L207" i="5"/>
  <c r="M207" i="5"/>
  <c r="AL207" i="5"/>
  <c r="AM207" i="5"/>
  <c r="I207" i="5"/>
  <c r="AW206" i="4"/>
  <c r="AJ203" i="1"/>
  <c r="AQ203" i="1" s="1"/>
  <c r="J203" i="1"/>
  <c r="I203" i="1"/>
  <c r="AI205" i="3"/>
  <c r="AJ205" i="3"/>
  <c r="I205" i="3"/>
  <c r="J205" i="3"/>
  <c r="AJ207" i="5"/>
  <c r="N206" i="5"/>
  <c r="O206" i="5"/>
  <c r="Z208" i="5"/>
  <c r="F208" i="5"/>
  <c r="AZ208" i="5"/>
  <c r="AF208" i="5"/>
  <c r="W205" i="5"/>
  <c r="AI207" i="5"/>
  <c r="AQ207" i="5" s="1"/>
  <c r="AW205" i="5"/>
  <c r="AV205" i="5"/>
  <c r="B209" i="5"/>
  <c r="C209" i="5" s="1"/>
  <c r="BJ209" i="5" s="1"/>
  <c r="E209" i="5"/>
  <c r="G209" i="5" s="1"/>
  <c r="AE209" i="5"/>
  <c r="AG209" i="5" s="1"/>
  <c r="A210" i="5"/>
  <c r="AN206" i="5"/>
  <c r="AO206" i="5"/>
  <c r="AP206" i="5" s="1"/>
  <c r="J207" i="5"/>
  <c r="AN207" i="4"/>
  <c r="AO207" i="4"/>
  <c r="AP207" i="4" s="1"/>
  <c r="I208" i="4"/>
  <c r="Q208" i="4" s="1"/>
  <c r="F209" i="4"/>
  <c r="I209" i="4" s="1"/>
  <c r="Z209" i="4"/>
  <c r="N207" i="4"/>
  <c r="O207" i="4"/>
  <c r="AI208" i="4"/>
  <c r="AQ208" i="4" s="1"/>
  <c r="AJ208" i="4"/>
  <c r="AZ209" i="4"/>
  <c r="AF209" i="4"/>
  <c r="E210" i="4"/>
  <c r="A211" i="4"/>
  <c r="AE210" i="4"/>
  <c r="B210" i="4"/>
  <c r="C210" i="4" s="1"/>
  <c r="AO202" i="1"/>
  <c r="AP202" i="1" s="1"/>
  <c r="AN202" i="1"/>
  <c r="AF204" i="1"/>
  <c r="AJ204" i="1" s="1"/>
  <c r="F204" i="1"/>
  <c r="Z204" i="1"/>
  <c r="N204" i="3"/>
  <c r="O204" i="3"/>
  <c r="F206" i="3"/>
  <c r="Z206" i="3"/>
  <c r="AV203" i="3"/>
  <c r="AO204" i="3"/>
  <c r="AP204" i="3" s="1"/>
  <c r="AF206" i="3"/>
  <c r="AZ206" i="3"/>
  <c r="AZ204" i="1"/>
  <c r="AE207" i="3"/>
  <c r="E207" i="3"/>
  <c r="B207" i="3"/>
  <c r="C207" i="3" s="1"/>
  <c r="BJ207" i="3" s="1"/>
  <c r="E205" i="1"/>
  <c r="A205" i="8" s="1"/>
  <c r="AE205" i="1"/>
  <c r="B205" i="1"/>
  <c r="C205" i="1" s="1"/>
  <c r="A208" i="3"/>
  <c r="A206" i="1"/>
  <c r="AQ205" i="3" l="1"/>
  <c r="W203" i="3"/>
  <c r="M210" i="9"/>
  <c r="BJ200" i="1"/>
  <c r="A200" i="2" s="1"/>
  <c r="AW203" i="3"/>
  <c r="BI203" i="3" s="1"/>
  <c r="Q207" i="5"/>
  <c r="BJ208" i="9"/>
  <c r="Q208" i="6"/>
  <c r="BK208" i="6" s="1"/>
  <c r="O205" i="3"/>
  <c r="L206" i="3"/>
  <c r="BJ204" i="5"/>
  <c r="AW201" i="1"/>
  <c r="P202" i="1"/>
  <c r="AM210" i="9"/>
  <c r="BK207" i="6"/>
  <c r="M204" i="1"/>
  <c r="BG202" i="3"/>
  <c r="AZ211" i="9"/>
  <c r="AG211" i="9"/>
  <c r="AM211" i="9" s="1"/>
  <c r="AF211" i="9"/>
  <c r="AJ211" i="9" s="1"/>
  <c r="F211" i="9"/>
  <c r="I211" i="9" s="1"/>
  <c r="Z211" i="9"/>
  <c r="G211" i="9"/>
  <c r="Q210" i="9"/>
  <c r="BG207" i="9"/>
  <c r="BF207" i="9"/>
  <c r="AL210" i="9"/>
  <c r="AJ210" i="9"/>
  <c r="AR209" i="9"/>
  <c r="AV209" i="9" s="1"/>
  <c r="AS209" i="9"/>
  <c r="AW209" i="9" s="1"/>
  <c r="AP209" i="9"/>
  <c r="N209" i="9"/>
  <c r="O209" i="9"/>
  <c r="L210" i="9"/>
  <c r="AI210" i="9"/>
  <c r="BF208" i="9"/>
  <c r="BG208" i="9"/>
  <c r="A213" i="9"/>
  <c r="E212" i="9"/>
  <c r="AE212" i="9"/>
  <c r="B212" i="9"/>
  <c r="C212" i="9" s="1"/>
  <c r="BG204" i="5"/>
  <c r="BF204" i="5"/>
  <c r="AL209" i="4"/>
  <c r="BI206" i="4"/>
  <c r="Q205" i="3"/>
  <c r="AL206" i="3"/>
  <c r="V203" i="3"/>
  <c r="BH203" i="3" s="1"/>
  <c r="AV201" i="1"/>
  <c r="BI201" i="1" s="1"/>
  <c r="BJ201" i="1" s="1"/>
  <c r="A201" i="2" s="1"/>
  <c r="V207" i="6"/>
  <c r="BH207" i="6" s="1"/>
  <c r="BJ207" i="6" s="1"/>
  <c r="R207" i="4"/>
  <c r="S207" i="4"/>
  <c r="W207" i="4" s="1"/>
  <c r="P207" i="4"/>
  <c r="BK207" i="4" s="1"/>
  <c r="BF202" i="3"/>
  <c r="BH202" i="3"/>
  <c r="BJ202" i="3" s="1"/>
  <c r="AR206" i="5"/>
  <c r="AS206" i="5"/>
  <c r="AW206" i="5" s="1"/>
  <c r="AR204" i="3"/>
  <c r="AV204" i="3" s="1"/>
  <c r="AS204" i="3"/>
  <c r="R204" i="3"/>
  <c r="S204" i="3"/>
  <c r="P204" i="3"/>
  <c r="BK204" i="3" s="1"/>
  <c r="BG207" i="6"/>
  <c r="BF207" i="6"/>
  <c r="R206" i="5"/>
  <c r="V206" i="5" s="1"/>
  <c r="S206" i="5"/>
  <c r="P206" i="5"/>
  <c r="BK206" i="5" s="1"/>
  <c r="R203" i="1"/>
  <c r="V203" i="1" s="1"/>
  <c r="S203" i="1"/>
  <c r="W203" i="1" s="1"/>
  <c r="P203" i="1"/>
  <c r="AR202" i="1"/>
  <c r="AS202" i="1"/>
  <c r="AR207" i="4"/>
  <c r="AV207" i="4" s="1"/>
  <c r="AS207" i="4"/>
  <c r="R205" i="3"/>
  <c r="S205" i="3"/>
  <c r="W205" i="3" s="1"/>
  <c r="P205" i="3"/>
  <c r="J209" i="6"/>
  <c r="Q209" i="6" s="1"/>
  <c r="G210" i="6"/>
  <c r="H210" i="6" s="1"/>
  <c r="M210" i="6" s="1"/>
  <c r="Z210" i="6"/>
  <c r="N209" i="6"/>
  <c r="O209" i="6"/>
  <c r="P209" i="6" s="1"/>
  <c r="R208" i="6"/>
  <c r="S208" i="6"/>
  <c r="W208" i="6" s="1"/>
  <c r="B211" i="6"/>
  <c r="C211" i="6" s="1"/>
  <c r="E211" i="6"/>
  <c r="F211" i="6" s="1"/>
  <c r="BE207" i="5"/>
  <c r="BE208" i="4"/>
  <c r="BF203" i="3"/>
  <c r="BE205" i="3"/>
  <c r="BE203" i="1"/>
  <c r="BF201" i="1"/>
  <c r="BI205" i="5"/>
  <c r="BG205" i="5"/>
  <c r="BF205" i="5"/>
  <c r="BH205" i="5"/>
  <c r="BG206" i="4"/>
  <c r="BF206" i="4"/>
  <c r="BH206" i="4"/>
  <c r="L209" i="4"/>
  <c r="M206" i="3"/>
  <c r="AM206" i="3"/>
  <c r="AL204" i="1"/>
  <c r="G210" i="4"/>
  <c r="M209" i="4"/>
  <c r="AM209" i="4"/>
  <c r="G207" i="3"/>
  <c r="L204" i="1"/>
  <c r="G205" i="1"/>
  <c r="AG205" i="1"/>
  <c r="AG207" i="3"/>
  <c r="BH202" i="1"/>
  <c r="AG210" i="4"/>
  <c r="AM204" i="1"/>
  <c r="AO207" i="5"/>
  <c r="AP207" i="5" s="1"/>
  <c r="AL208" i="5"/>
  <c r="AM208" i="5"/>
  <c r="M208" i="5"/>
  <c r="L208" i="5"/>
  <c r="AJ209" i="4"/>
  <c r="AO205" i="3"/>
  <c r="AP205" i="3" s="1"/>
  <c r="AO203" i="1"/>
  <c r="AP203" i="1" s="1"/>
  <c r="AI204" i="1"/>
  <c r="AQ204" i="1" s="1"/>
  <c r="I204" i="1"/>
  <c r="J204" i="1"/>
  <c r="AN203" i="1"/>
  <c r="J208" i="5"/>
  <c r="I208" i="5"/>
  <c r="J209" i="4"/>
  <c r="Q209" i="4" s="1"/>
  <c r="AI209" i="4"/>
  <c r="J206" i="3"/>
  <c r="I206" i="3"/>
  <c r="AJ206" i="3"/>
  <c r="AI206" i="3"/>
  <c r="AN207" i="5"/>
  <c r="AJ208" i="5"/>
  <c r="E210" i="5"/>
  <c r="G210" i="5" s="1"/>
  <c r="A211" i="5"/>
  <c r="B210" i="5"/>
  <c r="C210" i="5" s="1"/>
  <c r="AE210" i="5"/>
  <c r="AG210" i="5" s="1"/>
  <c r="AI208" i="5"/>
  <c r="F209" i="5"/>
  <c r="Z209" i="5"/>
  <c r="N207" i="5"/>
  <c r="O207" i="5"/>
  <c r="AF209" i="5"/>
  <c r="AZ209" i="5"/>
  <c r="AV206" i="5"/>
  <c r="N208" i="4"/>
  <c r="O208" i="4"/>
  <c r="Z210" i="4"/>
  <c r="F210" i="4"/>
  <c r="AZ210" i="4"/>
  <c r="AF210" i="4"/>
  <c r="AM210" i="4" s="1"/>
  <c r="V207" i="4"/>
  <c r="AN208" i="4"/>
  <c r="AO208" i="4"/>
  <c r="AP208" i="4" s="1"/>
  <c r="AE211" i="4"/>
  <c r="B211" i="4"/>
  <c r="C211" i="4" s="1"/>
  <c r="BJ211" i="4" s="1"/>
  <c r="E211" i="4"/>
  <c r="A212" i="4"/>
  <c r="V204" i="3"/>
  <c r="N205" i="3"/>
  <c r="N203" i="1"/>
  <c r="AV202" i="1"/>
  <c r="F205" i="1"/>
  <c r="I205" i="1" s="1"/>
  <c r="Z205" i="1"/>
  <c r="AF205" i="1"/>
  <c r="AJ205" i="1" s="1"/>
  <c r="F207" i="3"/>
  <c r="Z207" i="3"/>
  <c r="V205" i="3"/>
  <c r="AF207" i="3"/>
  <c r="AZ205" i="1"/>
  <c r="AZ207" i="3"/>
  <c r="AE208" i="3"/>
  <c r="B208" i="3"/>
  <c r="C208" i="3" s="1"/>
  <c r="E208" i="3"/>
  <c r="AE206" i="1"/>
  <c r="B206" i="1"/>
  <c r="C206" i="1" s="1"/>
  <c r="E206" i="1"/>
  <c r="A206" i="8" s="1"/>
  <c r="A209" i="3"/>
  <c r="A207" i="1"/>
  <c r="BI209" i="9" l="1"/>
  <c r="AQ206" i="3"/>
  <c r="BK209" i="6"/>
  <c r="BK205" i="3"/>
  <c r="AQ210" i="9"/>
  <c r="L211" i="9"/>
  <c r="AI211" i="9"/>
  <c r="AQ209" i="4"/>
  <c r="BG201" i="1"/>
  <c r="BE210" i="9"/>
  <c r="M210" i="4"/>
  <c r="AQ208" i="5"/>
  <c r="Q208" i="5"/>
  <c r="BJ206" i="4"/>
  <c r="P209" i="9"/>
  <c r="R209" i="9"/>
  <c r="V209" i="9" s="1"/>
  <c r="BH209" i="9" s="1"/>
  <c r="BJ209" i="9" s="1"/>
  <c r="S209" i="9"/>
  <c r="W209" i="9" s="1"/>
  <c r="F212" i="9"/>
  <c r="I212" i="9" s="1"/>
  <c r="Z212" i="9"/>
  <c r="G212" i="9"/>
  <c r="AN210" i="9"/>
  <c r="AO210" i="9"/>
  <c r="BK209" i="9"/>
  <c r="AE213" i="9"/>
  <c r="B213" i="9"/>
  <c r="C213" i="9" s="1"/>
  <c r="A214" i="9"/>
  <c r="E213" i="9"/>
  <c r="AZ212" i="9"/>
  <c r="AG212" i="9"/>
  <c r="AF212" i="9"/>
  <c r="AI212" i="9" s="1"/>
  <c r="J211" i="9"/>
  <c r="BE211" i="9" s="1"/>
  <c r="N210" i="9"/>
  <c r="O210" i="9"/>
  <c r="M211" i="9"/>
  <c r="O211" i="9" s="1"/>
  <c r="AL211" i="9"/>
  <c r="BK207" i="5"/>
  <c r="AO209" i="4"/>
  <c r="AP209" i="4" s="1"/>
  <c r="Q206" i="3"/>
  <c r="AN206" i="3"/>
  <c r="L207" i="3"/>
  <c r="BG203" i="3"/>
  <c r="V208" i="6"/>
  <c r="BH208" i="6" s="1"/>
  <c r="BJ208" i="6" s="1"/>
  <c r="R207" i="5"/>
  <c r="S207" i="5"/>
  <c r="W207" i="5" s="1"/>
  <c r="P207" i="5"/>
  <c r="AR208" i="4"/>
  <c r="AS208" i="4"/>
  <c r="AR205" i="3"/>
  <c r="AV205" i="3" s="1"/>
  <c r="AS205" i="3"/>
  <c r="AW207" i="4"/>
  <c r="BI207" i="4" s="1"/>
  <c r="W206" i="5"/>
  <c r="BF206" i="5" s="1"/>
  <c r="AW204" i="3"/>
  <c r="BI204" i="3" s="1"/>
  <c r="AL207" i="3"/>
  <c r="R208" i="4"/>
  <c r="V208" i="4" s="1"/>
  <c r="S208" i="4"/>
  <c r="P208" i="4"/>
  <c r="BK208" i="4" s="1"/>
  <c r="BF208" i="6"/>
  <c r="BG208" i="6"/>
  <c r="AW202" i="1"/>
  <c r="BI202" i="1" s="1"/>
  <c r="BJ202" i="1" s="1"/>
  <c r="A202" i="2" s="1"/>
  <c r="W204" i="3"/>
  <c r="BH204" i="3" s="1"/>
  <c r="AR203" i="1"/>
  <c r="AV203" i="1" s="1"/>
  <c r="AS203" i="1"/>
  <c r="AR207" i="5"/>
  <c r="AV207" i="5" s="1"/>
  <c r="AS207" i="5"/>
  <c r="G211" i="6"/>
  <c r="H211" i="6" s="1"/>
  <c r="M211" i="6" s="1"/>
  <c r="I211" i="6"/>
  <c r="J210" i="6"/>
  <c r="Q210" i="6" s="1"/>
  <c r="N210" i="6"/>
  <c r="O210" i="6"/>
  <c r="P210" i="6" s="1"/>
  <c r="E212" i="6"/>
  <c r="F212" i="6" s="1"/>
  <c r="B212" i="6"/>
  <c r="C212" i="6" s="1"/>
  <c r="Z211" i="6"/>
  <c r="S209" i="6"/>
  <c r="W209" i="6" s="1"/>
  <c r="R209" i="6"/>
  <c r="BE208" i="5"/>
  <c r="BE209" i="4"/>
  <c r="BE206" i="3"/>
  <c r="BE204" i="1"/>
  <c r="BG206" i="5"/>
  <c r="BG207" i="4"/>
  <c r="BF207" i="4"/>
  <c r="BH205" i="3"/>
  <c r="BH203" i="1"/>
  <c r="AG211" i="4"/>
  <c r="BH207" i="4"/>
  <c r="BI206" i="5"/>
  <c r="L205" i="1"/>
  <c r="M207" i="3"/>
  <c r="G208" i="3"/>
  <c r="G206" i="1"/>
  <c r="AM205" i="1"/>
  <c r="M205" i="1"/>
  <c r="AG206" i="1"/>
  <c r="AG208" i="3"/>
  <c r="G211" i="4"/>
  <c r="AL210" i="4"/>
  <c r="AM207" i="3"/>
  <c r="AN207" i="3" s="1"/>
  <c r="AL205" i="1"/>
  <c r="L210" i="4"/>
  <c r="O210" i="4" s="1"/>
  <c r="AO208" i="5"/>
  <c r="AP208" i="5" s="1"/>
  <c r="O208" i="5"/>
  <c r="M209" i="5"/>
  <c r="L209" i="5"/>
  <c r="AL209" i="5"/>
  <c r="AM209" i="5"/>
  <c r="AJ209" i="5"/>
  <c r="AN209" i="4"/>
  <c r="AI205" i="1"/>
  <c r="AQ205" i="1" s="1"/>
  <c r="J205" i="1"/>
  <c r="N208" i="5"/>
  <c r="O206" i="3"/>
  <c r="N209" i="4"/>
  <c r="O209" i="4"/>
  <c r="J210" i="4"/>
  <c r="I210" i="4"/>
  <c r="AI207" i="3"/>
  <c r="AJ207" i="3"/>
  <c r="AQ207" i="3" s="1"/>
  <c r="J207" i="3"/>
  <c r="O207" i="3"/>
  <c r="I207" i="3"/>
  <c r="AN208" i="5"/>
  <c r="I209" i="5"/>
  <c r="Q209" i="5" s="1"/>
  <c r="AZ210" i="5"/>
  <c r="AF210" i="5"/>
  <c r="V207" i="5"/>
  <c r="Z210" i="5"/>
  <c r="F210" i="5"/>
  <c r="J209" i="5"/>
  <c r="AE211" i="5"/>
  <c r="AG211" i="5" s="1"/>
  <c r="E211" i="5"/>
  <c r="G211" i="5" s="1"/>
  <c r="A212" i="5"/>
  <c r="B211" i="5"/>
  <c r="C211" i="5" s="1"/>
  <c r="BJ211" i="5" s="1"/>
  <c r="AI209" i="5"/>
  <c r="F211" i="4"/>
  <c r="Z211" i="4"/>
  <c r="AE212" i="4"/>
  <c r="B212" i="4"/>
  <c r="C212" i="4" s="1"/>
  <c r="E212" i="4"/>
  <c r="A213" i="4"/>
  <c r="AJ210" i="4"/>
  <c r="AI210" i="4"/>
  <c r="AF211" i="4"/>
  <c r="AJ211" i="4" s="1"/>
  <c r="AZ211" i="4"/>
  <c r="O204" i="1"/>
  <c r="N204" i="1"/>
  <c r="AO204" i="1"/>
  <c r="AP204" i="1" s="1"/>
  <c r="AN204" i="1"/>
  <c r="F206" i="1"/>
  <c r="I206" i="1" s="1"/>
  <c r="Z206" i="1"/>
  <c r="AF206" i="1"/>
  <c r="AI206" i="1" s="1"/>
  <c r="N206" i="3"/>
  <c r="F208" i="3"/>
  <c r="Z208" i="3"/>
  <c r="AF208" i="3"/>
  <c r="AM208" i="3" s="1"/>
  <c r="AO206" i="3"/>
  <c r="AP206" i="3" s="1"/>
  <c r="AZ206" i="1"/>
  <c r="AZ208" i="3"/>
  <c r="AE209" i="3"/>
  <c r="E209" i="3"/>
  <c r="B209" i="3"/>
  <c r="C209" i="3" s="1"/>
  <c r="BJ209" i="3" s="1"/>
  <c r="E207" i="1"/>
  <c r="A207" i="8" s="1"/>
  <c r="AE207" i="1"/>
  <c r="B207" i="1"/>
  <c r="C207" i="1" s="1"/>
  <c r="A210" i="3"/>
  <c r="A208" i="1"/>
  <c r="AQ209" i="5" l="1"/>
  <c r="AQ211" i="9"/>
  <c r="Q210" i="4"/>
  <c r="BF204" i="3"/>
  <c r="BH206" i="5"/>
  <c r="AW208" i="4"/>
  <c r="AR209" i="4"/>
  <c r="AV209" i="4" s="1"/>
  <c r="BK210" i="6"/>
  <c r="AQ210" i="4"/>
  <c r="M211" i="4"/>
  <c r="P211" i="9"/>
  <c r="R211" i="9"/>
  <c r="V211" i="9" s="1"/>
  <c r="BH211" i="9" s="1"/>
  <c r="S211" i="9"/>
  <c r="W211" i="9" s="1"/>
  <c r="AZ213" i="9"/>
  <c r="AG213" i="9"/>
  <c r="AF213" i="9"/>
  <c r="AJ213" i="9" s="1"/>
  <c r="AM212" i="9"/>
  <c r="P210" i="9"/>
  <c r="R210" i="9"/>
  <c r="V210" i="9" s="1"/>
  <c r="S210" i="9"/>
  <c r="W210" i="9" s="1"/>
  <c r="A215" i="9"/>
  <c r="AE214" i="9"/>
  <c r="B214" i="9"/>
  <c r="C214" i="9" s="1"/>
  <c r="E214" i="9"/>
  <c r="F213" i="9"/>
  <c r="Z213" i="9"/>
  <c r="G213" i="9"/>
  <c r="J213" i="9"/>
  <c r="I213" i="9"/>
  <c r="AN211" i="9"/>
  <c r="AO211" i="9"/>
  <c r="BF209" i="9"/>
  <c r="BG209" i="9"/>
  <c r="AL212" i="9"/>
  <c r="J212" i="9"/>
  <c r="N211" i="9"/>
  <c r="M212" i="9"/>
  <c r="AR210" i="9"/>
  <c r="AV210" i="9" s="1"/>
  <c r="AS210" i="9"/>
  <c r="AW210" i="9" s="1"/>
  <c r="AP210" i="9"/>
  <c r="BK210" i="9"/>
  <c r="AJ212" i="9"/>
  <c r="L212" i="9"/>
  <c r="Q211" i="9"/>
  <c r="BJ206" i="5"/>
  <c r="AV208" i="4"/>
  <c r="BI208" i="4" s="1"/>
  <c r="AS209" i="4"/>
  <c r="AW209" i="4" s="1"/>
  <c r="BG204" i="3"/>
  <c r="BJ204" i="3"/>
  <c r="Q207" i="3"/>
  <c r="L208" i="3"/>
  <c r="BF202" i="1"/>
  <c r="BG202" i="1"/>
  <c r="V209" i="6"/>
  <c r="BH209" i="6" s="1"/>
  <c r="BJ209" i="6" s="1"/>
  <c r="AR204" i="1"/>
  <c r="AV204" i="1" s="1"/>
  <c r="AS204" i="1"/>
  <c r="R209" i="4"/>
  <c r="S209" i="4"/>
  <c r="P209" i="4"/>
  <c r="BK209" i="4" s="1"/>
  <c r="R208" i="5"/>
  <c r="W208" i="5" s="1"/>
  <c r="S208" i="5"/>
  <c r="P208" i="5"/>
  <c r="BK208" i="5" s="1"/>
  <c r="BG209" i="6"/>
  <c r="BF209" i="6"/>
  <c r="AW203" i="1"/>
  <c r="BI203" i="1" s="1"/>
  <c r="BJ203" i="1" s="1"/>
  <c r="A203" i="2" s="1"/>
  <c r="W208" i="4"/>
  <c r="BH208" i="4" s="1"/>
  <c r="AR206" i="3"/>
  <c r="AS206" i="3"/>
  <c r="AW206" i="3" s="1"/>
  <c r="R210" i="4"/>
  <c r="S210" i="4"/>
  <c r="W210" i="4" s="1"/>
  <c r="P210" i="4"/>
  <c r="BE207" i="3"/>
  <c r="BE205" i="1"/>
  <c r="AR208" i="5"/>
  <c r="AV208" i="5" s="1"/>
  <c r="AS208" i="5"/>
  <c r="AW208" i="5" s="1"/>
  <c r="AW205" i="3"/>
  <c r="BG205" i="3" s="1"/>
  <c r="R204" i="1"/>
  <c r="V204" i="1" s="1"/>
  <c r="S204" i="1"/>
  <c r="P204" i="1"/>
  <c r="R207" i="3"/>
  <c r="V207" i="3" s="1"/>
  <c r="S207" i="3"/>
  <c r="P207" i="3"/>
  <c r="R206" i="3"/>
  <c r="S206" i="3"/>
  <c r="P206" i="3"/>
  <c r="BK206" i="3" s="1"/>
  <c r="AW207" i="5"/>
  <c r="BI207" i="5" s="1"/>
  <c r="J211" i="6"/>
  <c r="Q211" i="6" s="1"/>
  <c r="G212" i="6"/>
  <c r="H212" i="6" s="1"/>
  <c r="M212" i="6" s="1"/>
  <c r="I212" i="6"/>
  <c r="O211" i="6"/>
  <c r="E213" i="6"/>
  <c r="F213" i="6" s="1"/>
  <c r="I213" i="6" s="1"/>
  <c r="B213" i="6"/>
  <c r="C213" i="6" s="1"/>
  <c r="R210" i="6"/>
  <c r="V210" i="6" s="1"/>
  <c r="S210" i="6"/>
  <c r="W210" i="6" s="1"/>
  <c r="Z212" i="6"/>
  <c r="N211" i="6"/>
  <c r="BE209" i="5"/>
  <c r="BE210" i="4"/>
  <c r="BG203" i="1"/>
  <c r="BF203" i="1"/>
  <c r="BF207" i="5"/>
  <c r="AG209" i="3"/>
  <c r="G209" i="3"/>
  <c r="BH207" i="5"/>
  <c r="L211" i="4"/>
  <c r="AL208" i="3"/>
  <c r="AN208" i="3" s="1"/>
  <c r="AL206" i="1"/>
  <c r="M208" i="3"/>
  <c r="AM211" i="4"/>
  <c r="M206" i="1"/>
  <c r="G212" i="4"/>
  <c r="G207" i="1"/>
  <c r="L206" i="1"/>
  <c r="AG207" i="1"/>
  <c r="AG212" i="4"/>
  <c r="AM206" i="1"/>
  <c r="AL211" i="4"/>
  <c r="M210" i="5"/>
  <c r="L210" i="5"/>
  <c r="AL210" i="5"/>
  <c r="AM210" i="5"/>
  <c r="AI210" i="5"/>
  <c r="N210" i="4"/>
  <c r="AJ206" i="1"/>
  <c r="AQ206" i="1" s="1"/>
  <c r="J206" i="1"/>
  <c r="V206" i="3"/>
  <c r="V210" i="4"/>
  <c r="V209" i="4"/>
  <c r="J208" i="3"/>
  <c r="I208" i="3"/>
  <c r="AJ208" i="3"/>
  <c r="AI208" i="3"/>
  <c r="AN209" i="5"/>
  <c r="I210" i="5"/>
  <c r="N209" i="5"/>
  <c r="O209" i="5"/>
  <c r="F211" i="5"/>
  <c r="Z211" i="5"/>
  <c r="AO209" i="5"/>
  <c r="AP209" i="5" s="1"/>
  <c r="J210" i="5"/>
  <c r="AJ210" i="5"/>
  <c r="AF211" i="5"/>
  <c r="AZ211" i="5"/>
  <c r="AE212" i="5"/>
  <c r="AG212" i="5" s="1"/>
  <c r="B212" i="5"/>
  <c r="C212" i="5" s="1"/>
  <c r="A213" i="5"/>
  <c r="E212" i="5"/>
  <c r="G212" i="5" s="1"/>
  <c r="AN210" i="4"/>
  <c r="AO210" i="4"/>
  <c r="AP210" i="4" s="1"/>
  <c r="Z212" i="4"/>
  <c r="F212" i="4"/>
  <c r="I212" i="4" s="1"/>
  <c r="B213" i="4"/>
  <c r="C213" i="4" s="1"/>
  <c r="BJ213" i="4" s="1"/>
  <c r="E213" i="4"/>
  <c r="AE213" i="4"/>
  <c r="A214" i="4"/>
  <c r="J211" i="4"/>
  <c r="AI211" i="4"/>
  <c r="I211" i="4"/>
  <c r="AZ212" i="4"/>
  <c r="AF212" i="4"/>
  <c r="AL212" i="4" s="1"/>
  <c r="O205" i="1"/>
  <c r="N205" i="1"/>
  <c r="AO205" i="1"/>
  <c r="AP205" i="1" s="1"/>
  <c r="AN205" i="1"/>
  <c r="F207" i="1"/>
  <c r="J207" i="1" s="1"/>
  <c r="Z207" i="1"/>
  <c r="AF207" i="1"/>
  <c r="N207" i="3"/>
  <c r="BK207" i="3" s="1"/>
  <c r="W207" i="3"/>
  <c r="F209" i="3"/>
  <c r="Z209" i="3"/>
  <c r="AO207" i="3"/>
  <c r="AP207" i="3" s="1"/>
  <c r="AV206" i="3"/>
  <c r="AF209" i="3"/>
  <c r="AZ207" i="1"/>
  <c r="AZ209" i="3"/>
  <c r="E210" i="3"/>
  <c r="AE210" i="3"/>
  <c r="B210" i="3"/>
  <c r="C210" i="3" s="1"/>
  <c r="E208" i="1"/>
  <c r="A208" i="8" s="1"/>
  <c r="AE208" i="1"/>
  <c r="B208" i="1"/>
  <c r="C208" i="1" s="1"/>
  <c r="A211" i="3"/>
  <c r="A209" i="1"/>
  <c r="AQ210" i="5" l="1"/>
  <c r="BI208" i="5"/>
  <c r="AQ211" i="4"/>
  <c r="BG207" i="5"/>
  <c r="BH210" i="6"/>
  <c r="BJ210" i="6" s="1"/>
  <c r="BI210" i="9"/>
  <c r="L213" i="9"/>
  <c r="BH210" i="9"/>
  <c r="BJ210" i="9" s="1"/>
  <c r="BI209" i="4"/>
  <c r="Q211" i="4"/>
  <c r="AQ208" i="3"/>
  <c r="AL209" i="3"/>
  <c r="BK210" i="4"/>
  <c r="AL213" i="9"/>
  <c r="A216" i="9"/>
  <c r="E215" i="9"/>
  <c r="B215" i="9"/>
  <c r="C215" i="9" s="1"/>
  <c r="AE215" i="9"/>
  <c r="AN212" i="9"/>
  <c r="AO212" i="9"/>
  <c r="AZ214" i="9"/>
  <c r="AG214" i="9"/>
  <c r="AF214" i="9"/>
  <c r="AI214" i="9" s="1"/>
  <c r="N212" i="9"/>
  <c r="O212" i="9"/>
  <c r="F214" i="9"/>
  <c r="I214" i="9" s="1"/>
  <c r="Z214" i="9"/>
  <c r="G214" i="9"/>
  <c r="M213" i="9"/>
  <c r="O213" i="9" s="1"/>
  <c r="AI213" i="9"/>
  <c r="BE213" i="9" s="1"/>
  <c r="AM213" i="9"/>
  <c r="BE212" i="9"/>
  <c r="BF210" i="9"/>
  <c r="BG210" i="9"/>
  <c r="AR211" i="9"/>
  <c r="AV211" i="9" s="1"/>
  <c r="BI211" i="9" s="1"/>
  <c r="BJ211" i="9" s="1"/>
  <c r="AS211" i="9"/>
  <c r="AW211" i="9" s="1"/>
  <c r="AP211" i="9"/>
  <c r="BK211" i="9"/>
  <c r="AQ212" i="9"/>
  <c r="Q212" i="9"/>
  <c r="Q213" i="9" s="1"/>
  <c r="Q210" i="5"/>
  <c r="V208" i="5"/>
  <c r="BH208" i="5" s="1"/>
  <c r="BJ208" i="5" s="1"/>
  <c r="BG208" i="4"/>
  <c r="BJ208" i="4"/>
  <c r="BF208" i="4"/>
  <c r="Q208" i="3"/>
  <c r="BI206" i="3"/>
  <c r="BF205" i="3"/>
  <c r="L209" i="3"/>
  <c r="BE206" i="1"/>
  <c r="AL207" i="1"/>
  <c r="AR210" i="4"/>
  <c r="AS210" i="4"/>
  <c r="W204" i="1"/>
  <c r="BG204" i="1" s="1"/>
  <c r="AW204" i="1"/>
  <c r="BI204" i="1" s="1"/>
  <c r="R209" i="5"/>
  <c r="S209" i="5"/>
  <c r="P209" i="5"/>
  <c r="BK209" i="5" s="1"/>
  <c r="AR207" i="3"/>
  <c r="AV207" i="3" s="1"/>
  <c r="AS207" i="3"/>
  <c r="AR209" i="5"/>
  <c r="AS209" i="5"/>
  <c r="BI205" i="3"/>
  <c r="AR205" i="1"/>
  <c r="AS205" i="1"/>
  <c r="R205" i="1"/>
  <c r="V205" i="1" s="1"/>
  <c r="S205" i="1"/>
  <c r="P205" i="1"/>
  <c r="BG210" i="6"/>
  <c r="BF210" i="6"/>
  <c r="W206" i="3"/>
  <c r="BH206" i="3" s="1"/>
  <c r="W209" i="4"/>
  <c r="BH209" i="4" s="1"/>
  <c r="J212" i="6"/>
  <c r="Q212" i="6" s="1"/>
  <c r="G213" i="6"/>
  <c r="H213" i="6" s="1"/>
  <c r="M213" i="6" s="1"/>
  <c r="S211" i="6"/>
  <c r="W211" i="6" s="1"/>
  <c r="P211" i="6"/>
  <c r="BK211" i="6" s="1"/>
  <c r="O212" i="6"/>
  <c r="R211" i="6"/>
  <c r="B214" i="6"/>
  <c r="C214" i="6" s="1"/>
  <c r="E214" i="6"/>
  <c r="F214" i="6" s="1"/>
  <c r="N212" i="6"/>
  <c r="Z213" i="6"/>
  <c r="BE210" i="5"/>
  <c r="BG209" i="4"/>
  <c r="BE211" i="4"/>
  <c r="BE208" i="3"/>
  <c r="BH210" i="4"/>
  <c r="AG210" i="3"/>
  <c r="AG213" i="4"/>
  <c r="AM212" i="4"/>
  <c r="AM207" i="1"/>
  <c r="AO207" i="1" s="1"/>
  <c r="AP207" i="1" s="1"/>
  <c r="L207" i="1"/>
  <c r="G213" i="4"/>
  <c r="M209" i="3"/>
  <c r="AM209" i="3"/>
  <c r="AN209" i="3" s="1"/>
  <c r="L212" i="4"/>
  <c r="AG208" i="1"/>
  <c r="G210" i="3"/>
  <c r="G208" i="1"/>
  <c r="M207" i="1"/>
  <c r="M212" i="4"/>
  <c r="BH207" i="3"/>
  <c r="M211" i="5"/>
  <c r="L211" i="5"/>
  <c r="AM211" i="5"/>
  <c r="AL211" i="5"/>
  <c r="AI211" i="5"/>
  <c r="AN206" i="1"/>
  <c r="AO211" i="4"/>
  <c r="AP211" i="4" s="1"/>
  <c r="AN211" i="4"/>
  <c r="AI207" i="1"/>
  <c r="AJ207" i="1"/>
  <c r="I207" i="1"/>
  <c r="AO210" i="5"/>
  <c r="AP210" i="5" s="1"/>
  <c r="J211" i="5"/>
  <c r="AI209" i="3"/>
  <c r="AJ209" i="3"/>
  <c r="I209" i="3"/>
  <c r="J209" i="3"/>
  <c r="AN210" i="5"/>
  <c r="B213" i="5"/>
  <c r="C213" i="5" s="1"/>
  <c r="BJ213" i="5" s="1"/>
  <c r="E213" i="5"/>
  <c r="G213" i="5" s="1"/>
  <c r="AE213" i="5"/>
  <c r="AG213" i="5" s="1"/>
  <c r="A214" i="5"/>
  <c r="Z212" i="5"/>
  <c r="F212" i="5"/>
  <c r="AV209" i="5"/>
  <c r="AJ211" i="5"/>
  <c r="I211" i="5"/>
  <c r="W209" i="5"/>
  <c r="V209" i="5"/>
  <c r="N210" i="5"/>
  <c r="O210" i="5"/>
  <c r="AF212" i="5"/>
  <c r="AZ212" i="5"/>
  <c r="AF213" i="4"/>
  <c r="AM213" i="4" s="1"/>
  <c r="AZ213" i="4"/>
  <c r="E214" i="4"/>
  <c r="A215" i="4"/>
  <c r="AE214" i="4"/>
  <c r="B214" i="4"/>
  <c r="C214" i="4" s="1"/>
  <c r="AJ212" i="4"/>
  <c r="AI212" i="4"/>
  <c r="N211" i="4"/>
  <c r="O211" i="4"/>
  <c r="J212" i="4"/>
  <c r="F213" i="4"/>
  <c r="J213" i="4" s="1"/>
  <c r="Z213" i="4"/>
  <c r="AV210" i="4"/>
  <c r="AW205" i="1"/>
  <c r="AV205" i="1"/>
  <c r="AO206" i="1"/>
  <c r="AP206" i="1" s="1"/>
  <c r="AN207" i="1"/>
  <c r="N206" i="1"/>
  <c r="F208" i="1"/>
  <c r="J208" i="1" s="1"/>
  <c r="Z208" i="1"/>
  <c r="AF208" i="1"/>
  <c r="AI208" i="1" s="1"/>
  <c r="O206" i="1"/>
  <c r="N208" i="3"/>
  <c r="O208" i="3"/>
  <c r="F210" i="3"/>
  <c r="Z210" i="3"/>
  <c r="AF210" i="3"/>
  <c r="AM210" i="3" s="1"/>
  <c r="AO208" i="3"/>
  <c r="AP208" i="3" s="1"/>
  <c r="AZ208" i="1"/>
  <c r="AZ210" i="3"/>
  <c r="B211" i="3"/>
  <c r="C211" i="3" s="1"/>
  <c r="BJ211" i="3" s="1"/>
  <c r="E211" i="3"/>
  <c r="AE211" i="3"/>
  <c r="E209" i="1"/>
  <c r="A209" i="8" s="1"/>
  <c r="AE209" i="1"/>
  <c r="B209" i="1"/>
  <c r="C209" i="1" s="1"/>
  <c r="A212" i="3"/>
  <c r="A210" i="1"/>
  <c r="AQ209" i="3" l="1"/>
  <c r="AQ212" i="4"/>
  <c r="AQ207" i="1"/>
  <c r="BF209" i="4"/>
  <c r="AM214" i="9"/>
  <c r="L214" i="9"/>
  <c r="N213" i="9"/>
  <c r="BF204" i="1"/>
  <c r="AW209" i="5"/>
  <c r="BI209" i="5" s="1"/>
  <c r="AQ211" i="5"/>
  <c r="BG206" i="3"/>
  <c r="M214" i="9"/>
  <c r="N214" i="9" s="1"/>
  <c r="AE216" i="9"/>
  <c r="B216" i="9"/>
  <c r="C216" i="9" s="1"/>
  <c r="E216" i="9"/>
  <c r="A217" i="9"/>
  <c r="P213" i="9"/>
  <c r="BK213" i="9" s="1"/>
  <c r="R213" i="9"/>
  <c r="V213" i="9" s="1"/>
  <c r="S213" i="9"/>
  <c r="W213" i="9" s="1"/>
  <c r="P212" i="9"/>
  <c r="BK212" i="9" s="1"/>
  <c r="R212" i="9"/>
  <c r="V212" i="9" s="1"/>
  <c r="BH212" i="9" s="1"/>
  <c r="S212" i="9"/>
  <c r="W212" i="9" s="1"/>
  <c r="F215" i="9"/>
  <c r="I215" i="9" s="1"/>
  <c r="Z215" i="9"/>
  <c r="G215" i="9"/>
  <c r="O214" i="9"/>
  <c r="AN213" i="9"/>
  <c r="AO213" i="9"/>
  <c r="AR212" i="9"/>
  <c r="AV212" i="9" s="1"/>
  <c r="AS212" i="9"/>
  <c r="AW212" i="9" s="1"/>
  <c r="AP212" i="9"/>
  <c r="J214" i="9"/>
  <c r="Q214" i="9" s="1"/>
  <c r="AJ214" i="9"/>
  <c r="BF211" i="9"/>
  <c r="AZ215" i="9"/>
  <c r="AG215" i="9"/>
  <c r="AF215" i="9"/>
  <c r="AI215" i="9" s="1"/>
  <c r="AL214" i="9"/>
  <c r="AQ213" i="9"/>
  <c r="BG211" i="9"/>
  <c r="BG208" i="5"/>
  <c r="BF208" i="5"/>
  <c r="Q211" i="5"/>
  <c r="Q212" i="4"/>
  <c r="Q209" i="3"/>
  <c r="BJ206" i="3"/>
  <c r="L210" i="3"/>
  <c r="BF206" i="3"/>
  <c r="BH204" i="1"/>
  <c r="BJ204" i="1" s="1"/>
  <c r="A204" i="2" s="1"/>
  <c r="W205" i="1"/>
  <c r="BH205" i="1" s="1"/>
  <c r="V211" i="6"/>
  <c r="BH211" i="6" s="1"/>
  <c r="BJ211" i="6" s="1"/>
  <c r="J213" i="6"/>
  <c r="AR207" i="1"/>
  <c r="AS207" i="1"/>
  <c r="AW207" i="1" s="1"/>
  <c r="R211" i="4"/>
  <c r="W211" i="4" s="1"/>
  <c r="S211" i="4"/>
  <c r="P211" i="4"/>
  <c r="BK211" i="4" s="1"/>
  <c r="R210" i="5"/>
  <c r="V210" i="5" s="1"/>
  <c r="S210" i="5"/>
  <c r="W210" i="5" s="1"/>
  <c r="P210" i="5"/>
  <c r="BK210" i="5" s="1"/>
  <c r="AR211" i="4"/>
  <c r="AV211" i="4" s="1"/>
  <c r="AS211" i="4"/>
  <c r="BF205" i="1"/>
  <c r="BG211" i="6"/>
  <c r="BF211" i="6"/>
  <c r="AR208" i="3"/>
  <c r="AS208" i="3"/>
  <c r="R206" i="1"/>
  <c r="V206" i="1" s="1"/>
  <c r="S206" i="1"/>
  <c r="P206" i="1"/>
  <c r="AR206" i="1"/>
  <c r="AV206" i="1" s="1"/>
  <c r="AS206" i="1"/>
  <c r="AW207" i="3"/>
  <c r="BI207" i="3" s="1"/>
  <c r="AW210" i="4"/>
  <c r="BF210" i="4" s="1"/>
  <c r="R208" i="3"/>
  <c r="V208" i="3" s="1"/>
  <c r="S208" i="3"/>
  <c r="P208" i="3"/>
  <c r="BK208" i="3" s="1"/>
  <c r="BE212" i="4"/>
  <c r="AR210" i="5"/>
  <c r="AV210" i="5" s="1"/>
  <c r="AS210" i="5"/>
  <c r="G214" i="6"/>
  <c r="H214" i="6" s="1"/>
  <c r="M214" i="6" s="1"/>
  <c r="I214" i="6"/>
  <c r="S212" i="6"/>
  <c r="W212" i="6" s="1"/>
  <c r="P212" i="6"/>
  <c r="BK212" i="6" s="1"/>
  <c r="R212" i="6"/>
  <c r="Z214" i="6"/>
  <c r="O213" i="6"/>
  <c r="P213" i="6" s="1"/>
  <c r="N213" i="6"/>
  <c r="E215" i="6"/>
  <c r="F215" i="6" s="1"/>
  <c r="B215" i="6"/>
  <c r="C215" i="6" s="1"/>
  <c r="BE211" i="5"/>
  <c r="BG205" i="1"/>
  <c r="BE209" i="3"/>
  <c r="BE207" i="1"/>
  <c r="BI205" i="1"/>
  <c r="BG209" i="5"/>
  <c r="BH209" i="5"/>
  <c r="AG209" i="1"/>
  <c r="AM208" i="1"/>
  <c r="AL213" i="4"/>
  <c r="AL210" i="3"/>
  <c r="AN210" i="3" s="1"/>
  <c r="G214" i="4"/>
  <c r="M210" i="3"/>
  <c r="AL208" i="1"/>
  <c r="G209" i="1"/>
  <c r="M208" i="1"/>
  <c r="L213" i="4"/>
  <c r="O213" i="4" s="1"/>
  <c r="AG211" i="3"/>
  <c r="G211" i="3"/>
  <c r="AG214" i="4"/>
  <c r="L208" i="1"/>
  <c r="M213" i="4"/>
  <c r="N211" i="5"/>
  <c r="M212" i="5"/>
  <c r="L212" i="5"/>
  <c r="AL212" i="5"/>
  <c r="AM212" i="5"/>
  <c r="J212" i="5"/>
  <c r="I208" i="1"/>
  <c r="N207" i="1"/>
  <c r="AJ208" i="1"/>
  <c r="AQ208" i="1" s="1"/>
  <c r="N209" i="3"/>
  <c r="O211" i="5"/>
  <c r="I212" i="5"/>
  <c r="AI210" i="3"/>
  <c r="AQ210" i="3" s="1"/>
  <c r="AJ210" i="3"/>
  <c r="I210" i="3"/>
  <c r="J210" i="3"/>
  <c r="F213" i="5"/>
  <c r="Z213" i="5"/>
  <c r="AZ213" i="5"/>
  <c r="AF213" i="5"/>
  <c r="E214" i="5"/>
  <c r="G214" i="5" s="1"/>
  <c r="A215" i="5"/>
  <c r="B214" i="5"/>
  <c r="C214" i="5" s="1"/>
  <c r="AE214" i="5"/>
  <c r="AG214" i="5" s="1"/>
  <c r="AI212" i="5"/>
  <c r="AQ212" i="5" s="1"/>
  <c r="AJ212" i="5"/>
  <c r="AN211" i="5"/>
  <c r="AO211" i="5"/>
  <c r="AP211" i="5" s="1"/>
  <c r="AI213" i="4"/>
  <c r="AJ213" i="4"/>
  <c r="AE215" i="4"/>
  <c r="B215" i="4"/>
  <c r="C215" i="4" s="1"/>
  <c r="BJ215" i="4" s="1"/>
  <c r="A216" i="4"/>
  <c r="E215" i="4"/>
  <c r="AZ214" i="4"/>
  <c r="AF214" i="4"/>
  <c r="AI214" i="4" s="1"/>
  <c r="AN212" i="4"/>
  <c r="AO212" i="4"/>
  <c r="AP212" i="4" s="1"/>
  <c r="I213" i="4"/>
  <c r="N212" i="4"/>
  <c r="O212" i="4"/>
  <c r="Z214" i="4"/>
  <c r="F214" i="4"/>
  <c r="J214" i="4" s="1"/>
  <c r="AW206" i="1"/>
  <c r="O207" i="1"/>
  <c r="AV207" i="1"/>
  <c r="AF209" i="1"/>
  <c r="AL209" i="1" s="1"/>
  <c r="W206" i="1"/>
  <c r="F209" i="1"/>
  <c r="J209" i="1" s="1"/>
  <c r="Z209" i="1"/>
  <c r="O209" i="3"/>
  <c r="AO209" i="3"/>
  <c r="AP209" i="3" s="1"/>
  <c r="F211" i="3"/>
  <c r="Z211" i="3"/>
  <c r="W208" i="3"/>
  <c r="AF211" i="3"/>
  <c r="AV208" i="3"/>
  <c r="AZ209" i="1"/>
  <c r="AZ211" i="3"/>
  <c r="E212" i="3"/>
  <c r="B212" i="3"/>
  <c r="C212" i="3" s="1"/>
  <c r="AE212" i="3"/>
  <c r="AE210" i="1"/>
  <c r="B210" i="1"/>
  <c r="C210" i="1" s="1"/>
  <c r="E210" i="1"/>
  <c r="A210" i="8" s="1"/>
  <c r="A213" i="3"/>
  <c r="A211" i="1"/>
  <c r="AQ213" i="4" l="1"/>
  <c r="BJ205" i="1"/>
  <c r="A205" i="2" s="1"/>
  <c r="BI212" i="9"/>
  <c r="BJ212" i="9" s="1"/>
  <c r="BH213" i="9"/>
  <c r="M215" i="9"/>
  <c r="BF209" i="5"/>
  <c r="BG207" i="3"/>
  <c r="AW208" i="3"/>
  <c r="BI208" i="3" s="1"/>
  <c r="BI210" i="4"/>
  <c r="BJ210" i="4" s="1"/>
  <c r="Q210" i="3"/>
  <c r="AQ214" i="9"/>
  <c r="Q212" i="5"/>
  <c r="L215" i="9"/>
  <c r="O215" i="9" s="1"/>
  <c r="L211" i="3"/>
  <c r="Q213" i="4"/>
  <c r="J215" i="9"/>
  <c r="Q215" i="9" s="1"/>
  <c r="Q213" i="6"/>
  <c r="BF212" i="9"/>
  <c r="BG212" i="9"/>
  <c r="F216" i="9"/>
  <c r="Z216" i="9"/>
  <c r="G216" i="9"/>
  <c r="I216" i="9"/>
  <c r="J216" i="9"/>
  <c r="AO214" i="9"/>
  <c r="AN214" i="9"/>
  <c r="P214" i="9"/>
  <c r="BK214" i="9" s="1"/>
  <c r="R214" i="9"/>
  <c r="V214" i="9" s="1"/>
  <c r="S214" i="9"/>
  <c r="B217" i="9"/>
  <c r="C217" i="9" s="1"/>
  <c r="E217" i="9"/>
  <c r="A218" i="9"/>
  <c r="AE217" i="9"/>
  <c r="W214" i="9"/>
  <c r="AM215" i="9"/>
  <c r="AJ215" i="9"/>
  <c r="AL215" i="9"/>
  <c r="AZ216" i="9"/>
  <c r="AG216" i="9"/>
  <c r="AF216" i="9"/>
  <c r="AR213" i="9"/>
  <c r="AV213" i="9" s="1"/>
  <c r="AS213" i="9"/>
  <c r="AW213" i="9" s="1"/>
  <c r="AP213" i="9"/>
  <c r="BE214" i="9"/>
  <c r="V211" i="4"/>
  <c r="BH211" i="4" s="1"/>
  <c r="N213" i="4"/>
  <c r="BK213" i="4" s="1"/>
  <c r="AM211" i="3"/>
  <c r="BF207" i="3"/>
  <c r="V212" i="6"/>
  <c r="BH212" i="6" s="1"/>
  <c r="BJ212" i="6" s="1"/>
  <c r="R213" i="4"/>
  <c r="V213" i="4" s="1"/>
  <c r="S213" i="4"/>
  <c r="P213" i="4"/>
  <c r="R211" i="5"/>
  <c r="W211" i="5" s="1"/>
  <c r="S211" i="5"/>
  <c r="P211" i="5"/>
  <c r="BK211" i="5" s="1"/>
  <c r="BF212" i="6"/>
  <c r="BG212" i="6"/>
  <c r="AW210" i="5"/>
  <c r="BI210" i="5" s="1"/>
  <c r="AW211" i="4"/>
  <c r="BI211" i="4" s="1"/>
  <c r="AR209" i="3"/>
  <c r="AS209" i="3"/>
  <c r="R207" i="1"/>
  <c r="S207" i="1"/>
  <c r="P207" i="1"/>
  <c r="R209" i="3"/>
  <c r="V209" i="3" s="1"/>
  <c r="S209" i="3"/>
  <c r="P209" i="3"/>
  <c r="BK209" i="3" s="1"/>
  <c r="R212" i="4"/>
  <c r="S212" i="4"/>
  <c r="P212" i="4"/>
  <c r="BK212" i="4" s="1"/>
  <c r="AR212" i="4"/>
  <c r="AV212" i="4" s="1"/>
  <c r="AS212" i="4"/>
  <c r="AR211" i="5"/>
  <c r="AV211" i="5" s="1"/>
  <c r="AS211" i="5"/>
  <c r="AW211" i="5" s="1"/>
  <c r="BG210" i="4"/>
  <c r="G215" i="6"/>
  <c r="H215" i="6" s="1"/>
  <c r="M215" i="6" s="1"/>
  <c r="I215" i="6"/>
  <c r="J214" i="6"/>
  <c r="N214" i="6"/>
  <c r="Z215" i="6"/>
  <c r="O214" i="6"/>
  <c r="P214" i="6" s="1"/>
  <c r="S213" i="6"/>
  <c r="W213" i="6" s="1"/>
  <c r="R213" i="6"/>
  <c r="E216" i="6"/>
  <c r="F216" i="6" s="1"/>
  <c r="B216" i="6"/>
  <c r="C216" i="6" s="1"/>
  <c r="BE212" i="5"/>
  <c r="BE213" i="4"/>
  <c r="BG211" i="4"/>
  <c r="BE210" i="3"/>
  <c r="BE208" i="1"/>
  <c r="BI207" i="1"/>
  <c r="BH210" i="5"/>
  <c r="BG208" i="3"/>
  <c r="BF208" i="3"/>
  <c r="BG206" i="1"/>
  <c r="BF206" i="1"/>
  <c r="M211" i="3"/>
  <c r="AL211" i="3"/>
  <c r="G215" i="4"/>
  <c r="AG210" i="1"/>
  <c r="BH208" i="3"/>
  <c r="BH206" i="1"/>
  <c r="BJ206" i="1" s="1"/>
  <c r="A206" i="2" s="1"/>
  <c r="AL214" i="4"/>
  <c r="M209" i="1"/>
  <c r="AM209" i="1"/>
  <c r="AN209" i="1" s="1"/>
  <c r="AG212" i="3"/>
  <c r="BI206" i="1"/>
  <c r="AM214" i="4"/>
  <c r="L209" i="1"/>
  <c r="L214" i="4"/>
  <c r="G212" i="3"/>
  <c r="G210" i="1"/>
  <c r="AG215" i="4"/>
  <c r="M214" i="4"/>
  <c r="O212" i="5"/>
  <c r="M213" i="5"/>
  <c r="L213" i="5"/>
  <c r="AL213" i="5"/>
  <c r="AM213" i="5"/>
  <c r="AN212" i="5"/>
  <c r="J213" i="5"/>
  <c r="I209" i="1"/>
  <c r="AI209" i="1"/>
  <c r="AJ209" i="1"/>
  <c r="AO208" i="1"/>
  <c r="AP208" i="1" s="1"/>
  <c r="AO212" i="5"/>
  <c r="AP212" i="5" s="1"/>
  <c r="AJ213" i="5"/>
  <c r="AI213" i="5"/>
  <c r="I211" i="3"/>
  <c r="Q211" i="3" s="1"/>
  <c r="J211" i="3"/>
  <c r="AI211" i="3"/>
  <c r="AJ211" i="3"/>
  <c r="AQ211" i="3" s="1"/>
  <c r="N212" i="5"/>
  <c r="I213" i="5"/>
  <c r="F214" i="5"/>
  <c r="Z214" i="5"/>
  <c r="AE215" i="5"/>
  <c r="AG215" i="5" s="1"/>
  <c r="E215" i="5"/>
  <c r="G215" i="5" s="1"/>
  <c r="B215" i="5"/>
  <c r="C215" i="5" s="1"/>
  <c r="BJ215" i="5" s="1"/>
  <c r="A216" i="5"/>
  <c r="AZ214" i="5"/>
  <c r="AF214" i="5"/>
  <c r="AF215" i="4"/>
  <c r="AI215" i="4" s="1"/>
  <c r="AZ215" i="4"/>
  <c r="AJ214" i="4"/>
  <c r="AQ214" i="4" s="1"/>
  <c r="I214" i="4"/>
  <c r="Q214" i="4" s="1"/>
  <c r="Z215" i="4"/>
  <c r="F215" i="4"/>
  <c r="L215" i="4" s="1"/>
  <c r="AN213" i="4"/>
  <c r="AO213" i="4"/>
  <c r="AP213" i="4" s="1"/>
  <c r="W212" i="4"/>
  <c r="V212" i="4"/>
  <c r="AE216" i="4"/>
  <c r="B216" i="4"/>
  <c r="C216" i="4" s="1"/>
  <c r="E216" i="4"/>
  <c r="A217" i="4"/>
  <c r="O208" i="1"/>
  <c r="N208" i="1"/>
  <c r="AN208" i="1"/>
  <c r="AF210" i="1"/>
  <c r="AL210" i="1" s="1"/>
  <c r="F210" i="1"/>
  <c r="J210" i="1" s="1"/>
  <c r="Z210" i="1"/>
  <c r="AO210" i="3"/>
  <c r="AP210" i="3" s="1"/>
  <c r="O210" i="3"/>
  <c r="N210" i="3"/>
  <c r="F212" i="3"/>
  <c r="L212" i="3" s="1"/>
  <c r="Z212" i="3"/>
  <c r="AF212" i="3"/>
  <c r="AM212" i="3" s="1"/>
  <c r="AZ210" i="1"/>
  <c r="AZ212" i="3"/>
  <c r="B213" i="3"/>
  <c r="C213" i="3" s="1"/>
  <c r="BJ213" i="3" s="1"/>
  <c r="E213" i="3"/>
  <c r="AE213" i="3"/>
  <c r="E211" i="1"/>
  <c r="A211" i="8" s="1"/>
  <c r="AE211" i="1"/>
  <c r="B211" i="1"/>
  <c r="C211" i="1" s="1"/>
  <c r="A214" i="3"/>
  <c r="A212" i="1"/>
  <c r="V211" i="5" l="1"/>
  <c r="BH211" i="5" s="1"/>
  <c r="AQ209" i="1"/>
  <c r="BI213" i="9"/>
  <c r="BJ213" i="9" s="1"/>
  <c r="W207" i="1"/>
  <c r="BE215" i="9"/>
  <c r="BH214" i="9"/>
  <c r="N215" i="9"/>
  <c r="L216" i="9"/>
  <c r="BJ208" i="3"/>
  <c r="AW209" i="3"/>
  <c r="AL216" i="9"/>
  <c r="AN216" i="9" s="1"/>
  <c r="AQ215" i="9"/>
  <c r="AQ213" i="5"/>
  <c r="Q214" i="6"/>
  <c r="BK213" i="6"/>
  <c r="Q216" i="9"/>
  <c r="BG213" i="9"/>
  <c r="AZ217" i="9"/>
  <c r="AG217" i="9"/>
  <c r="AF217" i="9"/>
  <c r="AJ217" i="9" s="1"/>
  <c r="AI216" i="9"/>
  <c r="AE218" i="9"/>
  <c r="B218" i="9"/>
  <c r="C218" i="9" s="1"/>
  <c r="A219" i="9"/>
  <c r="E218" i="9"/>
  <c r="AR214" i="9"/>
  <c r="AV214" i="9" s="1"/>
  <c r="AS214" i="9"/>
  <c r="AW214" i="9" s="1"/>
  <c r="AP214" i="9"/>
  <c r="BF213" i="9"/>
  <c r="M216" i="9"/>
  <c r="N216" i="9" s="1"/>
  <c r="AJ216" i="9"/>
  <c r="AM216" i="9"/>
  <c r="P215" i="9"/>
  <c r="BK215" i="9" s="1"/>
  <c r="R215" i="9"/>
  <c r="V215" i="9" s="1"/>
  <c r="S215" i="9"/>
  <c r="W215" i="9" s="1"/>
  <c r="AN215" i="9"/>
  <c r="AO215" i="9"/>
  <c r="F217" i="9"/>
  <c r="J217" i="9" s="1"/>
  <c r="Z217" i="9"/>
  <c r="G217" i="9"/>
  <c r="Q213" i="5"/>
  <c r="BG210" i="5"/>
  <c r="BF210" i="5"/>
  <c r="BJ210" i="5"/>
  <c r="BE214" i="4"/>
  <c r="BF211" i="4"/>
  <c r="AV209" i="3"/>
  <c r="BI209" i="3" s="1"/>
  <c r="AN211" i="3"/>
  <c r="V207" i="1"/>
  <c r="BH207" i="1" s="1"/>
  <c r="BJ207" i="1" s="1"/>
  <c r="A207" i="2" s="1"/>
  <c r="V213" i="6"/>
  <c r="BH213" i="6" s="1"/>
  <c r="BJ213" i="6" s="1"/>
  <c r="R208" i="1"/>
  <c r="S208" i="1"/>
  <c r="P208" i="1"/>
  <c r="AL215" i="4"/>
  <c r="AR212" i="5"/>
  <c r="AS212" i="5"/>
  <c r="R212" i="5"/>
  <c r="V212" i="5" s="1"/>
  <c r="S212" i="5"/>
  <c r="W212" i="5" s="1"/>
  <c r="P212" i="5"/>
  <c r="BK212" i="5" s="1"/>
  <c r="BG213" i="6"/>
  <c r="BF213" i="6"/>
  <c r="AW212" i="4"/>
  <c r="BI212" i="4" s="1"/>
  <c r="R210" i="3"/>
  <c r="S210" i="3"/>
  <c r="P210" i="3"/>
  <c r="BK210" i="3" s="1"/>
  <c r="AO213" i="5"/>
  <c r="AP213" i="5" s="1"/>
  <c r="AR210" i="3"/>
  <c r="AV210" i="3" s="1"/>
  <c r="AS210" i="3"/>
  <c r="AR213" i="4"/>
  <c r="AV213" i="4" s="1"/>
  <c r="AS213" i="4"/>
  <c r="AR208" i="1"/>
  <c r="AV208" i="1" s="1"/>
  <c r="AS208" i="1"/>
  <c r="W209" i="3"/>
  <c r="BH209" i="3" s="1"/>
  <c r="W213" i="4"/>
  <c r="BH213" i="4" s="1"/>
  <c r="J215" i="6"/>
  <c r="G216" i="6"/>
  <c r="H216" i="6" s="1"/>
  <c r="M216" i="6" s="1"/>
  <c r="I216" i="6"/>
  <c r="Z216" i="6"/>
  <c r="O215" i="6"/>
  <c r="P215" i="6" s="1"/>
  <c r="N215" i="6"/>
  <c r="S214" i="6"/>
  <c r="W214" i="6" s="1"/>
  <c r="R214" i="6"/>
  <c r="E217" i="6"/>
  <c r="F217" i="6" s="1"/>
  <c r="I217" i="6" s="1"/>
  <c r="B217" i="6"/>
  <c r="C217" i="6" s="1"/>
  <c r="BE213" i="5"/>
  <c r="BG211" i="5"/>
  <c r="BF211" i="5"/>
  <c r="BE211" i="3"/>
  <c r="BG209" i="3"/>
  <c r="BF207" i="1"/>
  <c r="BG207" i="1"/>
  <c r="BE209" i="1"/>
  <c r="BI211" i="5"/>
  <c r="BG212" i="4"/>
  <c r="BH212" i="4"/>
  <c r="AM215" i="4"/>
  <c r="AL212" i="3"/>
  <c r="AN212" i="3" s="1"/>
  <c r="AM210" i="1"/>
  <c r="M215" i="4"/>
  <c r="N215" i="4" s="1"/>
  <c r="AG213" i="3"/>
  <c r="AG216" i="4"/>
  <c r="G213" i="3"/>
  <c r="AG211" i="1"/>
  <c r="G216" i="4"/>
  <c r="M212" i="3"/>
  <c r="O212" i="3" s="1"/>
  <c r="G211" i="1"/>
  <c r="M210" i="1"/>
  <c r="L210" i="1"/>
  <c r="M214" i="5"/>
  <c r="L214" i="5"/>
  <c r="AL214" i="5"/>
  <c r="AM214" i="5"/>
  <c r="AI214" i="5"/>
  <c r="AQ214" i="5" s="1"/>
  <c r="I214" i="5"/>
  <c r="AI210" i="1"/>
  <c r="AQ210" i="1" s="1"/>
  <c r="AJ210" i="1"/>
  <c r="I210" i="1"/>
  <c r="AV212" i="5"/>
  <c r="AI212" i="3"/>
  <c r="AQ212" i="3" s="1"/>
  <c r="AJ212" i="3"/>
  <c r="J212" i="3"/>
  <c r="I212" i="3"/>
  <c r="Q212" i="3" s="1"/>
  <c r="N213" i="5"/>
  <c r="O213" i="5"/>
  <c r="J214" i="5"/>
  <c r="AN213" i="5"/>
  <c r="Z215" i="5"/>
  <c r="F215" i="5"/>
  <c r="AF215" i="5"/>
  <c r="AZ215" i="5"/>
  <c r="AJ214" i="5"/>
  <c r="AE216" i="5"/>
  <c r="AG216" i="5" s="1"/>
  <c r="B216" i="5"/>
  <c r="C216" i="5" s="1"/>
  <c r="A217" i="5"/>
  <c r="E216" i="5"/>
  <c r="G216" i="5" s="1"/>
  <c r="AZ216" i="4"/>
  <c r="AF216" i="4"/>
  <c r="AJ216" i="4" s="1"/>
  <c r="J215" i="4"/>
  <c r="Z216" i="4"/>
  <c r="F216" i="4"/>
  <c r="J216" i="4" s="1"/>
  <c r="I215" i="4"/>
  <c r="O214" i="4"/>
  <c r="N214" i="4"/>
  <c r="AN214" i="4"/>
  <c r="AO214" i="4"/>
  <c r="AP214" i="4" s="1"/>
  <c r="AJ215" i="4"/>
  <c r="AQ215" i="4" s="1"/>
  <c r="B217" i="4"/>
  <c r="C217" i="4" s="1"/>
  <c r="BJ217" i="4" s="1"/>
  <c r="E217" i="4"/>
  <c r="A218" i="4"/>
  <c r="AE217" i="4"/>
  <c r="V210" i="3"/>
  <c r="O209" i="1"/>
  <c r="N209" i="1"/>
  <c r="V208" i="1"/>
  <c r="F211" i="1"/>
  <c r="Z211" i="1"/>
  <c r="AF211" i="1"/>
  <c r="AO209" i="1"/>
  <c r="AP209" i="1" s="1"/>
  <c r="N211" i="3"/>
  <c r="AO211" i="3"/>
  <c r="AP211" i="3" s="1"/>
  <c r="F213" i="3"/>
  <c r="Z213" i="3"/>
  <c r="O211" i="3"/>
  <c r="AF213" i="3"/>
  <c r="AL213" i="3" s="1"/>
  <c r="AZ211" i="1"/>
  <c r="AZ213" i="3"/>
  <c r="AE214" i="3"/>
  <c r="B214" i="3"/>
  <c r="C214" i="3" s="1"/>
  <c r="E214" i="3"/>
  <c r="E212" i="1"/>
  <c r="A212" i="8" s="1"/>
  <c r="B212" i="1"/>
  <c r="C212" i="1" s="1"/>
  <c r="AE212" i="1"/>
  <c r="A215" i="3"/>
  <c r="A213" i="1"/>
  <c r="AO216" i="9" l="1"/>
  <c r="BH215" i="9"/>
  <c r="BI214" i="9"/>
  <c r="BJ214" i="9" s="1"/>
  <c r="L211" i="1"/>
  <c r="N210" i="1"/>
  <c r="Q215" i="6"/>
  <c r="Q215" i="4"/>
  <c r="BE216" i="9"/>
  <c r="BK214" i="6"/>
  <c r="AZ218" i="9"/>
  <c r="AG218" i="9"/>
  <c r="AF218" i="9"/>
  <c r="AJ218" i="9" s="1"/>
  <c r="AI218" i="9"/>
  <c r="M217" i="9"/>
  <c r="AL217" i="9"/>
  <c r="O216" i="9"/>
  <c r="AR216" i="9"/>
  <c r="AV216" i="9" s="1"/>
  <c r="BI216" i="9" s="1"/>
  <c r="AS216" i="9"/>
  <c r="AW216" i="9" s="1"/>
  <c r="AP216" i="9"/>
  <c r="AI217" i="9"/>
  <c r="I217" i="9"/>
  <c r="BF214" i="9"/>
  <c r="AE219" i="9"/>
  <c r="B219" i="9"/>
  <c r="C219" i="9" s="1"/>
  <c r="A220" i="9"/>
  <c r="E219" i="9"/>
  <c r="L217" i="9"/>
  <c r="BG214" i="9"/>
  <c r="AR215" i="9"/>
  <c r="AV215" i="9" s="1"/>
  <c r="BI215" i="9" s="1"/>
  <c r="AS215" i="9"/>
  <c r="AW215" i="9" s="1"/>
  <c r="AP215" i="9"/>
  <c r="F218" i="9"/>
  <c r="I218" i="9" s="1"/>
  <c r="Z218" i="9"/>
  <c r="G218" i="9"/>
  <c r="AM217" i="9"/>
  <c r="AQ216" i="9"/>
  <c r="Q214" i="5"/>
  <c r="BF212" i="4"/>
  <c r="BE215" i="4"/>
  <c r="BF209" i="3"/>
  <c r="L213" i="3"/>
  <c r="V214" i="6"/>
  <c r="BH214" i="6" s="1"/>
  <c r="BJ214" i="6" s="1"/>
  <c r="BJ212" i="4"/>
  <c r="BG214" i="6"/>
  <c r="BF214" i="6"/>
  <c r="AW213" i="4"/>
  <c r="BI213" i="4" s="1"/>
  <c r="W210" i="3"/>
  <c r="BH210" i="3" s="1"/>
  <c r="AR209" i="1"/>
  <c r="AS209" i="1"/>
  <c r="AR211" i="3"/>
  <c r="AW211" i="3" s="1"/>
  <c r="AS211" i="3"/>
  <c r="AL211" i="1"/>
  <c r="R214" i="4"/>
  <c r="S214" i="4"/>
  <c r="P214" i="4"/>
  <c r="BK214" i="4" s="1"/>
  <c r="R213" i="5"/>
  <c r="S213" i="5"/>
  <c r="P213" i="5"/>
  <c r="BK213" i="5" s="1"/>
  <c r="R212" i="3"/>
  <c r="V212" i="3" s="1"/>
  <c r="S212" i="3"/>
  <c r="W212" i="3" s="1"/>
  <c r="P212" i="3"/>
  <c r="AR213" i="5"/>
  <c r="AV213" i="5" s="1"/>
  <c r="AS213" i="5"/>
  <c r="AW213" i="5" s="1"/>
  <c r="AW212" i="5"/>
  <c r="BI212" i="5" s="1"/>
  <c r="R211" i="3"/>
  <c r="V211" i="3" s="1"/>
  <c r="S211" i="3"/>
  <c r="P211" i="3"/>
  <c r="BK211" i="3" s="1"/>
  <c r="R209" i="1"/>
  <c r="V209" i="1" s="1"/>
  <c r="S209" i="1"/>
  <c r="W209" i="1" s="1"/>
  <c r="P209" i="1"/>
  <c r="AR214" i="4"/>
  <c r="AV214" i="4" s="1"/>
  <c r="AS214" i="4"/>
  <c r="G217" i="6"/>
  <c r="H217" i="6" s="1"/>
  <c r="M217" i="6" s="1"/>
  <c r="AW208" i="1"/>
  <c r="BI208" i="1" s="1"/>
  <c r="AW210" i="3"/>
  <c r="W208" i="1"/>
  <c r="J216" i="6"/>
  <c r="N216" i="6"/>
  <c r="Z217" i="6"/>
  <c r="S215" i="6"/>
  <c r="W215" i="6" s="1"/>
  <c r="R215" i="6"/>
  <c r="V215" i="6" s="1"/>
  <c r="E218" i="6"/>
  <c r="F218" i="6" s="1"/>
  <c r="B218" i="6"/>
  <c r="C218" i="6" s="1"/>
  <c r="O216" i="6"/>
  <c r="P216" i="6" s="1"/>
  <c r="BE214" i="5"/>
  <c r="BE212" i="3"/>
  <c r="BE210" i="1"/>
  <c r="BH212" i="5"/>
  <c r="BG212" i="5"/>
  <c r="BF212" i="5"/>
  <c r="AG212" i="1"/>
  <c r="AG217" i="4"/>
  <c r="M216" i="4"/>
  <c r="AM211" i="1"/>
  <c r="AM213" i="3"/>
  <c r="AN213" i="3" s="1"/>
  <c r="G212" i="1"/>
  <c r="G217" i="4"/>
  <c r="M211" i="1"/>
  <c r="O211" i="1" s="1"/>
  <c r="M213" i="3"/>
  <c r="AL216" i="4"/>
  <c r="AG214" i="3"/>
  <c r="G214" i="3"/>
  <c r="L216" i="4"/>
  <c r="AM216" i="4"/>
  <c r="L215" i="5"/>
  <c r="M215" i="5"/>
  <c r="AM215" i="5"/>
  <c r="AL215" i="5"/>
  <c r="AN215" i="5" s="1"/>
  <c r="I215" i="5"/>
  <c r="O210" i="1"/>
  <c r="I216" i="4"/>
  <c r="Q216" i="4" s="1"/>
  <c r="N212" i="3"/>
  <c r="BK212" i="3" s="1"/>
  <c r="J211" i="1"/>
  <c r="I211" i="1"/>
  <c r="AJ211" i="1"/>
  <c r="AI211" i="1"/>
  <c r="AQ211" i="1" s="1"/>
  <c r="AI215" i="5"/>
  <c r="O215" i="4"/>
  <c r="AI213" i="3"/>
  <c r="AJ213" i="3"/>
  <c r="I213" i="3"/>
  <c r="Q213" i="3" s="1"/>
  <c r="J213" i="3"/>
  <c r="V213" i="5"/>
  <c r="AN214" i="5"/>
  <c r="AO214" i="5"/>
  <c r="AP214" i="5" s="1"/>
  <c r="J215" i="5"/>
  <c r="N214" i="5"/>
  <c r="O214" i="5"/>
  <c r="B217" i="5"/>
  <c r="C217" i="5" s="1"/>
  <c r="BJ217" i="5" s="1"/>
  <c r="E217" i="5"/>
  <c r="G217" i="5" s="1"/>
  <c r="AE217" i="5"/>
  <c r="AG217" i="5" s="1"/>
  <c r="A218" i="5"/>
  <c r="AJ215" i="5"/>
  <c r="AF216" i="5"/>
  <c r="AZ216" i="5"/>
  <c r="Z216" i="5"/>
  <c r="F216" i="5"/>
  <c r="AW214" i="4"/>
  <c r="F217" i="4"/>
  <c r="Z217" i="4"/>
  <c r="E218" i="4"/>
  <c r="A219" i="4"/>
  <c r="AE218" i="4"/>
  <c r="B218" i="4"/>
  <c r="C218" i="4" s="1"/>
  <c r="AI216" i="4"/>
  <c r="AQ216" i="4" s="1"/>
  <c r="AZ217" i="4"/>
  <c r="AF217" i="4"/>
  <c r="AN215" i="4"/>
  <c r="AO215" i="4"/>
  <c r="AP215" i="4" s="1"/>
  <c r="AO210" i="1"/>
  <c r="AP210" i="1" s="1"/>
  <c r="AN210" i="1"/>
  <c r="AW209" i="1"/>
  <c r="AV209" i="1"/>
  <c r="AF212" i="1"/>
  <c r="F212" i="1"/>
  <c r="J212" i="1" s="1"/>
  <c r="Z212" i="1"/>
  <c r="AO212" i="3"/>
  <c r="AP212" i="3" s="1"/>
  <c r="F214" i="3"/>
  <c r="Z214" i="3"/>
  <c r="AF214" i="3"/>
  <c r="AZ212" i="1"/>
  <c r="AZ214" i="3"/>
  <c r="AE215" i="3"/>
  <c r="E215" i="3"/>
  <c r="B215" i="3"/>
  <c r="C215" i="3" s="1"/>
  <c r="BJ215" i="3" s="1"/>
  <c r="E213" i="1"/>
  <c r="A213" i="8" s="1"/>
  <c r="B213" i="1"/>
  <c r="C213" i="1" s="1"/>
  <c r="AE213" i="1"/>
  <c r="A216" i="3"/>
  <c r="A214" i="1"/>
  <c r="BJ215" i="9" l="1"/>
  <c r="BG210" i="3"/>
  <c r="W214" i="4"/>
  <c r="AQ213" i="3"/>
  <c r="AM212" i="1"/>
  <c r="J217" i="6"/>
  <c r="BF210" i="3"/>
  <c r="BG215" i="9"/>
  <c r="AL218" i="9"/>
  <c r="AO211" i="1"/>
  <c r="AP211" i="1" s="1"/>
  <c r="AQ215" i="5"/>
  <c r="Q216" i="6"/>
  <c r="BK215" i="6"/>
  <c r="AQ217" i="9"/>
  <c r="AQ218" i="9" s="1"/>
  <c r="BF215" i="9"/>
  <c r="BE217" i="9"/>
  <c r="Q217" i="9"/>
  <c r="P216" i="9"/>
  <c r="BK216" i="9" s="1"/>
  <c r="R216" i="9"/>
  <c r="V216" i="9" s="1"/>
  <c r="S216" i="9"/>
  <c r="W216" i="9" s="1"/>
  <c r="J218" i="9"/>
  <c r="BE218" i="9" s="1"/>
  <c r="N217" i="9"/>
  <c r="O217" i="9"/>
  <c r="L218" i="9"/>
  <c r="AZ219" i="9"/>
  <c r="AG219" i="9"/>
  <c r="AF219" i="9"/>
  <c r="AI219" i="9" s="1"/>
  <c r="A221" i="9"/>
  <c r="E220" i="9"/>
  <c r="B220" i="9"/>
  <c r="C220" i="9" s="1"/>
  <c r="AE220" i="9"/>
  <c r="AM218" i="9"/>
  <c r="AO218" i="9" s="1"/>
  <c r="F219" i="9"/>
  <c r="M219" i="9" s="1"/>
  <c r="Z219" i="9"/>
  <c r="G219" i="9"/>
  <c r="AN217" i="9"/>
  <c r="AO217" i="9"/>
  <c r="M218" i="9"/>
  <c r="Q215" i="5"/>
  <c r="BF213" i="4"/>
  <c r="L217" i="4"/>
  <c r="BG213" i="4"/>
  <c r="V214" i="4"/>
  <c r="BH214" i="4" s="1"/>
  <c r="AM217" i="4"/>
  <c r="O216" i="4"/>
  <c r="P216" i="4" s="1"/>
  <c r="AV211" i="3"/>
  <c r="BI211" i="3" s="1"/>
  <c r="AL214" i="3"/>
  <c r="L214" i="3"/>
  <c r="BG208" i="1"/>
  <c r="R216" i="4"/>
  <c r="V216" i="4" s="1"/>
  <c r="S216" i="4"/>
  <c r="AR215" i="4"/>
  <c r="AV215" i="4" s="1"/>
  <c r="AS215" i="4"/>
  <c r="R214" i="5"/>
  <c r="S214" i="5"/>
  <c r="W214" i="5" s="1"/>
  <c r="P214" i="5"/>
  <c r="BK214" i="5" s="1"/>
  <c r="BG215" i="6"/>
  <c r="BF215" i="6"/>
  <c r="BI210" i="3"/>
  <c r="BJ210" i="3" s="1"/>
  <c r="AR212" i="3"/>
  <c r="AS212" i="3"/>
  <c r="AR210" i="1"/>
  <c r="AV210" i="1" s="1"/>
  <c r="AS210" i="1"/>
  <c r="R211" i="1"/>
  <c r="S211" i="1"/>
  <c r="P211" i="1"/>
  <c r="R215" i="4"/>
  <c r="V215" i="4" s="1"/>
  <c r="S215" i="4"/>
  <c r="P215" i="4"/>
  <c r="BK215" i="4" s="1"/>
  <c r="BJ212" i="5"/>
  <c r="BF208" i="1"/>
  <c r="BI213" i="5"/>
  <c r="W213" i="5"/>
  <c r="BG213" i="5" s="1"/>
  <c r="BH208" i="1"/>
  <c r="BJ208" i="1" s="1"/>
  <c r="A208" i="2" s="1"/>
  <c r="AR211" i="1"/>
  <c r="AR214" i="5"/>
  <c r="AS214" i="5"/>
  <c r="R210" i="1"/>
  <c r="S210" i="1"/>
  <c r="P210" i="1"/>
  <c r="BF213" i="5"/>
  <c r="BH215" i="6"/>
  <c r="BJ215" i="6" s="1"/>
  <c r="W211" i="3"/>
  <c r="BH211" i="3" s="1"/>
  <c r="G218" i="6"/>
  <c r="H218" i="6" s="1"/>
  <c r="M218" i="6" s="1"/>
  <c r="I218" i="6"/>
  <c r="O217" i="6"/>
  <c r="P217" i="6" s="1"/>
  <c r="N217" i="6"/>
  <c r="Z218" i="6"/>
  <c r="S216" i="6"/>
  <c r="W216" i="6" s="1"/>
  <c r="R216" i="6"/>
  <c r="V216" i="6" s="1"/>
  <c r="E219" i="6"/>
  <c r="F219" i="6" s="1"/>
  <c r="B219" i="6"/>
  <c r="C219" i="6" s="1"/>
  <c r="BE215" i="5"/>
  <c r="BE216" i="4"/>
  <c r="BE213" i="3"/>
  <c r="BE211" i="1"/>
  <c r="BF214" i="4"/>
  <c r="BH209" i="1"/>
  <c r="BJ209" i="1" s="1"/>
  <c r="A209" i="2" s="1"/>
  <c r="BG209" i="1"/>
  <c r="BF209" i="1"/>
  <c r="G213" i="1"/>
  <c r="AG218" i="4"/>
  <c r="AM214" i="3"/>
  <c r="M217" i="4"/>
  <c r="AL212" i="1"/>
  <c r="AN212" i="1" s="1"/>
  <c r="BH212" i="3"/>
  <c r="BI214" i="4"/>
  <c r="BJ214" i="4" s="1"/>
  <c r="M214" i="3"/>
  <c r="AL217" i="4"/>
  <c r="G215" i="3"/>
  <c r="G218" i="4"/>
  <c r="M212" i="1"/>
  <c r="AG213" i="1"/>
  <c r="AG215" i="3"/>
  <c r="BI209" i="1"/>
  <c r="L212" i="1"/>
  <c r="AL216" i="5"/>
  <c r="AM216" i="5"/>
  <c r="M216" i="5"/>
  <c r="L216" i="5"/>
  <c r="AJ216" i="5"/>
  <c r="V210" i="1"/>
  <c r="N216" i="4"/>
  <c r="AJ212" i="1"/>
  <c r="AI212" i="1"/>
  <c r="I212" i="1"/>
  <c r="N213" i="3"/>
  <c r="I214" i="3"/>
  <c r="J214" i="3"/>
  <c r="AI214" i="3"/>
  <c r="AQ214" i="3" s="1"/>
  <c r="AJ214" i="3"/>
  <c r="O213" i="3"/>
  <c r="F217" i="5"/>
  <c r="Z217" i="5"/>
  <c r="AO215" i="5"/>
  <c r="AP215" i="5" s="1"/>
  <c r="V214" i="5"/>
  <c r="AW214" i="5"/>
  <c r="AV214" i="5"/>
  <c r="J216" i="5"/>
  <c r="E218" i="5"/>
  <c r="G218" i="5" s="1"/>
  <c r="A219" i="5"/>
  <c r="B218" i="5"/>
  <c r="C218" i="5" s="1"/>
  <c r="AE218" i="5"/>
  <c r="AG218" i="5" s="1"/>
  <c r="N215" i="5"/>
  <c r="O215" i="5"/>
  <c r="I216" i="5"/>
  <c r="AI216" i="5"/>
  <c r="AF217" i="5"/>
  <c r="AZ217" i="5"/>
  <c r="AE219" i="4"/>
  <c r="B219" i="4"/>
  <c r="C219" i="4" s="1"/>
  <c r="BJ219" i="4" s="1"/>
  <c r="E219" i="4"/>
  <c r="A220" i="4"/>
  <c r="AZ218" i="4"/>
  <c r="AF218" i="4"/>
  <c r="Z218" i="4"/>
  <c r="F218" i="4"/>
  <c r="AI217" i="4"/>
  <c r="AJ217" i="4"/>
  <c r="J217" i="4"/>
  <c r="AW215" i="4"/>
  <c r="AN216" i="4"/>
  <c r="AO216" i="4"/>
  <c r="AP216" i="4" s="1"/>
  <c r="I217" i="4"/>
  <c r="W211" i="1"/>
  <c r="V211" i="1"/>
  <c r="N211" i="1"/>
  <c r="AN211" i="1"/>
  <c r="AF213" i="1"/>
  <c r="F213" i="1"/>
  <c r="M213" i="1" s="1"/>
  <c r="Z213" i="1"/>
  <c r="AV211" i="1"/>
  <c r="AO213" i="3"/>
  <c r="AP213" i="3" s="1"/>
  <c r="AV212" i="3"/>
  <c r="F215" i="3"/>
  <c r="L215" i="3" s="1"/>
  <c r="Z215" i="3"/>
  <c r="AF215" i="3"/>
  <c r="AZ213" i="1"/>
  <c r="AZ215" i="3"/>
  <c r="AE216" i="3"/>
  <c r="B216" i="3"/>
  <c r="C216" i="3" s="1"/>
  <c r="E216" i="3"/>
  <c r="AE214" i="1"/>
  <c r="B214" i="1"/>
  <c r="C214" i="1" s="1"/>
  <c r="E214" i="1"/>
  <c r="A214" i="8" s="1"/>
  <c r="A217" i="3"/>
  <c r="A215" i="1"/>
  <c r="AQ212" i="1" l="1"/>
  <c r="BK217" i="6"/>
  <c r="BH216" i="9"/>
  <c r="BJ216" i="9" s="1"/>
  <c r="Q217" i="6"/>
  <c r="AQ216" i="5"/>
  <c r="AM218" i="4"/>
  <c r="AQ217" i="4"/>
  <c r="BG214" i="4"/>
  <c r="Q216" i="5"/>
  <c r="AN214" i="3"/>
  <c r="AS211" i="1"/>
  <c r="AW211" i="1" s="1"/>
  <c r="BK216" i="4"/>
  <c r="BK216" i="6"/>
  <c r="AR218" i="9"/>
  <c r="AV218" i="9" s="1"/>
  <c r="BI218" i="9" s="1"/>
  <c r="AS218" i="9"/>
  <c r="AW218" i="9" s="1"/>
  <c r="AP218" i="9"/>
  <c r="P217" i="9"/>
  <c r="BK217" i="9" s="1"/>
  <c r="R217" i="9"/>
  <c r="V217" i="9" s="1"/>
  <c r="BH217" i="9" s="1"/>
  <c r="S217" i="9"/>
  <c r="W217" i="9" s="1"/>
  <c r="J219" i="9"/>
  <c r="I219" i="9"/>
  <c r="L219" i="9"/>
  <c r="AJ219" i="9"/>
  <c r="AQ219" i="9" s="1"/>
  <c r="AZ220" i="9"/>
  <c r="AG220" i="9"/>
  <c r="AF220" i="9"/>
  <c r="AI220" i="9" s="1"/>
  <c r="AM219" i="9"/>
  <c r="AL219" i="9"/>
  <c r="AN218" i="9"/>
  <c r="AR217" i="9"/>
  <c r="AV217" i="9" s="1"/>
  <c r="BI217" i="9" s="1"/>
  <c r="AS217" i="9"/>
  <c r="AW217" i="9" s="1"/>
  <c r="AP217" i="9"/>
  <c r="F220" i="9"/>
  <c r="Z220" i="9"/>
  <c r="G220" i="9"/>
  <c r="BF216" i="9"/>
  <c r="BG216" i="9"/>
  <c r="AE221" i="9"/>
  <c r="B221" i="9"/>
  <c r="C221" i="9" s="1"/>
  <c r="A222" i="9"/>
  <c r="E221" i="9"/>
  <c r="O218" i="9"/>
  <c r="N218" i="9"/>
  <c r="Q218" i="9"/>
  <c r="Q217" i="4"/>
  <c r="Q214" i="3"/>
  <c r="BF211" i="3"/>
  <c r="AM215" i="3"/>
  <c r="AM213" i="1"/>
  <c r="AR215" i="5"/>
  <c r="AV215" i="5" s="1"/>
  <c r="AS215" i="5"/>
  <c r="AW215" i="5" s="1"/>
  <c r="AR213" i="3"/>
  <c r="AV213" i="3" s="1"/>
  <c r="AS213" i="3"/>
  <c r="AR216" i="4"/>
  <c r="AS216" i="4"/>
  <c r="L218" i="4"/>
  <c r="R215" i="5"/>
  <c r="V215" i="5" s="1"/>
  <c r="S215" i="5"/>
  <c r="P215" i="5"/>
  <c r="BK215" i="5" s="1"/>
  <c r="BG211" i="3"/>
  <c r="BH216" i="6"/>
  <c r="BJ216" i="6" s="1"/>
  <c r="W210" i="1"/>
  <c r="BH210" i="1" s="1"/>
  <c r="W215" i="4"/>
  <c r="BH215" i="4" s="1"/>
  <c r="AW210" i="1"/>
  <c r="BG210" i="1" s="1"/>
  <c r="BF216" i="6"/>
  <c r="BG216" i="6"/>
  <c r="W216" i="4"/>
  <c r="BH216" i="4" s="1"/>
  <c r="R213" i="3"/>
  <c r="V213" i="3" s="1"/>
  <c r="S213" i="3"/>
  <c r="P213" i="3"/>
  <c r="BK213" i="3" s="1"/>
  <c r="BE214" i="3"/>
  <c r="BI210" i="1"/>
  <c r="BH213" i="5"/>
  <c r="AW212" i="3"/>
  <c r="BI212" i="3" s="1"/>
  <c r="BJ212" i="3" s="1"/>
  <c r="J218" i="6"/>
  <c r="G219" i="6"/>
  <c r="H219" i="6" s="1"/>
  <c r="M219" i="6" s="1"/>
  <c r="I219" i="6"/>
  <c r="N218" i="6"/>
  <c r="R217" i="6"/>
  <c r="S217" i="6"/>
  <c r="W217" i="6" s="1"/>
  <c r="B220" i="6"/>
  <c r="C220" i="6" s="1"/>
  <c r="E220" i="6"/>
  <c r="F220" i="6" s="1"/>
  <c r="I220" i="6" s="1"/>
  <c r="Z219" i="6"/>
  <c r="O218" i="6"/>
  <c r="P218" i="6" s="1"/>
  <c r="BE216" i="5"/>
  <c r="BE217" i="4"/>
  <c r="BG215" i="4"/>
  <c r="BF215" i="4"/>
  <c r="BG212" i="3"/>
  <c r="BE212" i="1"/>
  <c r="BI214" i="5"/>
  <c r="BG214" i="5"/>
  <c r="BF214" i="5"/>
  <c r="BG211" i="1"/>
  <c r="BF211" i="1"/>
  <c r="BH211" i="1"/>
  <c r="G216" i="3"/>
  <c r="G214" i="1"/>
  <c r="BI211" i="1"/>
  <c r="AL215" i="3"/>
  <c r="AN215" i="3" s="1"/>
  <c r="AL213" i="1"/>
  <c r="AN213" i="1" s="1"/>
  <c r="M218" i="4"/>
  <c r="L213" i="1"/>
  <c r="N213" i="1" s="1"/>
  <c r="AG219" i="4"/>
  <c r="AG216" i="3"/>
  <c r="AG214" i="1"/>
  <c r="BI215" i="4"/>
  <c r="G219" i="4"/>
  <c r="BH214" i="5"/>
  <c r="AL218" i="4"/>
  <c r="AO218" i="4" s="1"/>
  <c r="AP218" i="4" s="1"/>
  <c r="M215" i="3"/>
  <c r="M217" i="5"/>
  <c r="L217" i="5"/>
  <c r="AL217" i="5"/>
  <c r="AM217" i="5"/>
  <c r="AJ217" i="5"/>
  <c r="J213" i="1"/>
  <c r="N212" i="1"/>
  <c r="O212" i="1"/>
  <c r="AI213" i="1"/>
  <c r="AQ213" i="1" s="1"/>
  <c r="I213" i="1"/>
  <c r="AJ213" i="1"/>
  <c r="AI218" i="4"/>
  <c r="I215" i="3"/>
  <c r="J215" i="3"/>
  <c r="AJ215" i="3"/>
  <c r="AO215" i="3"/>
  <c r="AP215" i="3" s="1"/>
  <c r="AI215" i="3"/>
  <c r="J217" i="5"/>
  <c r="AZ218" i="5"/>
  <c r="AF218" i="5"/>
  <c r="W215" i="5"/>
  <c r="N216" i="5"/>
  <c r="O216" i="5"/>
  <c r="AN216" i="5"/>
  <c r="AO216" i="5"/>
  <c r="AP216" i="5" s="1"/>
  <c r="I217" i="5"/>
  <c r="Q217" i="5" s="1"/>
  <c r="AE219" i="5"/>
  <c r="AG219" i="5" s="1"/>
  <c r="E219" i="5"/>
  <c r="G219" i="5" s="1"/>
  <c r="A220" i="5"/>
  <c r="B219" i="5"/>
  <c r="C219" i="5" s="1"/>
  <c r="BJ219" i="5" s="1"/>
  <c r="F218" i="5"/>
  <c r="Z218" i="5"/>
  <c r="AI217" i="5"/>
  <c r="AQ217" i="5" s="1"/>
  <c r="F219" i="4"/>
  <c r="Z219" i="4"/>
  <c r="AN217" i="4"/>
  <c r="AO217" i="4"/>
  <c r="AP217" i="4" s="1"/>
  <c r="AF219" i="4"/>
  <c r="AI219" i="4" s="1"/>
  <c r="AZ219" i="4"/>
  <c r="AE220" i="4"/>
  <c r="B220" i="4"/>
  <c r="C220" i="4" s="1"/>
  <c r="E220" i="4"/>
  <c r="A221" i="4"/>
  <c r="N217" i="4"/>
  <c r="O217" i="4"/>
  <c r="J218" i="4"/>
  <c r="AV216" i="4"/>
  <c r="I218" i="4"/>
  <c r="AJ218" i="4"/>
  <c r="AQ218" i="4" s="1"/>
  <c r="AO212" i="1"/>
  <c r="AP212" i="1" s="1"/>
  <c r="AF214" i="1"/>
  <c r="F214" i="1"/>
  <c r="Z214" i="1"/>
  <c r="O214" i="3"/>
  <c r="N214" i="3"/>
  <c r="F216" i="3"/>
  <c r="L216" i="3" s="1"/>
  <c r="Z216" i="3"/>
  <c r="AF216" i="3"/>
  <c r="AO214" i="3"/>
  <c r="AP214" i="3" s="1"/>
  <c r="AZ214" i="1"/>
  <c r="AZ216" i="3"/>
  <c r="E217" i="3"/>
  <c r="AE217" i="3"/>
  <c r="B217" i="3"/>
  <c r="C217" i="3" s="1"/>
  <c r="BJ217" i="3" s="1"/>
  <c r="B215" i="1"/>
  <c r="C215" i="1" s="1"/>
  <c r="E215" i="1"/>
  <c r="A215" i="8" s="1"/>
  <c r="AE215" i="1"/>
  <c r="A218" i="3"/>
  <c r="A216" i="1"/>
  <c r="BJ211" i="1" l="1"/>
  <c r="A211" i="2" s="1"/>
  <c r="BJ217" i="9"/>
  <c r="AQ215" i="3"/>
  <c r="M219" i="4"/>
  <c r="BF210" i="1"/>
  <c r="BJ210" i="1"/>
  <c r="A210" i="2" s="1"/>
  <c r="L214" i="1"/>
  <c r="O218" i="4"/>
  <c r="AJ220" i="9"/>
  <c r="Q218" i="6"/>
  <c r="AL214" i="1"/>
  <c r="M220" i="9"/>
  <c r="AM220" i="9"/>
  <c r="Q218" i="4"/>
  <c r="AL220" i="9"/>
  <c r="AN220" i="9" s="1"/>
  <c r="N219" i="9"/>
  <c r="O219" i="9"/>
  <c r="AZ221" i="9"/>
  <c r="AG221" i="9"/>
  <c r="AF221" i="9"/>
  <c r="Q219" i="9"/>
  <c r="AO219" i="9"/>
  <c r="AN219" i="9"/>
  <c r="B222" i="9"/>
  <c r="C222" i="9" s="1"/>
  <c r="E222" i="9"/>
  <c r="AE222" i="9"/>
  <c r="A223" i="9"/>
  <c r="BF217" i="9"/>
  <c r="BG217" i="9"/>
  <c r="AQ220" i="9"/>
  <c r="L220" i="9"/>
  <c r="J220" i="9"/>
  <c r="BE219" i="9"/>
  <c r="F221" i="9"/>
  <c r="Z221" i="9"/>
  <c r="G221" i="9"/>
  <c r="P218" i="9"/>
  <c r="BK218" i="9" s="1"/>
  <c r="R218" i="9"/>
  <c r="V218" i="9" s="1"/>
  <c r="BH218" i="9" s="1"/>
  <c r="BJ218" i="9" s="1"/>
  <c r="S218" i="9"/>
  <c r="W218" i="9" s="1"/>
  <c r="I220" i="9"/>
  <c r="Q215" i="3"/>
  <c r="BF212" i="3"/>
  <c r="V217" i="6"/>
  <c r="BH217" i="6" s="1"/>
  <c r="BJ217" i="6" s="1"/>
  <c r="AR218" i="4"/>
  <c r="AS218" i="4"/>
  <c r="AR212" i="1"/>
  <c r="AV212" i="1" s="1"/>
  <c r="AS212" i="1"/>
  <c r="BG217" i="6"/>
  <c r="BF217" i="6"/>
  <c r="AR216" i="5"/>
  <c r="AV216" i="5" s="1"/>
  <c r="AS216" i="5"/>
  <c r="AW216" i="4"/>
  <c r="AR214" i="3"/>
  <c r="AS214" i="3"/>
  <c r="AW214" i="3" s="1"/>
  <c r="R212" i="1"/>
  <c r="V212" i="1" s="1"/>
  <c r="S212" i="1"/>
  <c r="P212" i="1"/>
  <c r="W213" i="3"/>
  <c r="BH213" i="3" s="1"/>
  <c r="BF216" i="4"/>
  <c r="AL216" i="3"/>
  <c r="R214" i="3"/>
  <c r="S214" i="3"/>
  <c r="P214" i="3"/>
  <c r="BK214" i="3" s="1"/>
  <c r="R218" i="4"/>
  <c r="V218" i="4" s="1"/>
  <c r="S218" i="4"/>
  <c r="W218" i="4" s="1"/>
  <c r="P218" i="4"/>
  <c r="R217" i="4"/>
  <c r="V217" i="4" s="1"/>
  <c r="S217" i="4"/>
  <c r="P217" i="4"/>
  <c r="BK217" i="4" s="1"/>
  <c r="AR217" i="4"/>
  <c r="AV217" i="4" s="1"/>
  <c r="AS217" i="4"/>
  <c r="R216" i="5"/>
  <c r="S216" i="5"/>
  <c r="P216" i="5"/>
  <c r="BK216" i="5" s="1"/>
  <c r="AR215" i="3"/>
  <c r="AS215" i="3"/>
  <c r="G220" i="6"/>
  <c r="H220" i="6" s="1"/>
  <c r="M220" i="6" s="1"/>
  <c r="AW213" i="3"/>
  <c r="BI213" i="3" s="1"/>
  <c r="J219" i="6"/>
  <c r="O219" i="6"/>
  <c r="P219" i="6" s="1"/>
  <c r="N219" i="6"/>
  <c r="R218" i="6"/>
  <c r="S218" i="6"/>
  <c r="W218" i="6" s="1"/>
  <c r="B221" i="6"/>
  <c r="C221" i="6" s="1"/>
  <c r="E221" i="6"/>
  <c r="F221" i="6" s="1"/>
  <c r="Z220" i="6"/>
  <c r="BE217" i="5"/>
  <c r="BG216" i="4"/>
  <c r="BE218" i="4"/>
  <c r="BE215" i="3"/>
  <c r="BE213" i="1"/>
  <c r="BG215" i="5"/>
  <c r="BF215" i="5"/>
  <c r="AG215" i="1"/>
  <c r="AG217" i="3"/>
  <c r="G220" i="4"/>
  <c r="AL219" i="4"/>
  <c r="AO219" i="4" s="1"/>
  <c r="AP219" i="4" s="1"/>
  <c r="G215" i="1"/>
  <c r="AI214" i="1"/>
  <c r="AM216" i="3"/>
  <c r="AN216" i="3" s="1"/>
  <c r="AM219" i="4"/>
  <c r="M216" i="3"/>
  <c r="G217" i="3"/>
  <c r="AG220" i="4"/>
  <c r="BI215" i="5"/>
  <c r="L219" i="4"/>
  <c r="N219" i="4" s="1"/>
  <c r="AM214" i="1"/>
  <c r="M214" i="1"/>
  <c r="N214" i="1" s="1"/>
  <c r="BI216" i="4"/>
  <c r="BJ216" i="4" s="1"/>
  <c r="BH215" i="5"/>
  <c r="M218" i="5"/>
  <c r="L218" i="5"/>
  <c r="AL218" i="5"/>
  <c r="AM218" i="5"/>
  <c r="I218" i="5"/>
  <c r="Q218" i="5" s="1"/>
  <c r="AJ219" i="4"/>
  <c r="AQ219" i="4" s="1"/>
  <c r="O213" i="1"/>
  <c r="J214" i="1"/>
  <c r="AO213" i="1"/>
  <c r="AP213" i="1" s="1"/>
  <c r="AJ214" i="1"/>
  <c r="I214" i="1"/>
  <c r="AN214" i="1"/>
  <c r="N215" i="3"/>
  <c r="AI218" i="5"/>
  <c r="AV218" i="4"/>
  <c r="I219" i="4"/>
  <c r="Q219" i="4" s="1"/>
  <c r="N218" i="4"/>
  <c r="BK218" i="4" s="1"/>
  <c r="AN218" i="4"/>
  <c r="AI216" i="3"/>
  <c r="AJ216" i="3"/>
  <c r="I216" i="3"/>
  <c r="J216" i="3"/>
  <c r="BJ214" i="5"/>
  <c r="V216" i="5"/>
  <c r="AJ218" i="5"/>
  <c r="AO217" i="5"/>
  <c r="AP217" i="5" s="1"/>
  <c r="AN217" i="5"/>
  <c r="N217" i="5"/>
  <c r="O217" i="5"/>
  <c r="J218" i="5"/>
  <c r="F219" i="5"/>
  <c r="Z219" i="5"/>
  <c r="AF219" i="5"/>
  <c r="AZ219" i="5"/>
  <c r="AE220" i="5"/>
  <c r="AG220" i="5" s="1"/>
  <c r="B220" i="5"/>
  <c r="C220" i="5" s="1"/>
  <c r="A221" i="5"/>
  <c r="E220" i="5"/>
  <c r="G220" i="5" s="1"/>
  <c r="AZ220" i="4"/>
  <c r="AF220" i="4"/>
  <c r="Z220" i="4"/>
  <c r="F220" i="4"/>
  <c r="M220" i="4" s="1"/>
  <c r="B221" i="4"/>
  <c r="C221" i="4" s="1"/>
  <c r="BJ221" i="4" s="1"/>
  <c r="E221" i="4"/>
  <c r="AE221" i="4"/>
  <c r="A222" i="4"/>
  <c r="J219" i="4"/>
  <c r="AW218" i="4"/>
  <c r="V214" i="3"/>
  <c r="AF215" i="1"/>
  <c r="AI215" i="1" s="1"/>
  <c r="F215" i="1"/>
  <c r="I215" i="1" s="1"/>
  <c r="Z215" i="1"/>
  <c r="F217" i="3"/>
  <c r="Z217" i="3"/>
  <c r="O215" i="3"/>
  <c r="AV215" i="3"/>
  <c r="AF217" i="3"/>
  <c r="AL217" i="3" s="1"/>
  <c r="AW215" i="3"/>
  <c r="AV214" i="3"/>
  <c r="AZ215" i="1"/>
  <c r="AZ217" i="3"/>
  <c r="E218" i="3"/>
  <c r="B218" i="3"/>
  <c r="C218" i="3" s="1"/>
  <c r="AE218" i="3"/>
  <c r="E216" i="1"/>
  <c r="A216" i="8" s="1"/>
  <c r="AE216" i="1"/>
  <c r="B216" i="1"/>
  <c r="C216" i="1" s="1"/>
  <c r="A219" i="3"/>
  <c r="A217" i="1"/>
  <c r="AQ218" i="5" l="1"/>
  <c r="AM221" i="9"/>
  <c r="AO220" i="9"/>
  <c r="AJ221" i="9"/>
  <c r="L221" i="9"/>
  <c r="AL221" i="9"/>
  <c r="AO221" i="9" s="1"/>
  <c r="AQ216" i="3"/>
  <c r="AQ214" i="1"/>
  <c r="W216" i="5"/>
  <c r="BH216" i="5" s="1"/>
  <c r="BH218" i="4"/>
  <c r="Q219" i="6"/>
  <c r="BK218" i="6"/>
  <c r="BK219" i="9"/>
  <c r="AN221" i="9"/>
  <c r="F222" i="9"/>
  <c r="I222" i="9" s="1"/>
  <c r="Z222" i="9"/>
  <c r="G222" i="9"/>
  <c r="P219" i="9"/>
  <c r="R219" i="9"/>
  <c r="V219" i="9" s="1"/>
  <c r="S219" i="9"/>
  <c r="W219" i="9" s="1"/>
  <c r="BE220" i="9"/>
  <c r="AZ222" i="9"/>
  <c r="AG222" i="9"/>
  <c r="AF222" i="9"/>
  <c r="AJ222" i="9" s="1"/>
  <c r="Q220" i="9"/>
  <c r="N220" i="9"/>
  <c r="O220" i="9"/>
  <c r="J221" i="9"/>
  <c r="BF218" i="9"/>
  <c r="BG218" i="9"/>
  <c r="A224" i="9"/>
  <c r="E223" i="9"/>
  <c r="AE223" i="9"/>
  <c r="B223" i="9"/>
  <c r="C223" i="9" s="1"/>
  <c r="AR220" i="9"/>
  <c r="AV220" i="9" s="1"/>
  <c r="AS220" i="9"/>
  <c r="AW220" i="9" s="1"/>
  <c r="AP220" i="9"/>
  <c r="M221" i="9"/>
  <c r="N221" i="9" s="1"/>
  <c r="I221" i="9"/>
  <c r="AI221" i="9"/>
  <c r="AQ221" i="9" s="1"/>
  <c r="AR219" i="9"/>
  <c r="AV219" i="9" s="1"/>
  <c r="AS219" i="9"/>
  <c r="AW219" i="9" s="1"/>
  <c r="AP219" i="9"/>
  <c r="AL220" i="4"/>
  <c r="Q216" i="3"/>
  <c r="BG213" i="3"/>
  <c r="BF213" i="3"/>
  <c r="BI214" i="3"/>
  <c r="M217" i="3"/>
  <c r="W214" i="3"/>
  <c r="BF214" i="3" s="1"/>
  <c r="V218" i="6"/>
  <c r="BH218" i="6" s="1"/>
  <c r="BJ218" i="6" s="1"/>
  <c r="N220" i="6"/>
  <c r="AR217" i="5"/>
  <c r="AV217" i="5" s="1"/>
  <c r="AS217" i="5"/>
  <c r="AR213" i="1"/>
  <c r="AS213" i="1"/>
  <c r="AR219" i="4"/>
  <c r="AS219" i="4"/>
  <c r="R215" i="3"/>
  <c r="V215" i="3" s="1"/>
  <c r="S215" i="3"/>
  <c r="P215" i="3"/>
  <c r="BK215" i="3" s="1"/>
  <c r="R217" i="5"/>
  <c r="S217" i="5"/>
  <c r="P217" i="5"/>
  <c r="BK217" i="5" s="1"/>
  <c r="BG218" i="6"/>
  <c r="BF218" i="6"/>
  <c r="R213" i="1"/>
  <c r="V213" i="1" s="1"/>
  <c r="S213" i="1"/>
  <c r="P213" i="1"/>
  <c r="W217" i="4"/>
  <c r="BH217" i="4" s="1"/>
  <c r="W212" i="1"/>
  <c r="BH212" i="1" s="1"/>
  <c r="J220" i="6"/>
  <c r="AW217" i="4"/>
  <c r="BI217" i="4" s="1"/>
  <c r="AW216" i="5"/>
  <c r="BI216" i="5" s="1"/>
  <c r="AW212" i="1"/>
  <c r="BI212" i="1" s="1"/>
  <c r="G221" i="6"/>
  <c r="H221" i="6" s="1"/>
  <c r="M221" i="6" s="1"/>
  <c r="I221" i="6"/>
  <c r="E222" i="6"/>
  <c r="F222" i="6" s="1"/>
  <c r="B222" i="6"/>
  <c r="C222" i="6" s="1"/>
  <c r="S219" i="6"/>
  <c r="W219" i="6" s="1"/>
  <c r="R219" i="6"/>
  <c r="V219" i="6" s="1"/>
  <c r="Z221" i="6"/>
  <c r="O220" i="6"/>
  <c r="P220" i="6" s="1"/>
  <c r="BE218" i="5"/>
  <c r="BF216" i="5"/>
  <c r="BE219" i="4"/>
  <c r="BE216" i="3"/>
  <c r="BE214" i="1"/>
  <c r="BI215" i="3"/>
  <c r="BG214" i="3"/>
  <c r="BG218" i="4"/>
  <c r="BF218" i="4"/>
  <c r="BI218" i="4"/>
  <c r="AM220" i="4"/>
  <c r="AO220" i="4" s="1"/>
  <c r="AP220" i="4" s="1"/>
  <c r="L217" i="3"/>
  <c r="AL215" i="1"/>
  <c r="G221" i="4"/>
  <c r="AG216" i="1"/>
  <c r="G218" i="3"/>
  <c r="G216" i="1"/>
  <c r="AM217" i="3"/>
  <c r="AN217" i="3" s="1"/>
  <c r="AM215" i="1"/>
  <c r="M215" i="1"/>
  <c r="L220" i="4"/>
  <c r="N220" i="4" s="1"/>
  <c r="AG218" i="3"/>
  <c r="AG221" i="4"/>
  <c r="L215" i="1"/>
  <c r="AO218" i="5"/>
  <c r="AP218" i="5" s="1"/>
  <c r="AM219" i="5"/>
  <c r="AL219" i="5"/>
  <c r="L219" i="5"/>
  <c r="M219" i="5"/>
  <c r="J219" i="5"/>
  <c r="AW219" i="4"/>
  <c r="AV219" i="4"/>
  <c r="AJ220" i="4"/>
  <c r="AI220" i="4"/>
  <c r="O219" i="4"/>
  <c r="AN219" i="4"/>
  <c r="I220" i="4"/>
  <c r="N216" i="3"/>
  <c r="AJ215" i="1"/>
  <c r="AQ215" i="1" s="1"/>
  <c r="O214" i="1"/>
  <c r="J215" i="1"/>
  <c r="AO216" i="3"/>
  <c r="AP216" i="3" s="1"/>
  <c r="AI219" i="5"/>
  <c r="AJ219" i="5"/>
  <c r="AQ219" i="5" s="1"/>
  <c r="AN218" i="5"/>
  <c r="J220" i="4"/>
  <c r="AJ217" i="3"/>
  <c r="AI217" i="3"/>
  <c r="AQ217" i="3" s="1"/>
  <c r="J217" i="3"/>
  <c r="I217" i="3"/>
  <c r="O216" i="3"/>
  <c r="B221" i="5"/>
  <c r="C221" i="5" s="1"/>
  <c r="BJ221" i="5" s="1"/>
  <c r="E221" i="5"/>
  <c r="G221" i="5" s="1"/>
  <c r="AE221" i="5"/>
  <c r="AG221" i="5" s="1"/>
  <c r="A222" i="5"/>
  <c r="I219" i="5"/>
  <c r="V217" i="5"/>
  <c r="N218" i="5"/>
  <c r="O218" i="5"/>
  <c r="AZ220" i="5"/>
  <c r="AF220" i="5"/>
  <c r="Z220" i="5"/>
  <c r="F220" i="5"/>
  <c r="AF221" i="4"/>
  <c r="AJ221" i="4" s="1"/>
  <c r="AZ221" i="4"/>
  <c r="E222" i="4"/>
  <c r="A223" i="4"/>
  <c r="AE222" i="4"/>
  <c r="B222" i="4"/>
  <c r="C222" i="4" s="1"/>
  <c r="AN220" i="4"/>
  <c r="F221" i="4"/>
  <c r="Z221" i="4"/>
  <c r="AO214" i="1"/>
  <c r="AP214" i="1" s="1"/>
  <c r="F216" i="1"/>
  <c r="I216" i="1" s="1"/>
  <c r="Z216" i="1"/>
  <c r="AF216" i="1"/>
  <c r="AJ216" i="1" s="1"/>
  <c r="F218" i="3"/>
  <c r="Z218" i="3"/>
  <c r="W215" i="3"/>
  <c r="AF218" i="3"/>
  <c r="AZ216" i="1"/>
  <c r="AZ218" i="3"/>
  <c r="B219" i="3"/>
  <c r="C219" i="3" s="1"/>
  <c r="BJ219" i="3" s="1"/>
  <c r="E219" i="3"/>
  <c r="AE219" i="3"/>
  <c r="E217" i="1"/>
  <c r="A217" i="8" s="1"/>
  <c r="AE217" i="1"/>
  <c r="B217" i="1"/>
  <c r="C217" i="1" s="1"/>
  <c r="A220" i="3"/>
  <c r="A218" i="1"/>
  <c r="BI219" i="9" l="1"/>
  <c r="BH219" i="9"/>
  <c r="BJ219" i="9" s="1"/>
  <c r="BJ212" i="1"/>
  <c r="A212" i="2" s="1"/>
  <c r="BI220" i="9"/>
  <c r="AI222" i="9"/>
  <c r="J222" i="9"/>
  <c r="Q217" i="3"/>
  <c r="L222" i="9"/>
  <c r="BJ216" i="5"/>
  <c r="M222" i="9"/>
  <c r="N217" i="3"/>
  <c r="BJ218" i="4"/>
  <c r="AQ220" i="4"/>
  <c r="BG216" i="5"/>
  <c r="BH219" i="6"/>
  <c r="BJ219" i="6" s="1"/>
  <c r="O221" i="9"/>
  <c r="R221" i="9" s="1"/>
  <c r="V221" i="9" s="1"/>
  <c r="Q220" i="6"/>
  <c r="BK220" i="6" s="1"/>
  <c r="BK219" i="6"/>
  <c r="P221" i="9"/>
  <c r="AE224" i="9"/>
  <c r="B224" i="9"/>
  <c r="C224" i="9" s="1"/>
  <c r="A225" i="9"/>
  <c r="E224" i="9"/>
  <c r="F223" i="9"/>
  <c r="Z223" i="9"/>
  <c r="G223" i="9"/>
  <c r="AZ223" i="9"/>
  <c r="AG223" i="9"/>
  <c r="AF223" i="9"/>
  <c r="AJ223" i="9" s="1"/>
  <c r="P220" i="9"/>
  <c r="BK220" i="9" s="1"/>
  <c r="R220" i="9"/>
  <c r="V220" i="9" s="1"/>
  <c r="BH220" i="9" s="1"/>
  <c r="BJ220" i="9" s="1"/>
  <c r="S220" i="9"/>
  <c r="W220" i="9" s="1"/>
  <c r="BF219" i="9"/>
  <c r="BG219" i="9"/>
  <c r="AQ222" i="9"/>
  <c r="AL222" i="9"/>
  <c r="AR221" i="9"/>
  <c r="AV221" i="9" s="1"/>
  <c r="BI221" i="9" s="1"/>
  <c r="AS221" i="9"/>
  <c r="AW221" i="9" s="1"/>
  <c r="AP221" i="9"/>
  <c r="Q221" i="9"/>
  <c r="Q222" i="9" s="1"/>
  <c r="AM222" i="9"/>
  <c r="O222" i="9"/>
  <c r="BE222" i="9"/>
  <c r="BE221" i="9"/>
  <c r="Q219" i="5"/>
  <c r="O220" i="4"/>
  <c r="P220" i="4" s="1"/>
  <c r="BK220" i="4" s="1"/>
  <c r="Q220" i="4"/>
  <c r="BF217" i="4"/>
  <c r="M221" i="4"/>
  <c r="BG217" i="4"/>
  <c r="BH214" i="3"/>
  <c r="BJ214" i="3" s="1"/>
  <c r="AM218" i="3"/>
  <c r="L218" i="3"/>
  <c r="BG212" i="1"/>
  <c r="BF212" i="1"/>
  <c r="O215" i="1"/>
  <c r="P215" i="1" s="1"/>
  <c r="R216" i="3"/>
  <c r="V216" i="3" s="1"/>
  <c r="S216" i="3"/>
  <c r="W216" i="3" s="1"/>
  <c r="P216" i="3"/>
  <c r="BK216" i="3" s="1"/>
  <c r="R215" i="1"/>
  <c r="V215" i="1" s="1"/>
  <c r="AR216" i="3"/>
  <c r="AW216" i="3" s="1"/>
  <c r="AS216" i="3"/>
  <c r="R219" i="4"/>
  <c r="V219" i="4" s="1"/>
  <c r="BH219" i="4" s="1"/>
  <c r="S219" i="4"/>
  <c r="W219" i="4" s="1"/>
  <c r="P219" i="4"/>
  <c r="BK219" i="4" s="1"/>
  <c r="W217" i="5"/>
  <c r="BH217" i="5" s="1"/>
  <c r="AW213" i="1"/>
  <c r="AV213" i="1"/>
  <c r="AR214" i="1"/>
  <c r="AV214" i="1" s="1"/>
  <c r="AS214" i="1"/>
  <c r="R218" i="5"/>
  <c r="V218" i="5" s="1"/>
  <c r="S218" i="5"/>
  <c r="W218" i="5" s="1"/>
  <c r="P218" i="5"/>
  <c r="BK218" i="5" s="1"/>
  <c r="BE215" i="1"/>
  <c r="BG219" i="6"/>
  <c r="BF219" i="6"/>
  <c r="W213" i="1"/>
  <c r="BH213" i="1" s="1"/>
  <c r="AR220" i="4"/>
  <c r="AV220" i="4" s="1"/>
  <c r="AS220" i="4"/>
  <c r="AW220" i="4" s="1"/>
  <c r="R214" i="1"/>
  <c r="S214" i="1"/>
  <c r="P214" i="1"/>
  <c r="AR218" i="5"/>
  <c r="AW218" i="5" s="1"/>
  <c r="AS218" i="5"/>
  <c r="AW217" i="5"/>
  <c r="BI217" i="5" s="1"/>
  <c r="J221" i="6"/>
  <c r="G222" i="6"/>
  <c r="H222" i="6" s="1"/>
  <c r="M222" i="6" s="1"/>
  <c r="I222" i="6"/>
  <c r="N221" i="6"/>
  <c r="O221" i="6"/>
  <c r="P221" i="6" s="1"/>
  <c r="Z222" i="6"/>
  <c r="S220" i="6"/>
  <c r="W220" i="6" s="1"/>
  <c r="R220" i="6"/>
  <c r="B223" i="6"/>
  <c r="C223" i="6" s="1"/>
  <c r="E223" i="6"/>
  <c r="F223" i="6" s="1"/>
  <c r="BE219" i="5"/>
  <c r="BF217" i="5"/>
  <c r="BE217" i="3"/>
  <c r="BI219" i="4"/>
  <c r="BE220" i="4"/>
  <c r="BG215" i="3"/>
  <c r="BF215" i="3"/>
  <c r="G217" i="1"/>
  <c r="AG222" i="4"/>
  <c r="AL218" i="3"/>
  <c r="AN218" i="3" s="1"/>
  <c r="L216" i="1"/>
  <c r="L221" i="4"/>
  <c r="AG219" i="3"/>
  <c r="AM221" i="4"/>
  <c r="AL216" i="1"/>
  <c r="G219" i="3"/>
  <c r="AL221" i="4"/>
  <c r="M218" i="3"/>
  <c r="AM216" i="1"/>
  <c r="G222" i="4"/>
  <c r="AG217" i="1"/>
  <c r="BH215" i="3"/>
  <c r="M216" i="1"/>
  <c r="AN219" i="5"/>
  <c r="AL220" i="5"/>
  <c r="AM220" i="5"/>
  <c r="M220" i="5"/>
  <c r="L220" i="5"/>
  <c r="I220" i="5"/>
  <c r="AI216" i="1"/>
  <c r="AQ216" i="1" s="1"/>
  <c r="N215" i="1"/>
  <c r="V214" i="1"/>
  <c r="AN215" i="1"/>
  <c r="J216" i="1"/>
  <c r="AO219" i="5"/>
  <c r="AP219" i="5" s="1"/>
  <c r="AI221" i="4"/>
  <c r="AQ221" i="4" s="1"/>
  <c r="AI218" i="3"/>
  <c r="AJ218" i="3"/>
  <c r="I218" i="3"/>
  <c r="J218" i="3"/>
  <c r="O217" i="3"/>
  <c r="F221" i="5"/>
  <c r="Z221" i="5"/>
  <c r="AI220" i="5"/>
  <c r="J220" i="5"/>
  <c r="AJ220" i="5"/>
  <c r="AF221" i="5"/>
  <c r="AZ221" i="5"/>
  <c r="O219" i="5"/>
  <c r="N219" i="5"/>
  <c r="E222" i="5"/>
  <c r="G222" i="5" s="1"/>
  <c r="A223" i="5"/>
  <c r="B222" i="5"/>
  <c r="C222" i="5" s="1"/>
  <c r="AE222" i="5"/>
  <c r="AG222" i="5" s="1"/>
  <c r="AZ222" i="4"/>
  <c r="AF222" i="4"/>
  <c r="AJ222" i="4" s="1"/>
  <c r="I221" i="4"/>
  <c r="O221" i="4"/>
  <c r="AE223" i="4"/>
  <c r="B223" i="4"/>
  <c r="C223" i="4" s="1"/>
  <c r="BJ223" i="4" s="1"/>
  <c r="A224" i="4"/>
  <c r="E223" i="4"/>
  <c r="J221" i="4"/>
  <c r="F222" i="4"/>
  <c r="J222" i="4" s="1"/>
  <c r="Z222" i="4"/>
  <c r="AO215" i="1"/>
  <c r="AP215" i="1" s="1"/>
  <c r="F217" i="1"/>
  <c r="L217" i="1" s="1"/>
  <c r="Z217" i="1"/>
  <c r="AF217" i="1"/>
  <c r="AJ217" i="1" s="1"/>
  <c r="AO217" i="3"/>
  <c r="AP217" i="3" s="1"/>
  <c r="F219" i="3"/>
  <c r="L219" i="3" s="1"/>
  <c r="Z219" i="3"/>
  <c r="AF219" i="3"/>
  <c r="AZ217" i="1"/>
  <c r="AZ219" i="3"/>
  <c r="E220" i="3"/>
  <c r="B220" i="3"/>
  <c r="C220" i="3" s="1"/>
  <c r="AE220" i="3"/>
  <c r="AE218" i="1"/>
  <c r="B218" i="1"/>
  <c r="C218" i="1" s="1"/>
  <c r="E218" i="1"/>
  <c r="A218" i="8" s="1"/>
  <c r="A221" i="3"/>
  <c r="A219" i="1"/>
  <c r="N222" i="9" l="1"/>
  <c r="AQ218" i="3"/>
  <c r="M223" i="9"/>
  <c r="Q220" i="5"/>
  <c r="AV218" i="5"/>
  <c r="BI218" i="5" s="1"/>
  <c r="AV216" i="3"/>
  <c r="BI216" i="3" s="1"/>
  <c r="S221" i="9"/>
  <c r="W221" i="9" s="1"/>
  <c r="BF221" i="9" s="1"/>
  <c r="AQ220" i="5"/>
  <c r="N216" i="1"/>
  <c r="Q221" i="6"/>
  <c r="BK221" i="9"/>
  <c r="BG221" i="9"/>
  <c r="AI223" i="9"/>
  <c r="AQ223" i="9" s="1"/>
  <c r="L223" i="9"/>
  <c r="P222" i="9"/>
  <c r="BK222" i="9" s="1"/>
  <c r="R222" i="9"/>
  <c r="V222" i="9" s="1"/>
  <c r="S222" i="9"/>
  <c r="W222" i="9" s="1"/>
  <c r="AZ224" i="9"/>
  <c r="AG224" i="9"/>
  <c r="AF224" i="9"/>
  <c r="AL223" i="9"/>
  <c r="J223" i="9"/>
  <c r="AM223" i="9"/>
  <c r="I223" i="9"/>
  <c r="F224" i="9"/>
  <c r="J224" i="9" s="1"/>
  <c r="Z224" i="9"/>
  <c r="G224" i="9"/>
  <c r="BF220" i="9"/>
  <c r="BG220" i="9"/>
  <c r="AO222" i="9"/>
  <c r="AN222" i="9"/>
  <c r="AE225" i="9"/>
  <c r="B225" i="9"/>
  <c r="C225" i="9" s="1"/>
  <c r="E225" i="9"/>
  <c r="A226" i="9"/>
  <c r="S220" i="4"/>
  <c r="W220" i="4" s="1"/>
  <c r="R220" i="4"/>
  <c r="V220" i="4" s="1"/>
  <c r="Q221" i="4"/>
  <c r="Q218" i="3"/>
  <c r="AL219" i="3"/>
  <c r="BI213" i="1"/>
  <c r="BJ213" i="1" s="1"/>
  <c r="A213" i="2" s="1"/>
  <c r="BG213" i="1"/>
  <c r="S215" i="1"/>
  <c r="W215" i="1" s="1"/>
  <c r="BH215" i="1" s="1"/>
  <c r="BF213" i="1"/>
  <c r="V220" i="6"/>
  <c r="BH220" i="6" s="1"/>
  <c r="BJ220" i="6" s="1"/>
  <c r="R219" i="5"/>
  <c r="V219" i="5" s="1"/>
  <c r="S219" i="5"/>
  <c r="P219" i="5"/>
  <c r="BK219" i="5" s="1"/>
  <c r="AR219" i="5"/>
  <c r="AS219" i="5"/>
  <c r="BG217" i="5"/>
  <c r="R221" i="4"/>
  <c r="S221" i="4"/>
  <c r="P221" i="4"/>
  <c r="R217" i="3"/>
  <c r="S217" i="3"/>
  <c r="P217" i="3"/>
  <c r="BK217" i="3" s="1"/>
  <c r="BF220" i="6"/>
  <c r="BG220" i="6"/>
  <c r="AR215" i="1"/>
  <c r="AV215" i="1" s="1"/>
  <c r="AS215" i="1"/>
  <c r="AW215" i="1" s="1"/>
  <c r="AR217" i="3"/>
  <c r="AW217" i="3" s="1"/>
  <c r="AS217" i="3"/>
  <c r="W214" i="1"/>
  <c r="AW214" i="1"/>
  <c r="BI214" i="1" s="1"/>
  <c r="J222" i="6"/>
  <c r="G223" i="6"/>
  <c r="H223" i="6" s="1"/>
  <c r="M223" i="6" s="1"/>
  <c r="I223" i="6"/>
  <c r="N222" i="6"/>
  <c r="R221" i="6"/>
  <c r="S221" i="6"/>
  <c r="W221" i="6" s="1"/>
  <c r="O222" i="6"/>
  <c r="P222" i="6" s="1"/>
  <c r="Z223" i="6"/>
  <c r="B224" i="6"/>
  <c r="C224" i="6" s="1"/>
  <c r="E224" i="6"/>
  <c r="F224" i="6" s="1"/>
  <c r="BE220" i="5"/>
  <c r="BE216" i="1"/>
  <c r="BI220" i="4"/>
  <c r="BE221" i="4"/>
  <c r="BG219" i="4"/>
  <c r="BF219" i="4"/>
  <c r="BE218" i="3"/>
  <c r="BG218" i="5"/>
  <c r="BF218" i="5"/>
  <c r="BH216" i="3"/>
  <c r="BJ216" i="3" s="1"/>
  <c r="BG216" i="3"/>
  <c r="BF216" i="3"/>
  <c r="AG218" i="1"/>
  <c r="G223" i="4"/>
  <c r="AM217" i="1"/>
  <c r="M222" i="4"/>
  <c r="AM219" i="3"/>
  <c r="AN219" i="3" s="1"/>
  <c r="AG220" i="3"/>
  <c r="AL217" i="1"/>
  <c r="M219" i="3"/>
  <c r="N219" i="3" s="1"/>
  <c r="M217" i="1"/>
  <c r="G218" i="1"/>
  <c r="AL222" i="4"/>
  <c r="G220" i="3"/>
  <c r="AG223" i="4"/>
  <c r="BH218" i="5"/>
  <c r="BJ218" i="5" s="1"/>
  <c r="L222" i="4"/>
  <c r="O222" i="4" s="1"/>
  <c r="AM222" i="4"/>
  <c r="M221" i="5"/>
  <c r="L221" i="5"/>
  <c r="AL221" i="5"/>
  <c r="AM221" i="5"/>
  <c r="AJ221" i="5"/>
  <c r="AN216" i="1"/>
  <c r="I222" i="4"/>
  <c r="AI222" i="4"/>
  <c r="AQ222" i="4" s="1"/>
  <c r="AN221" i="4"/>
  <c r="O216" i="1"/>
  <c r="AI217" i="1"/>
  <c r="AQ217" i="1" s="1"/>
  <c r="J217" i="1"/>
  <c r="O217" i="1"/>
  <c r="I217" i="1"/>
  <c r="O218" i="3"/>
  <c r="N221" i="4"/>
  <c r="AV219" i="5"/>
  <c r="V221" i="4"/>
  <c r="AO221" i="4"/>
  <c r="AP221" i="4" s="1"/>
  <c r="W221" i="4"/>
  <c r="AI219" i="3"/>
  <c r="AJ219" i="3"/>
  <c r="I219" i="3"/>
  <c r="J219" i="3"/>
  <c r="V217" i="3"/>
  <c r="N218" i="3"/>
  <c r="AI221" i="5"/>
  <c r="AQ221" i="5" s="1"/>
  <c r="J221" i="5"/>
  <c r="Z222" i="5"/>
  <c r="F222" i="5"/>
  <c r="N220" i="5"/>
  <c r="O220" i="5"/>
  <c r="AE223" i="5"/>
  <c r="AG223" i="5" s="1"/>
  <c r="E223" i="5"/>
  <c r="G223" i="5" s="1"/>
  <c r="B223" i="5"/>
  <c r="C223" i="5" s="1"/>
  <c r="BJ223" i="5" s="1"/>
  <c r="A224" i="5"/>
  <c r="AZ222" i="5"/>
  <c r="AF222" i="5"/>
  <c r="AN220" i="5"/>
  <c r="AO220" i="5"/>
  <c r="AP220" i="5" s="1"/>
  <c r="I221" i="5"/>
  <c r="AE224" i="4"/>
  <c r="B224" i="4"/>
  <c r="C224" i="4" s="1"/>
  <c r="E224" i="4"/>
  <c r="A225" i="4"/>
  <c r="Z223" i="4"/>
  <c r="F223" i="4"/>
  <c r="M223" i="4" s="1"/>
  <c r="AF223" i="4"/>
  <c r="AM223" i="4" s="1"/>
  <c r="AZ223" i="4"/>
  <c r="AO216" i="1"/>
  <c r="AP216" i="1" s="1"/>
  <c r="AF218" i="1"/>
  <c r="AJ218" i="1" s="1"/>
  <c r="F218" i="1"/>
  <c r="Z218" i="1"/>
  <c r="F220" i="3"/>
  <c r="Z220" i="3"/>
  <c r="AF220" i="3"/>
  <c r="AO218" i="3"/>
  <c r="AP218" i="3" s="1"/>
  <c r="AZ218" i="1"/>
  <c r="AZ220" i="3"/>
  <c r="B221" i="3"/>
  <c r="C221" i="3" s="1"/>
  <c r="BJ221" i="3" s="1"/>
  <c r="E221" i="3"/>
  <c r="AE221" i="3"/>
  <c r="E219" i="1"/>
  <c r="A219" i="8" s="1"/>
  <c r="AE219" i="1"/>
  <c r="B219" i="1"/>
  <c r="C219" i="1" s="1"/>
  <c r="A222" i="3"/>
  <c r="A220" i="1"/>
  <c r="BH222" i="9" l="1"/>
  <c r="BK221" i="4"/>
  <c r="BH221" i="9"/>
  <c r="BJ221" i="9" s="1"/>
  <c r="Q221" i="5"/>
  <c r="AQ219" i="3"/>
  <c r="I224" i="9"/>
  <c r="L224" i="9"/>
  <c r="BF220" i="4"/>
  <c r="Q219" i="3"/>
  <c r="BF214" i="1"/>
  <c r="AL224" i="9"/>
  <c r="Q222" i="6"/>
  <c r="AL220" i="3"/>
  <c r="BK221" i="6"/>
  <c r="Q223" i="9"/>
  <c r="Q224" i="9" s="1"/>
  <c r="AR222" i="9"/>
  <c r="AV222" i="9" s="1"/>
  <c r="BI222" i="9" s="1"/>
  <c r="AS222" i="9"/>
  <c r="AW222" i="9" s="1"/>
  <c r="AP222" i="9"/>
  <c r="AZ225" i="9"/>
  <c r="AG225" i="9"/>
  <c r="AF225" i="9"/>
  <c r="AJ225" i="9"/>
  <c r="AJ224" i="9"/>
  <c r="AN223" i="9"/>
  <c r="AO223" i="9"/>
  <c r="F225" i="9"/>
  <c r="J225" i="9" s="1"/>
  <c r="Z225" i="9"/>
  <c r="G225" i="9"/>
  <c r="BE223" i="9"/>
  <c r="N223" i="9"/>
  <c r="O223" i="9"/>
  <c r="M224" i="9"/>
  <c r="N224" i="9" s="1"/>
  <c r="AI224" i="9"/>
  <c r="AE226" i="9"/>
  <c r="B226" i="9"/>
  <c r="C226" i="9" s="1"/>
  <c r="A227" i="9"/>
  <c r="E226" i="9"/>
  <c r="AM224" i="9"/>
  <c r="AN224" i="9" s="1"/>
  <c r="Q222" i="4"/>
  <c r="AN222" i="4"/>
  <c r="BH220" i="4"/>
  <c r="BJ220" i="4" s="1"/>
  <c r="BG220" i="4"/>
  <c r="W217" i="3"/>
  <c r="BH217" i="3" s="1"/>
  <c r="AV217" i="3"/>
  <c r="BI217" i="3" s="1"/>
  <c r="M220" i="3"/>
  <c r="M218" i="1"/>
  <c r="BG214" i="1"/>
  <c r="V221" i="6"/>
  <c r="BH221" i="6" s="1"/>
  <c r="BJ221" i="6" s="1"/>
  <c r="R222" i="4"/>
  <c r="V222" i="4" s="1"/>
  <c r="S222" i="4"/>
  <c r="P222" i="4"/>
  <c r="AR221" i="4"/>
  <c r="AS221" i="4"/>
  <c r="R218" i="3"/>
  <c r="S218" i="3"/>
  <c r="P218" i="3"/>
  <c r="BK218" i="3" s="1"/>
  <c r="AR216" i="1"/>
  <c r="AV216" i="1" s="1"/>
  <c r="AS216" i="1"/>
  <c r="AW216" i="1" s="1"/>
  <c r="R216" i="1"/>
  <c r="S216" i="1"/>
  <c r="P216" i="1"/>
  <c r="BH214" i="1"/>
  <c r="BJ214" i="1" s="1"/>
  <c r="A214" i="2" s="1"/>
  <c r="R217" i="1"/>
  <c r="S217" i="1"/>
  <c r="P217" i="1"/>
  <c r="W219" i="5"/>
  <c r="BH219" i="5" s="1"/>
  <c r="AR218" i="3"/>
  <c r="AS218" i="3"/>
  <c r="AW218" i="3" s="1"/>
  <c r="AR220" i="5"/>
  <c r="AV220" i="5" s="1"/>
  <c r="AS220" i="5"/>
  <c r="R220" i="5"/>
  <c r="V220" i="5" s="1"/>
  <c r="S220" i="5"/>
  <c r="W220" i="5" s="1"/>
  <c r="P220" i="5"/>
  <c r="BK220" i="5" s="1"/>
  <c r="BG221" i="6"/>
  <c r="BF221" i="6"/>
  <c r="AW219" i="5"/>
  <c r="BI219" i="5" s="1"/>
  <c r="G224" i="6"/>
  <c r="H224" i="6" s="1"/>
  <c r="M224" i="6" s="1"/>
  <c r="I224" i="6"/>
  <c r="J223" i="6"/>
  <c r="O223" i="6"/>
  <c r="P223" i="6" s="1"/>
  <c r="N223" i="6"/>
  <c r="E225" i="6"/>
  <c r="F225" i="6" s="1"/>
  <c r="B225" i="6"/>
  <c r="C225" i="6" s="1"/>
  <c r="Z224" i="6"/>
  <c r="S222" i="6"/>
  <c r="W222" i="6" s="1"/>
  <c r="R222" i="6"/>
  <c r="BG219" i="5"/>
  <c r="BE221" i="5"/>
  <c r="BF215" i="1"/>
  <c r="BE222" i="4"/>
  <c r="BE219" i="3"/>
  <c r="BG217" i="3"/>
  <c r="BG215" i="1"/>
  <c r="BE217" i="1"/>
  <c r="AG219" i="1"/>
  <c r="AL223" i="4"/>
  <c r="L220" i="3"/>
  <c r="L218" i="1"/>
  <c r="AM218" i="1"/>
  <c r="AG221" i="3"/>
  <c r="AG224" i="4"/>
  <c r="L223" i="4"/>
  <c r="N223" i="4" s="1"/>
  <c r="AL218" i="1"/>
  <c r="G219" i="1"/>
  <c r="G221" i="3"/>
  <c r="BI215" i="1"/>
  <c r="BJ215" i="1" s="1"/>
  <c r="A215" i="2" s="1"/>
  <c r="BH221" i="4"/>
  <c r="AM220" i="3"/>
  <c r="AN220" i="3" s="1"/>
  <c r="G224" i="4"/>
  <c r="AL222" i="5"/>
  <c r="AM222" i="5"/>
  <c r="M222" i="5"/>
  <c r="L222" i="5"/>
  <c r="O221" i="5"/>
  <c r="N221" i="5"/>
  <c r="AO222" i="4"/>
  <c r="AP222" i="4" s="1"/>
  <c r="N222" i="4"/>
  <c r="BK222" i="4" s="1"/>
  <c r="AI218" i="1"/>
  <c r="AQ218" i="1" s="1"/>
  <c r="I218" i="1"/>
  <c r="V216" i="1"/>
  <c r="J218" i="1"/>
  <c r="O218" i="1"/>
  <c r="V218" i="3"/>
  <c r="AJ223" i="4"/>
  <c r="AI220" i="3"/>
  <c r="AQ220" i="3" s="1"/>
  <c r="AJ220" i="3"/>
  <c r="I220" i="3"/>
  <c r="J220" i="3"/>
  <c r="AI222" i="5"/>
  <c r="AQ222" i="5" s="1"/>
  <c r="Z223" i="5"/>
  <c r="F223" i="5"/>
  <c r="I222" i="5"/>
  <c r="AF223" i="5"/>
  <c r="AZ223" i="5"/>
  <c r="AE224" i="5"/>
  <c r="AG224" i="5" s="1"/>
  <c r="B224" i="5"/>
  <c r="C224" i="5" s="1"/>
  <c r="E224" i="5"/>
  <c r="G224" i="5" s="1"/>
  <c r="A225" i="5"/>
  <c r="AN221" i="5"/>
  <c r="AO221" i="5"/>
  <c r="AP221" i="5" s="1"/>
  <c r="J222" i="5"/>
  <c r="AJ222" i="5"/>
  <c r="B225" i="4"/>
  <c r="C225" i="4" s="1"/>
  <c r="BJ225" i="4" s="1"/>
  <c r="E225" i="4"/>
  <c r="A226" i="4"/>
  <c r="AE225" i="4"/>
  <c r="AZ224" i="4"/>
  <c r="AF224" i="4"/>
  <c r="AM224" i="4" s="1"/>
  <c r="J223" i="4"/>
  <c r="I223" i="4"/>
  <c r="O223" i="4"/>
  <c r="AI223" i="4"/>
  <c r="AQ223" i="4" s="1"/>
  <c r="Z224" i="4"/>
  <c r="F224" i="4"/>
  <c r="V217" i="1"/>
  <c r="O219" i="3"/>
  <c r="AO217" i="1"/>
  <c r="AP217" i="1" s="1"/>
  <c r="AN217" i="1"/>
  <c r="W217" i="1"/>
  <c r="N217" i="1"/>
  <c r="F219" i="1"/>
  <c r="I219" i="1" s="1"/>
  <c r="Z219" i="1"/>
  <c r="AF219" i="1"/>
  <c r="F221" i="3"/>
  <c r="M221" i="3" s="1"/>
  <c r="Z221" i="3"/>
  <c r="AV218" i="3"/>
  <c r="AF221" i="3"/>
  <c r="AO219" i="3"/>
  <c r="AP219" i="3" s="1"/>
  <c r="AZ219" i="1"/>
  <c r="AZ221" i="3"/>
  <c r="AE222" i="3"/>
  <c r="B222" i="3"/>
  <c r="C222" i="3" s="1"/>
  <c r="E222" i="3"/>
  <c r="E220" i="1"/>
  <c r="A220" i="8" s="1"/>
  <c r="AE220" i="1"/>
  <c r="B220" i="1"/>
  <c r="C220" i="1" s="1"/>
  <c r="A223" i="3"/>
  <c r="A221" i="1"/>
  <c r="Q223" i="6" l="1"/>
  <c r="Q222" i="5"/>
  <c r="BK223" i="6"/>
  <c r="BJ222" i="9"/>
  <c r="M224" i="4"/>
  <c r="BF219" i="5"/>
  <c r="AL225" i="9"/>
  <c r="AO224" i="9"/>
  <c r="Q220" i="3"/>
  <c r="AW221" i="4"/>
  <c r="Q223" i="4"/>
  <c r="AM225" i="9"/>
  <c r="AN225" i="9" s="1"/>
  <c r="AI225" i="9"/>
  <c r="BK222" i="6"/>
  <c r="AQ224" i="9"/>
  <c r="BE224" i="9"/>
  <c r="BF222" i="9"/>
  <c r="BG222" i="9"/>
  <c r="AR223" i="9"/>
  <c r="AV223" i="9" s="1"/>
  <c r="AS223" i="9"/>
  <c r="AW223" i="9" s="1"/>
  <c r="AP223" i="9"/>
  <c r="AZ226" i="9"/>
  <c r="AG226" i="9"/>
  <c r="AF226" i="9"/>
  <c r="AI226" i="9" s="1"/>
  <c r="AE227" i="9"/>
  <c r="B227" i="9"/>
  <c r="C227" i="9" s="1"/>
  <c r="E227" i="9"/>
  <c r="A228" i="9"/>
  <c r="P223" i="9"/>
  <c r="BK223" i="9" s="1"/>
  <c r="R223" i="9"/>
  <c r="V223" i="9" s="1"/>
  <c r="BH223" i="9" s="1"/>
  <c r="S223" i="9"/>
  <c r="W223" i="9" s="1"/>
  <c r="I225" i="9"/>
  <c r="O224" i="9"/>
  <c r="M225" i="9"/>
  <c r="L225" i="9"/>
  <c r="AO225" i="9"/>
  <c r="F226" i="9"/>
  <c r="M226" i="9" s="1"/>
  <c r="Z226" i="9"/>
  <c r="G226" i="9"/>
  <c r="AR224" i="9"/>
  <c r="AV224" i="9" s="1"/>
  <c r="AS224" i="9"/>
  <c r="AW224" i="9" s="1"/>
  <c r="AP224" i="9"/>
  <c r="AW220" i="5"/>
  <c r="BI220" i="5" s="1"/>
  <c r="AV221" i="4"/>
  <c r="BI221" i="4" s="1"/>
  <c r="AL221" i="3"/>
  <c r="BF217" i="3"/>
  <c r="AM219" i="1"/>
  <c r="V222" i="6"/>
  <c r="BH222" i="6" s="1"/>
  <c r="BJ222" i="6" s="1"/>
  <c r="BG222" i="6"/>
  <c r="BF222" i="6"/>
  <c r="R219" i="3"/>
  <c r="S219" i="3"/>
  <c r="W219" i="3" s="1"/>
  <c r="P219" i="3"/>
  <c r="BK219" i="3" s="1"/>
  <c r="AR221" i="5"/>
  <c r="AS221" i="5"/>
  <c r="BE222" i="5"/>
  <c r="R218" i="1"/>
  <c r="V218" i="1" s="1"/>
  <c r="S218" i="1"/>
  <c r="P218" i="1"/>
  <c r="R221" i="5"/>
  <c r="V221" i="5" s="1"/>
  <c r="S221" i="5"/>
  <c r="P221" i="5"/>
  <c r="BK221" i="5" s="1"/>
  <c r="AR217" i="1"/>
  <c r="AS217" i="1"/>
  <c r="AW217" i="1" s="1"/>
  <c r="R223" i="4"/>
  <c r="S223" i="4"/>
  <c r="P223" i="4"/>
  <c r="BK223" i="4" s="1"/>
  <c r="W218" i="3"/>
  <c r="BH218" i="3" s="1"/>
  <c r="AR219" i="3"/>
  <c r="AW219" i="3" s="1"/>
  <c r="AS219" i="3"/>
  <c r="AR222" i="4"/>
  <c r="AS222" i="4"/>
  <c r="W216" i="1"/>
  <c r="BH216" i="1" s="1"/>
  <c r="BJ216" i="1" s="1"/>
  <c r="A216" i="2" s="1"/>
  <c r="W222" i="4"/>
  <c r="BH222" i="4" s="1"/>
  <c r="J224" i="6"/>
  <c r="Q224" i="6" s="1"/>
  <c r="G225" i="6"/>
  <c r="H225" i="6" s="1"/>
  <c r="M225" i="6" s="1"/>
  <c r="I225" i="6"/>
  <c r="R223" i="6"/>
  <c r="S223" i="6"/>
  <c r="W223" i="6" s="1"/>
  <c r="N224" i="6"/>
  <c r="E226" i="6"/>
  <c r="F226" i="6" s="1"/>
  <c r="B226" i="6"/>
  <c r="C226" i="6" s="1"/>
  <c r="Z225" i="6"/>
  <c r="O224" i="6"/>
  <c r="P224" i="6" s="1"/>
  <c r="BE223" i="4"/>
  <c r="BE220" i="3"/>
  <c r="BG218" i="3"/>
  <c r="BE218" i="1"/>
  <c r="BI218" i="3"/>
  <c r="BI216" i="1"/>
  <c r="BG220" i="5"/>
  <c r="BF220" i="5"/>
  <c r="BH220" i="5"/>
  <c r="BH217" i="1"/>
  <c r="AG220" i="1"/>
  <c r="G220" i="1"/>
  <c r="G222" i="3"/>
  <c r="G225" i="4"/>
  <c r="L221" i="3"/>
  <c r="L219" i="1"/>
  <c r="N219" i="1" s="1"/>
  <c r="AL219" i="1"/>
  <c r="L224" i="4"/>
  <c r="O224" i="4" s="1"/>
  <c r="AL224" i="4"/>
  <c r="AM221" i="3"/>
  <c r="AG222" i="3"/>
  <c r="AG225" i="4"/>
  <c r="M219" i="1"/>
  <c r="M223" i="5"/>
  <c r="L223" i="5"/>
  <c r="AM223" i="5"/>
  <c r="AL223" i="5"/>
  <c r="AO222" i="5"/>
  <c r="AP222" i="5" s="1"/>
  <c r="I223" i="5"/>
  <c r="AJ223" i="5"/>
  <c r="AQ223" i="5" s="1"/>
  <c r="AV222" i="4"/>
  <c r="N218" i="1"/>
  <c r="J219" i="1"/>
  <c r="AJ219" i="1"/>
  <c r="AI219" i="1"/>
  <c r="J224" i="4"/>
  <c r="N221" i="3"/>
  <c r="J221" i="3"/>
  <c r="I221" i="3"/>
  <c r="AJ221" i="3"/>
  <c r="AI221" i="3"/>
  <c r="AN222" i="5"/>
  <c r="AF224" i="5"/>
  <c r="AZ224" i="5"/>
  <c r="J223" i="5"/>
  <c r="Z224" i="5"/>
  <c r="F224" i="5"/>
  <c r="B225" i="5"/>
  <c r="C225" i="5" s="1"/>
  <c r="BJ225" i="5" s="1"/>
  <c r="E225" i="5"/>
  <c r="G225" i="5" s="1"/>
  <c r="AE225" i="5"/>
  <c r="AG225" i="5" s="1"/>
  <c r="A226" i="5"/>
  <c r="AW221" i="5"/>
  <c r="AV221" i="5"/>
  <c r="N222" i="5"/>
  <c r="O222" i="5"/>
  <c r="AI223" i="5"/>
  <c r="AN223" i="4"/>
  <c r="AO223" i="4"/>
  <c r="AP223" i="4" s="1"/>
  <c r="AI224" i="4"/>
  <c r="AZ225" i="4"/>
  <c r="AF225" i="4"/>
  <c r="AL225" i="4" s="1"/>
  <c r="I224" i="4"/>
  <c r="W223" i="4"/>
  <c r="F225" i="4"/>
  <c r="Z225" i="4"/>
  <c r="E226" i="4"/>
  <c r="A227" i="4"/>
  <c r="AE226" i="4"/>
  <c r="B226" i="4"/>
  <c r="C226" i="4" s="1"/>
  <c r="AJ224" i="4"/>
  <c r="V223" i="4"/>
  <c r="BH223" i="4" s="1"/>
  <c r="V219" i="3"/>
  <c r="AO218" i="1"/>
  <c r="AP218" i="1" s="1"/>
  <c r="AN218" i="1"/>
  <c r="AV217" i="1"/>
  <c r="AF220" i="1"/>
  <c r="F220" i="1"/>
  <c r="I220" i="1" s="1"/>
  <c r="Z220" i="1"/>
  <c r="W218" i="1"/>
  <c r="O220" i="3"/>
  <c r="N220" i="3"/>
  <c r="AO220" i="3"/>
  <c r="AP220" i="3" s="1"/>
  <c r="F222" i="3"/>
  <c r="Z222" i="3"/>
  <c r="AF222" i="3"/>
  <c r="AL222" i="3" s="1"/>
  <c r="AZ220" i="1"/>
  <c r="AZ222" i="3"/>
  <c r="AE223" i="3"/>
  <c r="E223" i="3"/>
  <c r="B223" i="3"/>
  <c r="C223" i="3" s="1"/>
  <c r="BJ223" i="3" s="1"/>
  <c r="E221" i="1"/>
  <c r="A221" i="8" s="1"/>
  <c r="AE221" i="1"/>
  <c r="B221" i="1"/>
  <c r="C221" i="1" s="1"/>
  <c r="A224" i="3"/>
  <c r="A222" i="1"/>
  <c r="BI224" i="9" l="1"/>
  <c r="Q221" i="3"/>
  <c r="AQ219" i="1"/>
  <c r="BI223" i="9"/>
  <c r="BJ223" i="9" s="1"/>
  <c r="L226" i="9"/>
  <c r="J226" i="9"/>
  <c r="I226" i="9"/>
  <c r="AQ225" i="9"/>
  <c r="L225" i="4"/>
  <c r="AQ221" i="3"/>
  <c r="BF218" i="3"/>
  <c r="BK224" i="6"/>
  <c r="AQ224" i="4"/>
  <c r="AR225" i="9"/>
  <c r="AV225" i="9" s="1"/>
  <c r="BI225" i="9" s="1"/>
  <c r="AS225" i="9"/>
  <c r="AW225" i="9" s="1"/>
  <c r="AP225" i="9"/>
  <c r="BE225" i="9"/>
  <c r="Q225" i="9"/>
  <c r="Q226" i="9" s="1"/>
  <c r="AZ227" i="9"/>
  <c r="AG227" i="9"/>
  <c r="AF227" i="9"/>
  <c r="AM226" i="9"/>
  <c r="E228" i="9"/>
  <c r="AE228" i="9"/>
  <c r="B228" i="9"/>
  <c r="C228" i="9" s="1"/>
  <c r="N225" i="9"/>
  <c r="O225" i="9"/>
  <c r="N226" i="9"/>
  <c r="O226" i="9"/>
  <c r="AJ226" i="9"/>
  <c r="BE226" i="9" s="1"/>
  <c r="BG223" i="9"/>
  <c r="BF223" i="9"/>
  <c r="P224" i="9"/>
  <c r="BK224" i="9" s="1"/>
  <c r="R224" i="9"/>
  <c r="V224" i="9" s="1"/>
  <c r="S224" i="9"/>
  <c r="W224" i="9" s="1"/>
  <c r="F227" i="9"/>
  <c r="M227" i="9" s="1"/>
  <c r="Z227" i="9"/>
  <c r="G227" i="9"/>
  <c r="L227" i="9"/>
  <c r="AL226" i="9"/>
  <c r="Q223" i="5"/>
  <c r="BJ220" i="5"/>
  <c r="BF221" i="4"/>
  <c r="Q224" i="4"/>
  <c r="BG221" i="4"/>
  <c r="AN221" i="3"/>
  <c r="AV219" i="3"/>
  <c r="BI219" i="3" s="1"/>
  <c r="L222" i="3"/>
  <c r="AL220" i="1"/>
  <c r="O219" i="1"/>
  <c r="P219" i="1" s="1"/>
  <c r="BF216" i="1"/>
  <c r="BG216" i="1"/>
  <c r="V223" i="6"/>
  <c r="R219" i="1"/>
  <c r="S219" i="1"/>
  <c r="AR222" i="5"/>
  <c r="AS222" i="5"/>
  <c r="BG223" i="6"/>
  <c r="BF223" i="6"/>
  <c r="R222" i="5"/>
  <c r="V222" i="5" s="1"/>
  <c r="S222" i="5"/>
  <c r="P222" i="5"/>
  <c r="BK222" i="5" s="1"/>
  <c r="AO221" i="3"/>
  <c r="AP221" i="3" s="1"/>
  <c r="BJ218" i="3"/>
  <c r="BH223" i="6"/>
  <c r="BJ223" i="6" s="1"/>
  <c r="AW222" i="4"/>
  <c r="BF222" i="4" s="1"/>
  <c r="R220" i="3"/>
  <c r="V220" i="3" s="1"/>
  <c r="S220" i="3"/>
  <c r="P220" i="3"/>
  <c r="BK220" i="3" s="1"/>
  <c r="AR220" i="3"/>
  <c r="AS220" i="3"/>
  <c r="AR218" i="1"/>
  <c r="AV218" i="1" s="1"/>
  <c r="AS218" i="1"/>
  <c r="AW218" i="1" s="1"/>
  <c r="AR223" i="4"/>
  <c r="AS223" i="4"/>
  <c r="R224" i="4"/>
  <c r="S224" i="4"/>
  <c r="P224" i="4"/>
  <c r="BG222" i="4"/>
  <c r="W221" i="5"/>
  <c r="BF221" i="5" s="1"/>
  <c r="G226" i="6"/>
  <c r="H226" i="6" s="1"/>
  <c r="M226" i="6" s="1"/>
  <c r="I226" i="6"/>
  <c r="J225" i="6"/>
  <c r="Q225" i="6" s="1"/>
  <c r="Z226" i="6"/>
  <c r="E227" i="6"/>
  <c r="F227" i="6" s="1"/>
  <c r="I227" i="6" s="1"/>
  <c r="B227" i="6"/>
  <c r="C227" i="6" s="1"/>
  <c r="S224" i="6"/>
  <c r="W224" i="6" s="1"/>
  <c r="R224" i="6"/>
  <c r="V224" i="6" s="1"/>
  <c r="O225" i="6"/>
  <c r="P225" i="6" s="1"/>
  <c r="N225" i="6"/>
  <c r="BE223" i="5"/>
  <c r="BG217" i="1"/>
  <c r="BE224" i="4"/>
  <c r="BE221" i="3"/>
  <c r="BF217" i="1"/>
  <c r="BE219" i="1"/>
  <c r="BG219" i="3"/>
  <c r="AG223" i="3"/>
  <c r="G226" i="4"/>
  <c r="M225" i="4"/>
  <c r="AM220" i="1"/>
  <c r="G223" i="3"/>
  <c r="AG221" i="1"/>
  <c r="G221" i="1"/>
  <c r="BI217" i="1"/>
  <c r="BJ217" i="1" s="1"/>
  <c r="A217" i="2" s="1"/>
  <c r="BH219" i="3"/>
  <c r="BI221" i="5"/>
  <c r="AM225" i="4"/>
  <c r="M220" i="1"/>
  <c r="AG226" i="4"/>
  <c r="AM222" i="3"/>
  <c r="AN222" i="3" s="1"/>
  <c r="M222" i="3"/>
  <c r="L220" i="1"/>
  <c r="O220" i="1" s="1"/>
  <c r="BH218" i="1"/>
  <c r="AM224" i="5"/>
  <c r="AL224" i="5"/>
  <c r="M224" i="5"/>
  <c r="L224" i="5"/>
  <c r="AV222" i="5"/>
  <c r="N224" i="4"/>
  <c r="BK224" i="4" s="1"/>
  <c r="W219" i="1"/>
  <c r="J220" i="1"/>
  <c r="AI220" i="1"/>
  <c r="AQ220" i="1" s="1"/>
  <c r="AJ220" i="1"/>
  <c r="W224" i="4"/>
  <c r="AJ222" i="3"/>
  <c r="AI222" i="3"/>
  <c r="AQ222" i="3" s="1"/>
  <c r="I222" i="3"/>
  <c r="J222" i="3"/>
  <c r="J224" i="5"/>
  <c r="AI224" i="5"/>
  <c r="AQ224" i="5" s="1"/>
  <c r="AN223" i="5"/>
  <c r="I224" i="5"/>
  <c r="AJ224" i="5"/>
  <c r="N223" i="5"/>
  <c r="O223" i="5"/>
  <c r="F225" i="5"/>
  <c r="Z225" i="5"/>
  <c r="AF225" i="5"/>
  <c r="AZ225" i="5"/>
  <c r="AO223" i="5"/>
  <c r="AP223" i="5" s="1"/>
  <c r="E226" i="5"/>
  <c r="G226" i="5" s="1"/>
  <c r="A227" i="5"/>
  <c r="B226" i="5"/>
  <c r="C226" i="5" s="1"/>
  <c r="AE226" i="5"/>
  <c r="AG226" i="5" s="1"/>
  <c r="AZ226" i="4"/>
  <c r="AF226" i="4"/>
  <c r="J225" i="4"/>
  <c r="I225" i="4"/>
  <c r="AO225" i="4"/>
  <c r="AP225" i="4" s="1"/>
  <c r="AV223" i="4"/>
  <c r="Z226" i="4"/>
  <c r="F226" i="4"/>
  <c r="J226" i="4" s="1"/>
  <c r="AN224" i="4"/>
  <c r="AO224" i="4"/>
  <c r="AP224" i="4" s="1"/>
  <c r="AI225" i="4"/>
  <c r="AJ225" i="4"/>
  <c r="V224" i="4"/>
  <c r="AE227" i="4"/>
  <c r="B227" i="4"/>
  <c r="C227" i="4" s="1"/>
  <c r="BJ227" i="4" s="1"/>
  <c r="A228" i="4"/>
  <c r="E227" i="4"/>
  <c r="O221" i="3"/>
  <c r="AN219" i="1"/>
  <c r="AF221" i="1"/>
  <c r="AI221" i="1" s="1"/>
  <c r="V219" i="1"/>
  <c r="AO219" i="1"/>
  <c r="AP219" i="1" s="1"/>
  <c r="F221" i="1"/>
  <c r="I221" i="1" s="1"/>
  <c r="Z221" i="1"/>
  <c r="AV220" i="3"/>
  <c r="F223" i="3"/>
  <c r="Z223" i="3"/>
  <c r="AF223" i="3"/>
  <c r="AZ221" i="1"/>
  <c r="AZ223" i="3"/>
  <c r="AE224" i="3"/>
  <c r="B224" i="3"/>
  <c r="C224" i="3" s="1"/>
  <c r="E224" i="3"/>
  <c r="AE222" i="1"/>
  <c r="B222" i="1"/>
  <c r="C222" i="1" s="1"/>
  <c r="E222" i="1"/>
  <c r="A222" i="8" s="1"/>
  <c r="A225" i="3"/>
  <c r="A223" i="1"/>
  <c r="BH224" i="9" l="1"/>
  <c r="BJ224" i="9" s="1"/>
  <c r="AM227" i="9"/>
  <c r="I227" i="9"/>
  <c r="AL227" i="9"/>
  <c r="AO227" i="9" s="1"/>
  <c r="J227" i="9"/>
  <c r="AI227" i="9"/>
  <c r="BK225" i="6"/>
  <c r="L223" i="3"/>
  <c r="AQ225" i="4"/>
  <c r="BH224" i="6"/>
  <c r="BJ224" i="6" s="1"/>
  <c r="AJ227" i="9"/>
  <c r="AN227" i="9"/>
  <c r="BK225" i="9"/>
  <c r="N227" i="9"/>
  <c r="O227" i="9"/>
  <c r="AQ226" i="9"/>
  <c r="AZ228" i="9"/>
  <c r="AG228" i="9"/>
  <c r="AF228" i="9"/>
  <c r="P225" i="9"/>
  <c r="R225" i="9"/>
  <c r="V225" i="9" s="1"/>
  <c r="BH225" i="9" s="1"/>
  <c r="BJ225" i="9" s="1"/>
  <c r="S225" i="9"/>
  <c r="W225" i="9" s="1"/>
  <c r="P226" i="9"/>
  <c r="BK226" i="9" s="1"/>
  <c r="R226" i="9"/>
  <c r="V226" i="9" s="1"/>
  <c r="S226" i="9"/>
  <c r="W226" i="9" s="1"/>
  <c r="F228" i="9"/>
  <c r="J228" i="9" s="1"/>
  <c r="Z228" i="9"/>
  <c r="G228" i="9"/>
  <c r="L228" i="9"/>
  <c r="BE227" i="9"/>
  <c r="BF224" i="9"/>
  <c r="BG224" i="9"/>
  <c r="AN226" i="9"/>
  <c r="AO226" i="9"/>
  <c r="Q227" i="9"/>
  <c r="Q224" i="5"/>
  <c r="O224" i="5"/>
  <c r="P224" i="5" s="1"/>
  <c r="BI222" i="4"/>
  <c r="BJ222" i="4" s="1"/>
  <c r="Q225" i="4"/>
  <c r="AM226" i="4"/>
  <c r="AL223" i="3"/>
  <c r="BF219" i="3"/>
  <c r="Q222" i="3"/>
  <c r="R221" i="3"/>
  <c r="V221" i="3" s="1"/>
  <c r="S221" i="3"/>
  <c r="P221" i="3"/>
  <c r="BK221" i="3" s="1"/>
  <c r="BG221" i="5"/>
  <c r="BE220" i="1"/>
  <c r="BF224" i="6"/>
  <c r="BG224" i="6"/>
  <c r="W222" i="5"/>
  <c r="BH222" i="5" s="1"/>
  <c r="R223" i="5"/>
  <c r="S223" i="5"/>
  <c r="W223" i="5" s="1"/>
  <c r="P223" i="5"/>
  <c r="BK223" i="5" s="1"/>
  <c r="AR219" i="1"/>
  <c r="AS219" i="1"/>
  <c r="AR225" i="4"/>
  <c r="AS225" i="4"/>
  <c r="AW225" i="4" s="1"/>
  <c r="R220" i="1"/>
  <c r="S220" i="1"/>
  <c r="P220" i="1"/>
  <c r="BH221" i="5"/>
  <c r="W220" i="3"/>
  <c r="AR221" i="3"/>
  <c r="AV221" i="3" s="1"/>
  <c r="AS221" i="3"/>
  <c r="AW221" i="3" s="1"/>
  <c r="AW222" i="5"/>
  <c r="BF222" i="5" s="1"/>
  <c r="AR223" i="5"/>
  <c r="AS223" i="5"/>
  <c r="AR224" i="4"/>
  <c r="AV224" i="4" s="1"/>
  <c r="AS224" i="4"/>
  <c r="BF218" i="1"/>
  <c r="AW223" i="4"/>
  <c r="BG223" i="4" s="1"/>
  <c r="AW220" i="3"/>
  <c r="BG220" i="3" s="1"/>
  <c r="J226" i="6"/>
  <c r="Q226" i="6" s="1"/>
  <c r="G227" i="6"/>
  <c r="H227" i="6" s="1"/>
  <c r="M227" i="6" s="1"/>
  <c r="N226" i="6"/>
  <c r="E228" i="6"/>
  <c r="F228" i="6" s="1"/>
  <c r="I228" i="6" s="1"/>
  <c r="B228" i="6"/>
  <c r="C228" i="6" s="1"/>
  <c r="S225" i="6"/>
  <c r="W225" i="6" s="1"/>
  <c r="R225" i="6"/>
  <c r="V225" i="6" s="1"/>
  <c r="Z227" i="6"/>
  <c r="O226" i="6"/>
  <c r="P226" i="6" s="1"/>
  <c r="BE224" i="5"/>
  <c r="BE225" i="4"/>
  <c r="BE222" i="3"/>
  <c r="BG218" i="1"/>
  <c r="BI218" i="1"/>
  <c r="BJ218" i="1" s="1"/>
  <c r="A218" i="2" s="1"/>
  <c r="BH224" i="4"/>
  <c r="BH219" i="1"/>
  <c r="AL226" i="4"/>
  <c r="L221" i="1"/>
  <c r="AL221" i="1"/>
  <c r="L226" i="4"/>
  <c r="O226" i="4" s="1"/>
  <c r="AM223" i="3"/>
  <c r="G222" i="1"/>
  <c r="AG224" i="3"/>
  <c r="AG222" i="1"/>
  <c r="M221" i="1"/>
  <c r="N221" i="1" s="1"/>
  <c r="M226" i="4"/>
  <c r="G224" i="3"/>
  <c r="AG227" i="4"/>
  <c r="M223" i="3"/>
  <c r="G227" i="4"/>
  <c r="AM221" i="1"/>
  <c r="M225" i="5"/>
  <c r="L225" i="5"/>
  <c r="AL225" i="5"/>
  <c r="AM225" i="5"/>
  <c r="AO224" i="5"/>
  <c r="AP224" i="5" s="1"/>
  <c r="J221" i="1"/>
  <c r="N220" i="1"/>
  <c r="AJ221" i="1"/>
  <c r="AQ221" i="1" s="1"/>
  <c r="I226" i="4"/>
  <c r="I223" i="3"/>
  <c r="J223" i="3"/>
  <c r="AJ223" i="3"/>
  <c r="AI223" i="3"/>
  <c r="AQ223" i="3" s="1"/>
  <c r="N224" i="5"/>
  <c r="AN224" i="5"/>
  <c r="AJ225" i="5"/>
  <c r="V223" i="5"/>
  <c r="J225" i="5"/>
  <c r="Z226" i="5"/>
  <c r="F226" i="5"/>
  <c r="AE227" i="5"/>
  <c r="AG227" i="5" s="1"/>
  <c r="E227" i="5"/>
  <c r="G227" i="5" s="1"/>
  <c r="A228" i="5"/>
  <c r="B227" i="5"/>
  <c r="C227" i="5" s="1"/>
  <c r="BJ227" i="5" s="1"/>
  <c r="AZ226" i="5"/>
  <c r="AF226" i="5"/>
  <c r="AI225" i="5"/>
  <c r="AQ225" i="5" s="1"/>
  <c r="I225" i="5"/>
  <c r="AF227" i="4"/>
  <c r="AZ227" i="4"/>
  <c r="AE228" i="4"/>
  <c r="B228" i="4"/>
  <c r="C228" i="4" s="1"/>
  <c r="E228" i="4"/>
  <c r="AN225" i="4"/>
  <c r="N225" i="4"/>
  <c r="O225" i="4"/>
  <c r="AJ226" i="4"/>
  <c r="AV225" i="4"/>
  <c r="AI226" i="4"/>
  <c r="F227" i="4"/>
  <c r="I227" i="4" s="1"/>
  <c r="Z227" i="4"/>
  <c r="W220" i="1"/>
  <c r="V220" i="1"/>
  <c r="AO220" i="1"/>
  <c r="AP220" i="1" s="1"/>
  <c r="AN220" i="1"/>
  <c r="AF222" i="1"/>
  <c r="AJ222" i="1" s="1"/>
  <c r="AV219" i="1"/>
  <c r="F222" i="1"/>
  <c r="I222" i="1" s="1"/>
  <c r="Z222" i="1"/>
  <c r="O222" i="3"/>
  <c r="N222" i="3"/>
  <c r="F224" i="3"/>
  <c r="Z224" i="3"/>
  <c r="AO222" i="3"/>
  <c r="AP222" i="3" s="1"/>
  <c r="AF224" i="3"/>
  <c r="AZ222" i="1"/>
  <c r="AZ224" i="3"/>
  <c r="E225" i="3"/>
  <c r="AE225" i="3"/>
  <c r="B225" i="3"/>
  <c r="C225" i="3" s="1"/>
  <c r="BJ225" i="3" s="1"/>
  <c r="AE223" i="1"/>
  <c r="B223" i="1"/>
  <c r="C223" i="1" s="1"/>
  <c r="E223" i="1"/>
  <c r="A223" i="8" s="1"/>
  <c r="A226" i="3"/>
  <c r="A224" i="1"/>
  <c r="AQ226" i="4" l="1"/>
  <c r="BH226" i="9"/>
  <c r="BI221" i="3"/>
  <c r="BK224" i="5"/>
  <c r="M228" i="9"/>
  <c r="AM227" i="4"/>
  <c r="I228" i="9"/>
  <c r="AQ227" i="9"/>
  <c r="BK226" i="6"/>
  <c r="AW223" i="5"/>
  <c r="AM228" i="9"/>
  <c r="N228" i="9"/>
  <c r="O228" i="9"/>
  <c r="AR227" i="9"/>
  <c r="AV227" i="9" s="1"/>
  <c r="AS227" i="9"/>
  <c r="AW227" i="9" s="1"/>
  <c r="AP227" i="9"/>
  <c r="AR226" i="9"/>
  <c r="AV226" i="9" s="1"/>
  <c r="BI226" i="9" s="1"/>
  <c r="AS226" i="9"/>
  <c r="AW226" i="9" s="1"/>
  <c r="AP226" i="9"/>
  <c r="AI228" i="9"/>
  <c r="BE228" i="9" s="1"/>
  <c r="AL228" i="9"/>
  <c r="AJ228" i="9"/>
  <c r="P227" i="9"/>
  <c r="BK227" i="9" s="1"/>
  <c r="R227" i="9"/>
  <c r="V227" i="9" s="1"/>
  <c r="S227" i="9"/>
  <c r="W227" i="9" s="1"/>
  <c r="BF225" i="9"/>
  <c r="BG225" i="9"/>
  <c r="Q228" i="9"/>
  <c r="BG222" i="5"/>
  <c r="Q225" i="5"/>
  <c r="AV223" i="5"/>
  <c r="S224" i="5"/>
  <c r="W224" i="5" s="1"/>
  <c r="BH224" i="5" s="1"/>
  <c r="R224" i="5"/>
  <c r="V224" i="5" s="1"/>
  <c r="Q226" i="4"/>
  <c r="BK222" i="3"/>
  <c r="M224" i="3"/>
  <c r="AN223" i="3"/>
  <c r="Q223" i="3"/>
  <c r="BI220" i="3"/>
  <c r="AL224" i="3"/>
  <c r="AR220" i="1"/>
  <c r="AS220" i="1"/>
  <c r="BG225" i="6"/>
  <c r="BF225" i="6"/>
  <c r="AR222" i="3"/>
  <c r="AS222" i="3"/>
  <c r="R222" i="3"/>
  <c r="S222" i="3"/>
  <c r="P222" i="3"/>
  <c r="AR224" i="5"/>
  <c r="AS224" i="5"/>
  <c r="BI222" i="5"/>
  <c r="BJ222" i="5" s="1"/>
  <c r="BI223" i="4"/>
  <c r="BF220" i="3"/>
  <c r="AW219" i="1"/>
  <c r="BI219" i="1" s="1"/>
  <c r="BJ219" i="1" s="1"/>
  <c r="A219" i="2" s="1"/>
  <c r="BF223" i="4"/>
  <c r="W221" i="3"/>
  <c r="BF221" i="3" s="1"/>
  <c r="R226" i="4"/>
  <c r="S226" i="4"/>
  <c r="P226" i="4"/>
  <c r="R225" i="4"/>
  <c r="V225" i="4" s="1"/>
  <c r="S225" i="4"/>
  <c r="P225" i="4"/>
  <c r="BK225" i="4" s="1"/>
  <c r="BE221" i="1"/>
  <c r="BH225" i="6"/>
  <c r="BJ225" i="6" s="1"/>
  <c r="G228" i="6"/>
  <c r="H228" i="6" s="1"/>
  <c r="M228" i="6" s="1"/>
  <c r="AW224" i="4"/>
  <c r="BI224" i="4" s="1"/>
  <c r="BJ224" i="4" s="1"/>
  <c r="BH220" i="3"/>
  <c r="J227" i="6"/>
  <c r="O227" i="6"/>
  <c r="P227" i="6" s="1"/>
  <c r="N227" i="6"/>
  <c r="Z228" i="6"/>
  <c r="S226" i="6"/>
  <c r="W226" i="6" s="1"/>
  <c r="R226" i="6"/>
  <c r="V226" i="6" s="1"/>
  <c r="BE225" i="5"/>
  <c r="BG219" i="1"/>
  <c r="BE226" i="4"/>
  <c r="BG224" i="4"/>
  <c r="BF224" i="4"/>
  <c r="BE223" i="3"/>
  <c r="AG223" i="1"/>
  <c r="G228" i="4"/>
  <c r="BH223" i="5"/>
  <c r="AL222" i="1"/>
  <c r="G223" i="1"/>
  <c r="AZ225" i="3"/>
  <c r="AG225" i="3"/>
  <c r="AG228" i="4"/>
  <c r="L227" i="4"/>
  <c r="AL227" i="4"/>
  <c r="AN227" i="4" s="1"/>
  <c r="L224" i="3"/>
  <c r="AM224" i="3"/>
  <c r="L222" i="1"/>
  <c r="G225" i="3"/>
  <c r="BH220" i="1"/>
  <c r="BI225" i="4"/>
  <c r="M227" i="4"/>
  <c r="AM222" i="1"/>
  <c r="M222" i="1"/>
  <c r="M226" i="5"/>
  <c r="L226" i="5"/>
  <c r="AL226" i="5"/>
  <c r="AM226" i="5"/>
  <c r="AN225" i="5"/>
  <c r="AI222" i="1"/>
  <c r="AQ222" i="1" s="1"/>
  <c r="O221" i="1"/>
  <c r="J222" i="1"/>
  <c r="N226" i="4"/>
  <c r="I224" i="3"/>
  <c r="J224" i="3"/>
  <c r="AJ224" i="3"/>
  <c r="AI224" i="3"/>
  <c r="N225" i="5"/>
  <c r="O225" i="5"/>
  <c r="AJ226" i="5"/>
  <c r="I226" i="5"/>
  <c r="AE228" i="5"/>
  <c r="AG228" i="5" s="1"/>
  <c r="B228" i="5"/>
  <c r="C228" i="5" s="1"/>
  <c r="E228" i="5"/>
  <c r="G228" i="5" s="1"/>
  <c r="AO225" i="5"/>
  <c r="AP225" i="5" s="1"/>
  <c r="J226" i="5"/>
  <c r="AF227" i="5"/>
  <c r="AZ227" i="5"/>
  <c r="F227" i="5"/>
  <c r="Z227" i="5"/>
  <c r="AI226" i="5"/>
  <c r="AZ228" i="4"/>
  <c r="AF228" i="4"/>
  <c r="J227" i="4"/>
  <c r="Z228" i="4"/>
  <c r="F228" i="4"/>
  <c r="J228" i="4" s="1"/>
  <c r="AI227" i="4"/>
  <c r="AJ227" i="4"/>
  <c r="AN226" i="4"/>
  <c r="AO226" i="4"/>
  <c r="AP226" i="4" s="1"/>
  <c r="AV220" i="1"/>
  <c r="AO221" i="1"/>
  <c r="AP221" i="1" s="1"/>
  <c r="AN221" i="1"/>
  <c r="AF223" i="1"/>
  <c r="AJ223" i="1" s="1"/>
  <c r="F223" i="1"/>
  <c r="J223" i="1" s="1"/>
  <c r="Z223" i="1"/>
  <c r="AO223" i="3"/>
  <c r="AP223" i="3" s="1"/>
  <c r="O223" i="3"/>
  <c r="N223" i="3"/>
  <c r="F225" i="3"/>
  <c r="Z225" i="3"/>
  <c r="AV222" i="3"/>
  <c r="AF225" i="3"/>
  <c r="AZ223" i="1"/>
  <c r="E226" i="3"/>
  <c r="AE226" i="3"/>
  <c r="B226" i="3"/>
  <c r="C226" i="3" s="1"/>
  <c r="E224" i="1"/>
  <c r="A224" i="8" s="1"/>
  <c r="AE224" i="1"/>
  <c r="B224" i="1"/>
  <c r="C224" i="1" s="1"/>
  <c r="A227" i="3"/>
  <c r="A225" i="1"/>
  <c r="AL225" i="3" l="1"/>
  <c r="AN224" i="3"/>
  <c r="BF219" i="1"/>
  <c r="BI227" i="9"/>
  <c r="BG223" i="5"/>
  <c r="BJ226" i="9"/>
  <c r="BH227" i="9"/>
  <c r="BJ227" i="9" s="1"/>
  <c r="AQ226" i="5"/>
  <c r="AQ227" i="4"/>
  <c r="W226" i="4"/>
  <c r="AW224" i="5"/>
  <c r="J228" i="6"/>
  <c r="BI223" i="5"/>
  <c r="V226" i="4"/>
  <c r="BH226" i="4" s="1"/>
  <c r="AN222" i="1"/>
  <c r="BF223" i="5"/>
  <c r="BK226" i="4"/>
  <c r="Q226" i="5"/>
  <c r="M225" i="3"/>
  <c r="AQ224" i="3"/>
  <c r="W222" i="3"/>
  <c r="Q227" i="6"/>
  <c r="Q228" i="6" s="1"/>
  <c r="BJ220" i="3"/>
  <c r="AN228" i="9"/>
  <c r="AO228" i="9"/>
  <c r="P228" i="9"/>
  <c r="BK228" i="9" s="1"/>
  <c r="R228" i="9"/>
  <c r="V228" i="9" s="1"/>
  <c r="BH228" i="9" s="1"/>
  <c r="S228" i="9"/>
  <c r="W228" i="9" s="1"/>
  <c r="AQ228" i="9"/>
  <c r="BF226" i="9"/>
  <c r="BF227" i="9"/>
  <c r="BG227" i="9"/>
  <c r="BG226" i="9"/>
  <c r="AV224" i="5"/>
  <c r="BI224" i="5" s="1"/>
  <c r="BJ224" i="5" s="1"/>
  <c r="AL228" i="4"/>
  <c r="Q227" i="4"/>
  <c r="V222" i="3"/>
  <c r="BH222" i="3" s="1"/>
  <c r="Q224" i="3"/>
  <c r="BH221" i="3"/>
  <c r="BG221" i="3"/>
  <c r="BH226" i="6"/>
  <c r="BJ226" i="6" s="1"/>
  <c r="AR226" i="4"/>
  <c r="AS226" i="4"/>
  <c r="AR221" i="1"/>
  <c r="AS221" i="1"/>
  <c r="AR225" i="5"/>
  <c r="AS225" i="5"/>
  <c r="R221" i="1"/>
  <c r="S221" i="1"/>
  <c r="P221" i="1"/>
  <c r="W225" i="4"/>
  <c r="BF225" i="4" s="1"/>
  <c r="R223" i="3"/>
  <c r="S223" i="3"/>
  <c r="P223" i="3"/>
  <c r="BK223" i="3" s="1"/>
  <c r="AR223" i="3"/>
  <c r="AS223" i="3"/>
  <c r="R225" i="5"/>
  <c r="V225" i="5" s="1"/>
  <c r="S225" i="5"/>
  <c r="P225" i="5"/>
  <c r="BK225" i="5" s="1"/>
  <c r="BG226" i="6"/>
  <c r="BF226" i="6"/>
  <c r="AW222" i="3"/>
  <c r="BI222" i="3" s="1"/>
  <c r="AW220" i="1"/>
  <c r="BI220" i="1" s="1"/>
  <c r="BJ220" i="1" s="1"/>
  <c r="A220" i="2" s="1"/>
  <c r="N228" i="6"/>
  <c r="S227" i="6"/>
  <c r="W227" i="6" s="1"/>
  <c r="R227" i="6"/>
  <c r="O228" i="6"/>
  <c r="P228" i="6" s="1"/>
  <c r="BE226" i="5"/>
  <c r="BE224" i="3"/>
  <c r="BE222" i="1"/>
  <c r="BE227" i="4"/>
  <c r="BG225" i="4"/>
  <c r="BG220" i="1"/>
  <c r="BF220" i="1"/>
  <c r="AM228" i="4"/>
  <c r="M228" i="4"/>
  <c r="AM223" i="1"/>
  <c r="AG226" i="3"/>
  <c r="L225" i="3"/>
  <c r="AM225" i="3"/>
  <c r="AN225" i="3" s="1"/>
  <c r="M223" i="1"/>
  <c r="AG224" i="1"/>
  <c r="G226" i="3"/>
  <c r="G224" i="1"/>
  <c r="L223" i="1"/>
  <c r="L228" i="4"/>
  <c r="AL223" i="1"/>
  <c r="AL227" i="5"/>
  <c r="AM227" i="5"/>
  <c r="L227" i="5"/>
  <c r="M227" i="5"/>
  <c r="O226" i="5"/>
  <c r="AI227" i="5"/>
  <c r="AQ227" i="5" s="1"/>
  <c r="I227" i="5"/>
  <c r="AJ227" i="5"/>
  <c r="V221" i="1"/>
  <c r="AI223" i="1"/>
  <c r="AQ223" i="1" s="1"/>
  <c r="I223" i="1"/>
  <c r="I228" i="4"/>
  <c r="AJ228" i="4"/>
  <c r="AI228" i="4"/>
  <c r="AQ228" i="4" s="1"/>
  <c r="I225" i="3"/>
  <c r="J225" i="3"/>
  <c r="AJ225" i="3"/>
  <c r="AI225" i="3"/>
  <c r="AQ225" i="3" s="1"/>
  <c r="N226" i="5"/>
  <c r="AV225" i="5"/>
  <c r="J227" i="5"/>
  <c r="Z228" i="5"/>
  <c r="F228" i="5"/>
  <c r="AN226" i="5"/>
  <c r="AO226" i="5"/>
  <c r="AP226" i="5" s="1"/>
  <c r="AF228" i="5"/>
  <c r="AZ228" i="5"/>
  <c r="AO227" i="4"/>
  <c r="AP227" i="4" s="1"/>
  <c r="AV226" i="4"/>
  <c r="N227" i="4"/>
  <c r="O227" i="4"/>
  <c r="AO222" i="1"/>
  <c r="AP222" i="1" s="1"/>
  <c r="O222" i="1"/>
  <c r="N222" i="1"/>
  <c r="AV221" i="1"/>
  <c r="F224" i="1"/>
  <c r="J224" i="1" s="1"/>
  <c r="Z224" i="1"/>
  <c r="AF224" i="1"/>
  <c r="O224" i="3"/>
  <c r="N224" i="3"/>
  <c r="V223" i="3"/>
  <c r="AV223" i="3"/>
  <c r="F226" i="3"/>
  <c r="Z226" i="3"/>
  <c r="AO224" i="3"/>
  <c r="AP224" i="3" s="1"/>
  <c r="AF226" i="3"/>
  <c r="AM226" i="3" s="1"/>
  <c r="AZ224" i="1"/>
  <c r="AZ226" i="3"/>
  <c r="B227" i="3"/>
  <c r="C227" i="3" s="1"/>
  <c r="BJ227" i="3" s="1"/>
  <c r="E227" i="3"/>
  <c r="AE227" i="3"/>
  <c r="E225" i="1"/>
  <c r="A225" i="8" s="1"/>
  <c r="AE225" i="1"/>
  <c r="B225" i="1"/>
  <c r="C225" i="1" s="1"/>
  <c r="A228" i="3"/>
  <c r="A226" i="1"/>
  <c r="W221" i="1" l="1"/>
  <c r="BH221" i="1" s="1"/>
  <c r="AW223" i="3"/>
  <c r="BI223" i="3" s="1"/>
  <c r="Q228" i="4"/>
  <c r="BK227" i="6"/>
  <c r="AO228" i="4"/>
  <c r="AP228" i="4" s="1"/>
  <c r="BK228" i="6"/>
  <c r="BJ222" i="3"/>
  <c r="AR228" i="9"/>
  <c r="AV228" i="9" s="1"/>
  <c r="AS228" i="9"/>
  <c r="AW228" i="9" s="1"/>
  <c r="V23" i="9" s="1"/>
  <c r="AP228" i="9"/>
  <c r="BG224" i="5"/>
  <c r="Q227" i="5"/>
  <c r="BF224" i="5"/>
  <c r="Q225" i="3"/>
  <c r="BG222" i="3"/>
  <c r="L226" i="3"/>
  <c r="BF222" i="3"/>
  <c r="O223" i="1"/>
  <c r="S223" i="1" s="1"/>
  <c r="AM224" i="1"/>
  <c r="AW221" i="1"/>
  <c r="BI221" i="1" s="1"/>
  <c r="V227" i="6"/>
  <c r="BH227" i="6" s="1"/>
  <c r="BJ227" i="6" s="1"/>
  <c r="R223" i="1"/>
  <c r="V223" i="1" s="1"/>
  <c r="P223" i="1"/>
  <c r="AR224" i="3"/>
  <c r="AV224" i="3" s="1"/>
  <c r="AS224" i="3"/>
  <c r="AR222" i="1"/>
  <c r="AV222" i="1" s="1"/>
  <c r="AS222" i="1"/>
  <c r="AR227" i="4"/>
  <c r="AS227" i="4"/>
  <c r="AR226" i="5"/>
  <c r="AS226" i="5"/>
  <c r="BH225" i="4"/>
  <c r="R224" i="3"/>
  <c r="V224" i="3" s="1"/>
  <c r="S224" i="3"/>
  <c r="W224" i="3" s="1"/>
  <c r="P224" i="3"/>
  <c r="BK224" i="3" s="1"/>
  <c r="R227" i="4"/>
  <c r="S227" i="4"/>
  <c r="P227" i="4"/>
  <c r="BK227" i="4" s="1"/>
  <c r="BE228" i="4"/>
  <c r="AR228" i="4"/>
  <c r="AV228" i="4" s="1"/>
  <c r="U16" i="4" s="1"/>
  <c r="AS228" i="4"/>
  <c r="R226" i="5"/>
  <c r="V226" i="5" s="1"/>
  <c r="S226" i="5"/>
  <c r="P226" i="5"/>
  <c r="BK226" i="5" s="1"/>
  <c r="W223" i="3"/>
  <c r="BH223" i="3" s="1"/>
  <c r="R222" i="1"/>
  <c r="V222" i="1" s="1"/>
  <c r="S222" i="1"/>
  <c r="P222" i="1"/>
  <c r="BG227" i="6"/>
  <c r="BF227" i="6"/>
  <c r="W225" i="5"/>
  <c r="BH225" i="5" s="1"/>
  <c r="AW225" i="5"/>
  <c r="BI225" i="5" s="1"/>
  <c r="AW226" i="4"/>
  <c r="BF226" i="4" s="1"/>
  <c r="S228" i="6"/>
  <c r="W228" i="6" s="1"/>
  <c r="R228" i="6"/>
  <c r="BE227" i="5"/>
  <c r="BG223" i="3"/>
  <c r="BE225" i="3"/>
  <c r="BF223" i="3"/>
  <c r="BF221" i="1"/>
  <c r="BE223" i="1"/>
  <c r="BG221" i="1"/>
  <c r="G227" i="3"/>
  <c r="G225" i="1"/>
  <c r="AG227" i="3"/>
  <c r="L224" i="1"/>
  <c r="AL226" i="3"/>
  <c r="AN226" i="3" s="1"/>
  <c r="AL224" i="1"/>
  <c r="M226" i="3"/>
  <c r="AG225" i="1"/>
  <c r="AO227" i="5"/>
  <c r="AP227" i="5" s="1"/>
  <c r="M224" i="1"/>
  <c r="N224" i="1" s="1"/>
  <c r="M228" i="5"/>
  <c r="L228" i="5"/>
  <c r="AL228" i="5"/>
  <c r="AM228" i="5"/>
  <c r="AN223" i="1"/>
  <c r="O228" i="4"/>
  <c r="AN227" i="5"/>
  <c r="AI224" i="1"/>
  <c r="AQ224" i="1" s="1"/>
  <c r="I224" i="1"/>
  <c r="AJ224" i="1"/>
  <c r="N227" i="5"/>
  <c r="AW228" i="4"/>
  <c r="V16" i="4" s="1"/>
  <c r="AN228" i="4"/>
  <c r="N228" i="4"/>
  <c r="J226" i="3"/>
  <c r="I226" i="3"/>
  <c r="AI226" i="3"/>
  <c r="AJ226" i="3"/>
  <c r="O227" i="5"/>
  <c r="I228" i="5"/>
  <c r="AI228" i="5"/>
  <c r="J228" i="5"/>
  <c r="AJ228" i="5"/>
  <c r="W227" i="4"/>
  <c r="V227" i="4"/>
  <c r="AV227" i="4"/>
  <c r="N223" i="1"/>
  <c r="AF225" i="1"/>
  <c r="AL225" i="1" s="1"/>
  <c r="F225" i="1"/>
  <c r="Z225" i="1"/>
  <c r="AO223" i="1"/>
  <c r="AP223" i="1" s="1"/>
  <c r="AO225" i="3"/>
  <c r="AP225" i="3" s="1"/>
  <c r="N225" i="3"/>
  <c r="F227" i="3"/>
  <c r="Z227" i="3"/>
  <c r="O225" i="3"/>
  <c r="AW224" i="3"/>
  <c r="AF227" i="3"/>
  <c r="AZ225" i="1"/>
  <c r="AZ227" i="3"/>
  <c r="E228" i="3"/>
  <c r="B228" i="3"/>
  <c r="C228" i="3" s="1"/>
  <c r="AE228" i="3"/>
  <c r="AE226" i="1"/>
  <c r="B226" i="1"/>
  <c r="C226" i="1" s="1"/>
  <c r="E226" i="1"/>
  <c r="A226" i="8" s="1"/>
  <c r="A227" i="1"/>
  <c r="AW226" i="5" l="1"/>
  <c r="AN224" i="1"/>
  <c r="BI228" i="9"/>
  <c r="BJ228" i="9" s="1"/>
  <c r="BJ221" i="1"/>
  <c r="A221" i="2" s="1"/>
  <c r="L225" i="1"/>
  <c r="AL227" i="3"/>
  <c r="AQ226" i="3"/>
  <c r="BG226" i="4"/>
  <c r="BI226" i="4"/>
  <c r="BJ226" i="4" s="1"/>
  <c r="AQ228" i="5"/>
  <c r="Q226" i="3"/>
  <c r="U23" i="9"/>
  <c r="BF228" i="9"/>
  <c r="BG228" i="9"/>
  <c r="Q228" i="5"/>
  <c r="BH226" i="5"/>
  <c r="AV226" i="5"/>
  <c r="BI226" i="5" s="1"/>
  <c r="W226" i="5"/>
  <c r="L227" i="3"/>
  <c r="AW222" i="1"/>
  <c r="BI222" i="1"/>
  <c r="V228" i="6"/>
  <c r="BH228" i="6" s="1"/>
  <c r="BJ228" i="6" s="1"/>
  <c r="AR223" i="1"/>
  <c r="AV223" i="1" s="1"/>
  <c r="AS223" i="1"/>
  <c r="AW223" i="1" s="1"/>
  <c r="R228" i="4"/>
  <c r="S228" i="4"/>
  <c r="P228" i="4"/>
  <c r="BK228" i="4" s="1"/>
  <c r="R225" i="3"/>
  <c r="S225" i="3"/>
  <c r="P225" i="3"/>
  <c r="BK225" i="3" s="1"/>
  <c r="R227" i="5"/>
  <c r="S227" i="5"/>
  <c r="P227" i="5"/>
  <c r="BK227" i="5" s="1"/>
  <c r="AR227" i="5"/>
  <c r="AV227" i="5" s="1"/>
  <c r="AS227" i="5"/>
  <c r="AW227" i="5" s="1"/>
  <c r="BF225" i="5"/>
  <c r="BF228" i="6"/>
  <c r="BG228" i="6"/>
  <c r="BI224" i="3"/>
  <c r="AR225" i="3"/>
  <c r="AS225" i="3"/>
  <c r="BH222" i="1"/>
  <c r="BJ222" i="1" s="1"/>
  <c r="A222" i="2" s="1"/>
  <c r="BG225" i="5"/>
  <c r="W222" i="1"/>
  <c r="BG222" i="1" s="1"/>
  <c r="AW227" i="4"/>
  <c r="BI227" i="4" s="1"/>
  <c r="W223" i="1"/>
  <c r="BH223" i="1" s="1"/>
  <c r="BE228" i="5"/>
  <c r="BE224" i="1"/>
  <c r="BE226" i="3"/>
  <c r="BF222" i="1"/>
  <c r="BH227" i="4"/>
  <c r="BG224" i="3"/>
  <c r="BF224" i="3"/>
  <c r="BH224" i="3"/>
  <c r="AG226" i="1"/>
  <c r="BI228" i="4"/>
  <c r="AG228" i="3"/>
  <c r="AM225" i="1"/>
  <c r="M225" i="1"/>
  <c r="N225" i="1" s="1"/>
  <c r="M227" i="3"/>
  <c r="G226" i="1"/>
  <c r="AM227" i="3"/>
  <c r="AN227" i="3" s="1"/>
  <c r="G228" i="3"/>
  <c r="AN228" i="5"/>
  <c r="AO228" i="5"/>
  <c r="AP228" i="5" s="1"/>
  <c r="N226" i="3"/>
  <c r="J225" i="1"/>
  <c r="AJ225" i="1"/>
  <c r="AI225" i="1"/>
  <c r="AQ225" i="1" s="1"/>
  <c r="I225" i="1"/>
  <c r="J227" i="3"/>
  <c r="I227" i="3"/>
  <c r="AI227" i="3"/>
  <c r="AJ227" i="3"/>
  <c r="AQ227" i="3" s="1"/>
  <c r="V227" i="5"/>
  <c r="N228" i="5"/>
  <c r="O228" i="5"/>
  <c r="O226" i="3"/>
  <c r="AO224" i="1"/>
  <c r="AP224" i="1" s="1"/>
  <c r="O224" i="1"/>
  <c r="AF226" i="1"/>
  <c r="F226" i="1"/>
  <c r="J226" i="1" s="1"/>
  <c r="Z226" i="1"/>
  <c r="AO226" i="3"/>
  <c r="AP226" i="3" s="1"/>
  <c r="F228" i="3"/>
  <c r="Z228" i="3"/>
  <c r="V225" i="3"/>
  <c r="AF228" i="3"/>
  <c r="AZ226" i="1"/>
  <c r="AZ228" i="3"/>
  <c r="E227" i="1"/>
  <c r="A227" i="8" s="1"/>
  <c r="AE227" i="1"/>
  <c r="B227" i="1"/>
  <c r="C227" i="1" s="1"/>
  <c r="A228" i="1"/>
  <c r="Q227" i="3" l="1"/>
  <c r="W228" i="4"/>
  <c r="AM226" i="1"/>
  <c r="AM228" i="3"/>
  <c r="AW225" i="3"/>
  <c r="BI227" i="5"/>
  <c r="BJ226" i="5"/>
  <c r="BG226" i="5"/>
  <c r="BF226" i="5"/>
  <c r="V228" i="4"/>
  <c r="BF228" i="4" s="1"/>
  <c r="L228" i="3"/>
  <c r="AV225" i="3"/>
  <c r="BG227" i="4"/>
  <c r="R226" i="3"/>
  <c r="S226" i="3"/>
  <c r="P226" i="3"/>
  <c r="BK226" i="3" s="1"/>
  <c r="R224" i="1"/>
  <c r="S224" i="1"/>
  <c r="P224" i="1"/>
  <c r="M228" i="3"/>
  <c r="AR226" i="3"/>
  <c r="AS226" i="3"/>
  <c r="AR224" i="1"/>
  <c r="AS224" i="1"/>
  <c r="AR228" i="5"/>
  <c r="AS228" i="5"/>
  <c r="W225" i="3"/>
  <c r="BH225" i="3" s="1"/>
  <c r="R228" i="5"/>
  <c r="V228" i="5" s="1"/>
  <c r="S228" i="5"/>
  <c r="P228" i="5"/>
  <c r="BK228" i="5" s="1"/>
  <c r="BJ224" i="3"/>
  <c r="BF227" i="4"/>
  <c r="W227" i="5"/>
  <c r="BF227" i="5" s="1"/>
  <c r="BE227" i="3"/>
  <c r="BE225" i="1"/>
  <c r="BF223" i="1"/>
  <c r="BG223" i="1"/>
  <c r="AL228" i="3"/>
  <c r="AN228" i="3" s="1"/>
  <c r="AL226" i="1"/>
  <c r="AG227" i="1"/>
  <c r="M226" i="1"/>
  <c r="G227" i="1"/>
  <c r="L226" i="1"/>
  <c r="BI223" i="1"/>
  <c r="BJ223" i="1" s="1"/>
  <c r="A223" i="2" s="1"/>
  <c r="AV228" i="5"/>
  <c r="I226" i="1"/>
  <c r="N226" i="1"/>
  <c r="AJ226" i="1"/>
  <c r="AQ226" i="1" s="1"/>
  <c r="AI226" i="1"/>
  <c r="AI228" i="3"/>
  <c r="AJ228" i="3"/>
  <c r="I228" i="3"/>
  <c r="Q228" i="3" s="1"/>
  <c r="J228" i="3"/>
  <c r="W228" i="5"/>
  <c r="V224" i="1"/>
  <c r="V226" i="3"/>
  <c r="AV224" i="1"/>
  <c r="AO225" i="1"/>
  <c r="AP225" i="1" s="1"/>
  <c r="AN225" i="1"/>
  <c r="O225" i="1"/>
  <c r="F227" i="1"/>
  <c r="Z227" i="1"/>
  <c r="AF227" i="1"/>
  <c r="AV226" i="3"/>
  <c r="O227" i="3"/>
  <c r="N227" i="3"/>
  <c r="AO227" i="3"/>
  <c r="AP227" i="3" s="1"/>
  <c r="AZ227" i="1"/>
  <c r="E228" i="1"/>
  <c r="B228" i="1"/>
  <c r="C228" i="1" s="1"/>
  <c r="AE228" i="1"/>
  <c r="AQ228" i="3" l="1"/>
  <c r="AW224" i="1"/>
  <c r="BI225" i="3"/>
  <c r="L227" i="1"/>
  <c r="BI224" i="1"/>
  <c r="AW228" i="5"/>
  <c r="BF228" i="5" s="1"/>
  <c r="BI228" i="5"/>
  <c r="BH228" i="4"/>
  <c r="BJ228" i="4" s="1"/>
  <c r="BG228" i="4"/>
  <c r="BG225" i="3"/>
  <c r="BF225" i="3"/>
  <c r="AM227" i="1"/>
  <c r="BG227" i="5"/>
  <c r="AR225" i="1"/>
  <c r="AS225" i="1"/>
  <c r="W226" i="3"/>
  <c r="BH227" i="5"/>
  <c r="AW226" i="3"/>
  <c r="W224" i="1"/>
  <c r="BH224" i="1" s="1"/>
  <c r="BJ224" i="1" s="1"/>
  <c r="A224" i="2" s="1"/>
  <c r="AR227" i="3"/>
  <c r="AV227" i="3" s="1"/>
  <c r="AS227" i="3"/>
  <c r="R227" i="3"/>
  <c r="S227" i="3"/>
  <c r="P227" i="3"/>
  <c r="BK227" i="3" s="1"/>
  <c r="R225" i="1"/>
  <c r="V225" i="1" s="1"/>
  <c r="S225" i="1"/>
  <c r="W225" i="1" s="1"/>
  <c r="P225" i="1"/>
  <c r="BE228" i="3"/>
  <c r="BE226" i="1"/>
  <c r="BH228" i="5"/>
  <c r="M227" i="1"/>
  <c r="AL227" i="1"/>
  <c r="AG228" i="1"/>
  <c r="G228" i="1"/>
  <c r="AJ227" i="1"/>
  <c r="O226" i="1"/>
  <c r="AI227" i="1"/>
  <c r="J227" i="1"/>
  <c r="I227" i="1"/>
  <c r="O228" i="3"/>
  <c r="AN226" i="1"/>
  <c r="AO226" i="1"/>
  <c r="AP226" i="1" s="1"/>
  <c r="F228" i="1"/>
  <c r="Z228" i="1"/>
  <c r="AF228" i="1"/>
  <c r="V227" i="3"/>
  <c r="N228" i="3"/>
  <c r="AO228" i="3"/>
  <c r="AP228" i="3" s="1"/>
  <c r="AZ228" i="1"/>
  <c r="AQ227" i="1" l="1"/>
  <c r="BF224" i="1"/>
  <c r="BF226" i="3"/>
  <c r="AW225" i="1"/>
  <c r="AM228" i="1"/>
  <c r="AV225" i="1"/>
  <c r="BI225" i="1" s="1"/>
  <c r="O227" i="1"/>
  <c r="BG226" i="3"/>
  <c r="BG228" i="5"/>
  <c r="BJ228" i="5"/>
  <c r="BI226" i="3"/>
  <c r="BH226" i="3"/>
  <c r="W227" i="3"/>
  <c r="BH227" i="3" s="1"/>
  <c r="BH225" i="1"/>
  <c r="BJ225" i="1" s="1"/>
  <c r="A225" i="2" s="1"/>
  <c r="M228" i="1"/>
  <c r="BG224" i="1"/>
  <c r="AR228" i="3"/>
  <c r="AV228" i="3" s="1"/>
  <c r="AS228" i="3"/>
  <c r="R228" i="3"/>
  <c r="S228" i="3"/>
  <c r="P228" i="3"/>
  <c r="BK228" i="3" s="1"/>
  <c r="R226" i="1"/>
  <c r="S226" i="1"/>
  <c r="P226" i="1"/>
  <c r="R227" i="1"/>
  <c r="V227" i="1" s="1"/>
  <c r="S227" i="1"/>
  <c r="W227" i="1" s="1"/>
  <c r="P227" i="1"/>
  <c r="AR226" i="1"/>
  <c r="AV226" i="1" s="1"/>
  <c r="AS226" i="1"/>
  <c r="AW227" i="3"/>
  <c r="BE227" i="1"/>
  <c r="BG225" i="1"/>
  <c r="BF225" i="1"/>
  <c r="J228" i="1"/>
  <c r="L228" i="1"/>
  <c r="AL228" i="1"/>
  <c r="AN228" i="1" s="1"/>
  <c r="N227" i="1"/>
  <c r="I228" i="1"/>
  <c r="AJ228" i="1"/>
  <c r="AI228" i="1"/>
  <c r="AQ228" i="1" s="1"/>
  <c r="V228" i="3"/>
  <c r="AO227" i="1"/>
  <c r="AP227" i="1" s="1"/>
  <c r="AN227" i="1"/>
  <c r="W226" i="1" l="1"/>
  <c r="W228" i="3"/>
  <c r="BH228" i="3" s="1"/>
  <c r="BJ226" i="3"/>
  <c r="BG227" i="3"/>
  <c r="V226" i="1"/>
  <c r="BH226" i="1" s="1"/>
  <c r="BH227" i="1"/>
  <c r="BF227" i="3"/>
  <c r="BI227" i="3"/>
  <c r="AR227" i="1"/>
  <c r="AS227" i="1"/>
  <c r="AW226" i="1"/>
  <c r="BI226" i="1" s="1"/>
  <c r="AW228" i="3"/>
  <c r="V16" i="3" s="1"/>
  <c r="U16" i="3"/>
  <c r="BE228" i="1"/>
  <c r="AO228" i="1"/>
  <c r="AP228" i="1" s="1"/>
  <c r="O228" i="1"/>
  <c r="N228" i="1"/>
  <c r="AW227" i="1"/>
  <c r="AV227" i="1"/>
  <c r="BJ226" i="1" l="1"/>
  <c r="A226" i="2" s="1"/>
  <c r="BF228" i="3"/>
  <c r="BF226" i="1"/>
  <c r="BG228" i="3"/>
  <c r="R228" i="1"/>
  <c r="V228" i="1" s="1"/>
  <c r="S228" i="1"/>
  <c r="P228" i="1"/>
  <c r="AR228" i="1"/>
  <c r="AV228" i="1" s="1"/>
  <c r="AS228" i="1"/>
  <c r="BG226" i="1"/>
  <c r="BI228" i="3"/>
  <c r="BJ228" i="3" s="1"/>
  <c r="BI227" i="1"/>
  <c r="BJ227" i="1" s="1"/>
  <c r="A227" i="2" s="1"/>
  <c r="BF227" i="1"/>
  <c r="BG227" i="1"/>
  <c r="W228" i="1" l="1"/>
  <c r="AW228" i="1"/>
  <c r="V23" i="1" s="1"/>
  <c r="U23" i="1"/>
  <c r="BF228" i="1" l="1"/>
  <c r="BH228" i="1"/>
  <c r="BJ228" i="1" s="1"/>
  <c r="A228" i="2" s="1"/>
  <c r="BI228" i="1"/>
  <c r="BG228" i="1"/>
  <c r="F28" i="1" l="1"/>
  <c r="M28" i="1" s="1"/>
  <c r="G28" i="1"/>
  <c r="Z28" i="1"/>
  <c r="J28" i="1" l="1"/>
  <c r="L28" i="1"/>
  <c r="N28" i="1" s="1"/>
  <c r="I28" i="1"/>
  <c r="O28" i="1" l="1"/>
  <c r="S28" i="1" s="1"/>
  <c r="W28" i="1" s="1"/>
  <c r="V4" i="1" s="1"/>
  <c r="Q29" i="1"/>
  <c r="BE28" i="1"/>
  <c r="P28" i="1" l="1"/>
  <c r="BK28" i="1" s="1"/>
  <c r="G28" i="8" s="1"/>
  <c r="Q30" i="1"/>
  <c r="BK29" i="1"/>
  <c r="G29" i="8" s="1"/>
  <c r="R28" i="1"/>
  <c r="V28" i="1" s="1"/>
  <c r="BG28" i="1" s="1"/>
  <c r="U4" i="1" l="1"/>
  <c r="BF28" i="1"/>
  <c r="BH28" i="1"/>
  <c r="BJ28" i="1" s="1"/>
  <c r="A28" i="2" s="1"/>
  <c r="Q31" i="1"/>
  <c r="BK30" i="1"/>
  <c r="G30" i="8" s="1"/>
  <c r="Q32" i="1" l="1"/>
  <c r="BK31" i="1"/>
  <c r="G31" i="8" s="1"/>
  <c r="Q33" i="1" l="1"/>
  <c r="BK32" i="1"/>
  <c r="G32" i="8" s="1"/>
  <c r="Q34" i="1" l="1"/>
  <c r="BK33" i="1"/>
  <c r="G33" i="8" s="1"/>
  <c r="Q35" i="1" l="1"/>
  <c r="BK34" i="1"/>
  <c r="G34" i="8" s="1"/>
  <c r="Q36" i="1" l="1"/>
  <c r="BK35" i="1"/>
  <c r="G35" i="8" s="1"/>
  <c r="Q37" i="1" l="1"/>
  <c r="BK36" i="1"/>
  <c r="G36" i="8" s="1"/>
  <c r="Q38" i="1" l="1"/>
  <c r="BK37" i="1"/>
  <c r="G37" i="8" s="1"/>
  <c r="Q39" i="1" l="1"/>
  <c r="BK38" i="1"/>
  <c r="G38" i="8" s="1"/>
  <c r="Q40" i="1" l="1"/>
  <c r="BK39" i="1"/>
  <c r="G39" i="8" s="1"/>
  <c r="Q41" i="1" l="1"/>
  <c r="BK40" i="1"/>
  <c r="G40" i="8" s="1"/>
  <c r="Q42" i="1" l="1"/>
  <c r="BK41" i="1"/>
  <c r="G41" i="8" s="1"/>
  <c r="Q43" i="1" l="1"/>
  <c r="BK42" i="1"/>
  <c r="G42" i="8" s="1"/>
  <c r="Q44" i="1" l="1"/>
  <c r="BK43" i="1"/>
  <c r="G43" i="8" s="1"/>
  <c r="Q45" i="1" l="1"/>
  <c r="BK44" i="1"/>
  <c r="G44" i="8" s="1"/>
  <c r="Q46" i="1" l="1"/>
  <c r="BK45" i="1"/>
  <c r="G45" i="8" s="1"/>
  <c r="Q47" i="1" l="1"/>
  <c r="BK46" i="1"/>
  <c r="G46" i="8" s="1"/>
  <c r="Q48" i="1" l="1"/>
  <c r="BK47" i="1"/>
  <c r="G47" i="8" s="1"/>
  <c r="Q49" i="1" l="1"/>
  <c r="BK48" i="1"/>
  <c r="G48" i="8" s="1"/>
  <c r="Q50" i="1" l="1"/>
  <c r="BK49" i="1"/>
  <c r="G49" i="8" s="1"/>
  <c r="Q51" i="1" l="1"/>
  <c r="BK50" i="1"/>
  <c r="G50" i="8" s="1"/>
  <c r="Q52" i="1" l="1"/>
  <c r="BK51" i="1"/>
  <c r="G51" i="8" s="1"/>
  <c r="Q53" i="1" l="1"/>
  <c r="BK52" i="1"/>
  <c r="G52" i="8" s="1"/>
  <c r="Q54" i="1" l="1"/>
  <c r="BK53" i="1"/>
  <c r="G53" i="8" s="1"/>
  <c r="Q55" i="1" l="1"/>
  <c r="BK54" i="1"/>
  <c r="G54" i="8" s="1"/>
  <c r="Q56" i="1" l="1"/>
  <c r="BK55" i="1"/>
  <c r="G55" i="8" s="1"/>
  <c r="Q57" i="1" l="1"/>
  <c r="BK56" i="1"/>
  <c r="G56" i="8" s="1"/>
  <c r="Q58" i="1" l="1"/>
  <c r="BK57" i="1"/>
  <c r="G57" i="8" s="1"/>
  <c r="Q59" i="1" l="1"/>
  <c r="BK58" i="1"/>
  <c r="G58" i="8" s="1"/>
  <c r="Q60" i="1" l="1"/>
  <c r="BK59" i="1"/>
  <c r="G59" i="8" s="1"/>
  <c r="Q61" i="1" l="1"/>
  <c r="BK60" i="1"/>
  <c r="G60" i="8" s="1"/>
  <c r="Q62" i="1" l="1"/>
  <c r="BK61" i="1"/>
  <c r="G61" i="8" s="1"/>
  <c r="Q63" i="1" l="1"/>
  <c r="BK62" i="1"/>
  <c r="G62" i="8" s="1"/>
  <c r="Q64" i="1" l="1"/>
  <c r="BK63" i="1"/>
  <c r="G63" i="8" s="1"/>
  <c r="Q65" i="1" l="1"/>
  <c r="BK64" i="1"/>
  <c r="G64" i="8" s="1"/>
  <c r="Q66" i="1" l="1"/>
  <c r="BK65" i="1"/>
  <c r="G65" i="8" s="1"/>
  <c r="Q67" i="1" l="1"/>
  <c r="BK66" i="1"/>
  <c r="G66" i="8" s="1"/>
  <c r="Q68" i="1" l="1"/>
  <c r="BK67" i="1"/>
  <c r="G67" i="8" s="1"/>
  <c r="Q69" i="1" l="1"/>
  <c r="BK68" i="1"/>
  <c r="G68" i="8" s="1"/>
  <c r="Q70" i="1" l="1"/>
  <c r="BK69" i="1"/>
  <c r="G69" i="8" s="1"/>
  <c r="Q71" i="1" l="1"/>
  <c r="BK70" i="1"/>
  <c r="G70" i="8" s="1"/>
  <c r="Q72" i="1" l="1"/>
  <c r="BK71" i="1"/>
  <c r="G71" i="8" s="1"/>
  <c r="Q73" i="1" l="1"/>
  <c r="BK72" i="1"/>
  <c r="G72" i="8" s="1"/>
  <c r="Q74" i="1" l="1"/>
  <c r="BK73" i="1"/>
  <c r="G73" i="8" s="1"/>
  <c r="Q75" i="1" l="1"/>
  <c r="BK74" i="1"/>
  <c r="G74" i="8" s="1"/>
  <c r="Q76" i="1" l="1"/>
  <c r="BK75" i="1"/>
  <c r="G75" i="8" s="1"/>
  <c r="Q77" i="1" l="1"/>
  <c r="BK76" i="1"/>
  <c r="G76" i="8" s="1"/>
  <c r="Q78" i="1" l="1"/>
  <c r="BK77" i="1"/>
  <c r="G77" i="8" s="1"/>
  <c r="Q79" i="1" l="1"/>
  <c r="BK78" i="1"/>
  <c r="G78" i="8" s="1"/>
  <c r="Q80" i="1" l="1"/>
  <c r="BK79" i="1"/>
  <c r="G79" i="8" s="1"/>
  <c r="Q81" i="1" l="1"/>
  <c r="BK80" i="1"/>
  <c r="G80" i="8" s="1"/>
  <c r="Q82" i="1" l="1"/>
  <c r="BK81" i="1"/>
  <c r="G81" i="8" s="1"/>
  <c r="Q83" i="1" l="1"/>
  <c r="BK82" i="1"/>
  <c r="G82" i="8" s="1"/>
  <c r="Q84" i="1" l="1"/>
  <c r="BK83" i="1"/>
  <c r="G83" i="8" s="1"/>
  <c r="Q85" i="1" l="1"/>
  <c r="BK84" i="1"/>
  <c r="G84" i="8" s="1"/>
  <c r="Q86" i="1" l="1"/>
  <c r="BK85" i="1"/>
  <c r="G85" i="8" s="1"/>
  <c r="Q87" i="1" l="1"/>
  <c r="BK86" i="1"/>
  <c r="G86" i="8" s="1"/>
  <c r="Q88" i="1" l="1"/>
  <c r="BK87" i="1"/>
  <c r="G87" i="8" s="1"/>
  <c r="Q89" i="1" l="1"/>
  <c r="BK88" i="1"/>
  <c r="G88" i="8" s="1"/>
  <c r="Q90" i="1" l="1"/>
  <c r="BK89" i="1"/>
  <c r="G89" i="8" s="1"/>
  <c r="Q91" i="1" l="1"/>
  <c r="BK90" i="1"/>
  <c r="G90" i="8" s="1"/>
  <c r="Q92" i="1" l="1"/>
  <c r="BK91" i="1"/>
  <c r="G91" i="8" s="1"/>
  <c r="Q93" i="1" l="1"/>
  <c r="BK92" i="1"/>
  <c r="G92" i="8" s="1"/>
  <c r="Q94" i="1" l="1"/>
  <c r="BK93" i="1"/>
  <c r="G93" i="8" s="1"/>
  <c r="Q95" i="1" l="1"/>
  <c r="BK94" i="1"/>
  <c r="G94" i="8" s="1"/>
  <c r="Q96" i="1" l="1"/>
  <c r="BK95" i="1"/>
  <c r="G95" i="8" s="1"/>
  <c r="Q97" i="1" l="1"/>
  <c r="BK96" i="1"/>
  <c r="G96" i="8" s="1"/>
  <c r="Q98" i="1" l="1"/>
  <c r="BK97" i="1"/>
  <c r="G97" i="8" s="1"/>
  <c r="Q99" i="1" l="1"/>
  <c r="BK98" i="1"/>
  <c r="G98" i="8" s="1"/>
  <c r="Q100" i="1" l="1"/>
  <c r="BK99" i="1"/>
  <c r="G99" i="8" s="1"/>
  <c r="Q101" i="1" l="1"/>
  <c r="BK100" i="1"/>
  <c r="G100" i="8" s="1"/>
  <c r="Q102" i="1" l="1"/>
  <c r="BK101" i="1"/>
  <c r="G101" i="8" s="1"/>
  <c r="Q103" i="1" l="1"/>
  <c r="BK102" i="1"/>
  <c r="G102" i="8" s="1"/>
  <c r="Q104" i="1" l="1"/>
  <c r="BK103" i="1"/>
  <c r="G103" i="8" s="1"/>
  <c r="Q105" i="1" l="1"/>
  <c r="BK104" i="1"/>
  <c r="G104" i="8" s="1"/>
  <c r="Q106" i="1" l="1"/>
  <c r="BK105" i="1"/>
  <c r="G105" i="8" s="1"/>
  <c r="Q107" i="1" l="1"/>
  <c r="BK106" i="1"/>
  <c r="G106" i="8" s="1"/>
  <c r="Q108" i="1" l="1"/>
  <c r="BK107" i="1"/>
  <c r="G107" i="8" s="1"/>
  <c r="Q109" i="1" l="1"/>
  <c r="BK108" i="1"/>
  <c r="G108" i="8" s="1"/>
  <c r="Q110" i="1" l="1"/>
  <c r="BK109" i="1"/>
  <c r="G109" i="8" s="1"/>
  <c r="Q111" i="1" l="1"/>
  <c r="BK110" i="1"/>
  <c r="G110" i="8" s="1"/>
  <c r="Q112" i="1" l="1"/>
  <c r="BK111" i="1"/>
  <c r="G111" i="8" s="1"/>
  <c r="Q113" i="1" l="1"/>
  <c r="BK112" i="1"/>
  <c r="G112" i="8" s="1"/>
  <c r="Q114" i="1" l="1"/>
  <c r="BK113" i="1"/>
  <c r="G113" i="8" s="1"/>
  <c r="Q115" i="1" l="1"/>
  <c r="BK114" i="1"/>
  <c r="G114" i="8" s="1"/>
  <c r="Q116" i="1" l="1"/>
  <c r="BK115" i="1"/>
  <c r="G115" i="8" s="1"/>
  <c r="Q117" i="1" l="1"/>
  <c r="BK116" i="1"/>
  <c r="G116" i="8" s="1"/>
  <c r="Q118" i="1" l="1"/>
  <c r="BK117" i="1"/>
  <c r="G117" i="8" s="1"/>
  <c r="Q119" i="1" l="1"/>
  <c r="BK118" i="1"/>
  <c r="G118" i="8" s="1"/>
  <c r="Q120" i="1" l="1"/>
  <c r="BK119" i="1"/>
  <c r="G119" i="8" s="1"/>
  <c r="Q121" i="1" l="1"/>
  <c r="BK120" i="1"/>
  <c r="G120" i="8" s="1"/>
  <c r="Q122" i="1" l="1"/>
  <c r="BK121" i="1"/>
  <c r="G121" i="8" s="1"/>
  <c r="Q123" i="1" l="1"/>
  <c r="BK122" i="1"/>
  <c r="G122" i="8" s="1"/>
  <c r="Q124" i="1" l="1"/>
  <c r="BK123" i="1"/>
  <c r="G123" i="8" s="1"/>
  <c r="Q125" i="1" l="1"/>
  <c r="BK124" i="1"/>
  <c r="G124" i="8" s="1"/>
  <c r="Q126" i="1" l="1"/>
  <c r="BK125" i="1"/>
  <c r="G125" i="8" s="1"/>
  <c r="Q127" i="1" l="1"/>
  <c r="BK126" i="1"/>
  <c r="G126" i="8" s="1"/>
  <c r="Q128" i="1" l="1"/>
  <c r="BK127" i="1"/>
  <c r="G127" i="8" s="1"/>
  <c r="Q129" i="1" l="1"/>
  <c r="BK128" i="1"/>
  <c r="G128" i="8" s="1"/>
  <c r="Q130" i="1" l="1"/>
  <c r="BK129" i="1"/>
  <c r="G129" i="8" s="1"/>
  <c r="Q131" i="1" l="1"/>
  <c r="BK130" i="1"/>
  <c r="G130" i="8" s="1"/>
  <c r="Q132" i="1" l="1"/>
  <c r="BK131" i="1"/>
  <c r="G131" i="8" s="1"/>
  <c r="Q133" i="1" l="1"/>
  <c r="BK132" i="1"/>
  <c r="G132" i="8" s="1"/>
  <c r="Q134" i="1" l="1"/>
  <c r="BK133" i="1"/>
  <c r="G133" i="8" s="1"/>
  <c r="Q135" i="1" l="1"/>
  <c r="BK134" i="1"/>
  <c r="G134" i="8" s="1"/>
  <c r="Q136" i="1" l="1"/>
  <c r="BK135" i="1"/>
  <c r="G135" i="8" s="1"/>
  <c r="Q137" i="1" l="1"/>
  <c r="BK136" i="1"/>
  <c r="G136" i="8" s="1"/>
  <c r="Q138" i="1" l="1"/>
  <c r="BK137" i="1"/>
  <c r="G137" i="8" s="1"/>
  <c r="Q139" i="1" l="1"/>
  <c r="BK138" i="1"/>
  <c r="G138" i="8" s="1"/>
  <c r="Q140" i="1" l="1"/>
  <c r="BK139" i="1"/>
  <c r="G139" i="8" s="1"/>
  <c r="Q141" i="1" l="1"/>
  <c r="BK140" i="1"/>
  <c r="G140" i="8" s="1"/>
  <c r="Q142" i="1" l="1"/>
  <c r="BK141" i="1"/>
  <c r="G141" i="8" s="1"/>
  <c r="Q143" i="1" l="1"/>
  <c r="BK142" i="1"/>
  <c r="G142" i="8" s="1"/>
  <c r="Q144" i="1" l="1"/>
  <c r="BK143" i="1"/>
  <c r="G143" i="8" s="1"/>
  <c r="Q145" i="1" l="1"/>
  <c r="BK144" i="1"/>
  <c r="G144" i="8" s="1"/>
  <c r="Q146" i="1" l="1"/>
  <c r="BK145" i="1"/>
  <c r="G145" i="8" s="1"/>
  <c r="Q147" i="1" l="1"/>
  <c r="BK146" i="1"/>
  <c r="G146" i="8" s="1"/>
  <c r="Q148" i="1" l="1"/>
  <c r="BK147" i="1"/>
  <c r="G147" i="8" s="1"/>
  <c r="Q149" i="1" l="1"/>
  <c r="BK148" i="1"/>
  <c r="G148" i="8" s="1"/>
  <c r="Q150" i="1" l="1"/>
  <c r="BK149" i="1"/>
  <c r="G149" i="8" s="1"/>
  <c r="Q151" i="1" l="1"/>
  <c r="BK150" i="1"/>
  <c r="G150" i="8" s="1"/>
  <c r="Q152" i="1" l="1"/>
  <c r="BK151" i="1"/>
  <c r="G151" i="8" s="1"/>
  <c r="Q153" i="1" l="1"/>
  <c r="BK152" i="1"/>
  <c r="G152" i="8" s="1"/>
  <c r="Q154" i="1" l="1"/>
  <c r="BK153" i="1"/>
  <c r="G153" i="8" s="1"/>
  <c r="Q155" i="1" l="1"/>
  <c r="BK154" i="1"/>
  <c r="G154" i="8" s="1"/>
  <c r="Q156" i="1" l="1"/>
  <c r="BK155" i="1"/>
  <c r="G155" i="8" s="1"/>
  <c r="Q157" i="1" l="1"/>
  <c r="BK156" i="1"/>
  <c r="G156" i="8" s="1"/>
  <c r="Q158" i="1" l="1"/>
  <c r="BK157" i="1"/>
  <c r="G157" i="8" s="1"/>
  <c r="Q159" i="1" l="1"/>
  <c r="BK158" i="1"/>
  <c r="G158" i="8" s="1"/>
  <c r="Q160" i="1" l="1"/>
  <c r="BK159" i="1"/>
  <c r="G159" i="8" s="1"/>
  <c r="Q161" i="1" l="1"/>
  <c r="BK160" i="1"/>
  <c r="G160" i="8" s="1"/>
  <c r="Q162" i="1" l="1"/>
  <c r="BK161" i="1"/>
  <c r="G161" i="8" s="1"/>
  <c r="Q163" i="1" l="1"/>
  <c r="BK162" i="1"/>
  <c r="G162" i="8" s="1"/>
  <c r="Q164" i="1" l="1"/>
  <c r="BK163" i="1"/>
  <c r="G163" i="8" s="1"/>
  <c r="Q165" i="1" l="1"/>
  <c r="BK164" i="1"/>
  <c r="G164" i="8" s="1"/>
  <c r="Q166" i="1" l="1"/>
  <c r="BK165" i="1"/>
  <c r="G165" i="8" s="1"/>
  <c r="Q167" i="1" l="1"/>
  <c r="BK166" i="1"/>
  <c r="G166" i="8" s="1"/>
  <c r="Q168" i="1" l="1"/>
  <c r="BK167" i="1"/>
  <c r="G167" i="8" s="1"/>
  <c r="Q169" i="1" l="1"/>
  <c r="BK168" i="1"/>
  <c r="G168" i="8" s="1"/>
  <c r="Q170" i="1" l="1"/>
  <c r="BK169" i="1"/>
  <c r="G169" i="8" s="1"/>
  <c r="Q171" i="1" l="1"/>
  <c r="BK170" i="1"/>
  <c r="G170" i="8" s="1"/>
  <c r="Q172" i="1" l="1"/>
  <c r="BK171" i="1"/>
  <c r="G171" i="8" s="1"/>
  <c r="Q173" i="1" l="1"/>
  <c r="BK172" i="1"/>
  <c r="G172" i="8" s="1"/>
  <c r="Q174" i="1" l="1"/>
  <c r="BK173" i="1"/>
  <c r="G173" i="8" s="1"/>
  <c r="Q175" i="1" l="1"/>
  <c r="BK174" i="1"/>
  <c r="G174" i="8" s="1"/>
  <c r="Q176" i="1" l="1"/>
  <c r="BK175" i="1"/>
  <c r="G175" i="8" s="1"/>
  <c r="Q177" i="1" l="1"/>
  <c r="BK176" i="1"/>
  <c r="G176" i="8" s="1"/>
  <c r="Q178" i="1" l="1"/>
  <c r="BK177" i="1"/>
  <c r="G177" i="8" s="1"/>
  <c r="Q179" i="1" l="1"/>
  <c r="BK178" i="1"/>
  <c r="G178" i="8" s="1"/>
  <c r="Q180" i="1" l="1"/>
  <c r="BK179" i="1"/>
  <c r="G179" i="8" s="1"/>
  <c r="Q181" i="1" l="1"/>
  <c r="BK180" i="1"/>
  <c r="G180" i="8" s="1"/>
  <c r="Q182" i="1" l="1"/>
  <c r="BK181" i="1"/>
  <c r="G181" i="8" s="1"/>
  <c r="Q183" i="1" l="1"/>
  <c r="BK182" i="1"/>
  <c r="G182" i="8" s="1"/>
  <c r="Q184" i="1" l="1"/>
  <c r="BK183" i="1"/>
  <c r="G183" i="8" s="1"/>
  <c r="Q185" i="1" l="1"/>
  <c r="BK184" i="1"/>
  <c r="G184" i="8" s="1"/>
  <c r="Q186" i="1" l="1"/>
  <c r="BK185" i="1"/>
  <c r="G185" i="8" s="1"/>
  <c r="Q187" i="1" l="1"/>
  <c r="BK186" i="1"/>
  <c r="G186" i="8" s="1"/>
  <c r="Q188" i="1" l="1"/>
  <c r="BK187" i="1"/>
  <c r="G187" i="8" s="1"/>
  <c r="Q189" i="1" l="1"/>
  <c r="BK188" i="1"/>
  <c r="G188" i="8" s="1"/>
  <c r="Q190" i="1" l="1"/>
  <c r="BK189" i="1"/>
  <c r="G189" i="8" s="1"/>
  <c r="Q191" i="1" l="1"/>
  <c r="BK190" i="1"/>
  <c r="G190" i="8" s="1"/>
  <c r="Q192" i="1" l="1"/>
  <c r="BK191" i="1"/>
  <c r="G191" i="8" s="1"/>
  <c r="Q193" i="1" l="1"/>
  <c r="BK192" i="1"/>
  <c r="G192" i="8" s="1"/>
  <c r="Q194" i="1" l="1"/>
  <c r="BK193" i="1"/>
  <c r="G193" i="8" s="1"/>
  <c r="Q195" i="1" l="1"/>
  <c r="BK194" i="1"/>
  <c r="G194" i="8" s="1"/>
  <c r="Q196" i="1" l="1"/>
  <c r="BK195" i="1"/>
  <c r="G195" i="8" s="1"/>
  <c r="Q197" i="1" l="1"/>
  <c r="BK196" i="1"/>
  <c r="G196" i="8" s="1"/>
  <c r="Q198" i="1" l="1"/>
  <c r="BK197" i="1"/>
  <c r="G197" i="8" s="1"/>
  <c r="Q199" i="1" l="1"/>
  <c r="BK198" i="1"/>
  <c r="G198" i="8" s="1"/>
  <c r="Q200" i="1" l="1"/>
  <c r="BK199" i="1"/>
  <c r="G199" i="8" s="1"/>
  <c r="Q201" i="1" l="1"/>
  <c r="BK200" i="1"/>
  <c r="G200" i="8" s="1"/>
  <c r="Q202" i="1" l="1"/>
  <c r="BK201" i="1"/>
  <c r="G201" i="8" s="1"/>
  <c r="Q203" i="1" l="1"/>
  <c r="BK202" i="1"/>
  <c r="G202" i="8" s="1"/>
  <c r="Q204" i="1" l="1"/>
  <c r="BK203" i="1"/>
  <c r="G203" i="8" s="1"/>
  <c r="Q205" i="1" l="1"/>
  <c r="BK204" i="1"/>
  <c r="G204" i="8" s="1"/>
  <c r="Q206" i="1" l="1"/>
  <c r="BK205" i="1"/>
  <c r="G205" i="8" s="1"/>
  <c r="Q207" i="1" l="1"/>
  <c r="BK206" i="1"/>
  <c r="G206" i="8" s="1"/>
  <c r="Q208" i="1" l="1"/>
  <c r="BK207" i="1"/>
  <c r="G207" i="8" s="1"/>
  <c r="Q209" i="1" l="1"/>
  <c r="BK208" i="1"/>
  <c r="G208" i="8" s="1"/>
  <c r="Q210" i="1" l="1"/>
  <c r="BK209" i="1"/>
  <c r="G209" i="8" s="1"/>
  <c r="Q211" i="1" l="1"/>
  <c r="BK210" i="1"/>
  <c r="G210" i="8" s="1"/>
  <c r="Q212" i="1" l="1"/>
  <c r="BK211" i="1"/>
  <c r="G211" i="8" s="1"/>
  <c r="Q213" i="1" l="1"/>
  <c r="BK212" i="1"/>
  <c r="G212" i="8" s="1"/>
  <c r="Q214" i="1" l="1"/>
  <c r="BK213" i="1"/>
  <c r="G213" i="8" s="1"/>
  <c r="Q215" i="1" l="1"/>
  <c r="BK214" i="1"/>
  <c r="G214" i="8" s="1"/>
  <c r="Q216" i="1" l="1"/>
  <c r="BK215" i="1"/>
  <c r="G215" i="8" s="1"/>
  <c r="Q217" i="1" l="1"/>
  <c r="BK216" i="1"/>
  <c r="G216" i="8" s="1"/>
  <c r="Q218" i="1" l="1"/>
  <c r="BK217" i="1"/>
  <c r="G217" i="8" s="1"/>
  <c r="Q219" i="1" l="1"/>
  <c r="BK218" i="1"/>
  <c r="G218" i="8" s="1"/>
  <c r="Q220" i="1" l="1"/>
  <c r="BK219" i="1"/>
  <c r="G219" i="8" s="1"/>
  <c r="Q221" i="1" l="1"/>
  <c r="BK220" i="1"/>
  <c r="G220" i="8" s="1"/>
  <c r="Q222" i="1" l="1"/>
  <c r="BK221" i="1"/>
  <c r="G221" i="8" s="1"/>
  <c r="Q223" i="1" l="1"/>
  <c r="BK222" i="1"/>
  <c r="G222" i="8" s="1"/>
  <c r="Q224" i="1" l="1"/>
  <c r="BK223" i="1"/>
  <c r="G223" i="8" s="1"/>
  <c r="Q225" i="1" l="1"/>
  <c r="BK224" i="1"/>
  <c r="G224" i="8" s="1"/>
  <c r="Q226" i="1" l="1"/>
  <c r="BK225" i="1"/>
  <c r="G225" i="8" s="1"/>
  <c r="Q227" i="1" l="1"/>
  <c r="BK226" i="1"/>
  <c r="G226" i="8" s="1"/>
  <c r="Q228" i="1" l="1"/>
  <c r="BK228" i="1" s="1"/>
  <c r="BK227" i="1"/>
  <c r="G227" i="8" s="1"/>
</calcChain>
</file>

<file path=xl/sharedStrings.xml><?xml version="1.0" encoding="utf-8"?>
<sst xmlns="http://schemas.openxmlformats.org/spreadsheetml/2006/main" count="3544" uniqueCount="155">
  <si>
    <t>T</t>
  </si>
  <si>
    <t>G0</t>
  </si>
  <si>
    <t>dt [sec]</t>
  </si>
  <si>
    <t>Location data</t>
  </si>
  <si>
    <t>Left</t>
  </si>
  <si>
    <t>Right</t>
  </si>
  <si>
    <t>cmd</t>
  </si>
  <si>
    <t>tag id</t>
  </si>
  <si>
    <t>z [ft]</t>
  </si>
  <si>
    <t>x [ft]</t>
  </si>
  <si>
    <t>y [ft]</t>
  </si>
  <si>
    <t>x0 [ft]</t>
  </si>
  <si>
    <t>y0 [ft]</t>
  </si>
  <si>
    <t>t0 [sec]</t>
  </si>
  <si>
    <t>Battery</t>
  </si>
  <si>
    <t>Bat</t>
  </si>
  <si>
    <t>t</t>
  </si>
  <si>
    <t>p3</t>
  </si>
  <si>
    <t>p4</t>
  </si>
  <si>
    <t>p2</t>
  </si>
  <si>
    <t>p1</t>
  </si>
  <si>
    <t>yard/feet</t>
  </si>
  <si>
    <t>|</t>
  </si>
  <si>
    <t>x=vt+x0</t>
  </si>
  <si>
    <t>z0</t>
  </si>
  <si>
    <t>bat0</t>
  </si>
  <si>
    <t>t1=t0 + dt</t>
  </si>
  <si>
    <t>p10</t>
  </si>
  <si>
    <t>p20</t>
  </si>
  <si>
    <t>p30</t>
  </si>
  <si>
    <t>p40</t>
  </si>
  <si>
    <t>y=vt+y0</t>
  </si>
  <si>
    <t>Right Locate DART Message</t>
  </si>
  <si>
    <t>Left Locate DART Message</t>
  </si>
  <si>
    <t>Two Messages</t>
  </si>
  <si>
    <t>Message Separator</t>
  </si>
  <si>
    <t>Entity</t>
  </si>
  <si>
    <t>Line</t>
  </si>
  <si>
    <t>Pattern</t>
  </si>
  <si>
    <t>blink</t>
  </si>
  <si>
    <t>do blink</t>
  </si>
  <si>
    <t>dt_blink [sec]</t>
  </si>
  <si>
    <t>Hz</t>
  </si>
  <si>
    <t>Excel Help</t>
  </si>
  <si>
    <t>z0 [ft]</t>
  </si>
  <si>
    <t>dir0 [deg]</t>
  </si>
  <si>
    <t>dir0[rad]</t>
  </si>
  <si>
    <t>v0 [yard/sec]</t>
  </si>
  <si>
    <t>v0 [ft/sec]</t>
  </si>
  <si>
    <t>v0x[ft/s]</t>
  </si>
  <si>
    <t>v0y[ft/s]</t>
  </si>
  <si>
    <t>Tags</t>
  </si>
  <si>
    <t xml:space="preserve">Left </t>
  </si>
  <si>
    <t>uy [ft]</t>
  </si>
  <si>
    <t>ux [ft]</t>
  </si>
  <si>
    <t>t offset [s]</t>
  </si>
  <si>
    <t>DART Output Generation for One Entity with Two Tags</t>
  </si>
  <si>
    <t>offset x</t>
  </si>
  <si>
    <t>offset y</t>
  </si>
  <si>
    <t>Common</t>
  </si>
  <si>
    <t>Constants</t>
  </si>
  <si>
    <t>x max [ft]</t>
  </si>
  <si>
    <t>y max [ft]</t>
  </si>
  <si>
    <t>a [yard/s^2]</t>
  </si>
  <si>
    <t>a [ft/s^2]</t>
  </si>
  <si>
    <t>ax[ft/s]</t>
  </si>
  <si>
    <t>ay[ft/s]</t>
  </si>
  <si>
    <t>R[ft]</t>
  </si>
  <si>
    <t>Ang_R(rad)</t>
  </si>
  <si>
    <t>Circle</t>
  </si>
  <si>
    <t>Legend</t>
  </si>
  <si>
    <t>Moving at constant speed to the right</t>
  </si>
  <si>
    <t>vx [ft/s]</t>
  </si>
  <si>
    <t>vy [ft/s]</t>
  </si>
  <si>
    <t>v max [mph]</t>
  </si>
  <si>
    <t>v max [ft/s]</t>
  </si>
  <si>
    <t>miles/yard</t>
  </si>
  <si>
    <t>From stop, diagonal line, accelerating, and with left-right time offset</t>
  </si>
  <si>
    <t>v [ft/s]</t>
  </si>
  <si>
    <t>x ON</t>
  </si>
  <si>
    <t>Diagonal line, with left-right time offset</t>
  </si>
  <si>
    <t>Ang0[rad]</t>
  </si>
  <si>
    <t>W0[rad/s]</t>
  </si>
  <si>
    <t>Alf0[rad/s^2]</t>
  </si>
  <si>
    <t>rad/deg</t>
  </si>
  <si>
    <t xml:space="preserve">Circle </t>
  </si>
  <si>
    <t>W_R[rad/s]</t>
  </si>
  <si>
    <t>Ang_R[rad]</t>
  </si>
  <si>
    <t>W_R[rad]</t>
  </si>
  <si>
    <t>sep [ft]</t>
  </si>
  <si>
    <t>tags</t>
  </si>
  <si>
    <t>entity</t>
  </si>
  <si>
    <t>ang [deg]</t>
  </si>
  <si>
    <t>a1</t>
  </si>
  <si>
    <t>a2</t>
  </si>
  <si>
    <t>a3</t>
  </si>
  <si>
    <t>a4</t>
  </si>
  <si>
    <t>polynomial</t>
  </si>
  <si>
    <t>a5</t>
  </si>
  <si>
    <t>a6</t>
  </si>
  <si>
    <t>a7</t>
  </si>
  <si>
    <t>mx</t>
  </si>
  <si>
    <t>my</t>
  </si>
  <si>
    <t>Polynomial</t>
  </si>
  <si>
    <t>ux</t>
  </si>
  <si>
    <t>mx*ux</t>
  </si>
  <si>
    <t>ux0</t>
  </si>
  <si>
    <t>ut0</t>
  </si>
  <si>
    <t xml:space="preserve">y: </t>
  </si>
  <si>
    <t>d/dt</t>
  </si>
  <si>
    <t>ent_line</t>
  </si>
  <si>
    <t>tag_id</t>
  </si>
  <si>
    <t>x</t>
  </si>
  <si>
    <t>y</t>
  </si>
  <si>
    <t>name</t>
  </si>
  <si>
    <t>z</t>
  </si>
  <si>
    <t>ent_diag</t>
  </si>
  <si>
    <t>ent_accel</t>
  </si>
  <si>
    <t>ent_circle</t>
  </si>
  <si>
    <t>ent_poly</t>
  </si>
  <si>
    <t>ent id</t>
  </si>
  <si>
    <t>x,y,z,s,a,d1,o,d2</t>
  </si>
  <si>
    <t>Entity (Left)</t>
  </si>
  <si>
    <t>game_id</t>
  </si>
  <si>
    <t>team_id</t>
  </si>
  <si>
    <t>play_id</t>
  </si>
  <si>
    <t>Select the Entities/pages to use:</t>
  </si>
  <si>
    <t>Messages</t>
  </si>
  <si>
    <t>]}</t>
  </si>
  <si>
    <t>gid</t>
  </si>
  <si>
    <t>tid</t>
  </si>
  <si>
    <t>pid</t>
  </si>
  <si>
    <t>type</t>
  </si>
  <si>
    <t>plts</t>
  </si>
  <si>
    <t>Orientation ang</t>
  </si>
  <si>
    <t>[rad]</t>
  </si>
  <si>
    <t>[deg]</t>
  </si>
  <si>
    <t>distance</t>
  </si>
  <si>
    <t>[ft]</t>
  </si>
  <si>
    <t xml:space="preserve">offset </t>
  </si>
  <si>
    <t>dx [ft]</t>
  </si>
  <si>
    <t>dy [ft]</t>
  </si>
  <si>
    <t>Not working due to extra comma at end of array</t>
  </si>
  <si>
    <t>Aggregation of Entity Report Output for each Entity</t>
  </si>
  <si>
    <t>Aggregation of DART Output for each Entity</t>
  </si>
  <si>
    <t>Accel</t>
  </si>
  <si>
    <t>Line with missing blinks and pops</t>
  </si>
  <si>
    <t>ent_line_mp</t>
  </si>
  <si>
    <t>Miss</t>
  </si>
  <si>
    <t>Pop</t>
  </si>
  <si>
    <t>Timing</t>
  </si>
  <si>
    <t>dt blink [sec]</t>
  </si>
  <si>
    <t>left offset [sec]</t>
  </si>
  <si>
    <t>Number format example: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</si>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</sst>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13" xfId="0" applyFont="1" applyBorder="1"/>
    <xf numFmtId="0" fontId="20" fillId="0" borderId="0" xfId="0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18" fillId="0" borderId="11" xfId="0" applyFont="1" applyBorder="1"/>
    <xf numFmtId="0" fontId="18" fillId="0" borderId="12" xfId="0" applyFont="1" applyBorder="1"/>
    <xf numFmtId="0" fontId="21" fillId="0" borderId="10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quotePrefix="1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18" xfId="0" applyFont="1" applyBorder="1"/>
    <xf numFmtId="2" fontId="19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0" fontId="19" fillId="0" borderId="0" xfId="0" quotePrefix="1" applyFont="1" applyBorder="1"/>
    <xf numFmtId="0" fontId="21" fillId="33" borderId="10" xfId="0" applyFont="1" applyFill="1" applyBorder="1"/>
    <xf numFmtId="0" fontId="23" fillId="33" borderId="11" xfId="0" applyFont="1" applyFill="1" applyBorder="1"/>
    <xf numFmtId="0" fontId="22" fillId="33" borderId="11" xfId="0" applyFont="1" applyFill="1" applyBorder="1"/>
    <xf numFmtId="0" fontId="21" fillId="33" borderId="11" xfId="0" applyFont="1" applyFill="1" applyBorder="1"/>
    <xf numFmtId="0" fontId="21" fillId="33" borderId="12" xfId="0" applyFont="1" applyFill="1" applyBorder="1"/>
    <xf numFmtId="0" fontId="21" fillId="33" borderId="15" xfId="0" applyFont="1" applyFill="1" applyBorder="1" applyAlignment="1">
      <alignment horizontal="center"/>
    </xf>
    <xf numFmtId="0" fontId="23" fillId="33" borderId="16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6" xfId="0" quotePrefix="1" applyFont="1" applyFill="1" applyBorder="1" applyAlignment="1">
      <alignment horizontal="center"/>
    </xf>
    <xf numFmtId="0" fontId="21" fillId="33" borderId="17" xfId="0" quotePrefix="1" applyFont="1" applyFill="1" applyBorder="1" applyAlignment="1">
      <alignment horizontal="center"/>
    </xf>
    <xf numFmtId="0" fontId="21" fillId="35" borderId="10" xfId="0" applyFont="1" applyFill="1" applyBorder="1"/>
    <xf numFmtId="0" fontId="23" fillId="35" borderId="11" xfId="0" applyFont="1" applyFill="1" applyBorder="1"/>
    <xf numFmtId="0" fontId="22" fillId="35" borderId="11" xfId="0" applyFont="1" applyFill="1" applyBorder="1"/>
    <xf numFmtId="0" fontId="21" fillId="35" borderId="11" xfId="0" applyFont="1" applyFill="1" applyBorder="1"/>
    <xf numFmtId="0" fontId="21" fillId="35" borderId="15" xfId="0" applyFont="1" applyFill="1" applyBorder="1" applyAlignment="1">
      <alignment horizontal="center"/>
    </xf>
    <xf numFmtId="0" fontId="23" fillId="35" borderId="16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8" fillId="35" borderId="0" xfId="0" applyFont="1" applyFill="1" applyBorder="1"/>
    <xf numFmtId="0" fontId="18" fillId="35" borderId="13" xfId="0" applyFont="1" applyFill="1" applyBorder="1"/>
    <xf numFmtId="0" fontId="21" fillId="33" borderId="0" xfId="0" applyFont="1" applyFill="1" applyBorder="1"/>
    <xf numFmtId="0" fontId="18" fillId="33" borderId="0" xfId="0" applyFont="1" applyFill="1" applyBorder="1"/>
    <xf numFmtId="0" fontId="20" fillId="33" borderId="0" xfId="0" applyFont="1" applyFill="1" applyBorder="1" applyAlignment="1">
      <alignment horizontal="center"/>
    </xf>
    <xf numFmtId="0" fontId="18" fillId="35" borderId="11" xfId="0" applyFont="1" applyFill="1" applyBorder="1"/>
    <xf numFmtId="0" fontId="21" fillId="34" borderId="0" xfId="0" applyFont="1" applyFill="1" applyBorder="1"/>
    <xf numFmtId="0" fontId="20" fillId="0" borderId="11" xfId="0" applyFont="1" applyBorder="1" applyAlignment="1">
      <alignment horizontal="center"/>
    </xf>
    <xf numFmtId="0" fontId="18" fillId="0" borderId="12" xfId="0" quotePrefix="1" applyFont="1" applyBorder="1" applyAlignment="1">
      <alignment horizontal="left"/>
    </xf>
    <xf numFmtId="0" fontId="18" fillId="0" borderId="14" xfId="0" quotePrefix="1" applyFont="1" applyBorder="1" applyAlignment="1">
      <alignment horizontal="left"/>
    </xf>
    <xf numFmtId="0" fontId="21" fillId="35" borderId="13" xfId="0" applyFont="1" applyFill="1" applyBorder="1"/>
    <xf numFmtId="0" fontId="18" fillId="34" borderId="14" xfId="0" quotePrefix="1" applyFont="1" applyFill="1" applyBorder="1" applyAlignment="1">
      <alignment horizontal="left"/>
    </xf>
    <xf numFmtId="0" fontId="18" fillId="34" borderId="0" xfId="0" quotePrefix="1" applyFont="1" applyFill="1" applyBorder="1" applyAlignment="1">
      <alignment horizontal="left"/>
    </xf>
    <xf numFmtId="0" fontId="20" fillId="34" borderId="14" xfId="0" applyFont="1" applyFill="1" applyBorder="1" applyAlignment="1">
      <alignment horizontal="center"/>
    </xf>
    <xf numFmtId="0" fontId="18" fillId="35" borderId="15" xfId="0" applyFont="1" applyFill="1" applyBorder="1"/>
    <xf numFmtId="0" fontId="20" fillId="35" borderId="16" xfId="0" applyFont="1" applyFill="1" applyBorder="1" applyAlignment="1">
      <alignment horizontal="center"/>
    </xf>
    <xf numFmtId="0" fontId="18" fillId="35" borderId="16" xfId="0" applyFont="1" applyFill="1" applyBorder="1" applyAlignment="1">
      <alignment horizontal="center"/>
    </xf>
    <xf numFmtId="0" fontId="18" fillId="33" borderId="16" xfId="0" applyFont="1" applyFill="1" applyBorder="1"/>
    <xf numFmtId="0" fontId="20" fillId="33" borderId="16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4" borderId="16" xfId="0" quotePrefix="1" applyFont="1" applyFill="1" applyBorder="1" applyAlignment="1">
      <alignment horizontal="left"/>
    </xf>
    <xf numFmtId="0" fontId="20" fillId="34" borderId="17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0" borderId="15" xfId="0" applyFont="1" applyBorder="1"/>
    <xf numFmtId="0" fontId="20" fillId="0" borderId="16" xfId="0" applyFont="1" applyBorder="1" applyAlignment="1">
      <alignment horizontal="center"/>
    </xf>
    <xf numFmtId="0" fontId="18" fillId="0" borderId="16" xfId="0" applyFont="1" applyBorder="1"/>
    <xf numFmtId="0" fontId="20" fillId="0" borderId="17" xfId="0" applyFont="1" applyBorder="1" applyAlignment="1">
      <alignment horizontal="center"/>
    </xf>
    <xf numFmtId="0" fontId="18" fillId="35" borderId="16" xfId="0" applyFont="1" applyFill="1" applyBorder="1"/>
    <xf numFmtId="0" fontId="18" fillId="0" borderId="14" xfId="0" applyFont="1" applyBorder="1" applyAlignment="1">
      <alignment horizontal="center"/>
    </xf>
    <xf numFmtId="0" fontId="18" fillId="0" borderId="17" xfId="0" applyFont="1" applyBorder="1"/>
    <xf numFmtId="0" fontId="21" fillId="0" borderId="13" xfId="0" applyFont="1" applyBorder="1"/>
    <xf numFmtId="0" fontId="18" fillId="0" borderId="10" xfId="0" applyFont="1" applyBorder="1"/>
    <xf numFmtId="0" fontId="18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0" xfId="0" applyFont="1"/>
    <xf numFmtId="0" fontId="24" fillId="0" borderId="0" xfId="0" applyFont="1" applyBorder="1"/>
    <xf numFmtId="0" fontId="25" fillId="0" borderId="0" xfId="0" applyFont="1"/>
    <xf numFmtId="0" fontId="24" fillId="0" borderId="0" xfId="0" quotePrefix="1" applyFont="1" applyBorder="1"/>
    <xf numFmtId="0" fontId="20" fillId="36" borderId="0" xfId="0" applyFont="1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8" fillId="36" borderId="13" xfId="0" applyFont="1" applyFill="1" applyBorder="1"/>
    <xf numFmtId="0" fontId="18" fillId="36" borderId="0" xfId="0" applyFont="1" applyFill="1" applyBorder="1"/>
    <xf numFmtId="0" fontId="18" fillId="0" borderId="12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1" fillId="0" borderId="11" xfId="0" applyFont="1" applyBorder="1"/>
    <xf numFmtId="0" fontId="22" fillId="0" borderId="16" xfId="0" applyFont="1" applyBorder="1"/>
    <xf numFmtId="0" fontId="22" fillId="0" borderId="17" xfId="0" applyFont="1" applyBorder="1"/>
    <xf numFmtId="2" fontId="24" fillId="0" borderId="0" xfId="0" applyNumberFormat="1" applyFont="1" applyAlignment="1">
      <alignment horizontal="center"/>
    </xf>
    <xf numFmtId="0" fontId="22" fillId="0" borderId="13" xfId="0" applyFont="1" applyBorder="1"/>
    <xf numFmtId="0" fontId="22" fillId="0" borderId="0" xfId="0" applyFont="1" applyBorder="1"/>
    <xf numFmtId="0" fontId="21" fillId="37" borderId="16" xfId="0" applyFont="1" applyFill="1" applyBorder="1" applyAlignment="1">
      <alignment horizontal="center"/>
    </xf>
    <xf numFmtId="0" fontId="21" fillId="37" borderId="16" xfId="0" quotePrefix="1" applyFont="1" applyFill="1" applyBorder="1" applyAlignment="1">
      <alignment horizontal="center"/>
    </xf>
    <xf numFmtId="0" fontId="21" fillId="38" borderId="16" xfId="0" applyFont="1" applyFill="1" applyBorder="1" applyAlignment="1">
      <alignment horizontal="center"/>
    </xf>
    <xf numFmtId="0" fontId="21" fillId="38" borderId="16" xfId="0" quotePrefix="1" applyFont="1" applyFill="1" applyBorder="1" applyAlignment="1">
      <alignment horizontal="center"/>
    </xf>
    <xf numFmtId="0" fontId="21" fillId="38" borderId="17" xfId="0" quotePrefix="1" applyFont="1" applyFill="1" applyBorder="1" applyAlignment="1">
      <alignment horizontal="center"/>
    </xf>
    <xf numFmtId="0" fontId="18" fillId="0" borderId="13" xfId="0" applyFont="1" applyFill="1" applyBorder="1"/>
    <xf numFmtId="0" fontId="20" fillId="0" borderId="0" xfId="0" applyFont="1" applyFill="1" applyBorder="1" applyAlignment="1">
      <alignment horizontal="center"/>
    </xf>
    <xf numFmtId="0" fontId="18" fillId="36" borderId="10" xfId="0" applyFont="1" applyFill="1" applyBorder="1"/>
    <xf numFmtId="0" fontId="20" fillId="36" borderId="11" xfId="0" applyFont="1" applyFill="1" applyBorder="1" applyAlignment="1">
      <alignment horizontal="center"/>
    </xf>
    <xf numFmtId="0" fontId="18" fillId="36" borderId="15" xfId="0" applyFont="1" applyFill="1" applyBorder="1"/>
    <xf numFmtId="0" fontId="20" fillId="36" borderId="16" xfId="0" applyFont="1" applyFill="1" applyBorder="1" applyAlignment="1">
      <alignment horizontal="center"/>
    </xf>
    <xf numFmtId="0" fontId="18" fillId="36" borderId="16" xfId="0" applyFont="1" applyFill="1" applyBorder="1"/>
    <xf numFmtId="0" fontId="21" fillId="39" borderId="19" xfId="0" applyFont="1" applyFill="1" applyBorder="1"/>
    <xf numFmtId="0" fontId="21" fillId="39" borderId="20" xfId="0" quotePrefix="1" applyFont="1" applyFill="1" applyBorder="1" applyAlignment="1">
      <alignment horizontal="center"/>
    </xf>
    <xf numFmtId="0" fontId="23" fillId="39" borderId="19" xfId="0" applyFont="1" applyFill="1" applyBorder="1"/>
    <xf numFmtId="0" fontId="23" fillId="39" borderId="20" xfId="0" quotePrefix="1" applyFont="1" applyFill="1" applyBorder="1" applyAlignment="1">
      <alignment horizontal="center"/>
    </xf>
    <xf numFmtId="0" fontId="18" fillId="0" borderId="0" xfId="0" applyFont="1" applyFill="1" applyBorder="1"/>
    <xf numFmtId="0" fontId="24" fillId="0" borderId="0" xfId="0" applyFont="1" applyFill="1" applyBorder="1"/>
    <xf numFmtId="0" fontId="24" fillId="0" borderId="0" xfId="0" quotePrefix="1" applyFont="1" applyFill="1" applyBorder="1"/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quotePrefix="1" applyFont="1" applyFill="1" applyBorder="1"/>
    <xf numFmtId="0" fontId="19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23" fillId="0" borderId="0" xfId="0" applyFont="1" applyFill="1" applyBorder="1"/>
    <xf numFmtId="0" fontId="25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6" fillId="0" borderId="0" xfId="0" applyFont="1"/>
    <xf numFmtId="2" fontId="24" fillId="0" borderId="0" xfId="0" applyNumberFormat="1" applyFont="1"/>
    <xf numFmtId="2" fontId="19" fillId="0" borderId="0" xfId="0" applyNumberFormat="1" applyFont="1"/>
    <xf numFmtId="0" fontId="18" fillId="0" borderId="14" xfId="0" applyFont="1" applyFill="1" applyBorder="1"/>
    <xf numFmtId="0" fontId="23" fillId="35" borderId="11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23" fillId="33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18" fillId="35" borderId="22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0" borderId="0" xfId="0" applyFont="1" applyAlignment="1">
      <alignment wrapText="1"/>
    </xf>
    <xf numFmtId="0" fontId="0" fillId="0" borderId="0" xfId="0" applyFont="1"/>
    <xf numFmtId="0" fontId="28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0" fillId="0" borderId="0" xfId="0" applyBorder="1"/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5" fillId="35" borderId="16" xfId="0" applyFont="1" applyFill="1" applyBorder="1" applyAlignment="1">
      <alignment horizontal="center"/>
    </xf>
    <xf numFmtId="0" fontId="25" fillId="33" borderId="16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18" fillId="0" borderId="0" xfId="0" quotePrefix="1" applyFont="1" applyBorder="1" applyAlignment="1">
      <alignment horizontal="left"/>
    </xf>
    <xf numFmtId="0" fontId="19" fillId="36" borderId="0" xfId="0" applyFont="1" applyFill="1" applyAlignment="1">
      <alignment horizontal="center"/>
    </xf>
    <xf numFmtId="0" fontId="18" fillId="36" borderId="18" xfId="0" applyFont="1" applyFill="1" applyBorder="1"/>
    <xf numFmtId="0" fontId="18" fillId="40" borderId="18" xfId="0" applyFont="1" applyFill="1" applyBorder="1"/>
    <xf numFmtId="2" fontId="18" fillId="0" borderId="21" xfId="0" applyNumberFormat="1" applyFont="1" applyBorder="1"/>
    <xf numFmtId="0" fontId="24" fillId="0" borderId="22" xfId="0" applyFont="1" applyBorder="1"/>
    <xf numFmtId="164" fontId="19" fillId="36" borderId="0" xfId="0" applyNumberFormat="1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2" fontId="19" fillId="40" borderId="0" xfId="0" applyNumberFormat="1" applyFont="1" applyFill="1" applyAlignment="1">
      <alignment horizontal="center"/>
    </xf>
    <xf numFmtId="0" fontId="29" fillId="0" borderId="23" xfId="0" applyFont="1" applyFill="1" applyBorder="1" applyAlignment="1">
      <alignment horizontal="center"/>
    </xf>
    <xf numFmtId="0" fontId="18" fillId="36" borderId="0" xfId="0" applyFont="1" applyFill="1"/>
    <xf numFmtId="0" fontId="18" fillId="39" borderId="18" xfId="0" applyFont="1" applyFill="1" applyBorder="1" applyAlignment="1">
      <alignment horizontal="center"/>
    </xf>
    <xf numFmtId="164" fontId="18" fillId="39" borderId="18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9" borderId="22" xfId="0" applyFont="1" applyFill="1" applyBorder="1" applyAlignment="1">
      <alignment horizontal="center"/>
    </xf>
    <xf numFmtId="0" fontId="27" fillId="35" borderId="22" xfId="0" applyFont="1" applyFill="1" applyBorder="1" applyAlignment="1">
      <alignment horizontal="center"/>
    </xf>
    <xf numFmtId="0" fontId="27" fillId="33" borderId="22" xfId="0" applyFont="1" applyFill="1" applyBorder="1" applyAlignment="1">
      <alignment horizontal="center"/>
    </xf>
    <xf numFmtId="0" fontId="18" fillId="39" borderId="24" xfId="0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9" borderId="26" xfId="0" applyFont="1" applyFill="1" applyBorder="1" applyAlignment="1">
      <alignment horizontal="center"/>
    </xf>
    <xf numFmtId="0" fontId="18" fillId="39" borderId="27" xfId="0" applyFont="1" applyFill="1" applyBorder="1" applyAlignment="1">
      <alignment horizontal="center"/>
    </xf>
    <xf numFmtId="0" fontId="18" fillId="35" borderId="26" xfId="0" applyFont="1" applyFill="1" applyBorder="1" applyAlignment="1">
      <alignment horizontal="center"/>
    </xf>
    <xf numFmtId="0" fontId="18" fillId="35" borderId="27" xfId="0" applyFont="1" applyFill="1" applyBorder="1" applyAlignment="1">
      <alignment horizontal="center"/>
    </xf>
    <xf numFmtId="0" fontId="27" fillId="35" borderId="26" xfId="0" applyFont="1" applyFill="1" applyBorder="1" applyAlignment="1">
      <alignment horizontal="center"/>
    </xf>
    <xf numFmtId="0" fontId="27" fillId="35" borderId="27" xfId="0" applyFont="1" applyFill="1" applyBorder="1" applyAlignment="1">
      <alignment horizontal="center"/>
    </xf>
    <xf numFmtId="0" fontId="18" fillId="33" borderId="26" xfId="0" applyFont="1" applyFill="1" applyBorder="1" applyAlignment="1">
      <alignment horizontal="center"/>
    </xf>
    <xf numFmtId="0" fontId="18" fillId="33" borderId="27" xfId="0" applyFont="1" applyFill="1" applyBorder="1" applyAlignment="1">
      <alignment horizontal="center"/>
    </xf>
    <xf numFmtId="0" fontId="27" fillId="33" borderId="26" xfId="0" applyFont="1" applyFill="1" applyBorder="1" applyAlignment="1">
      <alignment horizontal="center"/>
    </xf>
    <xf numFmtId="0" fontId="27" fillId="33" borderId="27" xfId="0" applyFont="1" applyFill="1" applyBorder="1" applyAlignment="1">
      <alignment horizontal="center"/>
    </xf>
    <xf numFmtId="0" fontId="18" fillId="39" borderId="21" xfId="0" applyFont="1" applyFill="1" applyBorder="1" applyAlignment="1">
      <alignment horizontal="center"/>
    </xf>
    <xf numFmtId="0" fontId="27" fillId="35" borderId="21" xfId="0" applyFont="1" applyFill="1" applyBorder="1" applyAlignment="1">
      <alignment horizontal="center"/>
    </xf>
    <xf numFmtId="0" fontId="27" fillId="33" borderId="21" xfId="0" applyFont="1" applyFill="1" applyBorder="1" applyAlignment="1">
      <alignment horizontal="center"/>
    </xf>
    <xf numFmtId="0" fontId="21" fillId="39" borderId="28" xfId="0" applyFont="1" applyFill="1" applyBorder="1"/>
    <xf numFmtId="0" fontId="18" fillId="39" borderId="29" xfId="0" applyFont="1" applyFill="1" applyBorder="1" applyAlignment="1">
      <alignment horizontal="center"/>
    </xf>
    <xf numFmtId="0" fontId="18" fillId="39" borderId="30" xfId="0" applyFont="1" applyFill="1" applyBorder="1" applyAlignment="1">
      <alignment horizontal="center"/>
    </xf>
    <xf numFmtId="0" fontId="21" fillId="39" borderId="31" xfId="0" applyFont="1" applyFill="1" applyBorder="1"/>
    <xf numFmtId="0" fontId="21" fillId="35" borderId="31" xfId="0" applyFont="1" applyFill="1" applyBorder="1"/>
    <xf numFmtId="0" fontId="18" fillId="35" borderId="31" xfId="0" applyFont="1" applyFill="1" applyBorder="1"/>
    <xf numFmtId="0" fontId="21" fillId="33" borderId="31" xfId="0" applyFont="1" applyFill="1" applyBorder="1"/>
    <xf numFmtId="0" fontId="18" fillId="33" borderId="31" xfId="0" applyFont="1" applyFill="1" applyBorder="1"/>
    <xf numFmtId="0" fontId="18" fillId="39" borderId="31" xfId="0" applyFont="1" applyFill="1" applyBorder="1"/>
    <xf numFmtId="1" fontId="19" fillId="0" borderId="18" xfId="0" applyNumberFormat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1" fontId="0" fillId="0" borderId="18" xfId="0" applyNumberFormat="1" applyBorder="1"/>
    <xf numFmtId="1" fontId="31" fillId="0" borderId="18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ent_line!$U$2:$U$23</c:f>
              <c:numCache>
                <c:formatCode>General</c:formatCode>
                <c:ptCount val="22"/>
                <c:pt idx="0">
                  <c:v>0</c:v>
                </c:pt>
                <c:pt idx="1">
                  <c:v>300</c:v>
                </c:pt>
                <c:pt idx="2" formatCode="0.00">
                  <c:v>10</c:v>
                </c:pt>
                <c:pt idx="3" formatCode="0.00">
                  <c:v>10.9</c:v>
                </c:pt>
                <c:pt idx="4" formatCode="0.00">
                  <c:v>11.8</c:v>
                </c:pt>
                <c:pt idx="5" formatCode="0.00">
                  <c:v>12.7</c:v>
                </c:pt>
                <c:pt idx="6" formatCode="0.00">
                  <c:v>13.6</c:v>
                </c:pt>
                <c:pt idx="7" formatCode="0.00">
                  <c:v>14.5</c:v>
                </c:pt>
                <c:pt idx="8" formatCode="0.00">
                  <c:v>15.399999999999999</c:v>
                </c:pt>
                <c:pt idx="9" formatCode="0.00">
                  <c:v>16.3</c:v>
                </c:pt>
                <c:pt idx="10" formatCode="0.00">
                  <c:v>17.2</c:v>
                </c:pt>
                <c:pt idx="11" formatCode="0.00">
                  <c:v>10</c:v>
                </c:pt>
                <c:pt idx="12" formatCode="0.00">
                  <c:v>10.9</c:v>
                </c:pt>
                <c:pt idx="13" formatCode="0.00">
                  <c:v>11.8</c:v>
                </c:pt>
                <c:pt idx="14" formatCode="0.00">
                  <c:v>12.7</c:v>
                </c:pt>
                <c:pt idx="15" formatCode="0.00">
                  <c:v>13.6</c:v>
                </c:pt>
                <c:pt idx="16" formatCode="0.00">
                  <c:v>14.5</c:v>
                </c:pt>
                <c:pt idx="17" formatCode="0.00">
                  <c:v>15.399999999999999</c:v>
                </c:pt>
                <c:pt idx="18" formatCode="0.00">
                  <c:v>16.3</c:v>
                </c:pt>
                <c:pt idx="19" formatCode="0.00">
                  <c:v>17.2</c:v>
                </c:pt>
                <c:pt idx="20" formatCode="0.00">
                  <c:v>18.100000000000001</c:v>
                </c:pt>
                <c:pt idx="21" formatCode="0.00">
                  <c:v>190.00000000000011</c:v>
                </c:pt>
              </c:numCache>
            </c:numRef>
          </c:xVal>
          <c:yVal>
            <c:numRef>
              <c:f>ent_line!$V$2:$V$23</c:f>
              <c:numCache>
                <c:formatCode>General</c:formatCode>
                <c:ptCount val="22"/>
                <c:pt idx="0">
                  <c:v>0</c:v>
                </c:pt>
                <c:pt idx="1">
                  <c:v>160</c:v>
                </c:pt>
                <c:pt idx="2" formatCode="0.00">
                  <c:v>150.6</c:v>
                </c:pt>
                <c:pt idx="3" formatCode="0.00">
                  <c:v>150.6</c:v>
                </c:pt>
                <c:pt idx="4" formatCode="0.00">
                  <c:v>150.6</c:v>
                </c:pt>
                <c:pt idx="5" formatCode="0.00">
                  <c:v>150.6</c:v>
                </c:pt>
                <c:pt idx="6" formatCode="0.00">
                  <c:v>150.6</c:v>
                </c:pt>
                <c:pt idx="7" formatCode="0.00">
                  <c:v>150.6</c:v>
                </c:pt>
                <c:pt idx="8" formatCode="0.00">
                  <c:v>150.6</c:v>
                </c:pt>
                <c:pt idx="9" formatCode="0.00">
                  <c:v>150.6</c:v>
                </c:pt>
                <c:pt idx="10" formatCode="0.00">
                  <c:v>150.6</c:v>
                </c:pt>
                <c:pt idx="11" formatCode="0.00">
                  <c:v>149.4</c:v>
                </c:pt>
                <c:pt idx="12" formatCode="0.00">
                  <c:v>149.4</c:v>
                </c:pt>
                <c:pt idx="13" formatCode="0.00">
                  <c:v>149.4</c:v>
                </c:pt>
                <c:pt idx="14" formatCode="0.00">
                  <c:v>149.4</c:v>
                </c:pt>
                <c:pt idx="15" formatCode="0.00">
                  <c:v>149.4</c:v>
                </c:pt>
                <c:pt idx="16" formatCode="0.00">
                  <c:v>149.4</c:v>
                </c:pt>
                <c:pt idx="17" formatCode="0.00">
                  <c:v>149.4</c:v>
                </c:pt>
                <c:pt idx="18" formatCode="0.00">
                  <c:v>149.4</c:v>
                </c:pt>
                <c:pt idx="19" formatCode="0.00">
                  <c:v>149.4</c:v>
                </c:pt>
                <c:pt idx="20" formatCode="0.00">
                  <c:v>149.4</c:v>
                </c:pt>
                <c:pt idx="21" formatCode="0.00">
                  <c:v>149.4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2400"/>
        <c:axId val="73704192"/>
      </c:scatterChart>
      <c:valAx>
        <c:axId val="737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04192"/>
        <c:crosses val="autoZero"/>
        <c:crossBetween val="midCat"/>
      </c:valAx>
      <c:valAx>
        <c:axId val="737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0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ent_circle!$U$4:$U$15</c:f>
              <c:numCache>
                <c:formatCode>0.00</c:formatCode>
                <c:ptCount val="12"/>
                <c:pt idx="0">
                  <c:v>40</c:v>
                </c:pt>
                <c:pt idx="1">
                  <c:v>41.84604127416182</c:v>
                </c:pt>
                <c:pt idx="2">
                  <c:v>43.684797066790544</c:v>
                </c:pt>
                <c:pt idx="3">
                  <c:v>45.509010648820308</c:v>
                </c:pt>
                <c:pt idx="4">
                  <c:v>47.311482682646727</c:v>
                </c:pt>
                <c:pt idx="5">
                  <c:v>49.085099634623454</c:v>
                </c:pt>
                <c:pt idx="6">
                  <c:v>40.961169227790727</c:v>
                </c:pt>
                <c:pt idx="7">
                  <c:v>42.879714387546535</c:v>
                </c:pt>
                <c:pt idx="8">
                  <c:v>44.786894630231068</c:v>
                </c:pt>
                <c:pt idx="9">
                  <c:v>46.675183186734209</c:v>
                </c:pt>
                <c:pt idx="10">
                  <c:v>48.537127844800416</c:v>
                </c:pt>
                <c:pt idx="11">
                  <c:v>50.365380359505913</c:v>
                </c:pt>
              </c:numCache>
            </c:numRef>
          </c:xVal>
          <c:yVal>
            <c:numRef>
              <c:f>ent_circle!$V$4:$V$15</c:f>
              <c:numCache>
                <c:formatCode>0.00</c:formatCode>
                <c:ptCount val="12"/>
                <c:pt idx="0">
                  <c:v>80.599999999999994</c:v>
                </c:pt>
                <c:pt idx="1">
                  <c:v>80.65801418420881</c:v>
                </c:pt>
                <c:pt idx="2">
                  <c:v>80.831827781354349</c:v>
                </c:pt>
                <c:pt idx="3">
                  <c:v>81.120754828576551</c:v>
                </c:pt>
                <c:pt idx="4">
                  <c:v>81.52365506281825</c:v>
                </c:pt>
                <c:pt idx="5">
                  <c:v>82.038938420922477</c:v>
                </c:pt>
                <c:pt idx="6">
                  <c:v>79.415099252808602</c:v>
                </c:pt>
                <c:pt idx="7">
                  <c:v>79.535803883145746</c:v>
                </c:pt>
                <c:pt idx="8">
                  <c:v>79.776736777788784</c:v>
                </c:pt>
                <c:pt idx="9">
                  <c:v>80.136947084674333</c:v>
                </c:pt>
                <c:pt idx="10">
                  <c:v>80.61501321828554</c:v>
                </c:pt>
                <c:pt idx="11">
                  <c:v>81.20904847000071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0992"/>
        <c:axId val="105062784"/>
      </c:scatterChart>
      <c:valAx>
        <c:axId val="105060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062784"/>
        <c:crosses val="autoZero"/>
        <c:crossBetween val="midCat"/>
      </c:valAx>
      <c:valAx>
        <c:axId val="105062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06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885389326336"/>
          <c:y val="2.9446519914937637E-2"/>
          <c:w val="0.83060892388451524"/>
          <c:h val="0.912033641780178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ent_poly!$F$28:$F$228</c:f>
              <c:numCache>
                <c:formatCode>0.00</c:formatCode>
                <c:ptCount val="201"/>
                <c:pt idx="0">
                  <c:v>170</c:v>
                </c:pt>
                <c:pt idx="1">
                  <c:v>170.6</c:v>
                </c:pt>
                <c:pt idx="2">
                  <c:v>171.2</c:v>
                </c:pt>
                <c:pt idx="3">
                  <c:v>171.8</c:v>
                </c:pt>
                <c:pt idx="4">
                  <c:v>172.4</c:v>
                </c:pt>
                <c:pt idx="5">
                  <c:v>173</c:v>
                </c:pt>
                <c:pt idx="6">
                  <c:v>173.6</c:v>
                </c:pt>
                <c:pt idx="7">
                  <c:v>174.2</c:v>
                </c:pt>
                <c:pt idx="8">
                  <c:v>174.8</c:v>
                </c:pt>
                <c:pt idx="9">
                  <c:v>175.4</c:v>
                </c:pt>
                <c:pt idx="10">
                  <c:v>176</c:v>
                </c:pt>
                <c:pt idx="11">
                  <c:v>176.6</c:v>
                </c:pt>
                <c:pt idx="12">
                  <c:v>177.2</c:v>
                </c:pt>
                <c:pt idx="13">
                  <c:v>177.8</c:v>
                </c:pt>
                <c:pt idx="14">
                  <c:v>178.4</c:v>
                </c:pt>
                <c:pt idx="15">
                  <c:v>179</c:v>
                </c:pt>
                <c:pt idx="16">
                  <c:v>179.6</c:v>
                </c:pt>
                <c:pt idx="17">
                  <c:v>180.2</c:v>
                </c:pt>
                <c:pt idx="18">
                  <c:v>180.8</c:v>
                </c:pt>
                <c:pt idx="19">
                  <c:v>181.4</c:v>
                </c:pt>
                <c:pt idx="20">
                  <c:v>182</c:v>
                </c:pt>
                <c:pt idx="21">
                  <c:v>182.6</c:v>
                </c:pt>
                <c:pt idx="22">
                  <c:v>183.2</c:v>
                </c:pt>
                <c:pt idx="23">
                  <c:v>183.8</c:v>
                </c:pt>
                <c:pt idx="24">
                  <c:v>184.4</c:v>
                </c:pt>
                <c:pt idx="25">
                  <c:v>185</c:v>
                </c:pt>
                <c:pt idx="26">
                  <c:v>185.6</c:v>
                </c:pt>
                <c:pt idx="27">
                  <c:v>186.20000000000002</c:v>
                </c:pt>
                <c:pt idx="28">
                  <c:v>186.8</c:v>
                </c:pt>
                <c:pt idx="29">
                  <c:v>187.4</c:v>
                </c:pt>
                <c:pt idx="30">
                  <c:v>188</c:v>
                </c:pt>
                <c:pt idx="31">
                  <c:v>188.60000000000002</c:v>
                </c:pt>
                <c:pt idx="32">
                  <c:v>189.20000000000002</c:v>
                </c:pt>
                <c:pt idx="33">
                  <c:v>189.8</c:v>
                </c:pt>
                <c:pt idx="34">
                  <c:v>190.4</c:v>
                </c:pt>
                <c:pt idx="35">
                  <c:v>191</c:v>
                </c:pt>
                <c:pt idx="36">
                  <c:v>191.60000000000002</c:v>
                </c:pt>
                <c:pt idx="37">
                  <c:v>192.20000000000002</c:v>
                </c:pt>
                <c:pt idx="38">
                  <c:v>192.8</c:v>
                </c:pt>
                <c:pt idx="39">
                  <c:v>193.4</c:v>
                </c:pt>
                <c:pt idx="40">
                  <c:v>194</c:v>
                </c:pt>
                <c:pt idx="41">
                  <c:v>194.60000000000002</c:v>
                </c:pt>
                <c:pt idx="42">
                  <c:v>195.20000000000002</c:v>
                </c:pt>
                <c:pt idx="43">
                  <c:v>195.8</c:v>
                </c:pt>
                <c:pt idx="44">
                  <c:v>196.4</c:v>
                </c:pt>
                <c:pt idx="45">
                  <c:v>197</c:v>
                </c:pt>
                <c:pt idx="46">
                  <c:v>197.6</c:v>
                </c:pt>
                <c:pt idx="47">
                  <c:v>198.2</c:v>
                </c:pt>
                <c:pt idx="48">
                  <c:v>198.79999999999998</c:v>
                </c:pt>
                <c:pt idx="49">
                  <c:v>199.39999999999998</c:v>
                </c:pt>
                <c:pt idx="50">
                  <c:v>200</c:v>
                </c:pt>
                <c:pt idx="51">
                  <c:v>200.6</c:v>
                </c:pt>
                <c:pt idx="52">
                  <c:v>201.2</c:v>
                </c:pt>
                <c:pt idx="53">
                  <c:v>201.79999999999998</c:v>
                </c:pt>
                <c:pt idx="54">
                  <c:v>202.39999999999998</c:v>
                </c:pt>
                <c:pt idx="55">
                  <c:v>202.99999999999997</c:v>
                </c:pt>
                <c:pt idx="56">
                  <c:v>203.59999999999997</c:v>
                </c:pt>
                <c:pt idx="57">
                  <c:v>204.2</c:v>
                </c:pt>
                <c:pt idx="58">
                  <c:v>204.79999999999995</c:v>
                </c:pt>
                <c:pt idx="59">
                  <c:v>205.39999999999998</c:v>
                </c:pt>
                <c:pt idx="60">
                  <c:v>205.99999999999997</c:v>
                </c:pt>
                <c:pt idx="61">
                  <c:v>206.59999999999997</c:v>
                </c:pt>
                <c:pt idx="62">
                  <c:v>207.19999999999996</c:v>
                </c:pt>
                <c:pt idx="63">
                  <c:v>207.79999999999995</c:v>
                </c:pt>
                <c:pt idx="64">
                  <c:v>208.39999999999998</c:v>
                </c:pt>
                <c:pt idx="65">
                  <c:v>208.99999999999994</c:v>
                </c:pt>
                <c:pt idx="66">
                  <c:v>209.59999999999997</c:v>
                </c:pt>
                <c:pt idx="67">
                  <c:v>210.19999999999996</c:v>
                </c:pt>
                <c:pt idx="68">
                  <c:v>210.79999999999995</c:v>
                </c:pt>
                <c:pt idx="69">
                  <c:v>211.39999999999995</c:v>
                </c:pt>
                <c:pt idx="70">
                  <c:v>211.99999999999994</c:v>
                </c:pt>
                <c:pt idx="71">
                  <c:v>212.59999999999994</c:v>
                </c:pt>
                <c:pt idx="72">
                  <c:v>213.19999999999993</c:v>
                </c:pt>
                <c:pt idx="73">
                  <c:v>213.79999999999995</c:v>
                </c:pt>
                <c:pt idx="74">
                  <c:v>214.39999999999992</c:v>
                </c:pt>
                <c:pt idx="75">
                  <c:v>214.99999999999994</c:v>
                </c:pt>
                <c:pt idx="76">
                  <c:v>215.59999999999994</c:v>
                </c:pt>
                <c:pt idx="77">
                  <c:v>216.19999999999993</c:v>
                </c:pt>
                <c:pt idx="78">
                  <c:v>216.79999999999993</c:v>
                </c:pt>
                <c:pt idx="79">
                  <c:v>217.39999999999992</c:v>
                </c:pt>
                <c:pt idx="80">
                  <c:v>217.99999999999994</c:v>
                </c:pt>
                <c:pt idx="81">
                  <c:v>218.59999999999991</c:v>
                </c:pt>
                <c:pt idx="82">
                  <c:v>219.19999999999993</c:v>
                </c:pt>
                <c:pt idx="83">
                  <c:v>219.79999999999993</c:v>
                </c:pt>
                <c:pt idx="84">
                  <c:v>220.39999999999992</c:v>
                </c:pt>
                <c:pt idx="85">
                  <c:v>220.99999999999991</c:v>
                </c:pt>
                <c:pt idx="86">
                  <c:v>221.59999999999991</c:v>
                </c:pt>
                <c:pt idx="87">
                  <c:v>222.1999999999999</c:v>
                </c:pt>
                <c:pt idx="88">
                  <c:v>222.7999999999999</c:v>
                </c:pt>
                <c:pt idx="89">
                  <c:v>223.39999999999992</c:v>
                </c:pt>
                <c:pt idx="90">
                  <c:v>223.99999999999989</c:v>
                </c:pt>
                <c:pt idx="91">
                  <c:v>224.59999999999991</c:v>
                </c:pt>
                <c:pt idx="92">
                  <c:v>225.1999999999999</c:v>
                </c:pt>
                <c:pt idx="93">
                  <c:v>225.7999999999999</c:v>
                </c:pt>
                <c:pt idx="94">
                  <c:v>226.39999999999989</c:v>
                </c:pt>
                <c:pt idx="95">
                  <c:v>226.99999999999989</c:v>
                </c:pt>
                <c:pt idx="96">
                  <c:v>227.59999999999991</c:v>
                </c:pt>
                <c:pt idx="97">
                  <c:v>228.19999999999987</c:v>
                </c:pt>
                <c:pt idx="98">
                  <c:v>228.7999999999999</c:v>
                </c:pt>
                <c:pt idx="99">
                  <c:v>229.39999999999989</c:v>
                </c:pt>
                <c:pt idx="100">
                  <c:v>229.99999999999989</c:v>
                </c:pt>
                <c:pt idx="101">
                  <c:v>230.59999999999988</c:v>
                </c:pt>
                <c:pt idx="102">
                  <c:v>231.19999999999987</c:v>
                </c:pt>
                <c:pt idx="103">
                  <c:v>231.79999999999987</c:v>
                </c:pt>
                <c:pt idx="104">
                  <c:v>232.39999999999986</c:v>
                </c:pt>
                <c:pt idx="105">
                  <c:v>232.99999999999989</c:v>
                </c:pt>
                <c:pt idx="106">
                  <c:v>233.59999999999985</c:v>
                </c:pt>
                <c:pt idx="107">
                  <c:v>234.19999999999987</c:v>
                </c:pt>
                <c:pt idx="108">
                  <c:v>234.79999999999987</c:v>
                </c:pt>
                <c:pt idx="109">
                  <c:v>235.39999999999986</c:v>
                </c:pt>
                <c:pt idx="110">
                  <c:v>235.99999999999986</c:v>
                </c:pt>
                <c:pt idx="111">
                  <c:v>236.59999999999985</c:v>
                </c:pt>
                <c:pt idx="112">
                  <c:v>237.19999999999987</c:v>
                </c:pt>
                <c:pt idx="113">
                  <c:v>237.79999999999984</c:v>
                </c:pt>
                <c:pt idx="114">
                  <c:v>238.39999999999986</c:v>
                </c:pt>
                <c:pt idx="115">
                  <c:v>238.99999999999986</c:v>
                </c:pt>
                <c:pt idx="116">
                  <c:v>239.59999999999985</c:v>
                </c:pt>
                <c:pt idx="117">
                  <c:v>240.19999999999985</c:v>
                </c:pt>
                <c:pt idx="118">
                  <c:v>240.79999999999984</c:v>
                </c:pt>
                <c:pt idx="119">
                  <c:v>241.39999999999984</c:v>
                </c:pt>
                <c:pt idx="120">
                  <c:v>241.99999999999983</c:v>
                </c:pt>
                <c:pt idx="121">
                  <c:v>242.59999999999985</c:v>
                </c:pt>
                <c:pt idx="122">
                  <c:v>243.19999999999982</c:v>
                </c:pt>
                <c:pt idx="123">
                  <c:v>243.79999999999984</c:v>
                </c:pt>
                <c:pt idx="124">
                  <c:v>244.39999999999984</c:v>
                </c:pt>
                <c:pt idx="125">
                  <c:v>244.99999999999983</c:v>
                </c:pt>
                <c:pt idx="126">
                  <c:v>245.59999999999982</c:v>
                </c:pt>
                <c:pt idx="127">
                  <c:v>246.19999999999982</c:v>
                </c:pt>
                <c:pt idx="128">
                  <c:v>246.79999999999984</c:v>
                </c:pt>
                <c:pt idx="129">
                  <c:v>247.39999999999981</c:v>
                </c:pt>
                <c:pt idx="130">
                  <c:v>247.99999999999983</c:v>
                </c:pt>
                <c:pt idx="131">
                  <c:v>248.59999999999982</c:v>
                </c:pt>
                <c:pt idx="132">
                  <c:v>249.19999999999982</c:v>
                </c:pt>
                <c:pt idx="133">
                  <c:v>249.79999999999981</c:v>
                </c:pt>
                <c:pt idx="134">
                  <c:v>250.39999999999981</c:v>
                </c:pt>
                <c:pt idx="135">
                  <c:v>250.9999999999998</c:v>
                </c:pt>
                <c:pt idx="136">
                  <c:v>251.5999999999998</c:v>
                </c:pt>
                <c:pt idx="137">
                  <c:v>252.19999999999982</c:v>
                </c:pt>
                <c:pt idx="138">
                  <c:v>252.79999999999978</c:v>
                </c:pt>
                <c:pt idx="139">
                  <c:v>253.39999999999981</c:v>
                </c:pt>
                <c:pt idx="140">
                  <c:v>253.9999999999998</c:v>
                </c:pt>
                <c:pt idx="141">
                  <c:v>254.5999999999998</c:v>
                </c:pt>
                <c:pt idx="142">
                  <c:v>255.19999999999979</c:v>
                </c:pt>
                <c:pt idx="143">
                  <c:v>255.79999999999978</c:v>
                </c:pt>
                <c:pt idx="144">
                  <c:v>256.39999999999981</c:v>
                </c:pt>
                <c:pt idx="145">
                  <c:v>256.99999999999977</c:v>
                </c:pt>
                <c:pt idx="146">
                  <c:v>257.5999999999998</c:v>
                </c:pt>
                <c:pt idx="147">
                  <c:v>258.19999999999982</c:v>
                </c:pt>
                <c:pt idx="148">
                  <c:v>258.79999999999978</c:v>
                </c:pt>
                <c:pt idx="149">
                  <c:v>259.39999999999975</c:v>
                </c:pt>
                <c:pt idx="150">
                  <c:v>259.99999999999977</c:v>
                </c:pt>
                <c:pt idx="151">
                  <c:v>260.5999999999998</c:v>
                </c:pt>
                <c:pt idx="152">
                  <c:v>261.19999999999976</c:v>
                </c:pt>
                <c:pt idx="153">
                  <c:v>261.79999999999978</c:v>
                </c:pt>
                <c:pt idx="154">
                  <c:v>262.39999999999975</c:v>
                </c:pt>
                <c:pt idx="155">
                  <c:v>262.99999999999977</c:v>
                </c:pt>
                <c:pt idx="156">
                  <c:v>263.5999999999998</c:v>
                </c:pt>
                <c:pt idx="157">
                  <c:v>264.19999999999976</c:v>
                </c:pt>
                <c:pt idx="158">
                  <c:v>264.79999999999973</c:v>
                </c:pt>
                <c:pt idx="159">
                  <c:v>265.39999999999975</c:v>
                </c:pt>
                <c:pt idx="160">
                  <c:v>265.99999999999977</c:v>
                </c:pt>
                <c:pt idx="161">
                  <c:v>266.59999999999974</c:v>
                </c:pt>
                <c:pt idx="162">
                  <c:v>267.19999999999976</c:v>
                </c:pt>
                <c:pt idx="163">
                  <c:v>267.79999999999978</c:v>
                </c:pt>
                <c:pt idx="164">
                  <c:v>268.39999999999975</c:v>
                </c:pt>
                <c:pt idx="165">
                  <c:v>268.99999999999977</c:v>
                </c:pt>
                <c:pt idx="166">
                  <c:v>269.5999999999998</c:v>
                </c:pt>
                <c:pt idx="167">
                  <c:v>270.19999999999982</c:v>
                </c:pt>
                <c:pt idx="168">
                  <c:v>270.79999999999984</c:v>
                </c:pt>
                <c:pt idx="169">
                  <c:v>271.39999999999981</c:v>
                </c:pt>
                <c:pt idx="170">
                  <c:v>271.99999999999983</c:v>
                </c:pt>
                <c:pt idx="171">
                  <c:v>272.59999999999985</c:v>
                </c:pt>
                <c:pt idx="172">
                  <c:v>273.19999999999982</c:v>
                </c:pt>
                <c:pt idx="173">
                  <c:v>273.79999999999984</c:v>
                </c:pt>
                <c:pt idx="174">
                  <c:v>274.39999999999986</c:v>
                </c:pt>
                <c:pt idx="175">
                  <c:v>274.99999999999989</c:v>
                </c:pt>
                <c:pt idx="176">
                  <c:v>275.59999999999991</c:v>
                </c:pt>
                <c:pt idx="177">
                  <c:v>276.19999999999987</c:v>
                </c:pt>
                <c:pt idx="178">
                  <c:v>276.7999999999999</c:v>
                </c:pt>
                <c:pt idx="179">
                  <c:v>277.39999999999992</c:v>
                </c:pt>
                <c:pt idx="180">
                  <c:v>277.99999999999989</c:v>
                </c:pt>
                <c:pt idx="181">
                  <c:v>278.59999999999991</c:v>
                </c:pt>
                <c:pt idx="182">
                  <c:v>279.19999999999993</c:v>
                </c:pt>
                <c:pt idx="183">
                  <c:v>279.79999999999995</c:v>
                </c:pt>
                <c:pt idx="184">
                  <c:v>280.39999999999998</c:v>
                </c:pt>
                <c:pt idx="185">
                  <c:v>280.99999999999994</c:v>
                </c:pt>
                <c:pt idx="186">
                  <c:v>281.59999999999997</c:v>
                </c:pt>
                <c:pt idx="187">
                  <c:v>282.2</c:v>
                </c:pt>
                <c:pt idx="188">
                  <c:v>282.79999999999995</c:v>
                </c:pt>
                <c:pt idx="189">
                  <c:v>283.39999999999998</c:v>
                </c:pt>
                <c:pt idx="190">
                  <c:v>284</c:v>
                </c:pt>
                <c:pt idx="191">
                  <c:v>284.60000000000002</c:v>
                </c:pt>
                <c:pt idx="192">
                  <c:v>285.20000000000005</c:v>
                </c:pt>
                <c:pt idx="193">
                  <c:v>285.8</c:v>
                </c:pt>
                <c:pt idx="194">
                  <c:v>286.40000000000003</c:v>
                </c:pt>
                <c:pt idx="195">
                  <c:v>287.00000000000006</c:v>
                </c:pt>
                <c:pt idx="196">
                  <c:v>287.60000000000002</c:v>
                </c:pt>
                <c:pt idx="197">
                  <c:v>288.20000000000005</c:v>
                </c:pt>
                <c:pt idx="198">
                  <c:v>288.80000000000007</c:v>
                </c:pt>
                <c:pt idx="199">
                  <c:v>289.40000000000009</c:v>
                </c:pt>
                <c:pt idx="200">
                  <c:v>290.00000000000011</c:v>
                </c:pt>
              </c:numCache>
            </c:numRef>
          </c:xVal>
          <c:yVal>
            <c:numRef>
              <c:f>ent_poly!$J$28:$J$228</c:f>
              <c:numCache>
                <c:formatCode>0.00</c:formatCode>
                <c:ptCount val="201"/>
                <c:pt idx="0">
                  <c:v>10.035596799999951</c:v>
                </c:pt>
                <c:pt idx="1">
                  <c:v>12.818349948471255</c:v>
                </c:pt>
                <c:pt idx="2">
                  <c:v>15.078936046774174</c:v>
                </c:pt>
                <c:pt idx="3">
                  <c:v>16.871022951843749</c:v>
                </c:pt>
                <c:pt idx="4">
                  <c:v>18.244965513248694</c:v>
                </c:pt>
                <c:pt idx="5">
                  <c:v>19.247933210787778</c:v>
                </c:pt>
                <c:pt idx="6">
                  <c:v>19.924034904967325</c:v>
                </c:pt>
                <c:pt idx="7">
                  <c:v>20.314440730120346</c:v>
                </c:pt>
                <c:pt idx="8">
                  <c:v>20.457501159937266</c:v>
                </c:pt>
                <c:pt idx="9">
                  <c:v>20.388863275165757</c:v>
                </c:pt>
                <c:pt idx="10">
                  <c:v>20.141584263249925</c:v>
                </c:pt>
                <c:pt idx="11">
                  <c:v>19.746242179667775</c:v>
                </c:pt>
                <c:pt idx="12">
                  <c:v>19.231044000735356</c:v>
                </c:pt>
                <c:pt idx="13">
                  <c:v>18.621930997638682</c:v>
                </c:pt>
                <c:pt idx="14">
                  <c:v>17.942681461458861</c:v>
                </c:pt>
                <c:pt idx="15">
                  <c:v>17.215010808954826</c:v>
                </c:pt>
                <c:pt idx="16">
                  <c:v>16.458669098866896</c:v>
                </c:pt>
                <c:pt idx="17">
                  <c:v>15.691535988505429</c:v>
                </c:pt>
                <c:pt idx="18">
                  <c:v>14.929713160390058</c:v>
                </c:pt>
                <c:pt idx="19">
                  <c:v>14.187614248701468</c:v>
                </c:pt>
                <c:pt idx="20">
                  <c:v>13.478052295311297</c:v>
                </c:pt>
                <c:pt idx="21">
                  <c:v>12.8123247651546</c:v>
                </c:pt>
                <c:pt idx="22">
                  <c:v>12.200296150707103</c:v>
                </c:pt>
                <c:pt idx="23">
                  <c:v>11.650478195332983</c:v>
                </c:pt>
                <c:pt idx="24">
                  <c:v>11.170107765268217</c:v>
                </c:pt>
                <c:pt idx="25">
                  <c:v>10.765222400000003</c:v>
                </c:pt>
                <c:pt idx="26">
                  <c:v>10.440733570810632</c:v>
                </c:pt>
                <c:pt idx="27">
                  <c:v>10.20049767724683</c:v>
                </c:pt>
                <c:pt idx="28">
                  <c:v>10.047384811280743</c:v>
                </c:pt>
                <c:pt idx="29">
                  <c:v>9.9833453189247869</c:v>
                </c:pt>
                <c:pt idx="30">
                  <c:v>10.009474189066268</c:v>
                </c:pt>
                <c:pt idx="31">
                  <c:v>10.126073299284755</c:v>
                </c:pt>
                <c:pt idx="32">
                  <c:v>10.332711548417194</c:v>
                </c:pt>
                <c:pt idx="33">
                  <c:v>10.628282905633331</c:v>
                </c:pt>
                <c:pt idx="34">
                  <c:v>11.011062405787939</c:v>
                </c:pt>
                <c:pt idx="35">
                  <c:v>11.478760120811554</c:v>
                </c:pt>
                <c:pt idx="36">
                  <c:v>12.028573136905614</c:v>
                </c:pt>
                <c:pt idx="37">
                  <c:v>12.657235567305257</c:v>
                </c:pt>
                <c:pt idx="38">
                  <c:v>13.36106663037403</c:v>
                </c:pt>
                <c:pt idx="39">
                  <c:v>14.136016822794705</c:v>
                </c:pt>
                <c:pt idx="40">
                  <c:v>14.977712217620496</c:v>
                </c:pt>
                <c:pt idx="41">
                  <c:v>15.881496916950429</c:v>
                </c:pt>
                <c:pt idx="42">
                  <c:v>16.842473688993287</c:v>
                </c:pt>
                <c:pt idx="43">
                  <c:v>17.855542819284114</c:v>
                </c:pt>
                <c:pt idx="44">
                  <c:v>18.915439205817528</c:v>
                </c:pt>
                <c:pt idx="45">
                  <c:v>20.016767727861755</c:v>
                </c:pt>
                <c:pt idx="46">
                  <c:v>21.154036918217702</c:v>
                </c:pt>
                <c:pt idx="47">
                  <c:v>22.321690968687108</c:v>
                </c:pt>
                <c:pt idx="48">
                  <c:v>23.514140098513888</c:v>
                </c:pt>
                <c:pt idx="49">
                  <c:v>24.725789315562842</c:v>
                </c:pt>
                <c:pt idx="50">
                  <c:v>25.951065599999993</c:v>
                </c:pt>
                <c:pt idx="51">
                  <c:v>27.184443540237879</c:v>
                </c:pt>
                <c:pt idx="52">
                  <c:v>28.420469450911597</c:v>
                </c:pt>
                <c:pt idx="53">
                  <c:v>29.653784002647662</c:v>
                </c:pt>
                <c:pt idx="54">
                  <c:v>30.879143393391487</c:v>
                </c:pt>
                <c:pt idx="55">
                  <c:v>32.091439091056579</c:v>
                </c:pt>
                <c:pt idx="56">
                  <c:v>33.285716177260163</c:v>
                </c:pt>
                <c:pt idx="57">
                  <c:v>34.457190321908989</c:v>
                </c:pt>
                <c:pt idx="58">
                  <c:v>35.601263418399455</c:v>
                </c:pt>
                <c:pt idx="59">
                  <c:v>36.713537909197022</c:v>
                </c:pt>
                <c:pt idx="60">
                  <c:v>37.789829831557071</c:v>
                </c:pt>
                <c:pt idx="61">
                  <c:v>38.826180613153817</c:v>
                </c:pt>
                <c:pt idx="62">
                  <c:v>39.818867647379449</c:v>
                </c:pt>
                <c:pt idx="63">
                  <c:v>40.76441367807854</c:v>
                </c:pt>
                <c:pt idx="64">
                  <c:v>41.659595023481621</c:v>
                </c:pt>
                <c:pt idx="65">
                  <c:v>42.501448669102011</c:v>
                </c:pt>
                <c:pt idx="66">
                  <c:v>43.287278259360455</c:v>
                </c:pt>
                <c:pt idx="67">
                  <c:v>44.014659017700538</c:v>
                </c:pt>
                <c:pt idx="68">
                  <c:v>44.681441624960669</c:v>
                </c:pt>
                <c:pt idx="69">
                  <c:v>45.285755085765274</c:v>
                </c:pt>
                <c:pt idx="70">
                  <c:v>45.826008612700122</c:v>
                </c:pt>
                <c:pt idx="71">
                  <c:v>46.300892558035692</c:v>
                </c:pt>
                <c:pt idx="72">
                  <c:v>46.709378422762768</c:v>
                </c:pt>
                <c:pt idx="73">
                  <c:v>47.050717972704192</c:v>
                </c:pt>
                <c:pt idx="74">
                  <c:v>47.324441491467127</c:v>
                </c:pt>
                <c:pt idx="75">
                  <c:v>47.530355199999988</c:v>
                </c:pt>
                <c:pt idx="76">
                  <c:v>47.668537872517717</c:v>
                </c:pt>
                <c:pt idx="77">
                  <c:v>47.739336678560228</c:v>
                </c:pt>
                <c:pt idx="78">
                  <c:v>47.743362280947487</c:v>
                </c:pt>
                <c:pt idx="79">
                  <c:v>47.68148321939578</c:v>
                </c:pt>
                <c:pt idx="80">
                  <c:v>47.554819609559054</c:v>
                </c:pt>
                <c:pt idx="81">
                  <c:v>47.364736187259666</c:v>
                </c:pt>
                <c:pt idx="82">
                  <c:v>47.112834727672343</c:v>
                </c:pt>
                <c:pt idx="83">
                  <c:v>46.800945869225934</c:v>
                </c:pt>
                <c:pt idx="84">
                  <c:v>46.43112037198658</c:v>
                </c:pt>
                <c:pt idx="85">
                  <c:v>46.005619840286784</c:v>
                </c:pt>
                <c:pt idx="86">
                  <c:v>45.526906939364387</c:v>
                </c:pt>
                <c:pt idx="87">
                  <c:v>44.997635135775539</c:v>
                </c:pt>
                <c:pt idx="88">
                  <c:v>44.420637991345778</c:v>
                </c:pt>
                <c:pt idx="89">
                  <c:v>43.798918040423501</c:v>
                </c:pt>
                <c:pt idx="90">
                  <c:v>43.135635280199807</c:v>
                </c:pt>
                <c:pt idx="91">
                  <c:v>42.434095303858527</c:v>
                </c:pt>
                <c:pt idx="92">
                  <c:v>41.697737106321618</c:v>
                </c:pt>
                <c:pt idx="93">
                  <c:v>40.930120592352552</c:v>
                </c:pt>
                <c:pt idx="94">
                  <c:v>40.134913816783047</c:v>
                </c:pt>
                <c:pt idx="95">
                  <c:v>39.315879986626719</c:v>
                </c:pt>
                <c:pt idx="96">
                  <c:v>38.47686425484374</c:v>
                </c:pt>
                <c:pt idx="97">
                  <c:v>37.621780335521152</c:v>
                </c:pt>
                <c:pt idx="98">
                  <c:v>36.754596970231752</c:v>
                </c:pt>
                <c:pt idx="99">
                  <c:v>35.879324275337602</c:v>
                </c:pt>
                <c:pt idx="100">
                  <c:v>35.000000000000156</c:v>
                </c:pt>
                <c:pt idx="101">
                  <c:v>34.120675724662718</c:v>
                </c:pt>
                <c:pt idx="102">
                  <c:v>33.245403029768568</c:v>
                </c:pt>
                <c:pt idx="103">
                  <c:v>32.378219664479211</c:v>
                </c:pt>
                <c:pt idx="104">
                  <c:v>31.523135745156569</c:v>
                </c:pt>
                <c:pt idx="105">
                  <c:v>30.684120013373583</c:v>
                </c:pt>
                <c:pt idx="106">
                  <c:v>29.865086183217286</c:v>
                </c:pt>
                <c:pt idx="107">
                  <c:v>29.069879407647747</c:v>
                </c:pt>
                <c:pt idx="108">
                  <c:v>28.302262893678659</c:v>
                </c:pt>
                <c:pt idx="109">
                  <c:v>27.565904696141732</c:v>
                </c:pt>
                <c:pt idx="110">
                  <c:v>26.864364719800477</c:v>
                </c:pt>
                <c:pt idx="111">
                  <c:v>26.201081959576726</c:v>
                </c:pt>
                <c:pt idx="112">
                  <c:v>25.579362008654428</c:v>
                </c:pt>
                <c:pt idx="113">
                  <c:v>25.002364864224695</c:v>
                </c:pt>
                <c:pt idx="114">
                  <c:v>24.473093060635801</c:v>
                </c:pt>
                <c:pt idx="115">
                  <c:v>23.994380159713383</c:v>
                </c:pt>
                <c:pt idx="116">
                  <c:v>23.568879628013566</c:v>
                </c:pt>
                <c:pt idx="117">
                  <c:v>23.199054130774194</c:v>
                </c:pt>
                <c:pt idx="118">
                  <c:v>22.887165272327763</c:v>
                </c:pt>
                <c:pt idx="119">
                  <c:v>22.63526381274043</c:v>
                </c:pt>
                <c:pt idx="120">
                  <c:v>22.445180390441003</c:v>
                </c:pt>
                <c:pt idx="121">
                  <c:v>22.318516780604256</c:v>
                </c:pt>
                <c:pt idx="122">
                  <c:v>22.25663771905252</c:v>
                </c:pt>
                <c:pt idx="123">
                  <c:v>22.260663321439758</c:v>
                </c:pt>
                <c:pt idx="124">
                  <c:v>22.331462127482244</c:v>
                </c:pt>
                <c:pt idx="125">
                  <c:v>22.469644799999951</c:v>
                </c:pt>
                <c:pt idx="126">
                  <c:v>22.675558508532774</c:v>
                </c:pt>
                <c:pt idx="127">
                  <c:v>22.949282027295695</c:v>
                </c:pt>
                <c:pt idx="128">
                  <c:v>23.29062157723709</c:v>
                </c:pt>
                <c:pt idx="129">
                  <c:v>23.699107441964117</c:v>
                </c:pt>
                <c:pt idx="130">
                  <c:v>24.173991387299697</c:v>
                </c:pt>
                <c:pt idx="131">
                  <c:v>24.714244914234524</c:v>
                </c:pt>
                <c:pt idx="132">
                  <c:v>25.318558375039089</c:v>
                </c:pt>
                <c:pt idx="133">
                  <c:v>25.98534098229921</c:v>
                </c:pt>
                <c:pt idx="134">
                  <c:v>26.712721740639278</c:v>
                </c:pt>
                <c:pt idx="135">
                  <c:v>27.498551330897659</c:v>
                </c:pt>
                <c:pt idx="136">
                  <c:v>28.340404976518066</c:v>
                </c:pt>
                <c:pt idx="137">
                  <c:v>29.23558632192114</c:v>
                </c:pt>
                <c:pt idx="138">
                  <c:v>30.181132352620129</c:v>
                </c:pt>
                <c:pt idx="139">
                  <c:v>31.173819386845796</c:v>
                </c:pt>
                <c:pt idx="140">
                  <c:v>32.210170168442538</c:v>
                </c:pt>
                <c:pt idx="141">
                  <c:v>33.286462090802559</c:v>
                </c:pt>
                <c:pt idx="142">
                  <c:v>34.398736581600083</c:v>
                </c:pt>
                <c:pt idx="143">
                  <c:v>35.54280967809057</c:v>
                </c:pt>
                <c:pt idx="144">
                  <c:v>36.714283822739404</c:v>
                </c:pt>
                <c:pt idx="145">
                  <c:v>37.908560908942931</c:v>
                </c:pt>
                <c:pt idx="146">
                  <c:v>39.120856606608065</c:v>
                </c:pt>
                <c:pt idx="147">
                  <c:v>40.346215997351948</c:v>
                </c:pt>
                <c:pt idx="148">
                  <c:v>41.579530549087977</c:v>
                </c:pt>
                <c:pt idx="149">
                  <c:v>42.815556459761581</c:v>
                </c:pt>
                <c:pt idx="150">
                  <c:v>44.048934399999553</c:v>
                </c:pt>
                <c:pt idx="151">
                  <c:v>45.27421068443666</c:v>
                </c:pt>
                <c:pt idx="152">
                  <c:v>46.485859901485597</c:v>
                </c:pt>
                <c:pt idx="153">
                  <c:v>47.678309031312452</c:v>
                </c:pt>
                <c:pt idx="154">
                  <c:v>48.84596308178179</c:v>
                </c:pt>
                <c:pt idx="155">
                  <c:v>49.983232272137826</c:v>
                </c:pt>
                <c:pt idx="156">
                  <c:v>51.084560794182138</c:v>
                </c:pt>
                <c:pt idx="157">
                  <c:v>52.144457180715506</c:v>
                </c:pt>
                <c:pt idx="158">
                  <c:v>53.15752631100635</c:v>
                </c:pt>
                <c:pt idx="159">
                  <c:v>54.118503083049234</c:v>
                </c:pt>
                <c:pt idx="160">
                  <c:v>55.022287782379188</c:v>
                </c:pt>
                <c:pt idx="161">
                  <c:v>55.863983177204979</c:v>
                </c:pt>
                <c:pt idx="162">
                  <c:v>56.638933369625732</c:v>
                </c:pt>
                <c:pt idx="163">
                  <c:v>57.342764432694516</c:v>
                </c:pt>
                <c:pt idx="164">
                  <c:v>57.971426863094194</c:v>
                </c:pt>
                <c:pt idx="165">
                  <c:v>58.521239879188286</c:v>
                </c:pt>
                <c:pt idx="166">
                  <c:v>58.988937594211919</c:v>
                </c:pt>
                <c:pt idx="167">
                  <c:v>59.371717094366552</c:v>
                </c:pt>
                <c:pt idx="168">
                  <c:v>59.667288451582721</c:v>
                </c:pt>
                <c:pt idx="169">
                  <c:v>59.873926700715188</c:v>
                </c:pt>
                <c:pt idx="170">
                  <c:v>59.990525810933711</c:v>
                </c:pt>
                <c:pt idx="171">
                  <c:v>60.01665468107521</c:v>
                </c:pt>
                <c:pt idx="172">
                  <c:v>59.952615188719221</c:v>
                </c:pt>
                <c:pt idx="173">
                  <c:v>59.799502322753213</c:v>
                </c:pt>
                <c:pt idx="174">
                  <c:v>59.559266429189506</c:v>
                </c:pt>
                <c:pt idx="175">
                  <c:v>59.234777600000037</c:v>
                </c:pt>
                <c:pt idx="176">
                  <c:v>58.829892234731822</c:v>
                </c:pt>
                <c:pt idx="177">
                  <c:v>58.34952180466712</c:v>
                </c:pt>
                <c:pt idx="178">
                  <c:v>57.799703849293024</c:v>
                </c:pt>
                <c:pt idx="179">
                  <c:v>57.187675234845443</c:v>
                </c:pt>
                <c:pt idx="180">
                  <c:v>56.521947704688756</c:v>
                </c:pt>
                <c:pt idx="181">
                  <c:v>55.812385751298805</c:v>
                </c:pt>
                <c:pt idx="182">
                  <c:v>55.070286839610034</c:v>
                </c:pt>
                <c:pt idx="183">
                  <c:v>54.308464011494664</c:v>
                </c:pt>
                <c:pt idx="184">
                  <c:v>53.54133090113325</c:v>
                </c:pt>
                <c:pt idx="185">
                  <c:v>52.784989191045199</c:v>
                </c:pt>
                <c:pt idx="186">
                  <c:v>52.05731853854126</c:v>
                </c:pt>
                <c:pt idx="187">
                  <c:v>51.378069002361272</c:v>
                </c:pt>
                <c:pt idx="188">
                  <c:v>50.76895599926479</c:v>
                </c:pt>
                <c:pt idx="189">
                  <c:v>50.253757820332176</c:v>
                </c:pt>
                <c:pt idx="190">
                  <c:v>49.858415736750175</c:v>
                </c:pt>
                <c:pt idx="191">
                  <c:v>49.611136724834196</c:v>
                </c:pt>
                <c:pt idx="192">
                  <c:v>49.542498840062834</c:v>
                </c:pt>
                <c:pt idx="193">
                  <c:v>49.685559269879505</c:v>
                </c:pt>
                <c:pt idx="194">
                  <c:v>50.075965095032771</c:v>
                </c:pt>
                <c:pt idx="195">
                  <c:v>50.752066789212321</c:v>
                </c:pt>
                <c:pt idx="196">
                  <c:v>51.755034486751306</c:v>
                </c:pt>
                <c:pt idx="197">
                  <c:v>53.128977048156344</c:v>
                </c:pt>
                <c:pt idx="198">
                  <c:v>54.921063953226216</c:v>
                </c:pt>
                <c:pt idx="199">
                  <c:v>57.181650051529232</c:v>
                </c:pt>
                <c:pt idx="200">
                  <c:v>59.96440320000054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160"/>
        <c:axId val="107869696"/>
      </c:scatterChart>
      <c:valAx>
        <c:axId val="107868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7869696"/>
        <c:crosses val="autoZero"/>
        <c:crossBetween val="midCat"/>
      </c:valAx>
      <c:valAx>
        <c:axId val="10786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86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ent_poly!$V$2:$V$23</c:f>
              <c:numCache>
                <c:formatCode>General</c:formatCode>
                <c:ptCount val="22"/>
                <c:pt idx="0">
                  <c:v>0</c:v>
                </c:pt>
                <c:pt idx="1">
                  <c:v>300</c:v>
                </c:pt>
                <c:pt idx="2" formatCode="0.00">
                  <c:v>171.8650895928487</c:v>
                </c:pt>
                <c:pt idx="3" formatCode="0.00">
                  <c:v>172.51325936744803</c:v>
                </c:pt>
                <c:pt idx="4" formatCode="0.00">
                  <c:v>173.20420345911657</c:v>
                </c:pt>
                <c:pt idx="5" formatCode="0.00">
                  <c:v>173.96099506156122</c:v>
                </c:pt>
                <c:pt idx="6" formatCode="0.00">
                  <c:v>174.76855362448205</c:v>
                </c:pt>
                <c:pt idx="7" formatCode="0.00">
                  <c:v>175.55753036692701</c:v>
                </c:pt>
                <c:pt idx="8" formatCode="0.00">
                  <c:v>176.28658855321572</c:v>
                </c:pt>
                <c:pt idx="9" formatCode="0.00">
                  <c:v>176.96494844460327</c:v>
                </c:pt>
                <c:pt idx="10" formatCode="0.00">
                  <c:v>177.61183143156876</c:v>
                </c:pt>
                <c:pt idx="11" formatCode="0.00">
                  <c:v>172.93491040715131</c:v>
                </c:pt>
                <c:pt idx="12" formatCode="0.00">
                  <c:v>173.48674063255197</c:v>
                </c:pt>
                <c:pt idx="13" formatCode="0.00">
                  <c:v>173.99579654088342</c:v>
                </c:pt>
                <c:pt idx="14" formatCode="0.00">
                  <c:v>174.43900493843876</c:v>
                </c:pt>
                <c:pt idx="15" formatCode="0.00">
                  <c:v>174.83144637551797</c:v>
                </c:pt>
                <c:pt idx="16" formatCode="0.00">
                  <c:v>175.242469633073</c:v>
                </c:pt>
                <c:pt idx="17" formatCode="0.00">
                  <c:v>175.71341144678428</c:v>
                </c:pt>
                <c:pt idx="18" formatCode="0.00">
                  <c:v>176.23505155539672</c:v>
                </c:pt>
                <c:pt idx="19" formatCode="0.00">
                  <c:v>176.78816856843122</c:v>
                </c:pt>
                <c:pt idx="20" formatCode="0.00">
                  <c:v>177.35975328076611</c:v>
                </c:pt>
                <c:pt idx="21" formatCode="0.00">
                  <c:v>290.58880660850173</c:v>
                </c:pt>
              </c:numCache>
            </c:numRef>
          </c:xVal>
          <c:yVal>
            <c:numRef>
              <c:f>ent_poly!$W$2:$W$23</c:f>
              <c:numCache>
                <c:formatCode>General</c:formatCode>
                <c:ptCount val="22"/>
                <c:pt idx="0">
                  <c:v>0</c:v>
                </c:pt>
                <c:pt idx="1">
                  <c:v>160</c:v>
                </c:pt>
                <c:pt idx="2" formatCode="0.00">
                  <c:v>18.516757448966491</c:v>
                </c:pt>
                <c:pt idx="3" formatCode="0.00">
                  <c:v>19.598765872640858</c:v>
                </c:pt>
                <c:pt idx="4" formatCode="0.00">
                  <c:v>20.374972925347851</c:v>
                </c:pt>
                <c:pt idx="5" formatCode="0.00">
                  <c:v>20.86478302306346</c:v>
                </c:pt>
                <c:pt idx="6" formatCode="0.00">
                  <c:v>21.056676531149055</c:v>
                </c:pt>
                <c:pt idx="7" formatCode="0.00">
                  <c:v>20.967814208748081</c:v>
                </c:pt>
                <c:pt idx="8" formatCode="0.00">
                  <c:v>20.668715177886622</c:v>
                </c:pt>
                <c:pt idx="9" formatCode="0.00">
                  <c:v>20.222490678648782</c:v>
                </c:pt>
                <c:pt idx="10" formatCode="0.00">
                  <c:v>19.667386609211778</c:v>
                </c:pt>
                <c:pt idx="11" formatCode="0.00">
                  <c:v>17.973173577530897</c:v>
                </c:pt>
                <c:pt idx="12" formatCode="0.00">
                  <c:v>18.897100548934699</c:v>
                </c:pt>
                <c:pt idx="13" formatCode="0.00">
                  <c:v>19.473096884586798</c:v>
                </c:pt>
                <c:pt idx="14" formatCode="0.00">
                  <c:v>19.764098437177232</c:v>
                </c:pt>
                <c:pt idx="15" formatCode="0.00">
                  <c:v>19.858325788725477</c:v>
                </c:pt>
                <c:pt idx="16" formatCode="0.00">
                  <c:v>19.809912341583434</c:v>
                </c:pt>
                <c:pt idx="17" formatCode="0.00">
                  <c:v>19.614453348613228</c:v>
                </c:pt>
                <c:pt idx="18" formatCode="0.00">
                  <c:v>19.269993680686767</c:v>
                </c:pt>
                <c:pt idx="19" formatCode="0.00">
                  <c:v>18.794701392258933</c:v>
                </c:pt>
                <c:pt idx="20" formatCode="0.00">
                  <c:v>18.21427571899779</c:v>
                </c:pt>
                <c:pt idx="21" formatCode="0.00">
                  <c:v>59.849048192372521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3904"/>
        <c:axId val="107965440"/>
      </c:scatterChart>
      <c:valAx>
        <c:axId val="1079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65440"/>
        <c:crosses val="autoZero"/>
        <c:crossBetween val="midCat"/>
      </c:valAx>
      <c:valAx>
        <c:axId val="1079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6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ent_poly!$V$4:$V$22</c:f>
              <c:numCache>
                <c:formatCode>0.00</c:formatCode>
                <c:ptCount val="19"/>
                <c:pt idx="0">
                  <c:v>171.8650895928487</c:v>
                </c:pt>
                <c:pt idx="1">
                  <c:v>172.51325936744803</c:v>
                </c:pt>
                <c:pt idx="2">
                  <c:v>173.20420345911657</c:v>
                </c:pt>
                <c:pt idx="3">
                  <c:v>173.96099506156122</c:v>
                </c:pt>
                <c:pt idx="4">
                  <c:v>174.76855362448205</c:v>
                </c:pt>
                <c:pt idx="5">
                  <c:v>175.55753036692701</c:v>
                </c:pt>
                <c:pt idx="6">
                  <c:v>176.28658855321572</c:v>
                </c:pt>
                <c:pt idx="7">
                  <c:v>176.96494844460327</c:v>
                </c:pt>
                <c:pt idx="8">
                  <c:v>177.61183143156876</c:v>
                </c:pt>
                <c:pt idx="9">
                  <c:v>172.93491040715131</c:v>
                </c:pt>
                <c:pt idx="10">
                  <c:v>173.48674063255197</c:v>
                </c:pt>
                <c:pt idx="11">
                  <c:v>173.99579654088342</c:v>
                </c:pt>
                <c:pt idx="12">
                  <c:v>174.43900493843876</c:v>
                </c:pt>
                <c:pt idx="13">
                  <c:v>174.83144637551797</c:v>
                </c:pt>
                <c:pt idx="14">
                  <c:v>175.242469633073</c:v>
                </c:pt>
                <c:pt idx="15">
                  <c:v>175.71341144678428</c:v>
                </c:pt>
                <c:pt idx="16">
                  <c:v>176.23505155539672</c:v>
                </c:pt>
                <c:pt idx="17">
                  <c:v>176.78816856843122</c:v>
                </c:pt>
                <c:pt idx="18">
                  <c:v>177.35975328076611</c:v>
                </c:pt>
              </c:numCache>
            </c:numRef>
          </c:xVal>
          <c:yVal>
            <c:numRef>
              <c:f>ent_poly!$W$4:$W$22</c:f>
              <c:numCache>
                <c:formatCode>0.00</c:formatCode>
                <c:ptCount val="19"/>
                <c:pt idx="0">
                  <c:v>18.516757448966491</c:v>
                </c:pt>
                <c:pt idx="1">
                  <c:v>19.598765872640858</c:v>
                </c:pt>
                <c:pt idx="2">
                  <c:v>20.374972925347851</c:v>
                </c:pt>
                <c:pt idx="3">
                  <c:v>20.86478302306346</c:v>
                </c:pt>
                <c:pt idx="4">
                  <c:v>21.056676531149055</c:v>
                </c:pt>
                <c:pt idx="5">
                  <c:v>20.967814208748081</c:v>
                </c:pt>
                <c:pt idx="6">
                  <c:v>20.668715177886622</c:v>
                </c:pt>
                <c:pt idx="7">
                  <c:v>20.222490678648782</c:v>
                </c:pt>
                <c:pt idx="8">
                  <c:v>19.667386609211778</c:v>
                </c:pt>
                <c:pt idx="9">
                  <c:v>17.973173577530897</c:v>
                </c:pt>
                <c:pt idx="10">
                  <c:v>18.897100548934699</c:v>
                </c:pt>
                <c:pt idx="11">
                  <c:v>19.473096884586798</c:v>
                </c:pt>
                <c:pt idx="12">
                  <c:v>19.764098437177232</c:v>
                </c:pt>
                <c:pt idx="13">
                  <c:v>19.858325788725477</c:v>
                </c:pt>
                <c:pt idx="14">
                  <c:v>19.809912341583434</c:v>
                </c:pt>
                <c:pt idx="15">
                  <c:v>19.614453348613228</c:v>
                </c:pt>
                <c:pt idx="16">
                  <c:v>19.269993680686767</c:v>
                </c:pt>
                <c:pt idx="17">
                  <c:v>18.794701392258933</c:v>
                </c:pt>
                <c:pt idx="18">
                  <c:v>18.21427571899779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0768"/>
        <c:axId val="108002304"/>
      </c:scatterChart>
      <c:valAx>
        <c:axId val="108000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002304"/>
        <c:crosses val="autoZero"/>
        <c:crossBetween val="midCat"/>
      </c:valAx>
      <c:valAx>
        <c:axId val="10800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0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ent_line!$U$4:$U$22</c:f>
              <c:numCache>
                <c:formatCode>0.00</c:formatCode>
                <c:ptCount val="19"/>
                <c:pt idx="0">
                  <c:v>10</c:v>
                </c:pt>
                <c:pt idx="1">
                  <c:v>10.9</c:v>
                </c:pt>
                <c:pt idx="2">
                  <c:v>11.8</c:v>
                </c:pt>
                <c:pt idx="3">
                  <c:v>12.7</c:v>
                </c:pt>
                <c:pt idx="4">
                  <c:v>13.6</c:v>
                </c:pt>
                <c:pt idx="5">
                  <c:v>14.5</c:v>
                </c:pt>
                <c:pt idx="6">
                  <c:v>15.399999999999999</c:v>
                </c:pt>
                <c:pt idx="7">
                  <c:v>16.3</c:v>
                </c:pt>
                <c:pt idx="8">
                  <c:v>17.2</c:v>
                </c:pt>
                <c:pt idx="9">
                  <c:v>10</c:v>
                </c:pt>
                <c:pt idx="10">
                  <c:v>10.9</c:v>
                </c:pt>
                <c:pt idx="11">
                  <c:v>11.8</c:v>
                </c:pt>
                <c:pt idx="12">
                  <c:v>12.7</c:v>
                </c:pt>
                <c:pt idx="13">
                  <c:v>13.6</c:v>
                </c:pt>
                <c:pt idx="14">
                  <c:v>14.5</c:v>
                </c:pt>
                <c:pt idx="15">
                  <c:v>15.399999999999999</c:v>
                </c:pt>
                <c:pt idx="16">
                  <c:v>16.3</c:v>
                </c:pt>
                <c:pt idx="17">
                  <c:v>17.2</c:v>
                </c:pt>
                <c:pt idx="18">
                  <c:v>18.100000000000001</c:v>
                </c:pt>
              </c:numCache>
            </c:numRef>
          </c:xVal>
          <c:yVal>
            <c:numRef>
              <c:f>ent_line!$V$4:$V$22</c:f>
              <c:numCache>
                <c:formatCode>0.00</c:formatCode>
                <c:ptCount val="19"/>
                <c:pt idx="0">
                  <c:v>150.6</c:v>
                </c:pt>
                <c:pt idx="1">
                  <c:v>150.6</c:v>
                </c:pt>
                <c:pt idx="2">
                  <c:v>150.6</c:v>
                </c:pt>
                <c:pt idx="3">
                  <c:v>150.6</c:v>
                </c:pt>
                <c:pt idx="4">
                  <c:v>150.6</c:v>
                </c:pt>
                <c:pt idx="5">
                  <c:v>150.6</c:v>
                </c:pt>
                <c:pt idx="6">
                  <c:v>150.6</c:v>
                </c:pt>
                <c:pt idx="7">
                  <c:v>150.6</c:v>
                </c:pt>
                <c:pt idx="8">
                  <c:v>150.6</c:v>
                </c:pt>
                <c:pt idx="9">
                  <c:v>149.4</c:v>
                </c:pt>
                <c:pt idx="10">
                  <c:v>149.4</c:v>
                </c:pt>
                <c:pt idx="11">
                  <c:v>149.4</c:v>
                </c:pt>
                <c:pt idx="12">
                  <c:v>149.4</c:v>
                </c:pt>
                <c:pt idx="13">
                  <c:v>149.4</c:v>
                </c:pt>
                <c:pt idx="14">
                  <c:v>149.4</c:v>
                </c:pt>
                <c:pt idx="15">
                  <c:v>149.4</c:v>
                </c:pt>
                <c:pt idx="16">
                  <c:v>149.4</c:v>
                </c:pt>
                <c:pt idx="17">
                  <c:v>149.4</c:v>
                </c:pt>
                <c:pt idx="18">
                  <c:v>149.4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8784"/>
        <c:axId val="73724672"/>
      </c:scatterChart>
      <c:valAx>
        <c:axId val="73718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3724672"/>
        <c:crosses val="autoZero"/>
        <c:crossBetween val="midCat"/>
      </c:valAx>
      <c:valAx>
        <c:axId val="73724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71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ent_line_mp!$U$2:$U$23</c:f>
              <c:numCache>
                <c:formatCode>General</c:formatCode>
                <c:ptCount val="22"/>
                <c:pt idx="0">
                  <c:v>0</c:v>
                </c:pt>
                <c:pt idx="1">
                  <c:v>300</c:v>
                </c:pt>
                <c:pt idx="2" formatCode="0.00">
                  <c:v>100</c:v>
                </c:pt>
                <c:pt idx="3" formatCode="0.00">
                  <c:v>100.9</c:v>
                </c:pt>
                <c:pt idx="4" formatCode="0.00">
                  <c:v>101.8</c:v>
                </c:pt>
                <c:pt idx="5" formatCode="0.00">
                  <c:v>102.7</c:v>
                </c:pt>
                <c:pt idx="6" formatCode="0.00">
                  <c:v>103.6</c:v>
                </c:pt>
                <c:pt idx="7" formatCode="0.00">
                  <c:v>104.5</c:v>
                </c:pt>
                <c:pt idx="8" formatCode="0.00">
                  <c:v>105.4</c:v>
                </c:pt>
                <c:pt idx="9" formatCode="0.00">
                  <c:v>106.3</c:v>
                </c:pt>
                <c:pt idx="10" formatCode="0.00">
                  <c:v>107.2</c:v>
                </c:pt>
                <c:pt idx="11" formatCode="0.00">
                  <c:v>100</c:v>
                </c:pt>
                <c:pt idx="12" formatCode="0.00">
                  <c:v>100.9</c:v>
                </c:pt>
                <c:pt idx="13" formatCode="0.00">
                  <c:v>101.8</c:v>
                </c:pt>
                <c:pt idx="14" formatCode="0.00">
                  <c:v>102.7</c:v>
                </c:pt>
                <c:pt idx="15" formatCode="0.00">
                  <c:v>103.6</c:v>
                </c:pt>
                <c:pt idx="16" formatCode="0.00">
                  <c:v>104.5</c:v>
                </c:pt>
                <c:pt idx="17" formatCode="0.00">
                  <c:v>105.4</c:v>
                </c:pt>
                <c:pt idx="18" formatCode="0.00">
                  <c:v>106.3</c:v>
                </c:pt>
                <c:pt idx="19" formatCode="0.00">
                  <c:v>107.2</c:v>
                </c:pt>
                <c:pt idx="20" formatCode="0.00">
                  <c:v>108.1</c:v>
                </c:pt>
                <c:pt idx="21" formatCode="0.00">
                  <c:v>280.00000000000011</c:v>
                </c:pt>
              </c:numCache>
            </c:numRef>
          </c:xVal>
          <c:yVal>
            <c:numRef>
              <c:f>ent_line_mp!$V$2:$V$23</c:f>
              <c:numCache>
                <c:formatCode>General</c:formatCode>
                <c:ptCount val="22"/>
                <c:pt idx="0">
                  <c:v>0</c:v>
                </c:pt>
                <c:pt idx="1">
                  <c:v>160</c:v>
                </c:pt>
                <c:pt idx="2" formatCode="0.00">
                  <c:v>140.6</c:v>
                </c:pt>
                <c:pt idx="3" formatCode="0.00">
                  <c:v>140.6</c:v>
                </c:pt>
                <c:pt idx="4" formatCode="0.00">
                  <c:v>140.6</c:v>
                </c:pt>
                <c:pt idx="5" formatCode="0.00">
                  <c:v>140.6</c:v>
                </c:pt>
                <c:pt idx="6" formatCode="0.00">
                  <c:v>140.6</c:v>
                </c:pt>
                <c:pt idx="7" formatCode="0.00">
                  <c:v>140.6</c:v>
                </c:pt>
                <c:pt idx="8" formatCode="0.00">
                  <c:v>140.6</c:v>
                </c:pt>
                <c:pt idx="9" formatCode="0.00">
                  <c:v>140.6</c:v>
                </c:pt>
                <c:pt idx="10" formatCode="0.00">
                  <c:v>140.6</c:v>
                </c:pt>
                <c:pt idx="11" formatCode="0.00">
                  <c:v>139.4</c:v>
                </c:pt>
                <c:pt idx="12" formatCode="0.00">
                  <c:v>139.4</c:v>
                </c:pt>
                <c:pt idx="13" formatCode="0.00">
                  <c:v>139.4</c:v>
                </c:pt>
                <c:pt idx="14" formatCode="0.00">
                  <c:v>139.4</c:v>
                </c:pt>
                <c:pt idx="15" formatCode="0.00">
                  <c:v>139.4</c:v>
                </c:pt>
                <c:pt idx="16" formatCode="0.00">
                  <c:v>139.4</c:v>
                </c:pt>
                <c:pt idx="17" formatCode="0.00">
                  <c:v>139.4</c:v>
                </c:pt>
                <c:pt idx="18" formatCode="0.00">
                  <c:v>139.4</c:v>
                </c:pt>
                <c:pt idx="19" formatCode="0.00">
                  <c:v>139.4</c:v>
                </c:pt>
                <c:pt idx="20" formatCode="0.00">
                  <c:v>139.4</c:v>
                </c:pt>
                <c:pt idx="21" formatCode="0.00">
                  <c:v>139.4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216"/>
        <c:axId val="102746752"/>
      </c:scatterChart>
      <c:valAx>
        <c:axId val="1027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6752"/>
        <c:crosses val="autoZero"/>
        <c:crossBetween val="midCat"/>
      </c:valAx>
      <c:valAx>
        <c:axId val="10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ent_line_mp!$U$4:$U$22</c:f>
              <c:numCache>
                <c:formatCode>0.00</c:formatCode>
                <c:ptCount val="19"/>
                <c:pt idx="0">
                  <c:v>100</c:v>
                </c:pt>
                <c:pt idx="1">
                  <c:v>100.9</c:v>
                </c:pt>
                <c:pt idx="2">
                  <c:v>101.8</c:v>
                </c:pt>
                <c:pt idx="3">
                  <c:v>102.7</c:v>
                </c:pt>
                <c:pt idx="4">
                  <c:v>103.6</c:v>
                </c:pt>
                <c:pt idx="5">
                  <c:v>104.5</c:v>
                </c:pt>
                <c:pt idx="6">
                  <c:v>105.4</c:v>
                </c:pt>
                <c:pt idx="7">
                  <c:v>106.3</c:v>
                </c:pt>
                <c:pt idx="8">
                  <c:v>107.2</c:v>
                </c:pt>
                <c:pt idx="9">
                  <c:v>100</c:v>
                </c:pt>
                <c:pt idx="10">
                  <c:v>100.9</c:v>
                </c:pt>
                <c:pt idx="11">
                  <c:v>101.8</c:v>
                </c:pt>
                <c:pt idx="12">
                  <c:v>102.7</c:v>
                </c:pt>
                <c:pt idx="13">
                  <c:v>103.6</c:v>
                </c:pt>
                <c:pt idx="14">
                  <c:v>104.5</c:v>
                </c:pt>
                <c:pt idx="15">
                  <c:v>105.4</c:v>
                </c:pt>
                <c:pt idx="16">
                  <c:v>106.3</c:v>
                </c:pt>
                <c:pt idx="17">
                  <c:v>107.2</c:v>
                </c:pt>
                <c:pt idx="18">
                  <c:v>108.1</c:v>
                </c:pt>
              </c:numCache>
            </c:numRef>
          </c:xVal>
          <c:yVal>
            <c:numRef>
              <c:f>ent_line_mp!$V$4:$V$22</c:f>
              <c:numCache>
                <c:formatCode>0.00</c:formatCode>
                <c:ptCount val="19"/>
                <c:pt idx="0">
                  <c:v>140.6</c:v>
                </c:pt>
                <c:pt idx="1">
                  <c:v>140.6</c:v>
                </c:pt>
                <c:pt idx="2">
                  <c:v>140.6</c:v>
                </c:pt>
                <c:pt idx="3">
                  <c:v>140.6</c:v>
                </c:pt>
                <c:pt idx="4">
                  <c:v>140.6</c:v>
                </c:pt>
                <c:pt idx="5">
                  <c:v>140.6</c:v>
                </c:pt>
                <c:pt idx="6">
                  <c:v>140.6</c:v>
                </c:pt>
                <c:pt idx="7">
                  <c:v>140.6</c:v>
                </c:pt>
                <c:pt idx="8">
                  <c:v>140.6</c:v>
                </c:pt>
                <c:pt idx="9">
                  <c:v>139.4</c:v>
                </c:pt>
                <c:pt idx="10">
                  <c:v>139.4</c:v>
                </c:pt>
                <c:pt idx="11">
                  <c:v>139.4</c:v>
                </c:pt>
                <c:pt idx="12">
                  <c:v>139.4</c:v>
                </c:pt>
                <c:pt idx="13">
                  <c:v>139.4</c:v>
                </c:pt>
                <c:pt idx="14">
                  <c:v>139.4</c:v>
                </c:pt>
                <c:pt idx="15">
                  <c:v>139.4</c:v>
                </c:pt>
                <c:pt idx="16">
                  <c:v>139.4</c:v>
                </c:pt>
                <c:pt idx="17">
                  <c:v>139.4</c:v>
                </c:pt>
                <c:pt idx="18">
                  <c:v>139.4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7232"/>
        <c:axId val="96688768"/>
      </c:scatterChart>
      <c:valAx>
        <c:axId val="96687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6688768"/>
        <c:crosses val="autoZero"/>
        <c:crossBetween val="midCat"/>
      </c:valAx>
      <c:valAx>
        <c:axId val="96688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68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ent_diag!$U$2:$U$18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 formatCode="0.00">
                  <c:v>9.6999999999999993</c:v>
                </c:pt>
                <c:pt idx="3" formatCode="0.00">
                  <c:v>11.258845726811989</c:v>
                </c:pt>
                <c:pt idx="4" formatCode="0.00">
                  <c:v>12.817691453623979</c:v>
                </c:pt>
                <c:pt idx="5" formatCode="0.00">
                  <c:v>14.376537180435967</c:v>
                </c:pt>
                <c:pt idx="6" formatCode="0.00">
                  <c:v>15.935382907247959</c:v>
                </c:pt>
                <c:pt idx="7" formatCode="0.00">
                  <c:v>17.494228634059947</c:v>
                </c:pt>
                <c:pt idx="8" formatCode="0.00">
                  <c:v>11.079422863405995</c:v>
                </c:pt>
                <c:pt idx="9" formatCode="0.00">
                  <c:v>12.638268590217987</c:v>
                </c:pt>
                <c:pt idx="10" formatCode="0.00">
                  <c:v>14.197114317029975</c:v>
                </c:pt>
                <c:pt idx="11" formatCode="0.00">
                  <c:v>15.755960043841963</c:v>
                </c:pt>
                <c:pt idx="12" formatCode="0.00">
                  <c:v>17.314805770653951</c:v>
                </c:pt>
                <c:pt idx="13" formatCode="0.00">
                  <c:v>18.873651497465943</c:v>
                </c:pt>
                <c:pt idx="14" formatCode="0.00">
                  <c:v>166.9639955446051</c:v>
                </c:pt>
              </c:numCache>
            </c:numRef>
          </c:xVal>
          <c:yVal>
            <c:numRef>
              <c:f>ent_diag!$V$2:$V$18</c:f>
              <c:numCache>
                <c:formatCode>General</c:formatCode>
                <c:ptCount val="17"/>
                <c:pt idx="0">
                  <c:v>0</c:v>
                </c:pt>
                <c:pt idx="1">
                  <c:v>160</c:v>
                </c:pt>
                <c:pt idx="2" formatCode="0.00">
                  <c:v>30.519615242270664</c:v>
                </c:pt>
                <c:pt idx="3" formatCode="0.00">
                  <c:v>31.419615242270662</c:v>
                </c:pt>
                <c:pt idx="4" formatCode="0.00">
                  <c:v>32.319615242270665</c:v>
                </c:pt>
                <c:pt idx="5" formatCode="0.00">
                  <c:v>33.219615242270663</c:v>
                </c:pt>
                <c:pt idx="6" formatCode="0.00">
                  <c:v>34.119615242270662</c:v>
                </c:pt>
                <c:pt idx="7" formatCode="0.00">
                  <c:v>35.01961524227066</c:v>
                </c:pt>
                <c:pt idx="8" formatCode="0.00">
                  <c:v>29.930384757729335</c:v>
                </c:pt>
                <c:pt idx="9" formatCode="0.00">
                  <c:v>30.830384757729338</c:v>
                </c:pt>
                <c:pt idx="10" formatCode="0.00">
                  <c:v>31.730384757729336</c:v>
                </c:pt>
                <c:pt idx="11" formatCode="0.00">
                  <c:v>32.630384757729338</c:v>
                </c:pt>
                <c:pt idx="12" formatCode="0.00">
                  <c:v>33.530384757729337</c:v>
                </c:pt>
                <c:pt idx="13" formatCode="0.00">
                  <c:v>34.430384757729335</c:v>
                </c:pt>
                <c:pt idx="14" formatCode="0.00">
                  <c:v>119.93038475772939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208"/>
        <c:axId val="96432128"/>
      </c:scatterChart>
      <c:valAx>
        <c:axId val="62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32128"/>
        <c:crosses val="autoZero"/>
        <c:crossBetween val="midCat"/>
      </c:valAx>
      <c:valAx>
        <c:axId val="96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7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ent_diag!$U$4:$U$15</c:f>
              <c:numCache>
                <c:formatCode>0.00</c:formatCode>
                <c:ptCount val="12"/>
                <c:pt idx="0">
                  <c:v>9.6999999999999993</c:v>
                </c:pt>
                <c:pt idx="1">
                  <c:v>11.258845726811989</c:v>
                </c:pt>
                <c:pt idx="2">
                  <c:v>12.817691453623979</c:v>
                </c:pt>
                <c:pt idx="3">
                  <c:v>14.376537180435967</c:v>
                </c:pt>
                <c:pt idx="4">
                  <c:v>15.935382907247959</c:v>
                </c:pt>
                <c:pt idx="5">
                  <c:v>17.494228634059947</c:v>
                </c:pt>
                <c:pt idx="6">
                  <c:v>11.079422863405995</c:v>
                </c:pt>
                <c:pt idx="7">
                  <c:v>12.638268590217987</c:v>
                </c:pt>
                <c:pt idx="8">
                  <c:v>14.197114317029975</c:v>
                </c:pt>
                <c:pt idx="9">
                  <c:v>15.755960043841963</c:v>
                </c:pt>
                <c:pt idx="10">
                  <c:v>17.314805770653951</c:v>
                </c:pt>
                <c:pt idx="11">
                  <c:v>18.873651497465943</c:v>
                </c:pt>
              </c:numCache>
            </c:numRef>
          </c:xVal>
          <c:yVal>
            <c:numRef>
              <c:f>ent_diag!$V$4:$V$15</c:f>
              <c:numCache>
                <c:formatCode>0.00</c:formatCode>
                <c:ptCount val="12"/>
                <c:pt idx="0">
                  <c:v>30.519615242270664</c:v>
                </c:pt>
                <c:pt idx="1">
                  <c:v>31.419615242270662</c:v>
                </c:pt>
                <c:pt idx="2">
                  <c:v>32.319615242270665</c:v>
                </c:pt>
                <c:pt idx="3">
                  <c:v>33.219615242270663</c:v>
                </c:pt>
                <c:pt idx="4">
                  <c:v>34.119615242270662</c:v>
                </c:pt>
                <c:pt idx="5">
                  <c:v>35.01961524227066</c:v>
                </c:pt>
                <c:pt idx="6">
                  <c:v>29.930384757729335</c:v>
                </c:pt>
                <c:pt idx="7">
                  <c:v>30.830384757729338</c:v>
                </c:pt>
                <c:pt idx="8">
                  <c:v>31.730384757729336</c:v>
                </c:pt>
                <c:pt idx="9">
                  <c:v>32.630384757729338</c:v>
                </c:pt>
                <c:pt idx="10">
                  <c:v>33.530384757729337</c:v>
                </c:pt>
                <c:pt idx="11">
                  <c:v>34.430384757729335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1632"/>
        <c:axId val="104983168"/>
      </c:scatterChart>
      <c:valAx>
        <c:axId val="104981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983168"/>
        <c:crosses val="autoZero"/>
        <c:crossBetween val="midCat"/>
      </c:valAx>
      <c:valAx>
        <c:axId val="10498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ent_accel!$U$2:$U$16</c:f>
              <c:numCache>
                <c:formatCode>General</c:formatCode>
                <c:ptCount val="15"/>
                <c:pt idx="0">
                  <c:v>0</c:v>
                </c:pt>
                <c:pt idx="1">
                  <c:v>300</c:v>
                </c:pt>
                <c:pt idx="2" formatCode="0.00">
                  <c:v>9.6999999999999993</c:v>
                </c:pt>
                <c:pt idx="3" formatCode="0.00">
                  <c:v>9.7311769145362401</c:v>
                </c:pt>
                <c:pt idx="4" formatCode="0.00">
                  <c:v>9.8143153532995449</c:v>
                </c:pt>
                <c:pt idx="5" formatCode="0.00">
                  <c:v>9.949415316289917</c:v>
                </c:pt>
                <c:pt idx="6" formatCode="0.00">
                  <c:v>10.136476803507357</c:v>
                </c:pt>
                <c:pt idx="7" formatCode="0.00">
                  <c:v>10.375499814951862</c:v>
                </c:pt>
                <c:pt idx="8" formatCode="0.00">
                  <c:v>10.309093266739737</c:v>
                </c:pt>
                <c:pt idx="9" formatCode="0.00">
                  <c:v>10.36625094338951</c:v>
                </c:pt>
                <c:pt idx="10" formatCode="0.00">
                  <c:v>10.47537014426635</c:v>
                </c:pt>
                <c:pt idx="11" formatCode="0.00">
                  <c:v>10.636450869370256</c:v>
                </c:pt>
                <c:pt idx="12" formatCode="0.00">
                  <c:v>10.849493118701226</c:v>
                </c:pt>
                <c:pt idx="13" formatCode="0.00">
                  <c:v>11.114496892259265</c:v>
                </c:pt>
                <c:pt idx="14" formatCode="0.00">
                  <c:v>273.23440585569568</c:v>
                </c:pt>
              </c:numCache>
            </c:numRef>
          </c:xVal>
          <c:yVal>
            <c:numRef>
              <c:f>ent_accel!$V$2:$V$16</c:f>
              <c:numCache>
                <c:formatCode>General</c:formatCode>
                <c:ptCount val="15"/>
                <c:pt idx="0">
                  <c:v>0</c:v>
                </c:pt>
                <c:pt idx="1">
                  <c:v>160</c:v>
                </c:pt>
                <c:pt idx="2" formatCode="0.00">
                  <c:v>10.519615242270664</c:v>
                </c:pt>
                <c:pt idx="3" formatCode="0.00">
                  <c:v>10.537615242270665</c:v>
                </c:pt>
                <c:pt idx="4" formatCode="0.00">
                  <c:v>10.585615242270665</c:v>
                </c:pt>
                <c:pt idx="5" formatCode="0.00">
                  <c:v>10.663615242270664</c:v>
                </c:pt>
                <c:pt idx="6" formatCode="0.00">
                  <c:v>10.771615242270665</c:v>
                </c:pt>
                <c:pt idx="7" formatCode="0.00">
                  <c:v>10.909615242270664</c:v>
                </c:pt>
                <c:pt idx="8" formatCode="0.00">
                  <c:v>9.4856347577293363</c:v>
                </c:pt>
                <c:pt idx="9" formatCode="0.00">
                  <c:v>9.5186347577293358</c:v>
                </c:pt>
                <c:pt idx="10" formatCode="0.00">
                  <c:v>9.5816347577293364</c:v>
                </c:pt>
                <c:pt idx="11" formatCode="0.00">
                  <c:v>9.6746347577293363</c:v>
                </c:pt>
                <c:pt idx="12" formatCode="0.00">
                  <c:v>9.7976347577293357</c:v>
                </c:pt>
                <c:pt idx="13" formatCode="0.00">
                  <c:v>9.9506347577293361</c:v>
                </c:pt>
                <c:pt idx="14" formatCode="0.00">
                  <c:v>161.28563475772955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9712"/>
        <c:axId val="105381248"/>
      </c:scatterChart>
      <c:valAx>
        <c:axId val="1053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81248"/>
        <c:crosses val="autoZero"/>
        <c:crossBetween val="midCat"/>
      </c:valAx>
      <c:valAx>
        <c:axId val="1053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ent_accel!$U$4:$U$15</c:f>
              <c:numCache>
                <c:formatCode>0.00</c:formatCode>
                <c:ptCount val="12"/>
                <c:pt idx="0">
                  <c:v>9.6999999999999993</c:v>
                </c:pt>
                <c:pt idx="1">
                  <c:v>9.7311769145362401</c:v>
                </c:pt>
                <c:pt idx="2">
                  <c:v>9.8143153532995449</c:v>
                </c:pt>
                <c:pt idx="3">
                  <c:v>9.949415316289917</c:v>
                </c:pt>
                <c:pt idx="4">
                  <c:v>10.136476803507357</c:v>
                </c:pt>
                <c:pt idx="5">
                  <c:v>10.375499814951862</c:v>
                </c:pt>
                <c:pt idx="6">
                  <c:v>10.309093266739737</c:v>
                </c:pt>
                <c:pt idx="7">
                  <c:v>10.36625094338951</c:v>
                </c:pt>
                <c:pt idx="8">
                  <c:v>10.47537014426635</c:v>
                </c:pt>
                <c:pt idx="9">
                  <c:v>10.636450869370256</c:v>
                </c:pt>
                <c:pt idx="10">
                  <c:v>10.849493118701226</c:v>
                </c:pt>
                <c:pt idx="11">
                  <c:v>11.114496892259265</c:v>
                </c:pt>
              </c:numCache>
            </c:numRef>
          </c:xVal>
          <c:yVal>
            <c:numRef>
              <c:f>ent_accel!$V$4:$V$15</c:f>
              <c:numCache>
                <c:formatCode>0.00</c:formatCode>
                <c:ptCount val="12"/>
                <c:pt idx="0">
                  <c:v>10.519615242270664</c:v>
                </c:pt>
                <c:pt idx="1">
                  <c:v>10.537615242270665</c:v>
                </c:pt>
                <c:pt idx="2">
                  <c:v>10.585615242270665</c:v>
                </c:pt>
                <c:pt idx="3">
                  <c:v>10.663615242270664</c:v>
                </c:pt>
                <c:pt idx="4">
                  <c:v>10.771615242270665</c:v>
                </c:pt>
                <c:pt idx="5">
                  <c:v>10.909615242270664</c:v>
                </c:pt>
                <c:pt idx="6">
                  <c:v>9.4856347577293363</c:v>
                </c:pt>
                <c:pt idx="7">
                  <c:v>9.5186347577293358</c:v>
                </c:pt>
                <c:pt idx="8">
                  <c:v>9.5816347577293364</c:v>
                </c:pt>
                <c:pt idx="9">
                  <c:v>9.6746347577293363</c:v>
                </c:pt>
                <c:pt idx="10">
                  <c:v>9.7976347577293357</c:v>
                </c:pt>
                <c:pt idx="11">
                  <c:v>9.9506347577293361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9872"/>
        <c:axId val="105761408"/>
      </c:scatterChart>
      <c:valAx>
        <c:axId val="105759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761408"/>
        <c:crosses val="autoZero"/>
        <c:crossBetween val="midCat"/>
      </c:valAx>
      <c:valAx>
        <c:axId val="10576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7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ent_circle!$U$2:$U$21</c:f>
              <c:numCache>
                <c:formatCode>General</c:formatCode>
                <c:ptCount val="20"/>
                <c:pt idx="0">
                  <c:v>0</c:v>
                </c:pt>
                <c:pt idx="1">
                  <c:v>300</c:v>
                </c:pt>
                <c:pt idx="2" formatCode="0.00">
                  <c:v>40</c:v>
                </c:pt>
                <c:pt idx="3" formatCode="0.00">
                  <c:v>41.84604127416182</c:v>
                </c:pt>
                <c:pt idx="4" formatCode="0.00">
                  <c:v>43.684797066790544</c:v>
                </c:pt>
                <c:pt idx="5" formatCode="0.00">
                  <c:v>45.509010648820308</c:v>
                </c:pt>
                <c:pt idx="6" formatCode="0.00">
                  <c:v>47.311482682646727</c:v>
                </c:pt>
                <c:pt idx="7" formatCode="0.00">
                  <c:v>49.085099634623454</c:v>
                </c:pt>
                <c:pt idx="8" formatCode="0.00">
                  <c:v>40.961169227790727</c:v>
                </c:pt>
                <c:pt idx="9" formatCode="0.00">
                  <c:v>42.879714387546535</c:v>
                </c:pt>
                <c:pt idx="10" formatCode="0.00">
                  <c:v>44.786894630231068</c:v>
                </c:pt>
                <c:pt idx="11" formatCode="0.00">
                  <c:v>46.675183186734209</c:v>
                </c:pt>
                <c:pt idx="12" formatCode="0.00">
                  <c:v>48.537127844800416</c:v>
                </c:pt>
                <c:pt idx="13" formatCode="0.00">
                  <c:v>50.365380359505913</c:v>
                </c:pt>
                <c:pt idx="14" formatCode="0.00">
                  <c:v>69.400000000000006</c:v>
                </c:pt>
                <c:pt idx="15" formatCode="0.00">
                  <c:v>40.000000000000185</c:v>
                </c:pt>
                <c:pt idx="16" formatCode="0.00">
                  <c:v>10.6</c:v>
                </c:pt>
                <c:pt idx="17" formatCode="0.00">
                  <c:v>70.584900747191398</c:v>
                </c:pt>
                <c:pt idx="18" formatCode="0.00">
                  <c:v>39.038830772209465</c:v>
                </c:pt>
                <c:pt idx="19" formatCode="0.00">
                  <c:v>9.4150992528086039</c:v>
                </c:pt>
              </c:numCache>
            </c:numRef>
          </c:xVal>
          <c:yVal>
            <c:numRef>
              <c:f>ent_circle!$V$2:$V$21</c:f>
              <c:numCache>
                <c:formatCode>General</c:formatCode>
                <c:ptCount val="20"/>
                <c:pt idx="0">
                  <c:v>0</c:v>
                </c:pt>
                <c:pt idx="1">
                  <c:v>160</c:v>
                </c:pt>
                <c:pt idx="2" formatCode="0.00">
                  <c:v>80.599999999999994</c:v>
                </c:pt>
                <c:pt idx="3" formatCode="0.00">
                  <c:v>80.65801418420881</c:v>
                </c:pt>
                <c:pt idx="4" formatCode="0.00">
                  <c:v>80.831827781354349</c:v>
                </c:pt>
                <c:pt idx="5" formatCode="0.00">
                  <c:v>81.120754828576551</c:v>
                </c:pt>
                <c:pt idx="6" formatCode="0.00">
                  <c:v>81.52365506281825</c:v>
                </c:pt>
                <c:pt idx="7" formatCode="0.00">
                  <c:v>82.038938420922477</c:v>
                </c:pt>
                <c:pt idx="8" formatCode="0.00">
                  <c:v>79.415099252808602</c:v>
                </c:pt>
                <c:pt idx="9" formatCode="0.00">
                  <c:v>79.535803883145746</c:v>
                </c:pt>
                <c:pt idx="10" formatCode="0.00">
                  <c:v>79.776736777788784</c:v>
                </c:pt>
                <c:pt idx="11" formatCode="0.00">
                  <c:v>80.136947084674333</c:v>
                </c:pt>
                <c:pt idx="12" formatCode="0.00">
                  <c:v>80.61501321828554</c:v>
                </c:pt>
                <c:pt idx="13" formatCode="0.00">
                  <c:v>81.20904847000071</c:v>
                </c:pt>
                <c:pt idx="14" formatCode="0.00">
                  <c:v>109.99999999999999</c:v>
                </c:pt>
                <c:pt idx="15" formatCode="0.00">
                  <c:v>139.4</c:v>
                </c:pt>
                <c:pt idx="16" formatCode="0.00">
                  <c:v>110.00000000000036</c:v>
                </c:pt>
                <c:pt idx="17" formatCode="0.00">
                  <c:v>110.96116922779071</c:v>
                </c:pt>
                <c:pt idx="18" formatCode="0.00">
                  <c:v>140.5849007471914</c:v>
                </c:pt>
                <c:pt idx="19" formatCode="0.00">
                  <c:v>109.03883077220964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4272"/>
        <c:axId val="106855808"/>
      </c:scatterChart>
      <c:valAx>
        <c:axId val="1068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5808"/>
        <c:crosses val="autoZero"/>
        <c:crossBetween val="midCat"/>
      </c:valAx>
      <c:valAx>
        <c:axId val="106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5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402167</xdr:colOff>
      <xdr:row>0</xdr:row>
      <xdr:rowOff>126998</xdr:rowOff>
    </xdr:from>
    <xdr:to>
      <xdr:col>37</xdr:col>
      <xdr:colOff>158751</xdr:colOff>
      <xdr:row>22</xdr:row>
      <xdr:rowOff>137582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359832</xdr:colOff>
      <xdr:row>8</xdr:row>
      <xdr:rowOff>0</xdr:rowOff>
    </xdr:from>
    <xdr:to>
      <xdr:col>39</xdr:col>
      <xdr:colOff>42333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342899</xdr:colOff>
      <xdr:row>1</xdr:row>
      <xdr:rowOff>47625</xdr:rowOff>
    </xdr:from>
    <xdr:to>
      <xdr:col>38</xdr:col>
      <xdr:colOff>85724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276224</xdr:colOff>
      <xdr:row>8</xdr:row>
      <xdr:rowOff>28575</xdr:rowOff>
    </xdr:from>
    <xdr:to>
      <xdr:col>39</xdr:col>
      <xdr:colOff>219074</xdr:colOff>
      <xdr:row>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190499</xdr:colOff>
      <xdr:row>0</xdr:row>
      <xdr:rowOff>138641</xdr:rowOff>
    </xdr:from>
    <xdr:to>
      <xdr:col>37</xdr:col>
      <xdr:colOff>317499</xdr:colOff>
      <xdr:row>23</xdr:row>
      <xdr:rowOff>105834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169334</xdr:colOff>
      <xdr:row>9</xdr:row>
      <xdr:rowOff>10585</xdr:rowOff>
    </xdr:from>
    <xdr:to>
      <xdr:col>38</xdr:col>
      <xdr:colOff>179917</xdr:colOff>
      <xdr:row>20</xdr:row>
      <xdr:rowOff>52918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190499</xdr:colOff>
      <xdr:row>1</xdr:row>
      <xdr:rowOff>23813</xdr:rowOff>
    </xdr:from>
    <xdr:to>
      <xdr:col>37</xdr:col>
      <xdr:colOff>142875</xdr:colOff>
      <xdr:row>23</xdr:row>
      <xdr:rowOff>83344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261937</xdr:colOff>
      <xdr:row>9</xdr:row>
      <xdr:rowOff>1</xdr:rowOff>
    </xdr:from>
    <xdr:to>
      <xdr:col>30</xdr:col>
      <xdr:colOff>226218</xdr:colOff>
      <xdr:row>20</xdr:row>
      <xdr:rowOff>95252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190499</xdr:colOff>
      <xdr:row>0</xdr:row>
      <xdr:rowOff>127000</xdr:rowOff>
    </xdr:from>
    <xdr:to>
      <xdr:col>35</xdr:col>
      <xdr:colOff>232832</xdr:colOff>
      <xdr:row>19</xdr:row>
      <xdr:rowOff>52917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306916</xdr:colOff>
      <xdr:row>7</xdr:row>
      <xdr:rowOff>63500</xdr:rowOff>
    </xdr:from>
    <xdr:to>
      <xdr:col>46</xdr:col>
      <xdr:colOff>275167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85723</xdr:colOff>
      <xdr:row>6</xdr:row>
      <xdr:rowOff>133351</xdr:rowOff>
    </xdr:from>
    <xdr:to>
      <xdr:col>59</xdr:col>
      <xdr:colOff>3028950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247650</xdr:colOff>
      <xdr:row>1</xdr:row>
      <xdr:rowOff>66675</xdr:rowOff>
    </xdr:from>
    <xdr:to>
      <xdr:col>34</xdr:col>
      <xdr:colOff>238125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314325</xdr:colOff>
      <xdr:row>5</xdr:row>
      <xdr:rowOff>19050</xdr:rowOff>
    </xdr:from>
    <xdr:to>
      <xdr:col>39</xdr:col>
      <xdr:colOff>266700</xdr:colOff>
      <xdr:row>18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workbookViewId="0">
      <selection activeCell="N22" sqref="N22"/>
    </sheetView>
  </sheetViews>
  <sheetFormatPr defaultRowHeight="14.4" x14ac:dyDescent="0.3"/>
  <cols>
    <col min="1" max="1" width="12.33203125" customWidth="1"/>
    <col min="3" max="3" width="7.6640625" customWidth="1"/>
    <col min="4" max="4" width="9.21875" customWidth="1"/>
    <col min="5" max="5" width="6.44140625" customWidth="1"/>
    <col min="7" max="7" width="5.44140625" customWidth="1"/>
    <col min="8" max="8" width="9.33203125" customWidth="1"/>
    <col min="9" max="9" width="5.6640625" customWidth="1"/>
    <col min="11" max="11" width="5.88671875" customWidth="1"/>
    <col min="13" max="13" width="4.5546875" customWidth="1"/>
    <col min="14" max="14" width="6.5546875" customWidth="1"/>
  </cols>
  <sheetData>
    <row r="2" spans="1:13" x14ac:dyDescent="0.3">
      <c r="A2" s="15" t="s">
        <v>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6" t="s">
        <v>153</v>
      </c>
      <c r="B3" s="16"/>
      <c r="C3" s="161">
        <v>39.599989999999998</v>
      </c>
      <c r="D3" s="162" t="str">
        <f>TEXT(C3,"0.0")</f>
        <v>39.6</v>
      </c>
      <c r="E3" s="162"/>
      <c r="F3" s="1"/>
      <c r="G3" s="1"/>
      <c r="H3" s="1"/>
      <c r="I3" s="1"/>
      <c r="J3" s="1"/>
      <c r="K3" s="1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thickBot="1" x14ac:dyDescent="0.35">
      <c r="A5" s="15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2"/>
    </row>
    <row r="6" spans="1:13" x14ac:dyDescent="0.3">
      <c r="A6" s="181" t="s">
        <v>114</v>
      </c>
      <c r="B6" s="166" t="s">
        <v>110</v>
      </c>
      <c r="C6" s="167"/>
      <c r="D6" s="182" t="s">
        <v>147</v>
      </c>
      <c r="E6" s="183"/>
      <c r="F6" s="166" t="s">
        <v>116</v>
      </c>
      <c r="G6" s="167"/>
      <c r="H6" s="182" t="s">
        <v>117</v>
      </c>
      <c r="I6" s="183"/>
      <c r="J6" s="166" t="s">
        <v>118</v>
      </c>
      <c r="K6" s="167"/>
      <c r="L6" s="182" t="s">
        <v>119</v>
      </c>
      <c r="M6" s="167"/>
    </row>
    <row r="7" spans="1:13" x14ac:dyDescent="0.3">
      <c r="A7" s="184" t="s">
        <v>120</v>
      </c>
      <c r="B7" s="168">
        <v>2001</v>
      </c>
      <c r="C7" s="169"/>
      <c r="D7" s="163">
        <v>2002</v>
      </c>
      <c r="E7" s="178"/>
      <c r="F7" s="168">
        <v>2003</v>
      </c>
      <c r="G7" s="169"/>
      <c r="H7" s="163">
        <v>2004</v>
      </c>
      <c r="I7" s="178"/>
      <c r="J7" s="168">
        <v>2005</v>
      </c>
      <c r="K7" s="169"/>
      <c r="L7" s="163">
        <v>2006</v>
      </c>
      <c r="M7" s="169"/>
    </row>
    <row r="8" spans="1:13" x14ac:dyDescent="0.3">
      <c r="A8" s="185" t="s">
        <v>4</v>
      </c>
      <c r="B8" s="170"/>
      <c r="C8" s="171"/>
      <c r="D8" s="132"/>
      <c r="E8" s="131"/>
      <c r="F8" s="170"/>
      <c r="G8" s="171"/>
      <c r="H8" s="132"/>
      <c r="I8" s="131"/>
      <c r="J8" s="170"/>
      <c r="K8" s="171"/>
      <c r="L8" s="132"/>
      <c r="M8" s="171"/>
    </row>
    <row r="9" spans="1:13" x14ac:dyDescent="0.3">
      <c r="A9" s="186" t="s">
        <v>111</v>
      </c>
      <c r="B9" s="170">
        <f>ent_line!$B$19</f>
        <v>2101</v>
      </c>
      <c r="C9" s="171"/>
      <c r="D9" s="132">
        <f>ent_line_mp!$B$19</f>
        <v>2201</v>
      </c>
      <c r="E9" s="131"/>
      <c r="F9" s="170">
        <f>ent_diag!$B$19</f>
        <v>2301</v>
      </c>
      <c r="G9" s="171"/>
      <c r="H9" s="132">
        <f>ent_accel!$B$19</f>
        <v>2401</v>
      </c>
      <c r="I9" s="131"/>
      <c r="J9" s="170">
        <f>ent_circle!$B$19</f>
        <v>2501</v>
      </c>
      <c r="K9" s="171"/>
      <c r="L9" s="132">
        <f>ent_poly!$B$19</f>
        <v>2601</v>
      </c>
      <c r="M9" s="171"/>
    </row>
    <row r="10" spans="1:13" x14ac:dyDescent="0.3">
      <c r="A10" s="186" t="s">
        <v>112</v>
      </c>
      <c r="B10" s="170">
        <f>ent_line!$B$20</f>
        <v>0</v>
      </c>
      <c r="C10" s="171"/>
      <c r="D10" s="132">
        <f>ent_line_mp!$B$20</f>
        <v>0</v>
      </c>
      <c r="E10" s="131"/>
      <c r="F10" s="170">
        <f>ent_diag!$B$20</f>
        <v>0</v>
      </c>
      <c r="G10" s="171"/>
      <c r="H10" s="132">
        <f>ent_accel!$B$20</f>
        <v>0</v>
      </c>
      <c r="I10" s="131"/>
      <c r="J10" s="170">
        <f>ent_circle!$B$20</f>
        <v>0</v>
      </c>
      <c r="K10" s="171"/>
      <c r="L10" s="132">
        <f>ent_poly!$B$20</f>
        <v>0</v>
      </c>
      <c r="M10" s="171"/>
    </row>
    <row r="11" spans="1:13" x14ac:dyDescent="0.3">
      <c r="A11" s="186" t="s">
        <v>113</v>
      </c>
      <c r="B11" s="170">
        <f>ent_line!$D$20</f>
        <v>0.6</v>
      </c>
      <c r="C11" s="171"/>
      <c r="D11" s="132">
        <f>ent_line_mp!$D$20</f>
        <v>0.6</v>
      </c>
      <c r="E11" s="131"/>
      <c r="F11" s="170">
        <f>ent_diag!$D$20</f>
        <v>0.6</v>
      </c>
      <c r="G11" s="171"/>
      <c r="H11" s="132">
        <f>ent_accel!$D$20</f>
        <v>0.6</v>
      </c>
      <c r="I11" s="131"/>
      <c r="J11" s="170">
        <f>ent_circle!$D$20</f>
        <v>0.6</v>
      </c>
      <c r="K11" s="171"/>
      <c r="L11" s="132">
        <f>ent_poly!$D$20</f>
        <v>0.6</v>
      </c>
      <c r="M11" s="171"/>
    </row>
    <row r="12" spans="1:13" x14ac:dyDescent="0.3">
      <c r="A12" s="186" t="s">
        <v>115</v>
      </c>
      <c r="B12" s="172">
        <v>0</v>
      </c>
      <c r="C12" s="173"/>
      <c r="D12" s="164">
        <v>0</v>
      </c>
      <c r="E12" s="179"/>
      <c r="F12" s="172">
        <v>0</v>
      </c>
      <c r="G12" s="173"/>
      <c r="H12" s="164">
        <v>0</v>
      </c>
      <c r="I12" s="179"/>
      <c r="J12" s="172">
        <v>0</v>
      </c>
      <c r="K12" s="173"/>
      <c r="L12" s="164">
        <v>0</v>
      </c>
      <c r="M12" s="173"/>
    </row>
    <row r="13" spans="1:13" x14ac:dyDescent="0.3">
      <c r="A13" s="187" t="s">
        <v>5</v>
      </c>
      <c r="B13" s="174"/>
      <c r="C13" s="175"/>
      <c r="D13" s="134"/>
      <c r="E13" s="133"/>
      <c r="F13" s="174"/>
      <c r="G13" s="175"/>
      <c r="H13" s="134"/>
      <c r="I13" s="133"/>
      <c r="J13" s="174"/>
      <c r="K13" s="175"/>
      <c r="L13" s="134"/>
      <c r="M13" s="175"/>
    </row>
    <row r="14" spans="1:13" x14ac:dyDescent="0.3">
      <c r="A14" s="188" t="s">
        <v>111</v>
      </c>
      <c r="B14" s="174">
        <f>ent_line!$F$19</f>
        <v>2102</v>
      </c>
      <c r="C14" s="175"/>
      <c r="D14" s="134">
        <f>ent_line_mp!$F$19</f>
        <v>2202</v>
      </c>
      <c r="E14" s="133"/>
      <c r="F14" s="174">
        <f>ent_diag!$F$19</f>
        <v>2302</v>
      </c>
      <c r="G14" s="175"/>
      <c r="H14" s="134">
        <f>ent_accel!$F$19</f>
        <v>2402</v>
      </c>
      <c r="I14" s="133"/>
      <c r="J14" s="174">
        <f>ent_circle!$F$19</f>
        <v>2502</v>
      </c>
      <c r="K14" s="175"/>
      <c r="L14" s="134">
        <f>ent_poly!$F$19</f>
        <v>2602</v>
      </c>
      <c r="M14" s="175"/>
    </row>
    <row r="15" spans="1:13" x14ac:dyDescent="0.3">
      <c r="A15" s="188" t="s">
        <v>112</v>
      </c>
      <c r="B15" s="174">
        <f>ent_line!$F$20</f>
        <v>0</v>
      </c>
      <c r="C15" s="175"/>
      <c r="D15" s="134">
        <f>ent_line_mp!$F$20</f>
        <v>0</v>
      </c>
      <c r="E15" s="133"/>
      <c r="F15" s="174">
        <f>ent_diag!$F$20</f>
        <v>0</v>
      </c>
      <c r="G15" s="175"/>
      <c r="H15" s="134">
        <f>ent_accel!$F$20</f>
        <v>0</v>
      </c>
      <c r="I15" s="133"/>
      <c r="J15" s="174">
        <f>ent_circle!$F$20</f>
        <v>0</v>
      </c>
      <c r="K15" s="175"/>
      <c r="L15" s="134">
        <f>ent_poly!$F$20</f>
        <v>0</v>
      </c>
      <c r="M15" s="175"/>
    </row>
    <row r="16" spans="1:13" x14ac:dyDescent="0.3">
      <c r="A16" s="188" t="s">
        <v>113</v>
      </c>
      <c r="B16" s="174">
        <f>ent_line!$H$20</f>
        <v>-0.6</v>
      </c>
      <c r="C16" s="175"/>
      <c r="D16" s="134">
        <f>ent_line_mp!$H$20</f>
        <v>-0.6</v>
      </c>
      <c r="E16" s="133"/>
      <c r="F16" s="174">
        <f>ent_diag!$H$20</f>
        <v>-0.6</v>
      </c>
      <c r="G16" s="175"/>
      <c r="H16" s="134">
        <f>ent_accel!$H$20</f>
        <v>-0.6</v>
      </c>
      <c r="I16" s="133"/>
      <c r="J16" s="174">
        <f>ent_circle!$H$20</f>
        <v>-0.6</v>
      </c>
      <c r="K16" s="175"/>
      <c r="L16" s="134">
        <f>ent_poly!$H$20</f>
        <v>-0.6</v>
      </c>
      <c r="M16" s="175"/>
    </row>
    <row r="17" spans="1:14" x14ac:dyDescent="0.3">
      <c r="A17" s="188" t="s">
        <v>115</v>
      </c>
      <c r="B17" s="176">
        <v>0</v>
      </c>
      <c r="C17" s="177"/>
      <c r="D17" s="165">
        <v>0</v>
      </c>
      <c r="E17" s="180"/>
      <c r="F17" s="176">
        <v>0</v>
      </c>
      <c r="G17" s="177"/>
      <c r="H17" s="165">
        <v>0</v>
      </c>
      <c r="I17" s="180"/>
      <c r="J17" s="176">
        <v>0</v>
      </c>
      <c r="K17" s="177"/>
      <c r="L17" s="165">
        <v>0</v>
      </c>
      <c r="M17" s="177"/>
    </row>
    <row r="18" spans="1:14" x14ac:dyDescent="0.3">
      <c r="A18" s="184" t="s">
        <v>150</v>
      </c>
      <c r="B18" s="168"/>
      <c r="C18" s="169"/>
      <c r="D18" s="163"/>
      <c r="E18" s="178"/>
      <c r="F18" s="168"/>
      <c r="G18" s="169"/>
      <c r="H18" s="163"/>
      <c r="I18" s="178"/>
      <c r="J18" s="168"/>
      <c r="K18" s="169"/>
      <c r="L18" s="163"/>
      <c r="M18" s="169"/>
    </row>
    <row r="19" spans="1:14" x14ac:dyDescent="0.3">
      <c r="A19" s="184"/>
      <c r="B19" s="159" t="s">
        <v>4</v>
      </c>
      <c r="C19" s="159" t="s">
        <v>5</v>
      </c>
      <c r="D19" s="159" t="s">
        <v>4</v>
      </c>
      <c r="E19" s="159" t="s">
        <v>5</v>
      </c>
      <c r="F19" s="159" t="s">
        <v>4</v>
      </c>
      <c r="G19" s="159" t="s">
        <v>5</v>
      </c>
      <c r="H19" s="159" t="s">
        <v>4</v>
      </c>
      <c r="I19" s="159" t="s">
        <v>5</v>
      </c>
      <c r="J19" s="159" t="s">
        <v>4</v>
      </c>
      <c r="K19" s="159" t="s">
        <v>5</v>
      </c>
      <c r="L19" s="159" t="s">
        <v>4</v>
      </c>
      <c r="M19" s="159" t="s">
        <v>5</v>
      </c>
    </row>
    <row r="20" spans="1:14" x14ac:dyDescent="0.3">
      <c r="A20" s="189" t="s">
        <v>151</v>
      </c>
      <c r="B20" s="159">
        <f>ent_line!$B$17</f>
        <v>0.1</v>
      </c>
      <c r="C20" s="159"/>
      <c r="D20" s="159">
        <f>ent_line_mp!$B$17</f>
        <v>0.1</v>
      </c>
      <c r="E20" s="159"/>
      <c r="F20" s="159">
        <f>ent_diag!$B$17</f>
        <v>0.2</v>
      </c>
      <c r="G20" s="159"/>
      <c r="H20" s="159">
        <f>ent_accel!$B$17</f>
        <v>0.2</v>
      </c>
      <c r="I20" s="159"/>
      <c r="J20" s="159">
        <f>ent_circle!$B$17</f>
        <v>0.2</v>
      </c>
      <c r="K20" s="159"/>
      <c r="L20" s="159">
        <f>ent_poly!$B$17</f>
        <v>0.1</v>
      </c>
      <c r="M20" s="159"/>
    </row>
    <row r="21" spans="1:14" x14ac:dyDescent="0.3">
      <c r="A21" s="189" t="s">
        <v>152</v>
      </c>
      <c r="B21" s="160">
        <f>ent_line!$B$21</f>
        <v>0</v>
      </c>
      <c r="C21" s="160">
        <f>ent_line!$F$21</f>
        <v>0</v>
      </c>
      <c r="D21" s="160">
        <f>ent_line_mp!$B$21</f>
        <v>0</v>
      </c>
      <c r="E21" s="160">
        <f>ent_line_mp!$F$21</f>
        <v>0</v>
      </c>
      <c r="F21" s="160">
        <f>ent_diag!$B$21</f>
        <v>0</v>
      </c>
      <c r="G21" s="160">
        <f>ent_diag!$F$21</f>
        <v>0.1</v>
      </c>
      <c r="H21" s="160">
        <f>ent_accel!$B$21</f>
        <v>0</v>
      </c>
      <c r="I21" s="160">
        <f>ent_accel!$F$21</f>
        <v>0.1</v>
      </c>
      <c r="J21" s="160">
        <f>ent_circle!$B$21</f>
        <v>0</v>
      </c>
      <c r="K21" s="160">
        <f>ent_circle!$F$21</f>
        <v>0.1</v>
      </c>
      <c r="L21" s="160">
        <f>ent_poly!$B$21</f>
        <v>0</v>
      </c>
      <c r="M21" s="160">
        <f>ent_poly!$F$21</f>
        <v>0</v>
      </c>
    </row>
    <row r="22" spans="1:14" x14ac:dyDescent="0.3">
      <c r="A22" s="65" t="s">
        <v>2</v>
      </c>
      <c r="B22" s="1"/>
      <c r="C22" s="1"/>
      <c r="D22" s="130"/>
      <c r="E22" s="130"/>
      <c r="F22" s="130"/>
      <c r="G22" s="130"/>
      <c r="H22" s="130"/>
      <c r="I22" s="130"/>
      <c r="J22" s="130"/>
      <c r="K22" s="130"/>
      <c r="M22" s="130"/>
      <c r="N22" s="194" t="s">
        <v>154</v>
      </c>
    </row>
    <row r="23" spans="1:14" x14ac:dyDescent="0.3">
      <c r="A23" s="191">
        <f>0</f>
        <v>0</v>
      </c>
      <c r="B23" s="190">
        <v>1</v>
      </c>
      <c r="C23" s="190">
        <v>1</v>
      </c>
      <c r="D23" s="190">
        <v>1</v>
      </c>
      <c r="E23" s="190">
        <v>1</v>
      </c>
      <c r="F23" s="190">
        <v>1</v>
      </c>
      <c r="G23" s="190"/>
      <c r="H23" s="190">
        <v>1</v>
      </c>
      <c r="I23" s="190"/>
      <c r="J23" s="190">
        <v>1</v>
      </c>
      <c r="K23" s="190"/>
      <c r="L23" s="190">
        <v>1</v>
      </c>
      <c r="M23" s="190">
        <v>1</v>
      </c>
      <c r="N23" s="193">
        <f>SUM(B23:M23)</f>
        <v>9</v>
      </c>
    </row>
    <row r="24" spans="1:14" x14ac:dyDescent="0.3">
      <c r="A24" s="191">
        <f>A23+0.1</f>
        <v>0.1</v>
      </c>
      <c r="B24" s="190">
        <v>1</v>
      </c>
      <c r="C24" s="190">
        <v>1</v>
      </c>
      <c r="D24" s="190">
        <v>1</v>
      </c>
      <c r="E24" s="190">
        <v>1</v>
      </c>
      <c r="F24" s="192"/>
      <c r="G24" s="190">
        <v>1</v>
      </c>
      <c r="H24" s="192"/>
      <c r="I24" s="190">
        <v>1</v>
      </c>
      <c r="J24" s="192"/>
      <c r="K24" s="190">
        <v>1</v>
      </c>
      <c r="L24" s="190">
        <v>1</v>
      </c>
      <c r="M24" s="190">
        <v>1</v>
      </c>
      <c r="N24" s="193">
        <f t="shared" ref="N24:N28" si="0">SUM(B24:M24)</f>
        <v>9</v>
      </c>
    </row>
    <row r="25" spans="1:14" x14ac:dyDescent="0.3">
      <c r="A25" s="191">
        <f t="shared" ref="A25:A27" si="1">A24+0.1</f>
        <v>0.2</v>
      </c>
      <c r="B25" s="190">
        <v>1</v>
      </c>
      <c r="C25" s="190">
        <v>1</v>
      </c>
      <c r="D25" s="190">
        <v>1</v>
      </c>
      <c r="E25" s="190">
        <v>1</v>
      </c>
      <c r="F25" s="190">
        <v>1</v>
      </c>
      <c r="G25" s="190"/>
      <c r="H25" s="190">
        <v>1</v>
      </c>
      <c r="I25" s="190"/>
      <c r="J25" s="190">
        <v>1</v>
      </c>
      <c r="K25" s="190"/>
      <c r="L25" s="190">
        <v>1</v>
      </c>
      <c r="M25" s="190">
        <v>1</v>
      </c>
      <c r="N25" s="193">
        <f t="shared" si="0"/>
        <v>9</v>
      </c>
    </row>
    <row r="26" spans="1:14" x14ac:dyDescent="0.3">
      <c r="A26" s="191">
        <f t="shared" si="1"/>
        <v>0.30000000000000004</v>
      </c>
      <c r="B26" s="190">
        <v>1</v>
      </c>
      <c r="C26" s="190">
        <v>1</v>
      </c>
      <c r="D26" s="190">
        <v>1</v>
      </c>
      <c r="E26" s="190">
        <v>1</v>
      </c>
      <c r="F26" s="192"/>
      <c r="G26" s="190">
        <v>1</v>
      </c>
      <c r="H26" s="192"/>
      <c r="I26" s="190">
        <v>1</v>
      </c>
      <c r="J26" s="192"/>
      <c r="K26" s="190">
        <v>1</v>
      </c>
      <c r="L26" s="190">
        <v>1</v>
      </c>
      <c r="M26" s="190">
        <v>1</v>
      </c>
      <c r="N26" s="193">
        <f t="shared" si="0"/>
        <v>9</v>
      </c>
    </row>
    <row r="27" spans="1:14" x14ac:dyDescent="0.3">
      <c r="A27" s="191">
        <f t="shared" si="1"/>
        <v>0.4</v>
      </c>
      <c r="B27" s="190">
        <v>1</v>
      </c>
      <c r="C27" s="190">
        <v>1</v>
      </c>
      <c r="D27" s="190">
        <v>1</v>
      </c>
      <c r="E27" s="190">
        <v>1</v>
      </c>
      <c r="F27" s="190">
        <v>1</v>
      </c>
      <c r="G27" s="190"/>
      <c r="H27" s="190">
        <v>1</v>
      </c>
      <c r="I27" s="190"/>
      <c r="J27" s="190">
        <v>1</v>
      </c>
      <c r="K27" s="190"/>
      <c r="L27" s="190">
        <v>1</v>
      </c>
      <c r="M27" s="190">
        <v>1</v>
      </c>
      <c r="N27" s="193">
        <f t="shared" si="0"/>
        <v>9</v>
      </c>
    </row>
    <row r="28" spans="1:14" x14ac:dyDescent="0.3">
      <c r="A28" s="191">
        <f t="shared" ref="A28" si="2">A27+0.1</f>
        <v>0.5</v>
      </c>
      <c r="B28" s="190">
        <v>1</v>
      </c>
      <c r="C28" s="190">
        <v>1</v>
      </c>
      <c r="D28" s="190">
        <v>1</v>
      </c>
      <c r="E28" s="190">
        <v>1</v>
      </c>
      <c r="F28" s="192"/>
      <c r="G28" s="190">
        <v>1</v>
      </c>
      <c r="H28" s="192"/>
      <c r="I28" s="190">
        <v>1</v>
      </c>
      <c r="J28" s="192"/>
      <c r="K28" s="190">
        <v>1</v>
      </c>
      <c r="L28" s="190">
        <v>1</v>
      </c>
      <c r="M28" s="190">
        <v>1</v>
      </c>
      <c r="N28" s="193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8"/>
  <sheetViews>
    <sheetView zoomScale="90" zoomScaleNormal="90" workbookViewId="0">
      <selection activeCell="A29" sqref="A29"/>
    </sheetView>
  </sheetViews>
  <sheetFormatPr defaultColWidth="8.88671875" defaultRowHeight="10.199999999999999" x14ac:dyDescent="0.2"/>
  <cols>
    <col min="1" max="1" width="10.88671875" style="1" customWidth="1"/>
    <col min="2" max="2" width="5.5546875" style="1" customWidth="1"/>
    <col min="3" max="3" width="7.44140625" style="1" customWidth="1"/>
    <col min="4" max="4" width="6.33203125" style="1" customWidth="1"/>
    <col min="5" max="5" width="9" style="1" customWidth="1"/>
    <col min="6" max="6" width="10.5546875" style="1" customWidth="1"/>
    <col min="7" max="9" width="6.33203125" style="1" customWidth="1"/>
    <col min="10" max="12" width="6.44140625" style="1" customWidth="1"/>
    <col min="13" max="13" width="7.44140625" style="1" customWidth="1"/>
    <col min="14" max="16" width="9.6640625" style="1" customWidth="1"/>
    <col min="17" max="17" width="9" style="1" customWidth="1"/>
    <col min="18" max="18" width="8.5546875" style="1" customWidth="1"/>
    <col min="19" max="19" width="7.44140625" style="1" customWidth="1"/>
    <col min="20" max="20" width="6" style="1" customWidth="1"/>
    <col min="21" max="22" width="6.44140625" style="1" customWidth="1"/>
    <col min="23" max="23" width="6.6640625" style="1" customWidth="1"/>
    <col min="24" max="24" width="6.44140625" style="1" customWidth="1"/>
    <col min="25" max="25" width="7.6640625" style="1" customWidth="1"/>
    <col min="26" max="26" width="7.44140625" style="1" customWidth="1"/>
    <col min="27" max="27" width="6.6640625" style="1" customWidth="1"/>
    <col min="28" max="28" width="7.6640625" style="1" customWidth="1"/>
    <col min="29" max="29" width="6.6640625" style="1" customWidth="1"/>
    <col min="30" max="31" width="6.44140625" style="1" customWidth="1"/>
    <col min="32" max="32" width="6.6640625" style="1" customWidth="1"/>
    <col min="33" max="35" width="6.44140625" style="1" customWidth="1"/>
    <col min="36" max="37" width="7.44140625" style="1" customWidth="1"/>
    <col min="38" max="39" width="6.33203125" style="1" customWidth="1"/>
    <col min="40" max="40" width="10.44140625" style="1" customWidth="1"/>
    <col min="41" max="41" width="9.6640625" style="1" customWidth="1"/>
    <col min="42" max="42" width="10.44140625" style="1" customWidth="1"/>
    <col min="43" max="43" width="5.6640625" style="1" customWidth="1"/>
    <col min="44" max="45" width="5.88671875" style="1" customWidth="1"/>
    <col min="46" max="46" width="5.33203125" style="1" customWidth="1"/>
    <col min="47" max="47" width="5.6640625" style="1" customWidth="1"/>
    <col min="48" max="48" width="6.6640625" style="1" customWidth="1"/>
    <col min="49" max="49" width="4.88671875" style="1" customWidth="1"/>
    <col min="50" max="50" width="5.6640625" style="1" customWidth="1"/>
    <col min="51" max="51" width="6.5546875" style="1" customWidth="1"/>
    <col min="52" max="52" width="6.33203125" style="1" customWidth="1"/>
    <col min="53" max="53" width="7.5546875" style="1" customWidth="1"/>
    <col min="54" max="54" width="9.5546875" style="1" customWidth="1"/>
    <col min="55" max="58" width="6.88671875" style="1" customWidth="1"/>
    <col min="59" max="59" width="32.109375" style="1" customWidth="1"/>
    <col min="60" max="60" width="32" style="1" customWidth="1"/>
    <col min="61" max="61" width="51.33203125" style="1" customWidth="1"/>
    <col min="62" max="62" width="55.33203125" style="1" customWidth="1"/>
    <col min="63" max="16384" width="8.88671875" style="1"/>
  </cols>
  <sheetData>
    <row r="1" spans="1:60" x14ac:dyDescent="0.2">
      <c r="A1" s="15" t="s">
        <v>56</v>
      </c>
      <c r="R1" s="119"/>
      <c r="S1" s="119"/>
    </row>
    <row r="2" spans="1:60" x14ac:dyDescent="0.2">
      <c r="A2" s="15" t="s">
        <v>36</v>
      </c>
      <c r="B2" s="1" t="s">
        <v>110</v>
      </c>
      <c r="R2" s="119"/>
      <c r="S2" s="119"/>
      <c r="U2" s="119">
        <v>0</v>
      </c>
      <c r="V2" s="119">
        <v>0</v>
      </c>
      <c r="W2" s="12"/>
      <c r="X2" s="12"/>
    </row>
    <row r="3" spans="1:60" x14ac:dyDescent="0.2">
      <c r="A3" s="15" t="s">
        <v>38</v>
      </c>
      <c r="B3" s="1" t="s">
        <v>37</v>
      </c>
      <c r="N3" s="76"/>
      <c r="O3" s="76"/>
      <c r="P3" s="76"/>
      <c r="Q3" s="76"/>
      <c r="R3" s="76"/>
      <c r="S3" s="76"/>
      <c r="T3" s="76"/>
      <c r="U3" s="119">
        <v>300</v>
      </c>
      <c r="V3" s="119">
        <v>160</v>
      </c>
      <c r="W3" s="12"/>
      <c r="X3" s="12"/>
      <c r="AO3" s="76"/>
      <c r="AV3" s="16"/>
      <c r="AW3" s="16"/>
      <c r="BG3" s="16"/>
      <c r="BH3" s="16"/>
    </row>
    <row r="4" spans="1:60" x14ac:dyDescent="0.2">
      <c r="A4" s="15" t="s">
        <v>70</v>
      </c>
      <c r="B4" s="1" t="s">
        <v>71</v>
      </c>
      <c r="N4" s="76"/>
      <c r="O4" s="76"/>
      <c r="P4" s="76"/>
      <c r="Q4" s="76"/>
      <c r="R4" s="76"/>
      <c r="S4" s="76"/>
      <c r="T4" s="76"/>
      <c r="U4" s="121">
        <f>V28</f>
        <v>10</v>
      </c>
      <c r="V4" s="121">
        <f>W28</f>
        <v>150.6</v>
      </c>
      <c r="W4" s="12"/>
      <c r="X4" s="12"/>
      <c r="AO4" s="76"/>
      <c r="AV4" s="16"/>
      <c r="AW4" s="17"/>
      <c r="BG4" s="16"/>
      <c r="BH4" s="17"/>
    </row>
    <row r="5" spans="1:60" x14ac:dyDescent="0.2">
      <c r="A5" s="1" t="s">
        <v>13</v>
      </c>
      <c r="B5" s="5">
        <v>1000</v>
      </c>
      <c r="L5" s="2"/>
      <c r="N5" s="76"/>
      <c r="O5" s="76"/>
      <c r="P5" s="76"/>
      <c r="Q5" s="76"/>
      <c r="R5" s="78"/>
      <c r="S5" s="76"/>
      <c r="T5" s="76"/>
      <c r="U5" s="121">
        <f t="shared" ref="U5:V5" si="0">V29</f>
        <v>10.9</v>
      </c>
      <c r="V5" s="121">
        <f t="shared" si="0"/>
        <v>150.6</v>
      </c>
      <c r="W5" s="14"/>
      <c r="X5" s="12"/>
      <c r="AO5" s="76"/>
    </row>
    <row r="6" spans="1:60" x14ac:dyDescent="0.2">
      <c r="A6" s="11" t="s">
        <v>36</v>
      </c>
      <c r="B6" s="9"/>
      <c r="C6" s="9"/>
      <c r="D6" s="9"/>
      <c r="E6" s="9"/>
      <c r="F6" s="10" t="s">
        <v>37</v>
      </c>
      <c r="G6" s="11" t="s">
        <v>60</v>
      </c>
      <c r="H6" s="74"/>
      <c r="I6" s="86"/>
      <c r="J6" s="84"/>
      <c r="N6" s="76"/>
      <c r="O6" s="76"/>
      <c r="P6" s="76"/>
      <c r="Q6" s="76"/>
      <c r="R6" s="78"/>
      <c r="S6" s="76"/>
      <c r="T6" s="76"/>
      <c r="U6" s="121">
        <f t="shared" ref="U6:V6" si="1">V30</f>
        <v>11.8</v>
      </c>
      <c r="V6" s="121">
        <f t="shared" si="1"/>
        <v>150.6</v>
      </c>
      <c r="W6" s="12"/>
      <c r="X6" s="12"/>
      <c r="AO6" s="76"/>
    </row>
    <row r="7" spans="1:60" x14ac:dyDescent="0.2">
      <c r="A7" s="6" t="s">
        <v>11</v>
      </c>
      <c r="B7" s="7">
        <v>10</v>
      </c>
      <c r="C7" s="12" t="s">
        <v>12</v>
      </c>
      <c r="D7" s="7">
        <v>150</v>
      </c>
      <c r="E7" s="12" t="s">
        <v>44</v>
      </c>
      <c r="F7" s="64">
        <v>5</v>
      </c>
      <c r="G7" s="6" t="s">
        <v>21</v>
      </c>
      <c r="H7" s="20">
        <v>3</v>
      </c>
      <c r="I7" s="12"/>
      <c r="J7" s="70">
        <v>3</v>
      </c>
      <c r="N7" s="76"/>
      <c r="O7" s="76"/>
      <c r="P7" s="76"/>
      <c r="Q7" s="77"/>
      <c r="R7" s="79"/>
      <c r="S7" s="77"/>
      <c r="T7" s="77"/>
      <c r="U7" s="121">
        <f t="shared" ref="U7:V7" si="2">V31</f>
        <v>12.7</v>
      </c>
      <c r="V7" s="121">
        <f t="shared" si="2"/>
        <v>150.6</v>
      </c>
      <c r="W7" s="12"/>
      <c r="X7" s="7"/>
      <c r="Z7" s="5"/>
      <c r="AO7" s="76"/>
    </row>
    <row r="8" spans="1:60" x14ac:dyDescent="0.2">
      <c r="A8" s="6" t="s">
        <v>45</v>
      </c>
      <c r="B8" s="7">
        <v>0</v>
      </c>
      <c r="C8" s="12" t="s">
        <v>46</v>
      </c>
      <c r="D8" s="20">
        <f>$B$8*$H$12</f>
        <v>0</v>
      </c>
      <c r="E8" s="12"/>
      <c r="F8" s="64"/>
      <c r="G8" s="6" t="s">
        <v>76</v>
      </c>
      <c r="H8" s="20">
        <v>1760</v>
      </c>
      <c r="I8" s="12"/>
      <c r="J8" s="70"/>
      <c r="N8" s="76"/>
      <c r="O8" s="76"/>
      <c r="P8" s="76"/>
      <c r="Q8" s="77"/>
      <c r="R8" s="77"/>
      <c r="S8" s="77"/>
      <c r="T8" s="77"/>
      <c r="U8" s="121">
        <f t="shared" ref="U8:V8" si="3">V32</f>
        <v>13.6</v>
      </c>
      <c r="V8" s="121">
        <f t="shared" si="3"/>
        <v>150.6</v>
      </c>
      <c r="W8" s="14"/>
      <c r="X8" s="20"/>
      <c r="Z8" s="5"/>
      <c r="AO8" s="76"/>
    </row>
    <row r="9" spans="1:60" x14ac:dyDescent="0.2">
      <c r="A9" s="6" t="s">
        <v>47</v>
      </c>
      <c r="B9" s="7">
        <v>3</v>
      </c>
      <c r="C9" s="12" t="s">
        <v>48</v>
      </c>
      <c r="D9" s="20">
        <f>$B$9*$H$7</f>
        <v>9</v>
      </c>
      <c r="E9" s="12"/>
      <c r="F9" s="64"/>
      <c r="G9" s="6" t="s">
        <v>61</v>
      </c>
      <c r="H9" s="20">
        <v>300</v>
      </c>
      <c r="I9" s="12"/>
      <c r="J9" s="70"/>
      <c r="N9" s="76"/>
      <c r="O9" s="76"/>
      <c r="P9" s="76"/>
      <c r="Q9" s="77"/>
      <c r="R9" s="77"/>
      <c r="S9" s="79"/>
      <c r="T9" s="77"/>
      <c r="U9" s="121">
        <f t="shared" ref="U9:V9" si="4">V33</f>
        <v>14.5</v>
      </c>
      <c r="V9" s="121">
        <f t="shared" si="4"/>
        <v>150.6</v>
      </c>
      <c r="W9" s="23"/>
      <c r="X9" s="20"/>
      <c r="Z9" s="5"/>
      <c r="AO9" s="76"/>
    </row>
    <row r="10" spans="1:60" x14ac:dyDescent="0.2">
      <c r="A10" s="6" t="s">
        <v>49</v>
      </c>
      <c r="B10" s="20">
        <f>D$9*COS($D$8)</f>
        <v>9</v>
      </c>
      <c r="C10" s="12" t="s">
        <v>50</v>
      </c>
      <c r="D10" s="20">
        <f>D$9*SIN($D$8)</f>
        <v>0</v>
      </c>
      <c r="E10" s="12"/>
      <c r="F10" s="64"/>
      <c r="G10" s="6" t="s">
        <v>62</v>
      </c>
      <c r="H10" s="20">
        <v>160</v>
      </c>
      <c r="I10" s="12"/>
      <c r="J10" s="70"/>
      <c r="N10" s="76"/>
      <c r="O10" s="76"/>
      <c r="P10" s="76"/>
      <c r="Q10" s="77"/>
      <c r="R10" s="77"/>
      <c r="S10" s="77"/>
      <c r="T10" s="77"/>
      <c r="U10" s="121">
        <f t="shared" ref="U10:V10" si="5">V34</f>
        <v>15.399999999999999</v>
      </c>
      <c r="V10" s="121">
        <f t="shared" si="5"/>
        <v>150.6</v>
      </c>
      <c r="W10" s="12"/>
      <c r="X10" s="7"/>
      <c r="Z10" s="5"/>
      <c r="AO10" s="76"/>
    </row>
    <row r="11" spans="1:60" x14ac:dyDescent="0.2">
      <c r="A11" s="6" t="s">
        <v>63</v>
      </c>
      <c r="B11" s="7">
        <v>0</v>
      </c>
      <c r="C11" s="12" t="s">
        <v>64</v>
      </c>
      <c r="D11" s="20">
        <f>$B$11*$H$7</f>
        <v>0</v>
      </c>
      <c r="E11" s="12"/>
      <c r="F11" s="64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N11" s="76"/>
      <c r="O11" s="76"/>
      <c r="P11" s="76"/>
      <c r="Q11" s="77"/>
      <c r="R11" s="77"/>
      <c r="S11" s="77"/>
      <c r="T11" s="77"/>
      <c r="U11" s="121">
        <f t="shared" ref="U11:V11" si="6">V35</f>
        <v>16.3</v>
      </c>
      <c r="V11" s="121">
        <f t="shared" si="6"/>
        <v>150.6</v>
      </c>
      <c r="W11" s="12"/>
      <c r="X11" s="7"/>
      <c r="Z11" s="5"/>
      <c r="AO11" s="76"/>
    </row>
    <row r="12" spans="1:60" x14ac:dyDescent="0.2">
      <c r="A12" s="6" t="s">
        <v>65</v>
      </c>
      <c r="B12" s="20">
        <f>D$11*COS($D$8)</f>
        <v>0</v>
      </c>
      <c r="C12" s="12" t="s">
        <v>66</v>
      </c>
      <c r="D12" s="20">
        <f>D$11*SIN($D$8)</f>
        <v>0</v>
      </c>
      <c r="E12" s="12"/>
      <c r="F12" s="64"/>
      <c r="G12" s="90" t="s">
        <v>84</v>
      </c>
      <c r="H12" s="91">
        <f>PI()/180</f>
        <v>1.7453292519943295E-2</v>
      </c>
      <c r="I12" s="12"/>
      <c r="J12" s="13"/>
      <c r="N12" s="76"/>
      <c r="O12" s="76"/>
      <c r="P12" s="76"/>
      <c r="Q12" s="77"/>
      <c r="R12" s="77"/>
      <c r="S12" s="77"/>
      <c r="T12" s="77"/>
      <c r="U12" s="121">
        <f t="shared" ref="U12:V12" si="7">V36</f>
        <v>17.2</v>
      </c>
      <c r="V12" s="121">
        <f t="shared" si="7"/>
        <v>150.6</v>
      </c>
      <c r="W12" s="12"/>
      <c r="X12" s="7"/>
      <c r="Z12" s="5"/>
      <c r="AO12" s="76"/>
    </row>
    <row r="13" spans="1:60" x14ac:dyDescent="0.2">
      <c r="A13" s="73" t="s">
        <v>67</v>
      </c>
      <c r="B13" s="49">
        <v>0</v>
      </c>
      <c r="C13" s="9"/>
      <c r="D13" s="74"/>
      <c r="E13" s="9"/>
      <c r="F13" s="75" t="s">
        <v>69</v>
      </c>
      <c r="G13" s="6"/>
      <c r="H13" s="12"/>
      <c r="I13" s="12"/>
      <c r="J13" s="13"/>
      <c r="N13" s="76"/>
      <c r="O13" s="76"/>
      <c r="P13" s="76"/>
      <c r="Q13" s="77"/>
      <c r="R13" s="77"/>
      <c r="S13" s="77"/>
      <c r="T13" s="77"/>
      <c r="U13" s="120">
        <f>AV28</f>
        <v>10</v>
      </c>
      <c r="V13" s="120">
        <f>AW28</f>
        <v>149.4</v>
      </c>
      <c r="W13" s="12"/>
      <c r="X13" s="7"/>
      <c r="Z13" s="5"/>
      <c r="AO13" s="76"/>
    </row>
    <row r="14" spans="1:60" x14ac:dyDescent="0.2">
      <c r="A14" s="65" t="s">
        <v>81</v>
      </c>
      <c r="B14" s="66">
        <v>0</v>
      </c>
      <c r="C14" s="67" t="s">
        <v>82</v>
      </c>
      <c r="D14" s="66">
        <v>0</v>
      </c>
      <c r="E14" s="67" t="s">
        <v>83</v>
      </c>
      <c r="F14" s="68">
        <v>0</v>
      </c>
      <c r="G14" s="65"/>
      <c r="H14" s="67"/>
      <c r="I14" s="67"/>
      <c r="J14" s="71"/>
      <c r="N14" s="76"/>
      <c r="O14" s="76"/>
      <c r="P14" s="76"/>
      <c r="Q14" s="77"/>
      <c r="R14" s="77"/>
      <c r="S14" s="77"/>
      <c r="T14" s="77"/>
      <c r="U14" s="120">
        <f t="shared" ref="U14:V14" si="8">AV29</f>
        <v>10.9</v>
      </c>
      <c r="V14" s="120">
        <f t="shared" si="8"/>
        <v>149.4</v>
      </c>
      <c r="W14" s="12"/>
      <c r="X14" s="7"/>
      <c r="Z14" s="5"/>
      <c r="AO14" s="76"/>
    </row>
    <row r="15" spans="1:60" x14ac:dyDescent="0.2">
      <c r="A15" s="72" t="s">
        <v>51</v>
      </c>
      <c r="B15" s="7"/>
      <c r="C15" s="12"/>
      <c r="D15" s="12"/>
      <c r="E15" s="12"/>
      <c r="F15" s="12"/>
      <c r="G15" s="9"/>
      <c r="H15" s="9"/>
      <c r="I15" s="9"/>
      <c r="J15" s="50"/>
      <c r="K15" s="5"/>
      <c r="L15" s="5"/>
      <c r="Q15" s="21"/>
      <c r="R15" s="22"/>
      <c r="S15" s="23"/>
      <c r="T15" s="22"/>
      <c r="U15" s="120">
        <f t="shared" ref="U15:V15" si="9">AV30</f>
        <v>11.8</v>
      </c>
      <c r="V15" s="120">
        <f t="shared" si="9"/>
        <v>149.4</v>
      </c>
      <c r="W15" s="16"/>
      <c r="AC15" s="16"/>
      <c r="AF15" s="16"/>
    </row>
    <row r="16" spans="1:60" x14ac:dyDescent="0.2">
      <c r="A16" s="6" t="s">
        <v>2</v>
      </c>
      <c r="B16" s="7">
        <v>0.1</v>
      </c>
      <c r="C16" s="12"/>
      <c r="D16" s="12"/>
      <c r="E16" s="12"/>
      <c r="F16" s="12"/>
      <c r="G16" s="12"/>
      <c r="H16" s="12"/>
      <c r="I16" s="12"/>
      <c r="J16" s="51"/>
      <c r="K16" s="5"/>
      <c r="L16" s="5"/>
      <c r="Q16" s="22"/>
      <c r="R16" s="12"/>
      <c r="S16" s="12"/>
      <c r="T16" s="12"/>
      <c r="U16" s="120">
        <f t="shared" ref="U16:V16" si="10">AV31</f>
        <v>12.7</v>
      </c>
      <c r="V16" s="120">
        <f t="shared" si="10"/>
        <v>149.4</v>
      </c>
      <c r="W16" s="16"/>
      <c r="AC16" s="17"/>
      <c r="AF16" s="17"/>
    </row>
    <row r="17" spans="1:63" x14ac:dyDescent="0.2">
      <c r="A17" s="6" t="s">
        <v>41</v>
      </c>
      <c r="B17" s="81">
        <v>0.1</v>
      </c>
      <c r="C17" s="20" t="s">
        <v>42</v>
      </c>
      <c r="D17" s="20">
        <f>1/$B$17</f>
        <v>10</v>
      </c>
      <c r="E17" s="12"/>
      <c r="F17" s="12"/>
      <c r="G17" s="12"/>
      <c r="H17" s="12"/>
      <c r="I17" s="12"/>
      <c r="J17" s="51"/>
      <c r="K17" s="5"/>
      <c r="L17" s="5"/>
      <c r="Q17" s="22"/>
      <c r="R17" s="12"/>
      <c r="S17" s="14"/>
      <c r="T17" s="12"/>
      <c r="U17" s="120">
        <f t="shared" ref="U17:V17" si="11">AV32</f>
        <v>13.6</v>
      </c>
      <c r="V17" s="120">
        <f t="shared" si="11"/>
        <v>149.4</v>
      </c>
      <c r="X17" s="2"/>
    </row>
    <row r="18" spans="1:63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5"/>
      <c r="L18" s="5"/>
      <c r="Q18" s="22"/>
      <c r="R18" s="12"/>
      <c r="S18" s="12"/>
      <c r="T18" s="12"/>
      <c r="U18" s="120">
        <f t="shared" ref="U18:V18" si="12">AV33</f>
        <v>14.5</v>
      </c>
      <c r="V18" s="120">
        <f t="shared" si="12"/>
        <v>149.4</v>
      </c>
      <c r="Y18" s="15"/>
    </row>
    <row r="19" spans="1:63" x14ac:dyDescent="0.2">
      <c r="A19" s="43" t="s">
        <v>7</v>
      </c>
      <c r="B19" s="41">
        <v>2101</v>
      </c>
      <c r="C19" s="42"/>
      <c r="D19" s="42"/>
      <c r="E19" s="45" t="s">
        <v>7</v>
      </c>
      <c r="F19" s="46">
        <v>2102</v>
      </c>
      <c r="G19" s="45"/>
      <c r="H19" s="45"/>
      <c r="I19" s="54" t="s">
        <v>20</v>
      </c>
      <c r="J19" s="55">
        <v>0</v>
      </c>
      <c r="K19" s="5"/>
      <c r="L19" s="5"/>
      <c r="Q19" s="22"/>
      <c r="R19" s="12"/>
      <c r="S19" s="12"/>
      <c r="T19" s="12"/>
      <c r="U19" s="120">
        <f t="shared" ref="U19:V19" si="13">AV34</f>
        <v>15.399999999999999</v>
      </c>
      <c r="V19" s="120">
        <f t="shared" si="13"/>
        <v>149.4</v>
      </c>
      <c r="Y19" s="15"/>
    </row>
    <row r="20" spans="1:63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K20" s="5"/>
      <c r="L20" s="5"/>
      <c r="M20" s="3"/>
      <c r="N20" s="5"/>
      <c r="O20" s="5"/>
      <c r="P20" s="5"/>
      <c r="S20" s="22"/>
      <c r="T20" s="12"/>
      <c r="U20" s="120">
        <f t="shared" ref="U20:V20" si="14">AV35</f>
        <v>16.3</v>
      </c>
      <c r="V20" s="120">
        <f t="shared" si="14"/>
        <v>149.4</v>
      </c>
      <c r="W20" s="12"/>
      <c r="Z20" s="5"/>
      <c r="AB20" s="5"/>
      <c r="AD20" s="5"/>
      <c r="AE20" s="5"/>
      <c r="AI20" s="5"/>
      <c r="AO20" s="5"/>
    </row>
    <row r="21" spans="1:63" x14ac:dyDescent="0.2">
      <c r="A21" s="43" t="s">
        <v>55</v>
      </c>
      <c r="B21" s="41">
        <v>0</v>
      </c>
      <c r="C21" s="42"/>
      <c r="D21" s="42"/>
      <c r="E21" s="45" t="s">
        <v>55</v>
      </c>
      <c r="F21" s="46">
        <v>0</v>
      </c>
      <c r="G21" s="45"/>
      <c r="H21" s="45"/>
      <c r="I21" s="54" t="s">
        <v>17</v>
      </c>
      <c r="J21" s="55" t="s">
        <v>1</v>
      </c>
      <c r="K21" s="5"/>
      <c r="L21" s="5"/>
      <c r="M21" s="3"/>
      <c r="N21" s="5"/>
      <c r="O21" s="5"/>
      <c r="P21" s="5"/>
      <c r="S21" s="22"/>
      <c r="T21" s="12"/>
      <c r="U21" s="120">
        <f t="shared" ref="U21:V21" si="15">AV36</f>
        <v>17.2</v>
      </c>
      <c r="V21" s="120">
        <f t="shared" si="15"/>
        <v>149.4</v>
      </c>
      <c r="W21" s="12"/>
      <c r="Z21" s="12"/>
      <c r="AA21" s="12"/>
      <c r="AB21" s="7"/>
      <c r="AO21" s="5"/>
    </row>
    <row r="22" spans="1:63" x14ac:dyDescent="0.2">
      <c r="A22" s="56" t="s">
        <v>14</v>
      </c>
      <c r="B22" s="57">
        <v>12</v>
      </c>
      <c r="C22" s="58"/>
      <c r="D22" s="58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5"/>
      <c r="L22" s="5"/>
      <c r="M22" s="7"/>
      <c r="N22" s="2"/>
      <c r="O22" s="2"/>
      <c r="P22" s="2"/>
      <c r="Q22" s="2"/>
      <c r="U22" s="120">
        <f t="shared" ref="U22:V22" si="16">AV37</f>
        <v>18.100000000000001</v>
      </c>
      <c r="V22" s="120">
        <f t="shared" si="16"/>
        <v>149.4</v>
      </c>
      <c r="AD22" s="5"/>
      <c r="AE22" s="5"/>
      <c r="AG22" s="12"/>
      <c r="AH22" s="12"/>
      <c r="AI22" s="5"/>
      <c r="AJ22" s="7"/>
      <c r="AK22" s="7"/>
      <c r="AL22" s="2"/>
      <c r="AM22" s="2"/>
      <c r="AO22" s="2"/>
    </row>
    <row r="23" spans="1:63" x14ac:dyDescent="0.2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U23" s="120">
        <f>AV228</f>
        <v>190.00000000000011</v>
      </c>
      <c r="V23" s="120">
        <f>AW228</f>
        <v>149.4</v>
      </c>
      <c r="AD23" s="2"/>
      <c r="AE23" s="2"/>
      <c r="AG23" s="2"/>
      <c r="AH23" s="2"/>
      <c r="AI23" s="2"/>
      <c r="AJ23" s="2"/>
      <c r="AK23" s="2"/>
      <c r="AL23" s="2"/>
      <c r="AM23" s="2"/>
      <c r="AO23" s="2"/>
    </row>
    <row r="24" spans="1:63" x14ac:dyDescent="0.2">
      <c r="BH24" s="1" t="s">
        <v>35</v>
      </c>
    </row>
    <row r="25" spans="1:63" x14ac:dyDescent="0.2">
      <c r="A25" s="1" t="s">
        <v>3</v>
      </c>
      <c r="BH25" s="18" t="s">
        <v>22</v>
      </c>
    </row>
    <row r="26" spans="1:63" x14ac:dyDescent="0.2">
      <c r="A26" s="73"/>
      <c r="B26" s="9"/>
      <c r="C26" s="9"/>
      <c r="D26" s="10"/>
      <c r="E26" s="34" t="s">
        <v>4</v>
      </c>
      <c r="F26" s="35" t="s">
        <v>36</v>
      </c>
      <c r="G26" s="35"/>
      <c r="H26" s="35"/>
      <c r="I26" s="35"/>
      <c r="J26" s="36"/>
      <c r="K26" s="36"/>
      <c r="L26" s="36"/>
      <c r="M26" s="36"/>
      <c r="N26" s="36"/>
      <c r="O26" s="35" t="s">
        <v>134</v>
      </c>
      <c r="P26" s="35"/>
      <c r="Q26" s="35" t="s">
        <v>137</v>
      </c>
      <c r="R26" s="47"/>
      <c r="S26" s="47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 t="s">
        <v>36</v>
      </c>
      <c r="AG26" s="25"/>
      <c r="AH26" s="25"/>
      <c r="AI26" s="25"/>
      <c r="AJ26" s="26"/>
      <c r="AK26" s="26"/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</row>
    <row r="27" spans="1:63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87</v>
      </c>
      <c r="G27" s="39" t="s">
        <v>86</v>
      </c>
      <c r="H27" s="39"/>
      <c r="I27" s="39" t="s">
        <v>9</v>
      </c>
      <c r="J27" s="39" t="s">
        <v>10</v>
      </c>
      <c r="K27" s="39"/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40" t="s">
        <v>57</v>
      </c>
      <c r="S27" s="40" t="s">
        <v>58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68</v>
      </c>
      <c r="AG27" s="30" t="s">
        <v>88</v>
      </c>
      <c r="AH27" s="30"/>
      <c r="AI27" s="30" t="s">
        <v>9</v>
      </c>
      <c r="AJ27" s="30" t="s">
        <v>10</v>
      </c>
      <c r="AK27" s="30"/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31" t="s">
        <v>6</v>
      </c>
      <c r="AU27" s="31" t="s">
        <v>7</v>
      </c>
      <c r="AV27" s="31" t="s">
        <v>9</v>
      </c>
      <c r="AW27" s="31" t="s">
        <v>10</v>
      </c>
      <c r="AX27" s="31" t="s">
        <v>8</v>
      </c>
      <c r="AY27" s="31" t="s">
        <v>15</v>
      </c>
      <c r="AZ27" s="31" t="s">
        <v>16</v>
      </c>
      <c r="BA27" s="32" t="s">
        <v>20</v>
      </c>
      <c r="BB27" s="32" t="s">
        <v>19</v>
      </c>
      <c r="BC27" s="32" t="s">
        <v>17</v>
      </c>
      <c r="BD27" s="33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</row>
    <row r="28" spans="1:63" x14ac:dyDescent="0.2">
      <c r="A28" s="4">
        <f>0</f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 t="shared" ref="F28:F91" si="17">$B$14 + $D$14*$E28 + 0.5*$F$14*$E28*$E28</f>
        <v>0</v>
      </c>
      <c r="G28" s="19">
        <f>$D$14 + $F$14*$E28</f>
        <v>0</v>
      </c>
      <c r="H28" s="19"/>
      <c r="I28" s="19">
        <f>$B$7 + $B$10*$E28 +  0.5*$B$12*$E28*$E28 + $B$13*COS(F28)</f>
        <v>10</v>
      </c>
      <c r="J28" s="19">
        <f>$D$7 + $D$10*$E28 + 0.5*$D$12*$E28*$E28 + $B$13*SIN(F28)</f>
        <v>150</v>
      </c>
      <c r="K28" s="19"/>
      <c r="L28" s="19">
        <f>$B$10 + $B$12*$E28 - $B$13*SIN(F28)*$G28</f>
        <v>9</v>
      </c>
      <c r="M28" s="19">
        <f>$D$10 + $D$12*$E28 + $B$13*COS(F28)*$G28</f>
        <v>0</v>
      </c>
      <c r="N28" s="19">
        <f>SQRT(L28*L28+M28*M28)</f>
        <v>9</v>
      </c>
      <c r="O28" s="19">
        <f>ATAN2(L28,M28)</f>
        <v>0</v>
      </c>
      <c r="P28" s="19">
        <f>O28/$H$12</f>
        <v>0</v>
      </c>
      <c r="Q28" s="89">
        <v>0</v>
      </c>
      <c r="R28" s="19">
        <f>$B$20*COS(O28)-$D$20*SIN(O28)</f>
        <v>0</v>
      </c>
      <c r="S28" s="19">
        <f>$B$20*SIN(O28)+$D$20*COS(O28)</f>
        <v>0.6</v>
      </c>
      <c r="T28" s="4" t="s">
        <v>0</v>
      </c>
      <c r="U28" s="4">
        <f>$B$19</f>
        <v>2101</v>
      </c>
      <c r="V28" s="19">
        <f t="shared" ref="V28:V91" si="18">I28+R28</f>
        <v>10</v>
      </c>
      <c r="W28" s="19">
        <f t="shared" ref="W28:W91" si="19">J28+S28</f>
        <v>150.6</v>
      </c>
      <c r="X28" s="8">
        <f>$F$7</f>
        <v>5</v>
      </c>
      <c r="Y28" s="4">
        <f t="shared" ref="Y28:Y34" si="20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$A28+$F$21</f>
        <v>0</v>
      </c>
      <c r="AF28" s="19">
        <f t="shared" ref="AF28:AF91" si="21">$B$14 + $D$14*$AE28 + 0.5*$F$14*$AE28*$AE28</f>
        <v>0</v>
      </c>
      <c r="AG28" s="19">
        <f t="shared" ref="AG28:AG91" si="22">$D$14+ $F$14*$AE28</f>
        <v>0</v>
      </c>
      <c r="AH28" s="19"/>
      <c r="AI28" s="19">
        <f t="shared" ref="AI28:AI91" si="23">$B$7 + $B$10*$AE28 + 0.5*$B$12*$AE28*$AE28 + $B$13*COS(AF28)</f>
        <v>10</v>
      </c>
      <c r="AJ28" s="19">
        <f t="shared" ref="AJ28:AJ91" si="24">$D$7 + $D$10*$AE28 + 0.5*$D$12*$AE28*$AE28 + $B$13*SIN(AF28)</f>
        <v>150</v>
      </c>
      <c r="AK28" s="19"/>
      <c r="AL28" s="19">
        <f t="shared" ref="AL28:AL91" si="25">$B$10 + $B$12*$AE28 - $B$13*SIN(AF28)*AG28</f>
        <v>9</v>
      </c>
      <c r="AM28" s="19">
        <f t="shared" ref="AM28:AM91" si="26">$D$10 + $D$12*$AE28 + $B$13*COS(AF28)*AG28</f>
        <v>0</v>
      </c>
      <c r="AN28" s="19">
        <f>SQRT(AL28*AL28+AM28*AM28)</f>
        <v>9</v>
      </c>
      <c r="AO28" s="19">
        <f>ATAN2(AL28,AM28)</f>
        <v>0</v>
      </c>
      <c r="AP28" s="19">
        <f>AO28/$H$12</f>
        <v>0</v>
      </c>
      <c r="AQ28" s="89">
        <v>0</v>
      </c>
      <c r="AR28" s="19">
        <f>$F$20*COS(AO28)-$H$20*SIN(AO28)</f>
        <v>0</v>
      </c>
      <c r="AS28" s="19">
        <f>$F$20*SIN(AO28)+$H$20*COS(AO28)</f>
        <v>-0.6</v>
      </c>
      <c r="AT28" s="4" t="s">
        <v>0</v>
      </c>
      <c r="AU28" s="4">
        <f>$F$19</f>
        <v>2102</v>
      </c>
      <c r="AV28" s="19">
        <f>AI28+AR28</f>
        <v>10</v>
      </c>
      <c r="AW28" s="19">
        <f>AJ28+AS28</f>
        <v>149.4</v>
      </c>
      <c r="AX28" s="8">
        <f>$F$7</f>
        <v>5</v>
      </c>
      <c r="AY28" s="4">
        <f>$F$22</f>
        <v>12</v>
      </c>
      <c r="AZ28" s="8">
        <f>$B$5 + AE28</f>
        <v>1000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>SQRT((I28-AI28)*(I28-AI28)+(J28-AJ28)*(J28-AJ28))</f>
        <v>0</v>
      </c>
      <c r="BF28" s="19">
        <f>SQRT((V28-AV28)*(V28-AV28)+(W28-AW28)*(W28-AW28))</f>
        <v>1.1999999999999886</v>
      </c>
      <c r="BG28" s="19">
        <f>ATAN2(V28-AV28,W28-AW28)/$H$12</f>
        <v>90</v>
      </c>
      <c r="BH28" s="1" t="str">
        <f>CONCATENATE(T28,",",U28,",",TEXT(V28,"0.0"),",",TEXT(W28,"0.0"),",",X28,",",Y28,",",TEXT(Z28,"0.0"),",",AA28,",",AB28,",",AC28,",",AD28)</f>
        <v>T,2101,10.0,150.6,5,12,1000.0,0,0,G0,0</v>
      </c>
      <c r="BI28" s="1" t="str">
        <f>CONCATENATE(AT28,",",AU28,",",TEXT(AV28,"0.0"),",",TEXT(AW28,"0.0"),",",AX28,",",AY28,",",TEXT(AZ28,"0.0"),",",BA28,",",BB28,",",BC28,",",BD28)</f>
        <v>T,2102,10.0,149.4,5,12,1000.0,0,0,G0,0</v>
      </c>
      <c r="BJ28" s="1" t="str">
        <f t="shared" ref="BJ28:BJ91" si="27">IF(C28=1,CONCATENATE(BH28,$BH$25,BI28,$BH$25),"")</f>
        <v>T,2101,10.0,150.6,5,12,1000.0,0,0,G0,0|T,2102,10.0,149.4,5,12,1000.0,0,0,G0,0|</v>
      </c>
      <c r="BK28" s="1" t="str">
        <f t="shared" ref="BK28:BK91" si="28">CONCATENATE(TEXT(I28,"0.0"),",",TEXT(J28,"0.0"),",",TEXT($F$7,"0.0"),",",TEXT(N28,"0.0"),",",TEXT(0,"0.0"),",",TEXT($Q28,"0.0"),",",TEXT($P28,"0.0"),",",TEXT($Q28,"0.0"))</f>
        <v>10.0,150.0,5.0,9.0,0.0,0.0,0.0,0.0</v>
      </c>
    </row>
    <row r="29" spans="1:63" x14ac:dyDescent="0.2">
      <c r="A29" s="4">
        <f>A28+$B$16</f>
        <v>0.1</v>
      </c>
      <c r="B29" s="4">
        <f t="shared" ref="B29:B92" si="29">A29/$B$17</f>
        <v>1</v>
      </c>
      <c r="C29" s="4">
        <f t="shared" ref="C29:C92" si="30">IF(B29-INT(B29+0.001)&gt;0.001,0,1)</f>
        <v>1</v>
      </c>
      <c r="D29" s="4">
        <v>1</v>
      </c>
      <c r="E29" s="4">
        <f t="shared" ref="E29:E92" si="31">$A29+$B$21</f>
        <v>0.1</v>
      </c>
      <c r="F29" s="19">
        <f t="shared" si="17"/>
        <v>0</v>
      </c>
      <c r="G29" s="19">
        <f t="shared" ref="G29:G92" si="32">$D$14 + $F$14*$E29</f>
        <v>0</v>
      </c>
      <c r="H29" s="19"/>
      <c r="I29" s="19">
        <f t="shared" ref="I29:I92" si="33">$B$7 + $B$10*$E29 +  0.5*$B$12*$E29*$E29 + $B$13*COS(F29)</f>
        <v>10.9</v>
      </c>
      <c r="J29" s="19">
        <f t="shared" ref="J29:J92" si="34">$D$7 + $D$10*$E29 + 0.5*$D$12*$E29*$E29 + $B$13*SIN(F29)</f>
        <v>150</v>
      </c>
      <c r="K29" s="19"/>
      <c r="L29" s="19">
        <f t="shared" ref="L29:L92" si="35">$B$10 + $B$12*$E29 - $B$13*SIN(F29)*$G29</f>
        <v>9</v>
      </c>
      <c r="M29" s="19">
        <f t="shared" ref="M29:M92" si="36">$D$10 + $D$12*$E29 + $B$13*COS(F29)*$G29</f>
        <v>0</v>
      </c>
      <c r="N29" s="19">
        <f t="shared" ref="N29:N92" si="37">SQRT(L29*L29+M29*M29)</f>
        <v>9</v>
      </c>
      <c r="O29" s="19">
        <f t="shared" ref="O29:O92" si="38">ATAN2(L29,M29)</f>
        <v>0</v>
      </c>
      <c r="P29" s="19">
        <f t="shared" ref="P29:P92" si="39">O29/$H$12</f>
        <v>0</v>
      </c>
      <c r="Q29" s="19">
        <f>Q28+ SQRT( (I29-I28)* (I29-I28) + (J29-J28)* (J29-J28))</f>
        <v>0.90000000000000036</v>
      </c>
      <c r="R29" s="19">
        <f t="shared" ref="R29:R92" si="40">$B$20*COS(O29)-$D$20*SIN(O29)</f>
        <v>0</v>
      </c>
      <c r="S29" s="19">
        <f t="shared" ref="S29:S92" si="41">$B$20*SIN(O29)+$D$20*COS(O29)</f>
        <v>0.6</v>
      </c>
      <c r="T29" s="4" t="s">
        <v>0</v>
      </c>
      <c r="U29" s="4">
        <f t="shared" ref="U29:U92" si="42">$B$19</f>
        <v>2101</v>
      </c>
      <c r="V29" s="19">
        <f t="shared" si="18"/>
        <v>10.9</v>
      </c>
      <c r="W29" s="19">
        <f t="shared" si="19"/>
        <v>150.6</v>
      </c>
      <c r="X29" s="8">
        <f t="shared" ref="X29:X92" si="43">$F$7</f>
        <v>5</v>
      </c>
      <c r="Y29" s="4">
        <f t="shared" si="20"/>
        <v>12</v>
      </c>
      <c r="Z29" s="8">
        <f t="shared" ref="Z29:Z92" si="44">$B$5 + E29</f>
        <v>1000.1</v>
      </c>
      <c r="AA29" s="4">
        <f t="shared" ref="AA29:AA92" si="45">$J$19</f>
        <v>0</v>
      </c>
      <c r="AB29" s="4">
        <f t="shared" ref="AB29:AB92" si="46">$J$20</f>
        <v>0</v>
      </c>
      <c r="AC29" s="4" t="str">
        <f t="shared" ref="AC29:AC92" si="47">$J$21</f>
        <v>G0</v>
      </c>
      <c r="AD29" s="4">
        <f t="shared" ref="AD29:AD92" si="48">$J$22</f>
        <v>0</v>
      </c>
      <c r="AE29" s="4">
        <f t="shared" ref="AE29:AE92" si="49">$A29+$F$21</f>
        <v>0.1</v>
      </c>
      <c r="AF29" s="19">
        <f t="shared" si="21"/>
        <v>0</v>
      </c>
      <c r="AG29" s="19">
        <f t="shared" si="22"/>
        <v>0</v>
      </c>
      <c r="AH29" s="19"/>
      <c r="AI29" s="19">
        <f t="shared" si="23"/>
        <v>10.9</v>
      </c>
      <c r="AJ29" s="19">
        <f t="shared" si="24"/>
        <v>150</v>
      </c>
      <c r="AK29" s="19"/>
      <c r="AL29" s="19">
        <f t="shared" si="25"/>
        <v>9</v>
      </c>
      <c r="AM29" s="19">
        <f t="shared" si="26"/>
        <v>0</v>
      </c>
      <c r="AN29" s="19">
        <f t="shared" ref="AN29:AN92" si="50">SQRT(AL29*AL29+AM29*AM29)</f>
        <v>9</v>
      </c>
      <c r="AO29" s="19">
        <f t="shared" ref="AO29:AO92" si="51">ATAN2(AL29,AM29)</f>
        <v>0</v>
      </c>
      <c r="AP29" s="19">
        <f t="shared" ref="AP29:AP92" si="52">AO29/$H$12</f>
        <v>0</v>
      </c>
      <c r="AQ29" s="19">
        <f>AQ28+ SQRT( (AI29-AI28)* (AI29-AI28) + (AJ29-AJ28)* (AJ29-AJ28))</f>
        <v>0.90000000000000036</v>
      </c>
      <c r="AR29" s="19">
        <f t="shared" ref="AR29:AR92" si="53">$F$20*COS(AO29)-$H$20*SIN(AO29)</f>
        <v>0</v>
      </c>
      <c r="AS29" s="19">
        <f t="shared" ref="AS29:AS92" si="54">$F$20*SIN(AO29)+$H$20*COS(AO29)</f>
        <v>-0.6</v>
      </c>
      <c r="AT29" s="4" t="s">
        <v>0</v>
      </c>
      <c r="AU29" s="4">
        <f t="shared" ref="AU29:AU92" si="55">$F$19</f>
        <v>2102</v>
      </c>
      <c r="AV29" s="19">
        <f t="shared" ref="AV29:AV92" si="56">AI29+AR29</f>
        <v>10.9</v>
      </c>
      <c r="AW29" s="19">
        <f t="shared" ref="AW29:AW92" si="57">AJ29+AS29</f>
        <v>149.4</v>
      </c>
      <c r="AX29" s="8">
        <f t="shared" ref="AX29:AX92" si="58">$F$7</f>
        <v>5</v>
      </c>
      <c r="AY29" s="4">
        <f t="shared" ref="AY29:AY92" si="59">$F$22</f>
        <v>12</v>
      </c>
      <c r="AZ29" s="8">
        <f t="shared" ref="AZ29:AZ92" si="60">$B$5 + AE29</f>
        <v>1000.1</v>
      </c>
      <c r="BA29" s="4">
        <f t="shared" ref="BA29:BA92" si="61">$J$19</f>
        <v>0</v>
      </c>
      <c r="BB29" s="4">
        <f t="shared" ref="BB29:BB92" si="62">$J$20</f>
        <v>0</v>
      </c>
      <c r="BC29" s="4" t="str">
        <f t="shared" ref="BC29:BC92" si="63">$J$21</f>
        <v>G0</v>
      </c>
      <c r="BD29" s="4">
        <f t="shared" ref="BD29:BD92" si="64">$J$22</f>
        <v>0</v>
      </c>
      <c r="BE29" s="19">
        <f t="shared" ref="BE29:BE92" si="65">SQRT((I29-AI29)*(I29-AI29)+(J29-AJ29)*(J29-AJ29))</f>
        <v>0</v>
      </c>
      <c r="BF29" s="19">
        <f t="shared" ref="BF29:BF92" si="66">SQRT((V29-AV29)*(V29-AV29)+(W29-AW29)*(W29-AW29))</f>
        <v>1.1999999999999886</v>
      </c>
      <c r="BG29" s="19">
        <f t="shared" ref="BG29:BG92" si="67">ATAN2(V29-AV29,W29-AW29)/$H$12</f>
        <v>90</v>
      </c>
      <c r="BH29" s="1" t="str">
        <f t="shared" ref="BH29:BH92" si="68">CONCATENATE(T29,",",U29,",",TEXT(V29,"0.0"),",",TEXT(W29,"0.0"),",",X29,",",Y29,",",TEXT(Z29,"0.0"),",",AA29,",",AB29,",",AC29,",",AD29)</f>
        <v>T,2101,10.9,150.6,5,12,1000.1,0,0,G0,0</v>
      </c>
      <c r="BI29" s="1" t="str">
        <f t="shared" ref="BI29:BI92" si="69">CONCATENATE(AT29,",",AU29,",",TEXT(AV29,"0.0"),",",TEXT(AW29,"0.0"),",",AX29,",",AY29,",",TEXT(AZ29,"0.0"),",",BA29,",",BB29,",",BC29,",",BD29)</f>
        <v>T,2102,10.9,149.4,5,12,1000.1,0,0,G0,0</v>
      </c>
      <c r="BJ29" s="1" t="str">
        <f t="shared" si="27"/>
        <v>T,2101,10.9,150.6,5,12,1000.1,0,0,G0,0|T,2102,10.9,149.4,5,12,1000.1,0,0,G0,0|</v>
      </c>
      <c r="BK29" s="1" t="str">
        <f t="shared" si="28"/>
        <v>10.9,150.0,5.0,9.0,0.0,0.9,0.0,0.9</v>
      </c>
    </row>
    <row r="30" spans="1:63" x14ac:dyDescent="0.2">
      <c r="A30" s="4">
        <f>A29+$B$16</f>
        <v>0.2</v>
      </c>
      <c r="B30" s="4">
        <f t="shared" si="29"/>
        <v>2</v>
      </c>
      <c r="C30" s="4">
        <f t="shared" si="30"/>
        <v>1</v>
      </c>
      <c r="D30" s="4">
        <v>1</v>
      </c>
      <c r="E30" s="4">
        <f t="shared" si="31"/>
        <v>0.2</v>
      </c>
      <c r="F30" s="19">
        <f t="shared" si="17"/>
        <v>0</v>
      </c>
      <c r="G30" s="19">
        <f t="shared" si="32"/>
        <v>0</v>
      </c>
      <c r="H30" s="19"/>
      <c r="I30" s="19">
        <f t="shared" si="33"/>
        <v>11.8</v>
      </c>
      <c r="J30" s="19">
        <f t="shared" si="34"/>
        <v>150</v>
      </c>
      <c r="K30" s="19"/>
      <c r="L30" s="19">
        <f t="shared" si="35"/>
        <v>9</v>
      </c>
      <c r="M30" s="19">
        <f t="shared" si="36"/>
        <v>0</v>
      </c>
      <c r="N30" s="19">
        <f t="shared" si="37"/>
        <v>9</v>
      </c>
      <c r="O30" s="19">
        <f t="shared" si="38"/>
        <v>0</v>
      </c>
      <c r="P30" s="19">
        <f t="shared" si="39"/>
        <v>0</v>
      </c>
      <c r="Q30" s="19">
        <f t="shared" ref="Q30:Q93" si="70">Q29+ SQRT( (I30-I29)* (I30-I29) + (J30-J29)* (J30-J29))</f>
        <v>1.8000000000000007</v>
      </c>
      <c r="R30" s="19">
        <f t="shared" si="40"/>
        <v>0</v>
      </c>
      <c r="S30" s="19">
        <f t="shared" si="41"/>
        <v>0.6</v>
      </c>
      <c r="T30" s="4" t="s">
        <v>0</v>
      </c>
      <c r="U30" s="4">
        <f t="shared" si="42"/>
        <v>2101</v>
      </c>
      <c r="V30" s="19">
        <f t="shared" si="18"/>
        <v>11.8</v>
      </c>
      <c r="W30" s="19">
        <f t="shared" si="19"/>
        <v>150.6</v>
      </c>
      <c r="X30" s="8">
        <f t="shared" si="43"/>
        <v>5</v>
      </c>
      <c r="Y30" s="4">
        <f t="shared" si="20"/>
        <v>12</v>
      </c>
      <c r="Z30" s="8">
        <f t="shared" si="44"/>
        <v>1000.2</v>
      </c>
      <c r="AA30" s="4">
        <f t="shared" si="45"/>
        <v>0</v>
      </c>
      <c r="AB30" s="4">
        <f t="shared" si="46"/>
        <v>0</v>
      </c>
      <c r="AC30" s="4" t="str">
        <f t="shared" si="47"/>
        <v>G0</v>
      </c>
      <c r="AD30" s="4">
        <f t="shared" si="48"/>
        <v>0</v>
      </c>
      <c r="AE30" s="4">
        <f t="shared" si="49"/>
        <v>0.2</v>
      </c>
      <c r="AF30" s="19">
        <f t="shared" si="21"/>
        <v>0</v>
      </c>
      <c r="AG30" s="19">
        <f t="shared" si="22"/>
        <v>0</v>
      </c>
      <c r="AH30" s="19"/>
      <c r="AI30" s="19">
        <f t="shared" si="23"/>
        <v>11.8</v>
      </c>
      <c r="AJ30" s="19">
        <f t="shared" si="24"/>
        <v>150</v>
      </c>
      <c r="AK30" s="19"/>
      <c r="AL30" s="19">
        <f t="shared" si="25"/>
        <v>9</v>
      </c>
      <c r="AM30" s="19">
        <f t="shared" si="26"/>
        <v>0</v>
      </c>
      <c r="AN30" s="19">
        <f t="shared" si="50"/>
        <v>9</v>
      </c>
      <c r="AO30" s="19">
        <f t="shared" si="51"/>
        <v>0</v>
      </c>
      <c r="AP30" s="19">
        <f t="shared" si="52"/>
        <v>0</v>
      </c>
      <c r="AQ30" s="19">
        <f t="shared" ref="AQ30:AQ93" si="71">AQ29+ SQRT( (AI30-AI29)* (AI30-AI29) + (AJ30-AJ29)* (AJ30-AJ29))</f>
        <v>1.8000000000000007</v>
      </c>
      <c r="AR30" s="19">
        <f t="shared" si="53"/>
        <v>0</v>
      </c>
      <c r="AS30" s="19">
        <f t="shared" si="54"/>
        <v>-0.6</v>
      </c>
      <c r="AT30" s="4" t="s">
        <v>0</v>
      </c>
      <c r="AU30" s="4">
        <f t="shared" si="55"/>
        <v>2102</v>
      </c>
      <c r="AV30" s="19">
        <f t="shared" si="56"/>
        <v>11.8</v>
      </c>
      <c r="AW30" s="19">
        <f t="shared" si="57"/>
        <v>149.4</v>
      </c>
      <c r="AX30" s="8">
        <f t="shared" si="58"/>
        <v>5</v>
      </c>
      <c r="AY30" s="4">
        <f t="shared" si="59"/>
        <v>12</v>
      </c>
      <c r="AZ30" s="8">
        <f t="shared" si="60"/>
        <v>1000.2</v>
      </c>
      <c r="BA30" s="4">
        <f t="shared" si="61"/>
        <v>0</v>
      </c>
      <c r="BB30" s="4">
        <f t="shared" si="62"/>
        <v>0</v>
      </c>
      <c r="BC30" s="4" t="str">
        <f t="shared" si="63"/>
        <v>G0</v>
      </c>
      <c r="BD30" s="4">
        <f t="shared" si="64"/>
        <v>0</v>
      </c>
      <c r="BE30" s="19">
        <f t="shared" si="65"/>
        <v>0</v>
      </c>
      <c r="BF30" s="19">
        <f t="shared" si="66"/>
        <v>1.1999999999999886</v>
      </c>
      <c r="BG30" s="19">
        <f t="shared" si="67"/>
        <v>90</v>
      </c>
      <c r="BH30" s="1" t="str">
        <f t="shared" si="68"/>
        <v>T,2101,11.8,150.6,5,12,1000.2,0,0,G0,0</v>
      </c>
      <c r="BI30" s="1" t="str">
        <f t="shared" si="69"/>
        <v>T,2102,11.8,149.4,5,12,1000.2,0,0,G0,0</v>
      </c>
      <c r="BJ30" s="1" t="str">
        <f t="shared" si="27"/>
        <v>T,2101,11.8,150.6,5,12,1000.2,0,0,G0,0|T,2102,11.8,149.4,5,12,1000.2,0,0,G0,0|</v>
      </c>
      <c r="BK30" s="1" t="str">
        <f t="shared" si="28"/>
        <v>11.8,150.0,5.0,9.0,0.0,1.8,0.0,1.8</v>
      </c>
    </row>
    <row r="31" spans="1:63" x14ac:dyDescent="0.2">
      <c r="A31" s="4">
        <f t="shared" ref="A31:A34" si="72">A30+$B$16</f>
        <v>0.30000000000000004</v>
      </c>
      <c r="B31" s="4">
        <f t="shared" si="29"/>
        <v>3.0000000000000004</v>
      </c>
      <c r="C31" s="4">
        <f t="shared" si="30"/>
        <v>1</v>
      </c>
      <c r="D31" s="4">
        <v>1</v>
      </c>
      <c r="E31" s="4">
        <f t="shared" si="31"/>
        <v>0.30000000000000004</v>
      </c>
      <c r="F31" s="19">
        <f t="shared" si="17"/>
        <v>0</v>
      </c>
      <c r="G31" s="19">
        <f t="shared" si="32"/>
        <v>0</v>
      </c>
      <c r="H31" s="19"/>
      <c r="I31" s="19">
        <f t="shared" si="33"/>
        <v>12.7</v>
      </c>
      <c r="J31" s="19">
        <f t="shared" si="34"/>
        <v>150</v>
      </c>
      <c r="K31" s="19"/>
      <c r="L31" s="19">
        <f t="shared" si="35"/>
        <v>9</v>
      </c>
      <c r="M31" s="19">
        <f t="shared" si="36"/>
        <v>0</v>
      </c>
      <c r="N31" s="19">
        <f t="shared" si="37"/>
        <v>9</v>
      </c>
      <c r="O31" s="19">
        <f t="shared" si="38"/>
        <v>0</v>
      </c>
      <c r="P31" s="19">
        <f t="shared" si="39"/>
        <v>0</v>
      </c>
      <c r="Q31" s="19">
        <f t="shared" si="70"/>
        <v>2.6999999999999993</v>
      </c>
      <c r="R31" s="19">
        <f t="shared" si="40"/>
        <v>0</v>
      </c>
      <c r="S31" s="19">
        <f t="shared" si="41"/>
        <v>0.6</v>
      </c>
      <c r="T31" s="4" t="s">
        <v>0</v>
      </c>
      <c r="U31" s="4">
        <f t="shared" si="42"/>
        <v>2101</v>
      </c>
      <c r="V31" s="19">
        <f t="shared" si="18"/>
        <v>12.7</v>
      </c>
      <c r="W31" s="19">
        <f t="shared" si="19"/>
        <v>150.6</v>
      </c>
      <c r="X31" s="8">
        <f t="shared" si="43"/>
        <v>5</v>
      </c>
      <c r="Y31" s="4">
        <f t="shared" si="20"/>
        <v>12</v>
      </c>
      <c r="Z31" s="8">
        <f t="shared" si="44"/>
        <v>1000.3</v>
      </c>
      <c r="AA31" s="4">
        <f t="shared" si="45"/>
        <v>0</v>
      </c>
      <c r="AB31" s="4">
        <f t="shared" si="46"/>
        <v>0</v>
      </c>
      <c r="AC31" s="4" t="str">
        <f t="shared" si="47"/>
        <v>G0</v>
      </c>
      <c r="AD31" s="4">
        <f t="shared" si="48"/>
        <v>0</v>
      </c>
      <c r="AE31" s="4">
        <f t="shared" si="49"/>
        <v>0.30000000000000004</v>
      </c>
      <c r="AF31" s="19">
        <f t="shared" si="21"/>
        <v>0</v>
      </c>
      <c r="AG31" s="19">
        <f t="shared" si="22"/>
        <v>0</v>
      </c>
      <c r="AH31" s="19"/>
      <c r="AI31" s="19">
        <f t="shared" si="23"/>
        <v>12.7</v>
      </c>
      <c r="AJ31" s="19">
        <f t="shared" si="24"/>
        <v>150</v>
      </c>
      <c r="AK31" s="19"/>
      <c r="AL31" s="19">
        <f t="shared" si="25"/>
        <v>9</v>
      </c>
      <c r="AM31" s="19">
        <f t="shared" si="26"/>
        <v>0</v>
      </c>
      <c r="AN31" s="19">
        <f t="shared" si="50"/>
        <v>9</v>
      </c>
      <c r="AO31" s="19">
        <f t="shared" si="51"/>
        <v>0</v>
      </c>
      <c r="AP31" s="19">
        <f t="shared" si="52"/>
        <v>0</v>
      </c>
      <c r="AQ31" s="19">
        <f t="shared" si="71"/>
        <v>2.6999999999999993</v>
      </c>
      <c r="AR31" s="19">
        <f t="shared" si="53"/>
        <v>0</v>
      </c>
      <c r="AS31" s="19">
        <f t="shared" si="54"/>
        <v>-0.6</v>
      </c>
      <c r="AT31" s="4" t="s">
        <v>0</v>
      </c>
      <c r="AU31" s="4">
        <f t="shared" si="55"/>
        <v>2102</v>
      </c>
      <c r="AV31" s="19">
        <f t="shared" si="56"/>
        <v>12.7</v>
      </c>
      <c r="AW31" s="19">
        <f t="shared" si="57"/>
        <v>149.4</v>
      </c>
      <c r="AX31" s="8">
        <f t="shared" si="58"/>
        <v>5</v>
      </c>
      <c r="AY31" s="4">
        <f t="shared" si="59"/>
        <v>12</v>
      </c>
      <c r="AZ31" s="8">
        <f t="shared" si="60"/>
        <v>1000.3</v>
      </c>
      <c r="BA31" s="4">
        <f t="shared" si="61"/>
        <v>0</v>
      </c>
      <c r="BB31" s="4">
        <f t="shared" si="62"/>
        <v>0</v>
      </c>
      <c r="BC31" s="4" t="str">
        <f t="shared" si="63"/>
        <v>G0</v>
      </c>
      <c r="BD31" s="4">
        <f t="shared" si="64"/>
        <v>0</v>
      </c>
      <c r="BE31" s="19">
        <f t="shared" si="65"/>
        <v>0</v>
      </c>
      <c r="BF31" s="19">
        <f t="shared" si="66"/>
        <v>1.1999999999999886</v>
      </c>
      <c r="BG31" s="19">
        <f t="shared" si="67"/>
        <v>90</v>
      </c>
      <c r="BH31" s="1" t="str">
        <f t="shared" si="68"/>
        <v>T,2101,12.7,150.6,5,12,1000.3,0,0,G0,0</v>
      </c>
      <c r="BI31" s="1" t="str">
        <f t="shared" si="69"/>
        <v>T,2102,12.7,149.4,5,12,1000.3,0,0,G0,0</v>
      </c>
      <c r="BJ31" s="1" t="str">
        <f t="shared" si="27"/>
        <v>T,2101,12.7,150.6,5,12,1000.3,0,0,G0,0|T,2102,12.7,149.4,5,12,1000.3,0,0,G0,0|</v>
      </c>
      <c r="BK31" s="1" t="str">
        <f t="shared" si="28"/>
        <v>12.7,150.0,5.0,9.0,0.0,2.7,0.0,2.7</v>
      </c>
    </row>
    <row r="32" spans="1:63" x14ac:dyDescent="0.2">
      <c r="A32" s="4">
        <f t="shared" si="72"/>
        <v>0.4</v>
      </c>
      <c r="B32" s="4">
        <f t="shared" si="29"/>
        <v>4</v>
      </c>
      <c r="C32" s="4">
        <f t="shared" si="30"/>
        <v>1</v>
      </c>
      <c r="D32" s="4">
        <v>1</v>
      </c>
      <c r="E32" s="4">
        <f t="shared" si="31"/>
        <v>0.4</v>
      </c>
      <c r="F32" s="19">
        <f t="shared" si="17"/>
        <v>0</v>
      </c>
      <c r="G32" s="19">
        <f t="shared" si="32"/>
        <v>0</v>
      </c>
      <c r="H32" s="19"/>
      <c r="I32" s="19">
        <f t="shared" si="33"/>
        <v>13.6</v>
      </c>
      <c r="J32" s="19">
        <f t="shared" si="34"/>
        <v>150</v>
      </c>
      <c r="K32" s="19"/>
      <c r="L32" s="19">
        <f t="shared" si="35"/>
        <v>9</v>
      </c>
      <c r="M32" s="19">
        <f t="shared" si="36"/>
        <v>0</v>
      </c>
      <c r="N32" s="19">
        <f t="shared" si="37"/>
        <v>9</v>
      </c>
      <c r="O32" s="19">
        <f t="shared" si="38"/>
        <v>0</v>
      </c>
      <c r="P32" s="19">
        <f t="shared" si="39"/>
        <v>0</v>
      </c>
      <c r="Q32" s="19">
        <f t="shared" si="70"/>
        <v>3.5999999999999996</v>
      </c>
      <c r="R32" s="19">
        <f t="shared" si="40"/>
        <v>0</v>
      </c>
      <c r="S32" s="19">
        <f t="shared" si="41"/>
        <v>0.6</v>
      </c>
      <c r="T32" s="4" t="s">
        <v>0</v>
      </c>
      <c r="U32" s="4">
        <f t="shared" si="42"/>
        <v>2101</v>
      </c>
      <c r="V32" s="19">
        <f t="shared" si="18"/>
        <v>13.6</v>
      </c>
      <c r="W32" s="19">
        <f t="shared" si="19"/>
        <v>150.6</v>
      </c>
      <c r="X32" s="8">
        <f t="shared" si="43"/>
        <v>5</v>
      </c>
      <c r="Y32" s="4">
        <f t="shared" si="20"/>
        <v>12</v>
      </c>
      <c r="Z32" s="8">
        <f t="shared" si="44"/>
        <v>1000.4</v>
      </c>
      <c r="AA32" s="4">
        <f t="shared" si="45"/>
        <v>0</v>
      </c>
      <c r="AB32" s="4">
        <f t="shared" si="46"/>
        <v>0</v>
      </c>
      <c r="AC32" s="4" t="str">
        <f t="shared" si="47"/>
        <v>G0</v>
      </c>
      <c r="AD32" s="4">
        <f t="shared" si="48"/>
        <v>0</v>
      </c>
      <c r="AE32" s="4">
        <f t="shared" si="49"/>
        <v>0.4</v>
      </c>
      <c r="AF32" s="19">
        <f t="shared" si="21"/>
        <v>0</v>
      </c>
      <c r="AG32" s="19">
        <f t="shared" si="22"/>
        <v>0</v>
      </c>
      <c r="AH32" s="19"/>
      <c r="AI32" s="19">
        <f t="shared" si="23"/>
        <v>13.6</v>
      </c>
      <c r="AJ32" s="19">
        <f t="shared" si="24"/>
        <v>150</v>
      </c>
      <c r="AK32" s="19"/>
      <c r="AL32" s="19">
        <f t="shared" si="25"/>
        <v>9</v>
      </c>
      <c r="AM32" s="19">
        <f t="shared" si="26"/>
        <v>0</v>
      </c>
      <c r="AN32" s="19">
        <f t="shared" si="50"/>
        <v>9</v>
      </c>
      <c r="AO32" s="19">
        <f t="shared" si="51"/>
        <v>0</v>
      </c>
      <c r="AP32" s="19">
        <f t="shared" si="52"/>
        <v>0</v>
      </c>
      <c r="AQ32" s="19">
        <f t="shared" si="71"/>
        <v>3.5999999999999996</v>
      </c>
      <c r="AR32" s="19">
        <f t="shared" si="53"/>
        <v>0</v>
      </c>
      <c r="AS32" s="19">
        <f t="shared" si="54"/>
        <v>-0.6</v>
      </c>
      <c r="AT32" s="4" t="s">
        <v>0</v>
      </c>
      <c r="AU32" s="4">
        <f t="shared" si="55"/>
        <v>2102</v>
      </c>
      <c r="AV32" s="19">
        <f t="shared" si="56"/>
        <v>13.6</v>
      </c>
      <c r="AW32" s="19">
        <f t="shared" si="57"/>
        <v>149.4</v>
      </c>
      <c r="AX32" s="8">
        <f t="shared" si="58"/>
        <v>5</v>
      </c>
      <c r="AY32" s="4">
        <f t="shared" si="59"/>
        <v>12</v>
      </c>
      <c r="AZ32" s="8">
        <f t="shared" si="60"/>
        <v>1000.4</v>
      </c>
      <c r="BA32" s="4">
        <f t="shared" si="61"/>
        <v>0</v>
      </c>
      <c r="BB32" s="4">
        <f t="shared" si="62"/>
        <v>0</v>
      </c>
      <c r="BC32" s="4" t="str">
        <f t="shared" si="63"/>
        <v>G0</v>
      </c>
      <c r="BD32" s="4">
        <f t="shared" si="64"/>
        <v>0</v>
      </c>
      <c r="BE32" s="19">
        <f t="shared" si="65"/>
        <v>0</v>
      </c>
      <c r="BF32" s="19">
        <f t="shared" si="66"/>
        <v>1.1999999999999886</v>
      </c>
      <c r="BG32" s="19">
        <f t="shared" si="67"/>
        <v>90</v>
      </c>
      <c r="BH32" s="1" t="str">
        <f t="shared" si="68"/>
        <v>T,2101,13.6,150.6,5,12,1000.4,0,0,G0,0</v>
      </c>
      <c r="BI32" s="1" t="str">
        <f t="shared" si="69"/>
        <v>T,2102,13.6,149.4,5,12,1000.4,0,0,G0,0</v>
      </c>
      <c r="BJ32" s="1" t="str">
        <f t="shared" si="27"/>
        <v>T,2101,13.6,150.6,5,12,1000.4,0,0,G0,0|T,2102,13.6,149.4,5,12,1000.4,0,0,G0,0|</v>
      </c>
      <c r="BK32" s="1" t="str">
        <f t="shared" si="28"/>
        <v>13.6,150.0,5.0,9.0,0.0,3.6,0.0,3.6</v>
      </c>
    </row>
    <row r="33" spans="1:63" x14ac:dyDescent="0.2">
      <c r="A33" s="4">
        <f t="shared" si="72"/>
        <v>0.5</v>
      </c>
      <c r="B33" s="4">
        <f t="shared" si="29"/>
        <v>5</v>
      </c>
      <c r="C33" s="4">
        <f t="shared" si="30"/>
        <v>1</v>
      </c>
      <c r="D33" s="4">
        <v>1</v>
      </c>
      <c r="E33" s="4">
        <f t="shared" si="31"/>
        <v>0.5</v>
      </c>
      <c r="F33" s="19">
        <f t="shared" si="17"/>
        <v>0</v>
      </c>
      <c r="G33" s="19">
        <f t="shared" si="32"/>
        <v>0</v>
      </c>
      <c r="H33" s="19"/>
      <c r="I33" s="19">
        <f t="shared" si="33"/>
        <v>14.5</v>
      </c>
      <c r="J33" s="19">
        <f t="shared" si="34"/>
        <v>150</v>
      </c>
      <c r="K33" s="19"/>
      <c r="L33" s="19">
        <f t="shared" si="35"/>
        <v>9</v>
      </c>
      <c r="M33" s="19">
        <f t="shared" si="36"/>
        <v>0</v>
      </c>
      <c r="N33" s="19">
        <f t="shared" si="37"/>
        <v>9</v>
      </c>
      <c r="O33" s="19">
        <f t="shared" si="38"/>
        <v>0</v>
      </c>
      <c r="P33" s="19">
        <f t="shared" si="39"/>
        <v>0</v>
      </c>
      <c r="Q33" s="19">
        <f t="shared" si="70"/>
        <v>4.5</v>
      </c>
      <c r="R33" s="19">
        <f t="shared" si="40"/>
        <v>0</v>
      </c>
      <c r="S33" s="19">
        <f t="shared" si="41"/>
        <v>0.6</v>
      </c>
      <c r="T33" s="4" t="s">
        <v>0</v>
      </c>
      <c r="U33" s="4">
        <f t="shared" si="42"/>
        <v>2101</v>
      </c>
      <c r="V33" s="19">
        <f t="shared" si="18"/>
        <v>14.5</v>
      </c>
      <c r="W33" s="19">
        <f t="shared" si="19"/>
        <v>150.6</v>
      </c>
      <c r="X33" s="8">
        <f t="shared" si="43"/>
        <v>5</v>
      </c>
      <c r="Y33" s="4">
        <f t="shared" si="20"/>
        <v>12</v>
      </c>
      <c r="Z33" s="8">
        <f t="shared" si="44"/>
        <v>1000.5</v>
      </c>
      <c r="AA33" s="4">
        <f t="shared" si="45"/>
        <v>0</v>
      </c>
      <c r="AB33" s="4">
        <f t="shared" si="46"/>
        <v>0</v>
      </c>
      <c r="AC33" s="4" t="str">
        <f t="shared" si="47"/>
        <v>G0</v>
      </c>
      <c r="AD33" s="4">
        <f t="shared" si="48"/>
        <v>0</v>
      </c>
      <c r="AE33" s="4">
        <f t="shared" si="49"/>
        <v>0.5</v>
      </c>
      <c r="AF33" s="19">
        <f t="shared" si="21"/>
        <v>0</v>
      </c>
      <c r="AG33" s="19">
        <f t="shared" si="22"/>
        <v>0</v>
      </c>
      <c r="AH33" s="19"/>
      <c r="AI33" s="19">
        <f t="shared" si="23"/>
        <v>14.5</v>
      </c>
      <c r="AJ33" s="19">
        <f t="shared" si="24"/>
        <v>150</v>
      </c>
      <c r="AK33" s="19"/>
      <c r="AL33" s="19">
        <f t="shared" si="25"/>
        <v>9</v>
      </c>
      <c r="AM33" s="19">
        <f t="shared" si="26"/>
        <v>0</v>
      </c>
      <c r="AN33" s="19">
        <f t="shared" si="50"/>
        <v>9</v>
      </c>
      <c r="AO33" s="19">
        <f t="shared" si="51"/>
        <v>0</v>
      </c>
      <c r="AP33" s="19">
        <f t="shared" si="52"/>
        <v>0</v>
      </c>
      <c r="AQ33" s="19">
        <f t="shared" si="71"/>
        <v>4.5</v>
      </c>
      <c r="AR33" s="19">
        <f t="shared" si="53"/>
        <v>0</v>
      </c>
      <c r="AS33" s="19">
        <f t="shared" si="54"/>
        <v>-0.6</v>
      </c>
      <c r="AT33" s="4" t="s">
        <v>0</v>
      </c>
      <c r="AU33" s="4">
        <f t="shared" si="55"/>
        <v>2102</v>
      </c>
      <c r="AV33" s="19">
        <f t="shared" si="56"/>
        <v>14.5</v>
      </c>
      <c r="AW33" s="19">
        <f t="shared" si="57"/>
        <v>149.4</v>
      </c>
      <c r="AX33" s="8">
        <f t="shared" si="58"/>
        <v>5</v>
      </c>
      <c r="AY33" s="4">
        <f t="shared" si="59"/>
        <v>12</v>
      </c>
      <c r="AZ33" s="8">
        <f t="shared" si="60"/>
        <v>1000.5</v>
      </c>
      <c r="BA33" s="4">
        <f t="shared" si="61"/>
        <v>0</v>
      </c>
      <c r="BB33" s="4">
        <f t="shared" si="62"/>
        <v>0</v>
      </c>
      <c r="BC33" s="4" t="str">
        <f t="shared" si="63"/>
        <v>G0</v>
      </c>
      <c r="BD33" s="4">
        <f t="shared" si="64"/>
        <v>0</v>
      </c>
      <c r="BE33" s="19">
        <f t="shared" si="65"/>
        <v>0</v>
      </c>
      <c r="BF33" s="19">
        <f t="shared" si="66"/>
        <v>1.1999999999999886</v>
      </c>
      <c r="BG33" s="19">
        <f t="shared" si="67"/>
        <v>90</v>
      </c>
      <c r="BH33" s="1" t="str">
        <f t="shared" si="68"/>
        <v>T,2101,14.5,150.6,5,12,1000.5,0,0,G0,0</v>
      </c>
      <c r="BI33" s="1" t="str">
        <f t="shared" si="69"/>
        <v>T,2102,14.5,149.4,5,12,1000.5,0,0,G0,0</v>
      </c>
      <c r="BJ33" s="1" t="str">
        <f t="shared" si="27"/>
        <v>T,2101,14.5,150.6,5,12,1000.5,0,0,G0,0|T,2102,14.5,149.4,5,12,1000.5,0,0,G0,0|</v>
      </c>
      <c r="BK33" s="1" t="str">
        <f t="shared" si="28"/>
        <v>14.5,150.0,5.0,9.0,0.0,4.5,0.0,4.5</v>
      </c>
    </row>
    <row r="34" spans="1:63" x14ac:dyDescent="0.2">
      <c r="A34" s="4">
        <f t="shared" si="72"/>
        <v>0.6</v>
      </c>
      <c r="B34" s="4">
        <f t="shared" si="29"/>
        <v>5.9999999999999991</v>
      </c>
      <c r="C34" s="4">
        <f t="shared" si="30"/>
        <v>1</v>
      </c>
      <c r="D34" s="4">
        <v>1</v>
      </c>
      <c r="E34" s="4">
        <f t="shared" si="31"/>
        <v>0.6</v>
      </c>
      <c r="F34" s="19">
        <f t="shared" si="17"/>
        <v>0</v>
      </c>
      <c r="G34" s="19">
        <f t="shared" si="32"/>
        <v>0</v>
      </c>
      <c r="H34" s="19"/>
      <c r="I34" s="19">
        <f t="shared" si="33"/>
        <v>15.399999999999999</v>
      </c>
      <c r="J34" s="19">
        <f t="shared" si="34"/>
        <v>150</v>
      </c>
      <c r="K34" s="19"/>
      <c r="L34" s="19">
        <f t="shared" si="35"/>
        <v>9</v>
      </c>
      <c r="M34" s="19">
        <f t="shared" si="36"/>
        <v>0</v>
      </c>
      <c r="N34" s="19">
        <f t="shared" si="37"/>
        <v>9</v>
      </c>
      <c r="O34" s="19">
        <f t="shared" si="38"/>
        <v>0</v>
      </c>
      <c r="P34" s="19">
        <f t="shared" si="39"/>
        <v>0</v>
      </c>
      <c r="Q34" s="19">
        <f t="shared" si="70"/>
        <v>5.3999999999999986</v>
      </c>
      <c r="R34" s="19">
        <f t="shared" si="40"/>
        <v>0</v>
      </c>
      <c r="S34" s="19">
        <f t="shared" si="41"/>
        <v>0.6</v>
      </c>
      <c r="T34" s="4" t="s">
        <v>0</v>
      </c>
      <c r="U34" s="4">
        <f t="shared" si="42"/>
        <v>2101</v>
      </c>
      <c r="V34" s="19">
        <f t="shared" si="18"/>
        <v>15.399999999999999</v>
      </c>
      <c r="W34" s="19">
        <f t="shared" si="19"/>
        <v>150.6</v>
      </c>
      <c r="X34" s="8">
        <f t="shared" si="43"/>
        <v>5</v>
      </c>
      <c r="Y34" s="4">
        <f t="shared" si="20"/>
        <v>12</v>
      </c>
      <c r="Z34" s="8">
        <f t="shared" si="44"/>
        <v>1000.6</v>
      </c>
      <c r="AA34" s="4">
        <f t="shared" si="45"/>
        <v>0</v>
      </c>
      <c r="AB34" s="4">
        <f t="shared" si="46"/>
        <v>0</v>
      </c>
      <c r="AC34" s="4" t="str">
        <f t="shared" si="47"/>
        <v>G0</v>
      </c>
      <c r="AD34" s="4">
        <f t="shared" si="48"/>
        <v>0</v>
      </c>
      <c r="AE34" s="4">
        <f t="shared" si="49"/>
        <v>0.6</v>
      </c>
      <c r="AF34" s="19">
        <f t="shared" si="21"/>
        <v>0</v>
      </c>
      <c r="AG34" s="19">
        <f t="shared" si="22"/>
        <v>0</v>
      </c>
      <c r="AH34" s="19"/>
      <c r="AI34" s="19">
        <f t="shared" si="23"/>
        <v>15.399999999999999</v>
      </c>
      <c r="AJ34" s="19">
        <f t="shared" si="24"/>
        <v>150</v>
      </c>
      <c r="AK34" s="19"/>
      <c r="AL34" s="19">
        <f t="shared" si="25"/>
        <v>9</v>
      </c>
      <c r="AM34" s="19">
        <f t="shared" si="26"/>
        <v>0</v>
      </c>
      <c r="AN34" s="19">
        <f t="shared" si="50"/>
        <v>9</v>
      </c>
      <c r="AO34" s="19">
        <f t="shared" si="51"/>
        <v>0</v>
      </c>
      <c r="AP34" s="19">
        <f t="shared" si="52"/>
        <v>0</v>
      </c>
      <c r="AQ34" s="19">
        <f t="shared" si="71"/>
        <v>5.3999999999999986</v>
      </c>
      <c r="AR34" s="19">
        <f t="shared" si="53"/>
        <v>0</v>
      </c>
      <c r="AS34" s="19">
        <f t="shared" si="54"/>
        <v>-0.6</v>
      </c>
      <c r="AT34" s="4" t="s">
        <v>0</v>
      </c>
      <c r="AU34" s="4">
        <f t="shared" si="55"/>
        <v>2102</v>
      </c>
      <c r="AV34" s="19">
        <f t="shared" si="56"/>
        <v>15.399999999999999</v>
      </c>
      <c r="AW34" s="19">
        <f t="shared" si="57"/>
        <v>149.4</v>
      </c>
      <c r="AX34" s="8">
        <f t="shared" si="58"/>
        <v>5</v>
      </c>
      <c r="AY34" s="4">
        <f t="shared" si="59"/>
        <v>12</v>
      </c>
      <c r="AZ34" s="8">
        <f t="shared" si="60"/>
        <v>1000.6</v>
      </c>
      <c r="BA34" s="4">
        <f t="shared" si="61"/>
        <v>0</v>
      </c>
      <c r="BB34" s="4">
        <f t="shared" si="62"/>
        <v>0</v>
      </c>
      <c r="BC34" s="4" t="str">
        <f t="shared" si="63"/>
        <v>G0</v>
      </c>
      <c r="BD34" s="4">
        <f t="shared" si="64"/>
        <v>0</v>
      </c>
      <c r="BE34" s="19">
        <f t="shared" si="65"/>
        <v>0</v>
      </c>
      <c r="BF34" s="19">
        <f t="shared" si="66"/>
        <v>1.1999999999999886</v>
      </c>
      <c r="BG34" s="19">
        <f t="shared" si="67"/>
        <v>90</v>
      </c>
      <c r="BH34" s="1" t="str">
        <f t="shared" si="68"/>
        <v>T,2101,15.4,150.6,5,12,1000.6,0,0,G0,0</v>
      </c>
      <c r="BI34" s="1" t="str">
        <f t="shared" si="69"/>
        <v>T,2102,15.4,149.4,5,12,1000.6,0,0,G0,0</v>
      </c>
      <c r="BJ34" s="1" t="str">
        <f t="shared" si="27"/>
        <v>T,2101,15.4,150.6,5,12,1000.6,0,0,G0,0|T,2102,15.4,149.4,5,12,1000.6,0,0,G0,0|</v>
      </c>
      <c r="BK34" s="1" t="str">
        <f t="shared" si="28"/>
        <v>15.4,150.0,5.0,9.0,0.0,5.4,0.0,5.4</v>
      </c>
    </row>
    <row r="35" spans="1:63" x14ac:dyDescent="0.2">
      <c r="A35" s="4">
        <f t="shared" ref="A35:A46" si="73">A34+$B$16</f>
        <v>0.7</v>
      </c>
      <c r="B35" s="4">
        <f t="shared" si="29"/>
        <v>6.9999999999999991</v>
      </c>
      <c r="C35" s="4">
        <f t="shared" si="30"/>
        <v>1</v>
      </c>
      <c r="D35" s="4">
        <v>1</v>
      </c>
      <c r="E35" s="4">
        <f t="shared" si="31"/>
        <v>0.7</v>
      </c>
      <c r="F35" s="19">
        <f t="shared" si="17"/>
        <v>0</v>
      </c>
      <c r="G35" s="19">
        <f t="shared" si="32"/>
        <v>0</v>
      </c>
      <c r="H35" s="19"/>
      <c r="I35" s="19">
        <f t="shared" si="33"/>
        <v>16.3</v>
      </c>
      <c r="J35" s="19">
        <f t="shared" si="34"/>
        <v>150</v>
      </c>
      <c r="K35" s="19"/>
      <c r="L35" s="19">
        <f t="shared" si="35"/>
        <v>9</v>
      </c>
      <c r="M35" s="19">
        <f t="shared" si="36"/>
        <v>0</v>
      </c>
      <c r="N35" s="19">
        <f t="shared" si="37"/>
        <v>9</v>
      </c>
      <c r="O35" s="19">
        <f t="shared" si="38"/>
        <v>0</v>
      </c>
      <c r="P35" s="19">
        <f t="shared" si="39"/>
        <v>0</v>
      </c>
      <c r="Q35" s="19">
        <f t="shared" si="70"/>
        <v>6.3000000000000007</v>
      </c>
      <c r="R35" s="19">
        <f t="shared" si="40"/>
        <v>0</v>
      </c>
      <c r="S35" s="19">
        <f t="shared" si="41"/>
        <v>0.6</v>
      </c>
      <c r="T35" s="4" t="s">
        <v>0</v>
      </c>
      <c r="U35" s="4">
        <f t="shared" si="42"/>
        <v>2101</v>
      </c>
      <c r="V35" s="19">
        <f t="shared" si="18"/>
        <v>16.3</v>
      </c>
      <c r="W35" s="19">
        <f t="shared" si="19"/>
        <v>150.6</v>
      </c>
      <c r="X35" s="8">
        <f t="shared" si="43"/>
        <v>5</v>
      </c>
      <c r="Y35" s="4">
        <f t="shared" ref="Y35:Y98" si="74">$B$22</f>
        <v>12</v>
      </c>
      <c r="Z35" s="8">
        <f t="shared" si="44"/>
        <v>1000.7</v>
      </c>
      <c r="AA35" s="4">
        <f t="shared" si="45"/>
        <v>0</v>
      </c>
      <c r="AB35" s="4">
        <f t="shared" si="46"/>
        <v>0</v>
      </c>
      <c r="AC35" s="4" t="str">
        <f t="shared" si="47"/>
        <v>G0</v>
      </c>
      <c r="AD35" s="4">
        <f t="shared" si="48"/>
        <v>0</v>
      </c>
      <c r="AE35" s="4">
        <f t="shared" si="49"/>
        <v>0.7</v>
      </c>
      <c r="AF35" s="19">
        <f t="shared" si="21"/>
        <v>0</v>
      </c>
      <c r="AG35" s="19">
        <f t="shared" si="22"/>
        <v>0</v>
      </c>
      <c r="AH35" s="19"/>
      <c r="AI35" s="19">
        <f t="shared" si="23"/>
        <v>16.3</v>
      </c>
      <c r="AJ35" s="19">
        <f t="shared" si="24"/>
        <v>150</v>
      </c>
      <c r="AK35" s="19"/>
      <c r="AL35" s="19">
        <f t="shared" si="25"/>
        <v>9</v>
      </c>
      <c r="AM35" s="19">
        <f t="shared" si="26"/>
        <v>0</v>
      </c>
      <c r="AN35" s="19">
        <f t="shared" si="50"/>
        <v>9</v>
      </c>
      <c r="AO35" s="19">
        <f t="shared" si="51"/>
        <v>0</v>
      </c>
      <c r="AP35" s="19">
        <f t="shared" si="52"/>
        <v>0</v>
      </c>
      <c r="AQ35" s="19">
        <f t="shared" si="71"/>
        <v>6.3000000000000007</v>
      </c>
      <c r="AR35" s="19">
        <f t="shared" si="53"/>
        <v>0</v>
      </c>
      <c r="AS35" s="19">
        <f t="shared" si="54"/>
        <v>-0.6</v>
      </c>
      <c r="AT35" s="4" t="s">
        <v>0</v>
      </c>
      <c r="AU35" s="4">
        <f t="shared" si="55"/>
        <v>2102</v>
      </c>
      <c r="AV35" s="19">
        <f t="shared" si="56"/>
        <v>16.3</v>
      </c>
      <c r="AW35" s="19">
        <f t="shared" si="57"/>
        <v>149.4</v>
      </c>
      <c r="AX35" s="8">
        <f t="shared" si="58"/>
        <v>5</v>
      </c>
      <c r="AY35" s="4">
        <f t="shared" si="59"/>
        <v>12</v>
      </c>
      <c r="AZ35" s="8">
        <f t="shared" si="60"/>
        <v>1000.7</v>
      </c>
      <c r="BA35" s="4">
        <f t="shared" si="61"/>
        <v>0</v>
      </c>
      <c r="BB35" s="4">
        <f t="shared" si="62"/>
        <v>0</v>
      </c>
      <c r="BC35" s="4" t="str">
        <f t="shared" si="63"/>
        <v>G0</v>
      </c>
      <c r="BD35" s="4">
        <f t="shared" si="64"/>
        <v>0</v>
      </c>
      <c r="BE35" s="19">
        <f t="shared" si="65"/>
        <v>0</v>
      </c>
      <c r="BF35" s="19">
        <f t="shared" si="66"/>
        <v>1.1999999999999886</v>
      </c>
      <c r="BG35" s="19">
        <f t="shared" si="67"/>
        <v>90</v>
      </c>
      <c r="BH35" s="1" t="str">
        <f t="shared" si="68"/>
        <v>T,2101,16.3,150.6,5,12,1000.7,0,0,G0,0</v>
      </c>
      <c r="BI35" s="1" t="str">
        <f t="shared" si="69"/>
        <v>T,2102,16.3,149.4,5,12,1000.7,0,0,G0,0</v>
      </c>
      <c r="BJ35" s="1" t="str">
        <f t="shared" si="27"/>
        <v>T,2101,16.3,150.6,5,12,1000.7,0,0,G0,0|T,2102,16.3,149.4,5,12,1000.7,0,0,G0,0|</v>
      </c>
      <c r="BK35" s="1" t="str">
        <f t="shared" si="28"/>
        <v>16.3,150.0,5.0,9.0,0.0,6.3,0.0,6.3</v>
      </c>
    </row>
    <row r="36" spans="1:63" x14ac:dyDescent="0.2">
      <c r="A36" s="4">
        <f t="shared" si="73"/>
        <v>0.79999999999999993</v>
      </c>
      <c r="B36" s="4">
        <f t="shared" si="29"/>
        <v>7.9999999999999991</v>
      </c>
      <c r="C36" s="4">
        <f t="shared" si="30"/>
        <v>1</v>
      </c>
      <c r="D36" s="4">
        <v>1</v>
      </c>
      <c r="E36" s="4">
        <f t="shared" si="31"/>
        <v>0.79999999999999993</v>
      </c>
      <c r="F36" s="19">
        <f t="shared" si="17"/>
        <v>0</v>
      </c>
      <c r="G36" s="19">
        <f t="shared" si="32"/>
        <v>0</v>
      </c>
      <c r="H36" s="19"/>
      <c r="I36" s="19">
        <f t="shared" si="33"/>
        <v>17.2</v>
      </c>
      <c r="J36" s="19">
        <f t="shared" si="34"/>
        <v>150</v>
      </c>
      <c r="K36" s="19"/>
      <c r="L36" s="19">
        <f t="shared" si="35"/>
        <v>9</v>
      </c>
      <c r="M36" s="19">
        <f t="shared" si="36"/>
        <v>0</v>
      </c>
      <c r="N36" s="19">
        <f t="shared" si="37"/>
        <v>9</v>
      </c>
      <c r="O36" s="19">
        <f t="shared" si="38"/>
        <v>0</v>
      </c>
      <c r="P36" s="19">
        <f t="shared" si="39"/>
        <v>0</v>
      </c>
      <c r="Q36" s="19">
        <f t="shared" si="70"/>
        <v>7.1999999999999993</v>
      </c>
      <c r="R36" s="19">
        <f t="shared" si="40"/>
        <v>0</v>
      </c>
      <c r="S36" s="19">
        <f t="shared" si="41"/>
        <v>0.6</v>
      </c>
      <c r="T36" s="4" t="s">
        <v>0</v>
      </c>
      <c r="U36" s="4">
        <f t="shared" si="42"/>
        <v>2101</v>
      </c>
      <c r="V36" s="19">
        <f t="shared" si="18"/>
        <v>17.2</v>
      </c>
      <c r="W36" s="19">
        <f t="shared" si="19"/>
        <v>150.6</v>
      </c>
      <c r="X36" s="8">
        <f t="shared" si="43"/>
        <v>5</v>
      </c>
      <c r="Y36" s="4">
        <f t="shared" si="74"/>
        <v>12</v>
      </c>
      <c r="Z36" s="8">
        <f t="shared" si="44"/>
        <v>1000.8</v>
      </c>
      <c r="AA36" s="4">
        <f t="shared" si="45"/>
        <v>0</v>
      </c>
      <c r="AB36" s="4">
        <f t="shared" si="46"/>
        <v>0</v>
      </c>
      <c r="AC36" s="4" t="str">
        <f t="shared" si="47"/>
        <v>G0</v>
      </c>
      <c r="AD36" s="4">
        <f t="shared" si="48"/>
        <v>0</v>
      </c>
      <c r="AE36" s="4">
        <f t="shared" si="49"/>
        <v>0.79999999999999993</v>
      </c>
      <c r="AF36" s="19">
        <f t="shared" si="21"/>
        <v>0</v>
      </c>
      <c r="AG36" s="19">
        <f t="shared" si="22"/>
        <v>0</v>
      </c>
      <c r="AH36" s="19"/>
      <c r="AI36" s="19">
        <f t="shared" si="23"/>
        <v>17.2</v>
      </c>
      <c r="AJ36" s="19">
        <f t="shared" si="24"/>
        <v>150</v>
      </c>
      <c r="AK36" s="19"/>
      <c r="AL36" s="19">
        <f t="shared" si="25"/>
        <v>9</v>
      </c>
      <c r="AM36" s="19">
        <f t="shared" si="26"/>
        <v>0</v>
      </c>
      <c r="AN36" s="19">
        <f t="shared" si="50"/>
        <v>9</v>
      </c>
      <c r="AO36" s="19">
        <f t="shared" si="51"/>
        <v>0</v>
      </c>
      <c r="AP36" s="19">
        <f t="shared" si="52"/>
        <v>0</v>
      </c>
      <c r="AQ36" s="19">
        <f t="shared" si="71"/>
        <v>7.1999999999999993</v>
      </c>
      <c r="AR36" s="19">
        <f t="shared" si="53"/>
        <v>0</v>
      </c>
      <c r="AS36" s="19">
        <f t="shared" si="54"/>
        <v>-0.6</v>
      </c>
      <c r="AT36" s="4" t="s">
        <v>0</v>
      </c>
      <c r="AU36" s="4">
        <f t="shared" si="55"/>
        <v>2102</v>
      </c>
      <c r="AV36" s="19">
        <f t="shared" si="56"/>
        <v>17.2</v>
      </c>
      <c r="AW36" s="19">
        <f t="shared" si="57"/>
        <v>149.4</v>
      </c>
      <c r="AX36" s="8">
        <f t="shared" si="58"/>
        <v>5</v>
      </c>
      <c r="AY36" s="4">
        <f t="shared" si="59"/>
        <v>12</v>
      </c>
      <c r="AZ36" s="8">
        <f t="shared" si="60"/>
        <v>1000.8</v>
      </c>
      <c r="BA36" s="4">
        <f t="shared" si="61"/>
        <v>0</v>
      </c>
      <c r="BB36" s="4">
        <f t="shared" si="62"/>
        <v>0</v>
      </c>
      <c r="BC36" s="4" t="str">
        <f t="shared" si="63"/>
        <v>G0</v>
      </c>
      <c r="BD36" s="4">
        <f t="shared" si="64"/>
        <v>0</v>
      </c>
      <c r="BE36" s="19">
        <f t="shared" si="65"/>
        <v>0</v>
      </c>
      <c r="BF36" s="19">
        <f t="shared" si="66"/>
        <v>1.1999999999999886</v>
      </c>
      <c r="BG36" s="19">
        <f t="shared" si="67"/>
        <v>90</v>
      </c>
      <c r="BH36" s="1" t="str">
        <f t="shared" si="68"/>
        <v>T,2101,17.2,150.6,5,12,1000.8,0,0,G0,0</v>
      </c>
      <c r="BI36" s="1" t="str">
        <f t="shared" si="69"/>
        <v>T,2102,17.2,149.4,5,12,1000.8,0,0,G0,0</v>
      </c>
      <c r="BJ36" s="1" t="str">
        <f t="shared" si="27"/>
        <v>T,2101,17.2,150.6,5,12,1000.8,0,0,G0,0|T,2102,17.2,149.4,5,12,1000.8,0,0,G0,0|</v>
      </c>
      <c r="BK36" s="1" t="str">
        <f t="shared" si="28"/>
        <v>17.2,150.0,5.0,9.0,0.0,7.2,0.0,7.2</v>
      </c>
    </row>
    <row r="37" spans="1:63" x14ac:dyDescent="0.2">
      <c r="A37" s="4">
        <f t="shared" si="73"/>
        <v>0.89999999999999991</v>
      </c>
      <c r="B37" s="4">
        <f t="shared" si="29"/>
        <v>8.9999999999999982</v>
      </c>
      <c r="C37" s="4">
        <f t="shared" si="30"/>
        <v>1</v>
      </c>
      <c r="D37" s="4">
        <v>1</v>
      </c>
      <c r="E37" s="4">
        <f t="shared" si="31"/>
        <v>0.89999999999999991</v>
      </c>
      <c r="F37" s="19">
        <f t="shared" si="17"/>
        <v>0</v>
      </c>
      <c r="G37" s="19">
        <f t="shared" si="32"/>
        <v>0</v>
      </c>
      <c r="H37" s="19"/>
      <c r="I37" s="19">
        <f t="shared" si="33"/>
        <v>18.100000000000001</v>
      </c>
      <c r="J37" s="19">
        <f t="shared" si="34"/>
        <v>150</v>
      </c>
      <c r="K37" s="19"/>
      <c r="L37" s="19">
        <f t="shared" si="35"/>
        <v>9</v>
      </c>
      <c r="M37" s="19">
        <f t="shared" si="36"/>
        <v>0</v>
      </c>
      <c r="N37" s="19">
        <f t="shared" si="37"/>
        <v>9</v>
      </c>
      <c r="O37" s="19">
        <f t="shared" si="38"/>
        <v>0</v>
      </c>
      <c r="P37" s="19">
        <f t="shared" si="39"/>
        <v>0</v>
      </c>
      <c r="Q37" s="19">
        <f t="shared" si="70"/>
        <v>8.1000000000000014</v>
      </c>
      <c r="R37" s="19">
        <f t="shared" si="40"/>
        <v>0</v>
      </c>
      <c r="S37" s="19">
        <f t="shared" si="41"/>
        <v>0.6</v>
      </c>
      <c r="T37" s="4" t="s">
        <v>0</v>
      </c>
      <c r="U37" s="4">
        <f t="shared" si="42"/>
        <v>2101</v>
      </c>
      <c r="V37" s="19">
        <f t="shared" si="18"/>
        <v>18.100000000000001</v>
      </c>
      <c r="W37" s="19">
        <f t="shared" si="19"/>
        <v>150.6</v>
      </c>
      <c r="X37" s="8">
        <f t="shared" si="43"/>
        <v>5</v>
      </c>
      <c r="Y37" s="4">
        <f t="shared" si="74"/>
        <v>12</v>
      </c>
      <c r="Z37" s="8">
        <f t="shared" si="44"/>
        <v>1000.9</v>
      </c>
      <c r="AA37" s="4">
        <f t="shared" si="45"/>
        <v>0</v>
      </c>
      <c r="AB37" s="4">
        <f t="shared" si="46"/>
        <v>0</v>
      </c>
      <c r="AC37" s="4" t="str">
        <f t="shared" si="47"/>
        <v>G0</v>
      </c>
      <c r="AD37" s="4">
        <f t="shared" si="48"/>
        <v>0</v>
      </c>
      <c r="AE37" s="4">
        <f t="shared" si="49"/>
        <v>0.89999999999999991</v>
      </c>
      <c r="AF37" s="19">
        <f t="shared" si="21"/>
        <v>0</v>
      </c>
      <c r="AG37" s="19">
        <f t="shared" si="22"/>
        <v>0</v>
      </c>
      <c r="AH37" s="19"/>
      <c r="AI37" s="19">
        <f t="shared" si="23"/>
        <v>18.100000000000001</v>
      </c>
      <c r="AJ37" s="19">
        <f t="shared" si="24"/>
        <v>150</v>
      </c>
      <c r="AK37" s="19"/>
      <c r="AL37" s="19">
        <f t="shared" si="25"/>
        <v>9</v>
      </c>
      <c r="AM37" s="19">
        <f t="shared" si="26"/>
        <v>0</v>
      </c>
      <c r="AN37" s="19">
        <f t="shared" si="50"/>
        <v>9</v>
      </c>
      <c r="AO37" s="19">
        <f t="shared" si="51"/>
        <v>0</v>
      </c>
      <c r="AP37" s="19">
        <f t="shared" si="52"/>
        <v>0</v>
      </c>
      <c r="AQ37" s="19">
        <f t="shared" si="71"/>
        <v>8.1000000000000014</v>
      </c>
      <c r="AR37" s="19">
        <f t="shared" si="53"/>
        <v>0</v>
      </c>
      <c r="AS37" s="19">
        <f t="shared" si="54"/>
        <v>-0.6</v>
      </c>
      <c r="AT37" s="4" t="s">
        <v>0</v>
      </c>
      <c r="AU37" s="4">
        <f t="shared" si="55"/>
        <v>2102</v>
      </c>
      <c r="AV37" s="19">
        <f t="shared" si="56"/>
        <v>18.100000000000001</v>
      </c>
      <c r="AW37" s="19">
        <f t="shared" si="57"/>
        <v>149.4</v>
      </c>
      <c r="AX37" s="8">
        <f t="shared" si="58"/>
        <v>5</v>
      </c>
      <c r="AY37" s="4">
        <f t="shared" si="59"/>
        <v>12</v>
      </c>
      <c r="AZ37" s="8">
        <f t="shared" si="60"/>
        <v>1000.9</v>
      </c>
      <c r="BA37" s="4">
        <f t="shared" si="61"/>
        <v>0</v>
      </c>
      <c r="BB37" s="4">
        <f t="shared" si="62"/>
        <v>0</v>
      </c>
      <c r="BC37" s="4" t="str">
        <f t="shared" si="63"/>
        <v>G0</v>
      </c>
      <c r="BD37" s="4">
        <f t="shared" si="64"/>
        <v>0</v>
      </c>
      <c r="BE37" s="19">
        <f t="shared" si="65"/>
        <v>0</v>
      </c>
      <c r="BF37" s="19">
        <f t="shared" si="66"/>
        <v>1.1999999999999886</v>
      </c>
      <c r="BG37" s="19">
        <f t="shared" si="67"/>
        <v>90</v>
      </c>
      <c r="BH37" s="1" t="str">
        <f t="shared" si="68"/>
        <v>T,2101,18.1,150.6,5,12,1000.9,0,0,G0,0</v>
      </c>
      <c r="BI37" s="1" t="str">
        <f t="shared" si="69"/>
        <v>T,2102,18.1,149.4,5,12,1000.9,0,0,G0,0</v>
      </c>
      <c r="BJ37" s="1" t="str">
        <f t="shared" si="27"/>
        <v>T,2101,18.1,150.6,5,12,1000.9,0,0,G0,0|T,2102,18.1,149.4,5,12,1000.9,0,0,G0,0|</v>
      </c>
      <c r="BK37" s="1" t="str">
        <f t="shared" si="28"/>
        <v>18.1,150.0,5.0,9.0,0.0,8.1,0.0,8.1</v>
      </c>
    </row>
    <row r="38" spans="1:63" x14ac:dyDescent="0.2">
      <c r="A38" s="4">
        <f t="shared" si="73"/>
        <v>0.99999999999999989</v>
      </c>
      <c r="B38" s="4">
        <f t="shared" si="29"/>
        <v>9.9999999999999982</v>
      </c>
      <c r="C38" s="4">
        <f t="shared" si="30"/>
        <v>1</v>
      </c>
      <c r="D38" s="4">
        <v>1</v>
      </c>
      <c r="E38" s="4">
        <f t="shared" si="31"/>
        <v>0.99999999999999989</v>
      </c>
      <c r="F38" s="19">
        <f t="shared" si="17"/>
        <v>0</v>
      </c>
      <c r="G38" s="19">
        <f t="shared" si="32"/>
        <v>0</v>
      </c>
      <c r="H38" s="19"/>
      <c r="I38" s="19">
        <f t="shared" si="33"/>
        <v>19</v>
      </c>
      <c r="J38" s="19">
        <f t="shared" si="34"/>
        <v>150</v>
      </c>
      <c r="K38" s="19"/>
      <c r="L38" s="19">
        <f t="shared" si="35"/>
        <v>9</v>
      </c>
      <c r="M38" s="19">
        <f t="shared" si="36"/>
        <v>0</v>
      </c>
      <c r="N38" s="19">
        <f t="shared" si="37"/>
        <v>9</v>
      </c>
      <c r="O38" s="19">
        <f t="shared" si="38"/>
        <v>0</v>
      </c>
      <c r="P38" s="19">
        <f t="shared" si="39"/>
        <v>0</v>
      </c>
      <c r="Q38" s="19">
        <f t="shared" si="70"/>
        <v>9</v>
      </c>
      <c r="R38" s="19">
        <f t="shared" si="40"/>
        <v>0</v>
      </c>
      <c r="S38" s="19">
        <f t="shared" si="41"/>
        <v>0.6</v>
      </c>
      <c r="T38" s="4" t="s">
        <v>0</v>
      </c>
      <c r="U38" s="4">
        <f t="shared" si="42"/>
        <v>2101</v>
      </c>
      <c r="V38" s="19">
        <f t="shared" si="18"/>
        <v>19</v>
      </c>
      <c r="W38" s="19">
        <f t="shared" si="19"/>
        <v>150.6</v>
      </c>
      <c r="X38" s="8">
        <f t="shared" si="43"/>
        <v>5</v>
      </c>
      <c r="Y38" s="4">
        <f t="shared" si="74"/>
        <v>12</v>
      </c>
      <c r="Z38" s="8">
        <f t="shared" si="44"/>
        <v>1001</v>
      </c>
      <c r="AA38" s="4">
        <f t="shared" si="45"/>
        <v>0</v>
      </c>
      <c r="AB38" s="4">
        <f t="shared" si="46"/>
        <v>0</v>
      </c>
      <c r="AC38" s="4" t="str">
        <f t="shared" si="47"/>
        <v>G0</v>
      </c>
      <c r="AD38" s="4">
        <f t="shared" si="48"/>
        <v>0</v>
      </c>
      <c r="AE38" s="4">
        <f t="shared" si="49"/>
        <v>0.99999999999999989</v>
      </c>
      <c r="AF38" s="19">
        <f t="shared" si="21"/>
        <v>0</v>
      </c>
      <c r="AG38" s="19">
        <f t="shared" si="22"/>
        <v>0</v>
      </c>
      <c r="AH38" s="19"/>
      <c r="AI38" s="19">
        <f t="shared" si="23"/>
        <v>19</v>
      </c>
      <c r="AJ38" s="19">
        <f t="shared" si="24"/>
        <v>150</v>
      </c>
      <c r="AK38" s="19"/>
      <c r="AL38" s="19">
        <f t="shared" si="25"/>
        <v>9</v>
      </c>
      <c r="AM38" s="19">
        <f t="shared" si="26"/>
        <v>0</v>
      </c>
      <c r="AN38" s="19">
        <f t="shared" si="50"/>
        <v>9</v>
      </c>
      <c r="AO38" s="19">
        <f t="shared" si="51"/>
        <v>0</v>
      </c>
      <c r="AP38" s="19">
        <f t="shared" si="52"/>
        <v>0</v>
      </c>
      <c r="AQ38" s="19">
        <f t="shared" si="71"/>
        <v>9</v>
      </c>
      <c r="AR38" s="19">
        <f t="shared" si="53"/>
        <v>0</v>
      </c>
      <c r="AS38" s="19">
        <f t="shared" si="54"/>
        <v>-0.6</v>
      </c>
      <c r="AT38" s="4" t="s">
        <v>0</v>
      </c>
      <c r="AU38" s="4">
        <f t="shared" si="55"/>
        <v>2102</v>
      </c>
      <c r="AV38" s="19">
        <f t="shared" si="56"/>
        <v>19</v>
      </c>
      <c r="AW38" s="19">
        <f t="shared" si="57"/>
        <v>149.4</v>
      </c>
      <c r="AX38" s="8">
        <f t="shared" si="58"/>
        <v>5</v>
      </c>
      <c r="AY38" s="4">
        <f t="shared" si="59"/>
        <v>12</v>
      </c>
      <c r="AZ38" s="8">
        <f t="shared" si="60"/>
        <v>1001</v>
      </c>
      <c r="BA38" s="4">
        <f t="shared" si="61"/>
        <v>0</v>
      </c>
      <c r="BB38" s="4">
        <f t="shared" si="62"/>
        <v>0</v>
      </c>
      <c r="BC38" s="4" t="str">
        <f t="shared" si="63"/>
        <v>G0</v>
      </c>
      <c r="BD38" s="4">
        <f t="shared" si="64"/>
        <v>0</v>
      </c>
      <c r="BE38" s="19">
        <f t="shared" si="65"/>
        <v>0</v>
      </c>
      <c r="BF38" s="19">
        <f t="shared" si="66"/>
        <v>1.1999999999999886</v>
      </c>
      <c r="BG38" s="19">
        <f t="shared" si="67"/>
        <v>90</v>
      </c>
      <c r="BH38" s="1" t="str">
        <f t="shared" si="68"/>
        <v>T,2101,19.0,150.6,5,12,1001.0,0,0,G0,0</v>
      </c>
      <c r="BI38" s="1" t="str">
        <f t="shared" si="69"/>
        <v>T,2102,19.0,149.4,5,12,1001.0,0,0,G0,0</v>
      </c>
      <c r="BJ38" s="1" t="str">
        <f t="shared" si="27"/>
        <v>T,2101,19.0,150.6,5,12,1001.0,0,0,G0,0|T,2102,19.0,149.4,5,12,1001.0,0,0,G0,0|</v>
      </c>
      <c r="BK38" s="1" t="str">
        <f t="shared" si="28"/>
        <v>19.0,150.0,5.0,9.0,0.0,9.0,0.0,9.0</v>
      </c>
    </row>
    <row r="39" spans="1:63" x14ac:dyDescent="0.2">
      <c r="A39" s="4">
        <f t="shared" si="73"/>
        <v>1.0999999999999999</v>
      </c>
      <c r="B39" s="4">
        <f t="shared" si="29"/>
        <v>10.999999999999998</v>
      </c>
      <c r="C39" s="4">
        <f t="shared" si="30"/>
        <v>1</v>
      </c>
      <c r="D39" s="4">
        <v>1</v>
      </c>
      <c r="E39" s="4">
        <f t="shared" si="31"/>
        <v>1.0999999999999999</v>
      </c>
      <c r="F39" s="19">
        <f t="shared" si="17"/>
        <v>0</v>
      </c>
      <c r="G39" s="19">
        <f t="shared" si="32"/>
        <v>0</v>
      </c>
      <c r="H39" s="19"/>
      <c r="I39" s="19">
        <f t="shared" si="33"/>
        <v>19.899999999999999</v>
      </c>
      <c r="J39" s="19">
        <f t="shared" si="34"/>
        <v>150</v>
      </c>
      <c r="K39" s="19"/>
      <c r="L39" s="19">
        <f t="shared" si="35"/>
        <v>9</v>
      </c>
      <c r="M39" s="19">
        <f t="shared" si="36"/>
        <v>0</v>
      </c>
      <c r="N39" s="19">
        <f t="shared" si="37"/>
        <v>9</v>
      </c>
      <c r="O39" s="19">
        <f t="shared" si="38"/>
        <v>0</v>
      </c>
      <c r="P39" s="19">
        <f t="shared" si="39"/>
        <v>0</v>
      </c>
      <c r="Q39" s="19">
        <f t="shared" si="70"/>
        <v>9.8999999999999986</v>
      </c>
      <c r="R39" s="19">
        <f t="shared" si="40"/>
        <v>0</v>
      </c>
      <c r="S39" s="19">
        <f t="shared" si="41"/>
        <v>0.6</v>
      </c>
      <c r="T39" s="4" t="s">
        <v>0</v>
      </c>
      <c r="U39" s="4">
        <f t="shared" si="42"/>
        <v>2101</v>
      </c>
      <c r="V39" s="19">
        <f t="shared" si="18"/>
        <v>19.899999999999999</v>
      </c>
      <c r="W39" s="19">
        <f t="shared" si="19"/>
        <v>150.6</v>
      </c>
      <c r="X39" s="8">
        <f t="shared" si="43"/>
        <v>5</v>
      </c>
      <c r="Y39" s="4">
        <f t="shared" si="74"/>
        <v>12</v>
      </c>
      <c r="Z39" s="8">
        <f t="shared" si="44"/>
        <v>1001.1</v>
      </c>
      <c r="AA39" s="4">
        <f t="shared" si="45"/>
        <v>0</v>
      </c>
      <c r="AB39" s="4">
        <f t="shared" si="46"/>
        <v>0</v>
      </c>
      <c r="AC39" s="4" t="str">
        <f t="shared" si="47"/>
        <v>G0</v>
      </c>
      <c r="AD39" s="4">
        <f t="shared" si="48"/>
        <v>0</v>
      </c>
      <c r="AE39" s="4">
        <f t="shared" si="49"/>
        <v>1.0999999999999999</v>
      </c>
      <c r="AF39" s="19">
        <f t="shared" si="21"/>
        <v>0</v>
      </c>
      <c r="AG39" s="19">
        <f t="shared" si="22"/>
        <v>0</v>
      </c>
      <c r="AH39" s="19"/>
      <c r="AI39" s="19">
        <f t="shared" si="23"/>
        <v>19.899999999999999</v>
      </c>
      <c r="AJ39" s="19">
        <f t="shared" si="24"/>
        <v>150</v>
      </c>
      <c r="AK39" s="19"/>
      <c r="AL39" s="19">
        <f t="shared" si="25"/>
        <v>9</v>
      </c>
      <c r="AM39" s="19">
        <f t="shared" si="26"/>
        <v>0</v>
      </c>
      <c r="AN39" s="19">
        <f t="shared" si="50"/>
        <v>9</v>
      </c>
      <c r="AO39" s="19">
        <f t="shared" si="51"/>
        <v>0</v>
      </c>
      <c r="AP39" s="19">
        <f t="shared" si="52"/>
        <v>0</v>
      </c>
      <c r="AQ39" s="19">
        <f t="shared" si="71"/>
        <v>9.8999999999999986</v>
      </c>
      <c r="AR39" s="19">
        <f t="shared" si="53"/>
        <v>0</v>
      </c>
      <c r="AS39" s="19">
        <f t="shared" si="54"/>
        <v>-0.6</v>
      </c>
      <c r="AT39" s="4" t="s">
        <v>0</v>
      </c>
      <c r="AU39" s="4">
        <f t="shared" si="55"/>
        <v>2102</v>
      </c>
      <c r="AV39" s="19">
        <f t="shared" si="56"/>
        <v>19.899999999999999</v>
      </c>
      <c r="AW39" s="19">
        <f t="shared" si="57"/>
        <v>149.4</v>
      </c>
      <c r="AX39" s="8">
        <f t="shared" si="58"/>
        <v>5</v>
      </c>
      <c r="AY39" s="4">
        <f t="shared" si="59"/>
        <v>12</v>
      </c>
      <c r="AZ39" s="8">
        <f t="shared" si="60"/>
        <v>1001.1</v>
      </c>
      <c r="BA39" s="4">
        <f t="shared" si="61"/>
        <v>0</v>
      </c>
      <c r="BB39" s="4">
        <f t="shared" si="62"/>
        <v>0</v>
      </c>
      <c r="BC39" s="4" t="str">
        <f t="shared" si="63"/>
        <v>G0</v>
      </c>
      <c r="BD39" s="4">
        <f t="shared" si="64"/>
        <v>0</v>
      </c>
      <c r="BE39" s="19">
        <f t="shared" si="65"/>
        <v>0</v>
      </c>
      <c r="BF39" s="19">
        <f t="shared" si="66"/>
        <v>1.1999999999999886</v>
      </c>
      <c r="BG39" s="19">
        <f t="shared" si="67"/>
        <v>90</v>
      </c>
      <c r="BH39" s="1" t="str">
        <f t="shared" si="68"/>
        <v>T,2101,19.9,150.6,5,12,1001.1,0,0,G0,0</v>
      </c>
      <c r="BI39" s="1" t="str">
        <f t="shared" si="69"/>
        <v>T,2102,19.9,149.4,5,12,1001.1,0,0,G0,0</v>
      </c>
      <c r="BJ39" s="1" t="str">
        <f t="shared" si="27"/>
        <v>T,2101,19.9,150.6,5,12,1001.1,0,0,G0,0|T,2102,19.9,149.4,5,12,1001.1,0,0,G0,0|</v>
      </c>
      <c r="BK39" s="1" t="str">
        <f t="shared" si="28"/>
        <v>19.9,150.0,5.0,9.0,0.0,9.9,0.0,9.9</v>
      </c>
    </row>
    <row r="40" spans="1:63" x14ac:dyDescent="0.2">
      <c r="A40" s="4">
        <f t="shared" si="73"/>
        <v>1.2</v>
      </c>
      <c r="B40" s="4">
        <f t="shared" si="29"/>
        <v>11.999999999999998</v>
      </c>
      <c r="C40" s="4">
        <f t="shared" si="30"/>
        <v>1</v>
      </c>
      <c r="D40" s="4">
        <v>1</v>
      </c>
      <c r="E40" s="4">
        <f t="shared" si="31"/>
        <v>1.2</v>
      </c>
      <c r="F40" s="19">
        <f t="shared" si="17"/>
        <v>0</v>
      </c>
      <c r="G40" s="19">
        <f t="shared" si="32"/>
        <v>0</v>
      </c>
      <c r="H40" s="19"/>
      <c r="I40" s="19">
        <f t="shared" si="33"/>
        <v>20.799999999999997</v>
      </c>
      <c r="J40" s="19">
        <f t="shared" si="34"/>
        <v>150</v>
      </c>
      <c r="K40" s="19"/>
      <c r="L40" s="19">
        <f t="shared" si="35"/>
        <v>9</v>
      </c>
      <c r="M40" s="19">
        <f t="shared" si="36"/>
        <v>0</v>
      </c>
      <c r="N40" s="19">
        <f t="shared" si="37"/>
        <v>9</v>
      </c>
      <c r="O40" s="19">
        <f t="shared" si="38"/>
        <v>0</v>
      </c>
      <c r="P40" s="19">
        <f t="shared" si="39"/>
        <v>0</v>
      </c>
      <c r="Q40" s="19">
        <f t="shared" si="70"/>
        <v>10.799999999999997</v>
      </c>
      <c r="R40" s="19">
        <f t="shared" si="40"/>
        <v>0</v>
      </c>
      <c r="S40" s="19">
        <f t="shared" si="41"/>
        <v>0.6</v>
      </c>
      <c r="T40" s="4" t="s">
        <v>0</v>
      </c>
      <c r="U40" s="4">
        <f t="shared" si="42"/>
        <v>2101</v>
      </c>
      <c r="V40" s="19">
        <f t="shared" si="18"/>
        <v>20.799999999999997</v>
      </c>
      <c r="W40" s="19">
        <f t="shared" si="19"/>
        <v>150.6</v>
      </c>
      <c r="X40" s="8">
        <f t="shared" si="43"/>
        <v>5</v>
      </c>
      <c r="Y40" s="4">
        <f t="shared" si="74"/>
        <v>12</v>
      </c>
      <c r="Z40" s="8">
        <f t="shared" si="44"/>
        <v>1001.2</v>
      </c>
      <c r="AA40" s="4">
        <f t="shared" si="45"/>
        <v>0</v>
      </c>
      <c r="AB40" s="4">
        <f t="shared" si="46"/>
        <v>0</v>
      </c>
      <c r="AC40" s="4" t="str">
        <f t="shared" si="47"/>
        <v>G0</v>
      </c>
      <c r="AD40" s="4">
        <f t="shared" si="48"/>
        <v>0</v>
      </c>
      <c r="AE40" s="4">
        <f t="shared" si="49"/>
        <v>1.2</v>
      </c>
      <c r="AF40" s="19">
        <f t="shared" si="21"/>
        <v>0</v>
      </c>
      <c r="AG40" s="19">
        <f t="shared" si="22"/>
        <v>0</v>
      </c>
      <c r="AH40" s="19"/>
      <c r="AI40" s="19">
        <f t="shared" si="23"/>
        <v>20.799999999999997</v>
      </c>
      <c r="AJ40" s="19">
        <f t="shared" si="24"/>
        <v>150</v>
      </c>
      <c r="AK40" s="19"/>
      <c r="AL40" s="19">
        <f t="shared" si="25"/>
        <v>9</v>
      </c>
      <c r="AM40" s="19">
        <f t="shared" si="26"/>
        <v>0</v>
      </c>
      <c r="AN40" s="19">
        <f t="shared" si="50"/>
        <v>9</v>
      </c>
      <c r="AO40" s="19">
        <f t="shared" si="51"/>
        <v>0</v>
      </c>
      <c r="AP40" s="19">
        <f t="shared" si="52"/>
        <v>0</v>
      </c>
      <c r="AQ40" s="19">
        <f t="shared" si="71"/>
        <v>10.799999999999997</v>
      </c>
      <c r="AR40" s="19">
        <f t="shared" si="53"/>
        <v>0</v>
      </c>
      <c r="AS40" s="19">
        <f t="shared" si="54"/>
        <v>-0.6</v>
      </c>
      <c r="AT40" s="4" t="s">
        <v>0</v>
      </c>
      <c r="AU40" s="4">
        <f t="shared" si="55"/>
        <v>2102</v>
      </c>
      <c r="AV40" s="19">
        <f t="shared" si="56"/>
        <v>20.799999999999997</v>
      </c>
      <c r="AW40" s="19">
        <f t="shared" si="57"/>
        <v>149.4</v>
      </c>
      <c r="AX40" s="8">
        <f t="shared" si="58"/>
        <v>5</v>
      </c>
      <c r="AY40" s="4">
        <f t="shared" si="59"/>
        <v>12</v>
      </c>
      <c r="AZ40" s="8">
        <f t="shared" si="60"/>
        <v>1001.2</v>
      </c>
      <c r="BA40" s="4">
        <f t="shared" si="61"/>
        <v>0</v>
      </c>
      <c r="BB40" s="4">
        <f t="shared" si="62"/>
        <v>0</v>
      </c>
      <c r="BC40" s="4" t="str">
        <f t="shared" si="63"/>
        <v>G0</v>
      </c>
      <c r="BD40" s="4">
        <f t="shared" si="64"/>
        <v>0</v>
      </c>
      <c r="BE40" s="19">
        <f t="shared" si="65"/>
        <v>0</v>
      </c>
      <c r="BF40" s="19">
        <f t="shared" si="66"/>
        <v>1.1999999999999886</v>
      </c>
      <c r="BG40" s="19">
        <f t="shared" si="67"/>
        <v>90</v>
      </c>
      <c r="BH40" s="1" t="str">
        <f t="shared" si="68"/>
        <v>T,2101,20.8,150.6,5,12,1001.2,0,0,G0,0</v>
      </c>
      <c r="BI40" s="1" t="str">
        <f t="shared" si="69"/>
        <v>T,2102,20.8,149.4,5,12,1001.2,0,0,G0,0</v>
      </c>
      <c r="BJ40" s="1" t="str">
        <f t="shared" si="27"/>
        <v>T,2101,20.8,150.6,5,12,1001.2,0,0,G0,0|T,2102,20.8,149.4,5,12,1001.2,0,0,G0,0|</v>
      </c>
      <c r="BK40" s="1" t="str">
        <f t="shared" si="28"/>
        <v>20.8,150.0,5.0,9.0,0.0,10.8,0.0,10.8</v>
      </c>
    </row>
    <row r="41" spans="1:63" x14ac:dyDescent="0.2">
      <c r="A41" s="4">
        <f t="shared" si="73"/>
        <v>1.3</v>
      </c>
      <c r="B41" s="4">
        <f t="shared" si="29"/>
        <v>13</v>
      </c>
      <c r="C41" s="4">
        <f t="shared" si="30"/>
        <v>1</v>
      </c>
      <c r="D41" s="4">
        <v>1</v>
      </c>
      <c r="E41" s="4">
        <f t="shared" si="31"/>
        <v>1.3</v>
      </c>
      <c r="F41" s="19">
        <f t="shared" si="17"/>
        <v>0</v>
      </c>
      <c r="G41" s="19">
        <f t="shared" si="32"/>
        <v>0</v>
      </c>
      <c r="H41" s="19"/>
      <c r="I41" s="19">
        <f t="shared" si="33"/>
        <v>21.700000000000003</v>
      </c>
      <c r="J41" s="19">
        <f t="shared" si="34"/>
        <v>150</v>
      </c>
      <c r="K41" s="19"/>
      <c r="L41" s="19">
        <f t="shared" si="35"/>
        <v>9</v>
      </c>
      <c r="M41" s="19">
        <f t="shared" si="36"/>
        <v>0</v>
      </c>
      <c r="N41" s="19">
        <f t="shared" si="37"/>
        <v>9</v>
      </c>
      <c r="O41" s="19">
        <f t="shared" si="38"/>
        <v>0</v>
      </c>
      <c r="P41" s="19">
        <f t="shared" si="39"/>
        <v>0</v>
      </c>
      <c r="Q41" s="19">
        <f t="shared" si="70"/>
        <v>11.700000000000003</v>
      </c>
      <c r="R41" s="19">
        <f t="shared" si="40"/>
        <v>0</v>
      </c>
      <c r="S41" s="19">
        <f t="shared" si="41"/>
        <v>0.6</v>
      </c>
      <c r="T41" s="4" t="s">
        <v>0</v>
      </c>
      <c r="U41" s="4">
        <f t="shared" si="42"/>
        <v>2101</v>
      </c>
      <c r="V41" s="19">
        <f t="shared" si="18"/>
        <v>21.700000000000003</v>
      </c>
      <c r="W41" s="19">
        <f t="shared" si="19"/>
        <v>150.6</v>
      </c>
      <c r="X41" s="8">
        <f t="shared" si="43"/>
        <v>5</v>
      </c>
      <c r="Y41" s="4">
        <f t="shared" si="74"/>
        <v>12</v>
      </c>
      <c r="Z41" s="8">
        <f t="shared" si="44"/>
        <v>1001.3</v>
      </c>
      <c r="AA41" s="4">
        <f t="shared" si="45"/>
        <v>0</v>
      </c>
      <c r="AB41" s="4">
        <f t="shared" si="46"/>
        <v>0</v>
      </c>
      <c r="AC41" s="4" t="str">
        <f t="shared" si="47"/>
        <v>G0</v>
      </c>
      <c r="AD41" s="4">
        <f t="shared" si="48"/>
        <v>0</v>
      </c>
      <c r="AE41" s="4">
        <f t="shared" si="49"/>
        <v>1.3</v>
      </c>
      <c r="AF41" s="19">
        <f t="shared" si="21"/>
        <v>0</v>
      </c>
      <c r="AG41" s="19">
        <f t="shared" si="22"/>
        <v>0</v>
      </c>
      <c r="AH41" s="19"/>
      <c r="AI41" s="19">
        <f t="shared" si="23"/>
        <v>21.700000000000003</v>
      </c>
      <c r="AJ41" s="19">
        <f t="shared" si="24"/>
        <v>150</v>
      </c>
      <c r="AK41" s="19"/>
      <c r="AL41" s="19">
        <f t="shared" si="25"/>
        <v>9</v>
      </c>
      <c r="AM41" s="19">
        <f t="shared" si="26"/>
        <v>0</v>
      </c>
      <c r="AN41" s="19">
        <f t="shared" si="50"/>
        <v>9</v>
      </c>
      <c r="AO41" s="19">
        <f t="shared" si="51"/>
        <v>0</v>
      </c>
      <c r="AP41" s="19">
        <f t="shared" si="52"/>
        <v>0</v>
      </c>
      <c r="AQ41" s="19">
        <f t="shared" si="71"/>
        <v>11.700000000000003</v>
      </c>
      <c r="AR41" s="19">
        <f t="shared" si="53"/>
        <v>0</v>
      </c>
      <c r="AS41" s="19">
        <f t="shared" si="54"/>
        <v>-0.6</v>
      </c>
      <c r="AT41" s="4" t="s">
        <v>0</v>
      </c>
      <c r="AU41" s="4">
        <f t="shared" si="55"/>
        <v>2102</v>
      </c>
      <c r="AV41" s="19">
        <f t="shared" si="56"/>
        <v>21.700000000000003</v>
      </c>
      <c r="AW41" s="19">
        <f t="shared" si="57"/>
        <v>149.4</v>
      </c>
      <c r="AX41" s="8">
        <f t="shared" si="58"/>
        <v>5</v>
      </c>
      <c r="AY41" s="4">
        <f t="shared" si="59"/>
        <v>12</v>
      </c>
      <c r="AZ41" s="8">
        <f t="shared" si="60"/>
        <v>1001.3</v>
      </c>
      <c r="BA41" s="4">
        <f t="shared" si="61"/>
        <v>0</v>
      </c>
      <c r="BB41" s="4">
        <f t="shared" si="62"/>
        <v>0</v>
      </c>
      <c r="BC41" s="4" t="str">
        <f t="shared" si="63"/>
        <v>G0</v>
      </c>
      <c r="BD41" s="4">
        <f t="shared" si="64"/>
        <v>0</v>
      </c>
      <c r="BE41" s="19">
        <f t="shared" si="65"/>
        <v>0</v>
      </c>
      <c r="BF41" s="19">
        <f t="shared" si="66"/>
        <v>1.1999999999999886</v>
      </c>
      <c r="BG41" s="19">
        <f t="shared" si="67"/>
        <v>90</v>
      </c>
      <c r="BH41" s="1" t="str">
        <f t="shared" si="68"/>
        <v>T,2101,21.7,150.6,5,12,1001.3,0,0,G0,0</v>
      </c>
      <c r="BI41" s="1" t="str">
        <f t="shared" si="69"/>
        <v>T,2102,21.7,149.4,5,12,1001.3,0,0,G0,0</v>
      </c>
      <c r="BJ41" s="1" t="str">
        <f t="shared" si="27"/>
        <v>T,2101,21.7,150.6,5,12,1001.3,0,0,G0,0|T,2102,21.7,149.4,5,12,1001.3,0,0,G0,0|</v>
      </c>
      <c r="BK41" s="1" t="str">
        <f t="shared" si="28"/>
        <v>21.7,150.0,5.0,9.0,0.0,11.7,0.0,11.7</v>
      </c>
    </row>
    <row r="42" spans="1:63" x14ac:dyDescent="0.2">
      <c r="A42" s="4">
        <f t="shared" si="73"/>
        <v>1.4000000000000001</v>
      </c>
      <c r="B42" s="4">
        <f t="shared" si="29"/>
        <v>14</v>
      </c>
      <c r="C42" s="4">
        <f t="shared" si="30"/>
        <v>1</v>
      </c>
      <c r="D42" s="4">
        <v>1</v>
      </c>
      <c r="E42" s="4">
        <f t="shared" si="31"/>
        <v>1.4000000000000001</v>
      </c>
      <c r="F42" s="19">
        <f t="shared" si="17"/>
        <v>0</v>
      </c>
      <c r="G42" s="19">
        <f t="shared" si="32"/>
        <v>0</v>
      </c>
      <c r="H42" s="19"/>
      <c r="I42" s="19">
        <f t="shared" si="33"/>
        <v>22.6</v>
      </c>
      <c r="J42" s="19">
        <f t="shared" si="34"/>
        <v>150</v>
      </c>
      <c r="K42" s="19"/>
      <c r="L42" s="19">
        <f t="shared" si="35"/>
        <v>9</v>
      </c>
      <c r="M42" s="19">
        <f t="shared" si="36"/>
        <v>0</v>
      </c>
      <c r="N42" s="19">
        <f t="shared" si="37"/>
        <v>9</v>
      </c>
      <c r="O42" s="19">
        <f t="shared" si="38"/>
        <v>0</v>
      </c>
      <c r="P42" s="19">
        <f t="shared" si="39"/>
        <v>0</v>
      </c>
      <c r="Q42" s="19">
        <f t="shared" si="70"/>
        <v>12.600000000000001</v>
      </c>
      <c r="R42" s="19">
        <f t="shared" si="40"/>
        <v>0</v>
      </c>
      <c r="S42" s="19">
        <f t="shared" si="41"/>
        <v>0.6</v>
      </c>
      <c r="T42" s="4" t="s">
        <v>0</v>
      </c>
      <c r="U42" s="4">
        <f t="shared" si="42"/>
        <v>2101</v>
      </c>
      <c r="V42" s="19">
        <f t="shared" si="18"/>
        <v>22.6</v>
      </c>
      <c r="W42" s="19">
        <f t="shared" si="19"/>
        <v>150.6</v>
      </c>
      <c r="X42" s="8">
        <f t="shared" si="43"/>
        <v>5</v>
      </c>
      <c r="Y42" s="4">
        <f t="shared" si="74"/>
        <v>12</v>
      </c>
      <c r="Z42" s="8">
        <f t="shared" si="44"/>
        <v>1001.4</v>
      </c>
      <c r="AA42" s="4">
        <f t="shared" si="45"/>
        <v>0</v>
      </c>
      <c r="AB42" s="4">
        <f t="shared" si="46"/>
        <v>0</v>
      </c>
      <c r="AC42" s="4" t="str">
        <f t="shared" si="47"/>
        <v>G0</v>
      </c>
      <c r="AD42" s="4">
        <f t="shared" si="48"/>
        <v>0</v>
      </c>
      <c r="AE42" s="4">
        <f t="shared" si="49"/>
        <v>1.4000000000000001</v>
      </c>
      <c r="AF42" s="19">
        <f t="shared" si="21"/>
        <v>0</v>
      </c>
      <c r="AG42" s="19">
        <f t="shared" si="22"/>
        <v>0</v>
      </c>
      <c r="AH42" s="19"/>
      <c r="AI42" s="19">
        <f t="shared" si="23"/>
        <v>22.6</v>
      </c>
      <c r="AJ42" s="19">
        <f t="shared" si="24"/>
        <v>150</v>
      </c>
      <c r="AK42" s="19"/>
      <c r="AL42" s="19">
        <f t="shared" si="25"/>
        <v>9</v>
      </c>
      <c r="AM42" s="19">
        <f t="shared" si="26"/>
        <v>0</v>
      </c>
      <c r="AN42" s="19">
        <f t="shared" si="50"/>
        <v>9</v>
      </c>
      <c r="AO42" s="19">
        <f t="shared" si="51"/>
        <v>0</v>
      </c>
      <c r="AP42" s="19">
        <f t="shared" si="52"/>
        <v>0</v>
      </c>
      <c r="AQ42" s="19">
        <f t="shared" si="71"/>
        <v>12.600000000000001</v>
      </c>
      <c r="AR42" s="19">
        <f t="shared" si="53"/>
        <v>0</v>
      </c>
      <c r="AS42" s="19">
        <f t="shared" si="54"/>
        <v>-0.6</v>
      </c>
      <c r="AT42" s="4" t="s">
        <v>0</v>
      </c>
      <c r="AU42" s="4">
        <f t="shared" si="55"/>
        <v>2102</v>
      </c>
      <c r="AV42" s="19">
        <f t="shared" si="56"/>
        <v>22.6</v>
      </c>
      <c r="AW42" s="19">
        <f t="shared" si="57"/>
        <v>149.4</v>
      </c>
      <c r="AX42" s="8">
        <f t="shared" si="58"/>
        <v>5</v>
      </c>
      <c r="AY42" s="4">
        <f t="shared" si="59"/>
        <v>12</v>
      </c>
      <c r="AZ42" s="8">
        <f t="shared" si="60"/>
        <v>1001.4</v>
      </c>
      <c r="BA42" s="4">
        <f t="shared" si="61"/>
        <v>0</v>
      </c>
      <c r="BB42" s="4">
        <f t="shared" si="62"/>
        <v>0</v>
      </c>
      <c r="BC42" s="4" t="str">
        <f t="shared" si="63"/>
        <v>G0</v>
      </c>
      <c r="BD42" s="4">
        <f t="shared" si="64"/>
        <v>0</v>
      </c>
      <c r="BE42" s="19">
        <f t="shared" si="65"/>
        <v>0</v>
      </c>
      <c r="BF42" s="19">
        <f t="shared" si="66"/>
        <v>1.1999999999999886</v>
      </c>
      <c r="BG42" s="19">
        <f t="shared" si="67"/>
        <v>90</v>
      </c>
      <c r="BH42" s="1" t="str">
        <f t="shared" si="68"/>
        <v>T,2101,22.6,150.6,5,12,1001.4,0,0,G0,0</v>
      </c>
      <c r="BI42" s="1" t="str">
        <f t="shared" si="69"/>
        <v>T,2102,22.6,149.4,5,12,1001.4,0,0,G0,0</v>
      </c>
      <c r="BJ42" s="1" t="str">
        <f t="shared" si="27"/>
        <v>T,2101,22.6,150.6,5,12,1001.4,0,0,G0,0|T,2102,22.6,149.4,5,12,1001.4,0,0,G0,0|</v>
      </c>
      <c r="BK42" s="1" t="str">
        <f t="shared" si="28"/>
        <v>22.6,150.0,5.0,9.0,0.0,12.6,0.0,12.6</v>
      </c>
    </row>
    <row r="43" spans="1:63" x14ac:dyDescent="0.2">
      <c r="A43" s="4">
        <f t="shared" si="73"/>
        <v>1.5000000000000002</v>
      </c>
      <c r="B43" s="4">
        <f t="shared" si="29"/>
        <v>15.000000000000002</v>
      </c>
      <c r="C43" s="4">
        <f t="shared" si="30"/>
        <v>1</v>
      </c>
      <c r="D43" s="4">
        <v>1</v>
      </c>
      <c r="E43" s="4">
        <f t="shared" si="31"/>
        <v>1.5000000000000002</v>
      </c>
      <c r="F43" s="19">
        <f t="shared" si="17"/>
        <v>0</v>
      </c>
      <c r="G43" s="19">
        <f t="shared" si="32"/>
        <v>0</v>
      </c>
      <c r="H43" s="19"/>
      <c r="I43" s="19">
        <f t="shared" si="33"/>
        <v>23.5</v>
      </c>
      <c r="J43" s="19">
        <f t="shared" si="34"/>
        <v>150</v>
      </c>
      <c r="K43" s="19"/>
      <c r="L43" s="19">
        <f t="shared" si="35"/>
        <v>9</v>
      </c>
      <c r="M43" s="19">
        <f t="shared" si="36"/>
        <v>0</v>
      </c>
      <c r="N43" s="19">
        <f t="shared" si="37"/>
        <v>9</v>
      </c>
      <c r="O43" s="19">
        <f t="shared" si="38"/>
        <v>0</v>
      </c>
      <c r="P43" s="19">
        <f t="shared" si="39"/>
        <v>0</v>
      </c>
      <c r="Q43" s="19">
        <f t="shared" si="70"/>
        <v>13.5</v>
      </c>
      <c r="R43" s="19">
        <f t="shared" si="40"/>
        <v>0</v>
      </c>
      <c r="S43" s="19">
        <f t="shared" si="41"/>
        <v>0.6</v>
      </c>
      <c r="T43" s="4" t="s">
        <v>0</v>
      </c>
      <c r="U43" s="4">
        <f t="shared" si="42"/>
        <v>2101</v>
      </c>
      <c r="V43" s="19">
        <f t="shared" si="18"/>
        <v>23.5</v>
      </c>
      <c r="W43" s="19">
        <f t="shared" si="19"/>
        <v>150.6</v>
      </c>
      <c r="X43" s="8">
        <f t="shared" si="43"/>
        <v>5</v>
      </c>
      <c r="Y43" s="4">
        <f t="shared" si="74"/>
        <v>12</v>
      </c>
      <c r="Z43" s="8">
        <f t="shared" si="44"/>
        <v>1001.5</v>
      </c>
      <c r="AA43" s="4">
        <f t="shared" si="45"/>
        <v>0</v>
      </c>
      <c r="AB43" s="4">
        <f t="shared" si="46"/>
        <v>0</v>
      </c>
      <c r="AC43" s="4" t="str">
        <f t="shared" si="47"/>
        <v>G0</v>
      </c>
      <c r="AD43" s="4">
        <f t="shared" si="48"/>
        <v>0</v>
      </c>
      <c r="AE43" s="4">
        <f t="shared" si="49"/>
        <v>1.5000000000000002</v>
      </c>
      <c r="AF43" s="19">
        <f t="shared" si="21"/>
        <v>0</v>
      </c>
      <c r="AG43" s="19">
        <f t="shared" si="22"/>
        <v>0</v>
      </c>
      <c r="AH43" s="19"/>
      <c r="AI43" s="19">
        <f t="shared" si="23"/>
        <v>23.5</v>
      </c>
      <c r="AJ43" s="19">
        <f t="shared" si="24"/>
        <v>150</v>
      </c>
      <c r="AK43" s="19"/>
      <c r="AL43" s="19">
        <f t="shared" si="25"/>
        <v>9</v>
      </c>
      <c r="AM43" s="19">
        <f t="shared" si="26"/>
        <v>0</v>
      </c>
      <c r="AN43" s="19">
        <f t="shared" si="50"/>
        <v>9</v>
      </c>
      <c r="AO43" s="19">
        <f t="shared" si="51"/>
        <v>0</v>
      </c>
      <c r="AP43" s="19">
        <f t="shared" si="52"/>
        <v>0</v>
      </c>
      <c r="AQ43" s="19">
        <f t="shared" si="71"/>
        <v>13.5</v>
      </c>
      <c r="AR43" s="19">
        <f t="shared" si="53"/>
        <v>0</v>
      </c>
      <c r="AS43" s="19">
        <f t="shared" si="54"/>
        <v>-0.6</v>
      </c>
      <c r="AT43" s="4" t="s">
        <v>0</v>
      </c>
      <c r="AU43" s="4">
        <f t="shared" si="55"/>
        <v>2102</v>
      </c>
      <c r="AV43" s="19">
        <f t="shared" si="56"/>
        <v>23.5</v>
      </c>
      <c r="AW43" s="19">
        <f t="shared" si="57"/>
        <v>149.4</v>
      </c>
      <c r="AX43" s="8">
        <f t="shared" si="58"/>
        <v>5</v>
      </c>
      <c r="AY43" s="4">
        <f t="shared" si="59"/>
        <v>12</v>
      </c>
      <c r="AZ43" s="8">
        <f t="shared" si="60"/>
        <v>1001.5</v>
      </c>
      <c r="BA43" s="4">
        <f t="shared" si="61"/>
        <v>0</v>
      </c>
      <c r="BB43" s="4">
        <f t="shared" si="62"/>
        <v>0</v>
      </c>
      <c r="BC43" s="4" t="str">
        <f t="shared" si="63"/>
        <v>G0</v>
      </c>
      <c r="BD43" s="4">
        <f t="shared" si="64"/>
        <v>0</v>
      </c>
      <c r="BE43" s="19">
        <f t="shared" si="65"/>
        <v>0</v>
      </c>
      <c r="BF43" s="19">
        <f t="shared" si="66"/>
        <v>1.1999999999999886</v>
      </c>
      <c r="BG43" s="19">
        <f t="shared" si="67"/>
        <v>90</v>
      </c>
      <c r="BH43" s="1" t="str">
        <f t="shared" si="68"/>
        <v>T,2101,23.5,150.6,5,12,1001.5,0,0,G0,0</v>
      </c>
      <c r="BI43" s="1" t="str">
        <f t="shared" si="69"/>
        <v>T,2102,23.5,149.4,5,12,1001.5,0,0,G0,0</v>
      </c>
      <c r="BJ43" s="1" t="str">
        <f t="shared" si="27"/>
        <v>T,2101,23.5,150.6,5,12,1001.5,0,0,G0,0|T,2102,23.5,149.4,5,12,1001.5,0,0,G0,0|</v>
      </c>
      <c r="BK43" s="1" t="str">
        <f t="shared" si="28"/>
        <v>23.5,150.0,5.0,9.0,0.0,13.5,0.0,13.5</v>
      </c>
    </row>
    <row r="44" spans="1:63" x14ac:dyDescent="0.2">
      <c r="A44" s="4">
        <f t="shared" si="73"/>
        <v>1.6000000000000003</v>
      </c>
      <c r="B44" s="4">
        <f t="shared" si="29"/>
        <v>16.000000000000004</v>
      </c>
      <c r="C44" s="4">
        <f t="shared" si="30"/>
        <v>1</v>
      </c>
      <c r="D44" s="4">
        <v>1</v>
      </c>
      <c r="E44" s="4">
        <f t="shared" si="31"/>
        <v>1.6000000000000003</v>
      </c>
      <c r="F44" s="19">
        <f t="shared" si="17"/>
        <v>0</v>
      </c>
      <c r="G44" s="19">
        <f t="shared" si="32"/>
        <v>0</v>
      </c>
      <c r="H44" s="19"/>
      <c r="I44" s="19">
        <f t="shared" si="33"/>
        <v>24.400000000000002</v>
      </c>
      <c r="J44" s="19">
        <f t="shared" si="34"/>
        <v>150</v>
      </c>
      <c r="K44" s="19"/>
      <c r="L44" s="19">
        <f t="shared" si="35"/>
        <v>9</v>
      </c>
      <c r="M44" s="19">
        <f t="shared" si="36"/>
        <v>0</v>
      </c>
      <c r="N44" s="19">
        <f t="shared" si="37"/>
        <v>9</v>
      </c>
      <c r="O44" s="19">
        <f t="shared" si="38"/>
        <v>0</v>
      </c>
      <c r="P44" s="19">
        <f t="shared" si="39"/>
        <v>0</v>
      </c>
      <c r="Q44" s="19">
        <f t="shared" si="70"/>
        <v>14.400000000000002</v>
      </c>
      <c r="R44" s="19">
        <f t="shared" si="40"/>
        <v>0</v>
      </c>
      <c r="S44" s="19">
        <f t="shared" si="41"/>
        <v>0.6</v>
      </c>
      <c r="T44" s="4" t="s">
        <v>0</v>
      </c>
      <c r="U44" s="4">
        <f t="shared" si="42"/>
        <v>2101</v>
      </c>
      <c r="V44" s="19">
        <f t="shared" si="18"/>
        <v>24.400000000000002</v>
      </c>
      <c r="W44" s="19">
        <f t="shared" si="19"/>
        <v>150.6</v>
      </c>
      <c r="X44" s="8">
        <f t="shared" si="43"/>
        <v>5</v>
      </c>
      <c r="Y44" s="4">
        <f t="shared" si="74"/>
        <v>12</v>
      </c>
      <c r="Z44" s="8">
        <f t="shared" si="44"/>
        <v>1001.6</v>
      </c>
      <c r="AA44" s="4">
        <f t="shared" si="45"/>
        <v>0</v>
      </c>
      <c r="AB44" s="4">
        <f t="shared" si="46"/>
        <v>0</v>
      </c>
      <c r="AC44" s="4" t="str">
        <f t="shared" si="47"/>
        <v>G0</v>
      </c>
      <c r="AD44" s="4">
        <f t="shared" si="48"/>
        <v>0</v>
      </c>
      <c r="AE44" s="4">
        <f t="shared" si="49"/>
        <v>1.6000000000000003</v>
      </c>
      <c r="AF44" s="19">
        <f t="shared" si="21"/>
        <v>0</v>
      </c>
      <c r="AG44" s="19">
        <f t="shared" si="22"/>
        <v>0</v>
      </c>
      <c r="AH44" s="19"/>
      <c r="AI44" s="19">
        <f t="shared" si="23"/>
        <v>24.400000000000002</v>
      </c>
      <c r="AJ44" s="19">
        <f t="shared" si="24"/>
        <v>150</v>
      </c>
      <c r="AK44" s="19"/>
      <c r="AL44" s="19">
        <f t="shared" si="25"/>
        <v>9</v>
      </c>
      <c r="AM44" s="19">
        <f t="shared" si="26"/>
        <v>0</v>
      </c>
      <c r="AN44" s="19">
        <f t="shared" si="50"/>
        <v>9</v>
      </c>
      <c r="AO44" s="19">
        <f t="shared" si="51"/>
        <v>0</v>
      </c>
      <c r="AP44" s="19">
        <f t="shared" si="52"/>
        <v>0</v>
      </c>
      <c r="AQ44" s="19">
        <f t="shared" si="71"/>
        <v>14.400000000000002</v>
      </c>
      <c r="AR44" s="19">
        <f t="shared" si="53"/>
        <v>0</v>
      </c>
      <c r="AS44" s="19">
        <f t="shared" si="54"/>
        <v>-0.6</v>
      </c>
      <c r="AT44" s="4" t="s">
        <v>0</v>
      </c>
      <c r="AU44" s="4">
        <f t="shared" si="55"/>
        <v>2102</v>
      </c>
      <c r="AV44" s="19">
        <f t="shared" si="56"/>
        <v>24.400000000000002</v>
      </c>
      <c r="AW44" s="19">
        <f t="shared" si="57"/>
        <v>149.4</v>
      </c>
      <c r="AX44" s="8">
        <f t="shared" si="58"/>
        <v>5</v>
      </c>
      <c r="AY44" s="4">
        <f t="shared" si="59"/>
        <v>12</v>
      </c>
      <c r="AZ44" s="8">
        <f t="shared" si="60"/>
        <v>1001.6</v>
      </c>
      <c r="BA44" s="4">
        <f t="shared" si="61"/>
        <v>0</v>
      </c>
      <c r="BB44" s="4">
        <f t="shared" si="62"/>
        <v>0</v>
      </c>
      <c r="BC44" s="4" t="str">
        <f t="shared" si="63"/>
        <v>G0</v>
      </c>
      <c r="BD44" s="4">
        <f t="shared" si="64"/>
        <v>0</v>
      </c>
      <c r="BE44" s="19">
        <f t="shared" si="65"/>
        <v>0</v>
      </c>
      <c r="BF44" s="19">
        <f t="shared" si="66"/>
        <v>1.1999999999999886</v>
      </c>
      <c r="BG44" s="19">
        <f t="shared" si="67"/>
        <v>90</v>
      </c>
      <c r="BH44" s="1" t="str">
        <f t="shared" si="68"/>
        <v>T,2101,24.4,150.6,5,12,1001.6,0,0,G0,0</v>
      </c>
      <c r="BI44" s="1" t="str">
        <f t="shared" si="69"/>
        <v>T,2102,24.4,149.4,5,12,1001.6,0,0,G0,0</v>
      </c>
      <c r="BJ44" s="1" t="str">
        <f t="shared" si="27"/>
        <v>T,2101,24.4,150.6,5,12,1001.6,0,0,G0,0|T,2102,24.4,149.4,5,12,1001.6,0,0,G0,0|</v>
      </c>
      <c r="BK44" s="1" t="str">
        <f t="shared" si="28"/>
        <v>24.4,150.0,5.0,9.0,0.0,14.4,0.0,14.4</v>
      </c>
    </row>
    <row r="45" spans="1:63" x14ac:dyDescent="0.2">
      <c r="A45" s="4">
        <f t="shared" si="73"/>
        <v>1.7000000000000004</v>
      </c>
      <c r="B45" s="4">
        <f t="shared" si="29"/>
        <v>17.000000000000004</v>
      </c>
      <c r="C45" s="4">
        <f t="shared" si="30"/>
        <v>1</v>
      </c>
      <c r="D45" s="4">
        <v>1</v>
      </c>
      <c r="E45" s="4">
        <f t="shared" si="31"/>
        <v>1.7000000000000004</v>
      </c>
      <c r="F45" s="19">
        <f t="shared" si="17"/>
        <v>0</v>
      </c>
      <c r="G45" s="19">
        <f t="shared" si="32"/>
        <v>0</v>
      </c>
      <c r="H45" s="19"/>
      <c r="I45" s="19">
        <f t="shared" si="33"/>
        <v>25.300000000000004</v>
      </c>
      <c r="J45" s="19">
        <f t="shared" si="34"/>
        <v>150</v>
      </c>
      <c r="K45" s="19"/>
      <c r="L45" s="19">
        <f t="shared" si="35"/>
        <v>9</v>
      </c>
      <c r="M45" s="19">
        <f t="shared" si="36"/>
        <v>0</v>
      </c>
      <c r="N45" s="19">
        <f t="shared" si="37"/>
        <v>9</v>
      </c>
      <c r="O45" s="19">
        <f t="shared" si="38"/>
        <v>0</v>
      </c>
      <c r="P45" s="19">
        <f t="shared" si="39"/>
        <v>0</v>
      </c>
      <c r="Q45" s="19">
        <f t="shared" si="70"/>
        <v>15.300000000000004</v>
      </c>
      <c r="R45" s="19">
        <f t="shared" si="40"/>
        <v>0</v>
      </c>
      <c r="S45" s="19">
        <f t="shared" si="41"/>
        <v>0.6</v>
      </c>
      <c r="T45" s="4" t="s">
        <v>0</v>
      </c>
      <c r="U45" s="4">
        <f t="shared" si="42"/>
        <v>2101</v>
      </c>
      <c r="V45" s="19">
        <f t="shared" si="18"/>
        <v>25.300000000000004</v>
      </c>
      <c r="W45" s="19">
        <f t="shared" si="19"/>
        <v>150.6</v>
      </c>
      <c r="X45" s="8">
        <f t="shared" si="43"/>
        <v>5</v>
      </c>
      <c r="Y45" s="4">
        <f t="shared" si="74"/>
        <v>12</v>
      </c>
      <c r="Z45" s="8">
        <f t="shared" si="44"/>
        <v>1001.7</v>
      </c>
      <c r="AA45" s="4">
        <f t="shared" si="45"/>
        <v>0</v>
      </c>
      <c r="AB45" s="4">
        <f t="shared" si="46"/>
        <v>0</v>
      </c>
      <c r="AC45" s="4" t="str">
        <f t="shared" si="47"/>
        <v>G0</v>
      </c>
      <c r="AD45" s="4">
        <f t="shared" si="48"/>
        <v>0</v>
      </c>
      <c r="AE45" s="4">
        <f t="shared" si="49"/>
        <v>1.7000000000000004</v>
      </c>
      <c r="AF45" s="19">
        <f t="shared" si="21"/>
        <v>0</v>
      </c>
      <c r="AG45" s="19">
        <f t="shared" si="22"/>
        <v>0</v>
      </c>
      <c r="AH45" s="19"/>
      <c r="AI45" s="19">
        <f t="shared" si="23"/>
        <v>25.300000000000004</v>
      </c>
      <c r="AJ45" s="19">
        <f t="shared" si="24"/>
        <v>150</v>
      </c>
      <c r="AK45" s="19"/>
      <c r="AL45" s="19">
        <f t="shared" si="25"/>
        <v>9</v>
      </c>
      <c r="AM45" s="19">
        <f t="shared" si="26"/>
        <v>0</v>
      </c>
      <c r="AN45" s="19">
        <f t="shared" si="50"/>
        <v>9</v>
      </c>
      <c r="AO45" s="19">
        <f t="shared" si="51"/>
        <v>0</v>
      </c>
      <c r="AP45" s="19">
        <f t="shared" si="52"/>
        <v>0</v>
      </c>
      <c r="AQ45" s="19">
        <f t="shared" si="71"/>
        <v>15.300000000000004</v>
      </c>
      <c r="AR45" s="19">
        <f t="shared" si="53"/>
        <v>0</v>
      </c>
      <c r="AS45" s="19">
        <f t="shared" si="54"/>
        <v>-0.6</v>
      </c>
      <c r="AT45" s="4" t="s">
        <v>0</v>
      </c>
      <c r="AU45" s="4">
        <f t="shared" si="55"/>
        <v>2102</v>
      </c>
      <c r="AV45" s="19">
        <f t="shared" si="56"/>
        <v>25.300000000000004</v>
      </c>
      <c r="AW45" s="19">
        <f t="shared" si="57"/>
        <v>149.4</v>
      </c>
      <c r="AX45" s="8">
        <f t="shared" si="58"/>
        <v>5</v>
      </c>
      <c r="AY45" s="4">
        <f t="shared" si="59"/>
        <v>12</v>
      </c>
      <c r="AZ45" s="8">
        <f t="shared" si="60"/>
        <v>1001.7</v>
      </c>
      <c r="BA45" s="4">
        <f t="shared" si="61"/>
        <v>0</v>
      </c>
      <c r="BB45" s="4">
        <f t="shared" si="62"/>
        <v>0</v>
      </c>
      <c r="BC45" s="4" t="str">
        <f t="shared" si="63"/>
        <v>G0</v>
      </c>
      <c r="BD45" s="4">
        <f t="shared" si="64"/>
        <v>0</v>
      </c>
      <c r="BE45" s="19">
        <f t="shared" si="65"/>
        <v>0</v>
      </c>
      <c r="BF45" s="19">
        <f t="shared" si="66"/>
        <v>1.1999999999999886</v>
      </c>
      <c r="BG45" s="19">
        <f t="shared" si="67"/>
        <v>90</v>
      </c>
      <c r="BH45" s="1" t="str">
        <f t="shared" si="68"/>
        <v>T,2101,25.3,150.6,5,12,1001.7,0,0,G0,0</v>
      </c>
      <c r="BI45" s="1" t="str">
        <f t="shared" si="69"/>
        <v>T,2102,25.3,149.4,5,12,1001.7,0,0,G0,0</v>
      </c>
      <c r="BJ45" s="1" t="str">
        <f t="shared" si="27"/>
        <v>T,2101,25.3,150.6,5,12,1001.7,0,0,G0,0|T,2102,25.3,149.4,5,12,1001.7,0,0,G0,0|</v>
      </c>
      <c r="BK45" s="1" t="str">
        <f t="shared" si="28"/>
        <v>25.3,150.0,5.0,9.0,0.0,15.3,0.0,15.3</v>
      </c>
    </row>
    <row r="46" spans="1:63" x14ac:dyDescent="0.2">
      <c r="A46" s="4">
        <f t="shared" si="73"/>
        <v>1.8000000000000005</v>
      </c>
      <c r="B46" s="4">
        <f t="shared" si="29"/>
        <v>18.000000000000004</v>
      </c>
      <c r="C46" s="4">
        <f t="shared" si="30"/>
        <v>1</v>
      </c>
      <c r="D46" s="4">
        <v>1</v>
      </c>
      <c r="E46" s="4">
        <f t="shared" si="31"/>
        <v>1.8000000000000005</v>
      </c>
      <c r="F46" s="19">
        <f t="shared" si="17"/>
        <v>0</v>
      </c>
      <c r="G46" s="19">
        <f t="shared" si="32"/>
        <v>0</v>
      </c>
      <c r="H46" s="19"/>
      <c r="I46" s="19">
        <f t="shared" si="33"/>
        <v>26.200000000000003</v>
      </c>
      <c r="J46" s="19">
        <f t="shared" si="34"/>
        <v>150</v>
      </c>
      <c r="K46" s="19"/>
      <c r="L46" s="19">
        <f t="shared" si="35"/>
        <v>9</v>
      </c>
      <c r="M46" s="19">
        <f t="shared" si="36"/>
        <v>0</v>
      </c>
      <c r="N46" s="19">
        <f t="shared" si="37"/>
        <v>9</v>
      </c>
      <c r="O46" s="19">
        <f t="shared" si="38"/>
        <v>0</v>
      </c>
      <c r="P46" s="19">
        <f t="shared" si="39"/>
        <v>0</v>
      </c>
      <c r="Q46" s="19">
        <f t="shared" si="70"/>
        <v>16.200000000000003</v>
      </c>
      <c r="R46" s="19">
        <f t="shared" si="40"/>
        <v>0</v>
      </c>
      <c r="S46" s="19">
        <f t="shared" si="41"/>
        <v>0.6</v>
      </c>
      <c r="T46" s="4" t="s">
        <v>0</v>
      </c>
      <c r="U46" s="4">
        <f t="shared" si="42"/>
        <v>2101</v>
      </c>
      <c r="V46" s="19">
        <f t="shared" si="18"/>
        <v>26.200000000000003</v>
      </c>
      <c r="W46" s="19">
        <f t="shared" si="19"/>
        <v>150.6</v>
      </c>
      <c r="X46" s="8">
        <f t="shared" si="43"/>
        <v>5</v>
      </c>
      <c r="Y46" s="4">
        <f t="shared" si="74"/>
        <v>12</v>
      </c>
      <c r="Z46" s="8">
        <f t="shared" si="44"/>
        <v>1001.8</v>
      </c>
      <c r="AA46" s="4">
        <f t="shared" si="45"/>
        <v>0</v>
      </c>
      <c r="AB46" s="4">
        <f t="shared" si="46"/>
        <v>0</v>
      </c>
      <c r="AC46" s="4" t="str">
        <f t="shared" si="47"/>
        <v>G0</v>
      </c>
      <c r="AD46" s="4">
        <f t="shared" si="48"/>
        <v>0</v>
      </c>
      <c r="AE46" s="4">
        <f t="shared" si="49"/>
        <v>1.8000000000000005</v>
      </c>
      <c r="AF46" s="19">
        <f t="shared" si="21"/>
        <v>0</v>
      </c>
      <c r="AG46" s="19">
        <f t="shared" si="22"/>
        <v>0</v>
      </c>
      <c r="AH46" s="19"/>
      <c r="AI46" s="19">
        <f t="shared" si="23"/>
        <v>26.200000000000003</v>
      </c>
      <c r="AJ46" s="19">
        <f t="shared" si="24"/>
        <v>150</v>
      </c>
      <c r="AK46" s="19"/>
      <c r="AL46" s="19">
        <f t="shared" si="25"/>
        <v>9</v>
      </c>
      <c r="AM46" s="19">
        <f t="shared" si="26"/>
        <v>0</v>
      </c>
      <c r="AN46" s="19">
        <f t="shared" si="50"/>
        <v>9</v>
      </c>
      <c r="AO46" s="19">
        <f t="shared" si="51"/>
        <v>0</v>
      </c>
      <c r="AP46" s="19">
        <f t="shared" si="52"/>
        <v>0</v>
      </c>
      <c r="AQ46" s="19">
        <f t="shared" si="71"/>
        <v>16.200000000000003</v>
      </c>
      <c r="AR46" s="19">
        <f t="shared" si="53"/>
        <v>0</v>
      </c>
      <c r="AS46" s="19">
        <f t="shared" si="54"/>
        <v>-0.6</v>
      </c>
      <c r="AT46" s="4" t="s">
        <v>0</v>
      </c>
      <c r="AU46" s="4">
        <f t="shared" si="55"/>
        <v>2102</v>
      </c>
      <c r="AV46" s="19">
        <f t="shared" si="56"/>
        <v>26.200000000000003</v>
      </c>
      <c r="AW46" s="19">
        <f t="shared" si="57"/>
        <v>149.4</v>
      </c>
      <c r="AX46" s="8">
        <f t="shared" si="58"/>
        <v>5</v>
      </c>
      <c r="AY46" s="4">
        <f t="shared" si="59"/>
        <v>12</v>
      </c>
      <c r="AZ46" s="8">
        <f t="shared" si="60"/>
        <v>1001.8</v>
      </c>
      <c r="BA46" s="4">
        <f t="shared" si="61"/>
        <v>0</v>
      </c>
      <c r="BB46" s="4">
        <f t="shared" si="62"/>
        <v>0</v>
      </c>
      <c r="BC46" s="4" t="str">
        <f t="shared" si="63"/>
        <v>G0</v>
      </c>
      <c r="BD46" s="4">
        <f t="shared" si="64"/>
        <v>0</v>
      </c>
      <c r="BE46" s="19">
        <f t="shared" si="65"/>
        <v>0</v>
      </c>
      <c r="BF46" s="19">
        <f t="shared" si="66"/>
        <v>1.1999999999999886</v>
      </c>
      <c r="BG46" s="19">
        <f t="shared" si="67"/>
        <v>90</v>
      </c>
      <c r="BH46" s="1" t="str">
        <f t="shared" si="68"/>
        <v>T,2101,26.2,150.6,5,12,1001.8,0,0,G0,0</v>
      </c>
      <c r="BI46" s="1" t="str">
        <f t="shared" si="69"/>
        <v>T,2102,26.2,149.4,5,12,1001.8,0,0,G0,0</v>
      </c>
      <c r="BJ46" s="1" t="str">
        <f t="shared" si="27"/>
        <v>T,2101,26.2,150.6,5,12,1001.8,0,0,G0,0|T,2102,26.2,149.4,5,12,1001.8,0,0,G0,0|</v>
      </c>
      <c r="BK46" s="1" t="str">
        <f t="shared" si="28"/>
        <v>26.2,150.0,5.0,9.0,0.0,16.2,0.0,16.2</v>
      </c>
    </row>
    <row r="47" spans="1:63" x14ac:dyDescent="0.2">
      <c r="A47" s="4">
        <f t="shared" ref="A47:A51" si="75">A46+$B$16</f>
        <v>1.9000000000000006</v>
      </c>
      <c r="B47" s="4">
        <f t="shared" si="29"/>
        <v>19.000000000000004</v>
      </c>
      <c r="C47" s="4">
        <f t="shared" si="30"/>
        <v>1</v>
      </c>
      <c r="D47" s="4">
        <v>1</v>
      </c>
      <c r="E47" s="4">
        <f t="shared" si="31"/>
        <v>1.9000000000000006</v>
      </c>
      <c r="F47" s="19">
        <f t="shared" si="17"/>
        <v>0</v>
      </c>
      <c r="G47" s="19">
        <f t="shared" si="32"/>
        <v>0</v>
      </c>
      <c r="H47" s="19"/>
      <c r="I47" s="19">
        <f t="shared" si="33"/>
        <v>27.100000000000005</v>
      </c>
      <c r="J47" s="19">
        <f t="shared" si="34"/>
        <v>150</v>
      </c>
      <c r="K47" s="19"/>
      <c r="L47" s="19">
        <f t="shared" si="35"/>
        <v>9</v>
      </c>
      <c r="M47" s="19">
        <f t="shared" si="36"/>
        <v>0</v>
      </c>
      <c r="N47" s="19">
        <f t="shared" si="37"/>
        <v>9</v>
      </c>
      <c r="O47" s="19">
        <f t="shared" si="38"/>
        <v>0</v>
      </c>
      <c r="P47" s="19">
        <f t="shared" si="39"/>
        <v>0</v>
      </c>
      <c r="Q47" s="19">
        <f t="shared" si="70"/>
        <v>17.100000000000005</v>
      </c>
      <c r="R47" s="19">
        <f t="shared" si="40"/>
        <v>0</v>
      </c>
      <c r="S47" s="19">
        <f t="shared" si="41"/>
        <v>0.6</v>
      </c>
      <c r="T47" s="4" t="s">
        <v>0</v>
      </c>
      <c r="U47" s="4">
        <f t="shared" si="42"/>
        <v>2101</v>
      </c>
      <c r="V47" s="19">
        <f t="shared" si="18"/>
        <v>27.100000000000005</v>
      </c>
      <c r="W47" s="19">
        <f t="shared" si="19"/>
        <v>150.6</v>
      </c>
      <c r="X47" s="8">
        <f t="shared" si="43"/>
        <v>5</v>
      </c>
      <c r="Y47" s="4">
        <f t="shared" si="74"/>
        <v>12</v>
      </c>
      <c r="Z47" s="8">
        <f t="shared" si="44"/>
        <v>1001.9</v>
      </c>
      <c r="AA47" s="4">
        <f t="shared" si="45"/>
        <v>0</v>
      </c>
      <c r="AB47" s="4">
        <f t="shared" si="46"/>
        <v>0</v>
      </c>
      <c r="AC47" s="4" t="str">
        <f t="shared" si="47"/>
        <v>G0</v>
      </c>
      <c r="AD47" s="4">
        <f t="shared" si="48"/>
        <v>0</v>
      </c>
      <c r="AE47" s="4">
        <f t="shared" si="49"/>
        <v>1.9000000000000006</v>
      </c>
      <c r="AF47" s="19">
        <f t="shared" si="21"/>
        <v>0</v>
      </c>
      <c r="AG47" s="19">
        <f t="shared" si="22"/>
        <v>0</v>
      </c>
      <c r="AH47" s="19"/>
      <c r="AI47" s="19">
        <f t="shared" si="23"/>
        <v>27.100000000000005</v>
      </c>
      <c r="AJ47" s="19">
        <f t="shared" si="24"/>
        <v>150</v>
      </c>
      <c r="AK47" s="19"/>
      <c r="AL47" s="19">
        <f t="shared" si="25"/>
        <v>9</v>
      </c>
      <c r="AM47" s="19">
        <f t="shared" si="26"/>
        <v>0</v>
      </c>
      <c r="AN47" s="19">
        <f t="shared" si="50"/>
        <v>9</v>
      </c>
      <c r="AO47" s="19">
        <f t="shared" si="51"/>
        <v>0</v>
      </c>
      <c r="AP47" s="19">
        <f t="shared" si="52"/>
        <v>0</v>
      </c>
      <c r="AQ47" s="19">
        <f t="shared" si="71"/>
        <v>17.100000000000005</v>
      </c>
      <c r="AR47" s="19">
        <f t="shared" si="53"/>
        <v>0</v>
      </c>
      <c r="AS47" s="19">
        <f t="shared" si="54"/>
        <v>-0.6</v>
      </c>
      <c r="AT47" s="4" t="s">
        <v>0</v>
      </c>
      <c r="AU47" s="4">
        <f t="shared" si="55"/>
        <v>2102</v>
      </c>
      <c r="AV47" s="19">
        <f t="shared" si="56"/>
        <v>27.100000000000005</v>
      </c>
      <c r="AW47" s="19">
        <f t="shared" si="57"/>
        <v>149.4</v>
      </c>
      <c r="AX47" s="8">
        <f t="shared" si="58"/>
        <v>5</v>
      </c>
      <c r="AY47" s="4">
        <f t="shared" si="59"/>
        <v>12</v>
      </c>
      <c r="AZ47" s="8">
        <f t="shared" si="60"/>
        <v>1001.9</v>
      </c>
      <c r="BA47" s="4">
        <f t="shared" si="61"/>
        <v>0</v>
      </c>
      <c r="BB47" s="4">
        <f t="shared" si="62"/>
        <v>0</v>
      </c>
      <c r="BC47" s="4" t="str">
        <f t="shared" si="63"/>
        <v>G0</v>
      </c>
      <c r="BD47" s="4">
        <f t="shared" si="64"/>
        <v>0</v>
      </c>
      <c r="BE47" s="19">
        <f t="shared" si="65"/>
        <v>0</v>
      </c>
      <c r="BF47" s="19">
        <f t="shared" si="66"/>
        <v>1.1999999999999886</v>
      </c>
      <c r="BG47" s="19">
        <f t="shared" si="67"/>
        <v>90</v>
      </c>
      <c r="BH47" s="1" t="str">
        <f t="shared" si="68"/>
        <v>T,2101,27.1,150.6,5,12,1001.9,0,0,G0,0</v>
      </c>
      <c r="BI47" s="1" t="str">
        <f t="shared" si="69"/>
        <v>T,2102,27.1,149.4,5,12,1001.9,0,0,G0,0</v>
      </c>
      <c r="BJ47" s="1" t="str">
        <f t="shared" si="27"/>
        <v>T,2101,27.1,150.6,5,12,1001.9,0,0,G0,0|T,2102,27.1,149.4,5,12,1001.9,0,0,G0,0|</v>
      </c>
      <c r="BK47" s="1" t="str">
        <f t="shared" si="28"/>
        <v>27.1,150.0,5.0,9.0,0.0,17.1,0.0,17.1</v>
      </c>
    </row>
    <row r="48" spans="1:63" x14ac:dyDescent="0.2">
      <c r="A48" s="4">
        <f t="shared" si="75"/>
        <v>2.0000000000000004</v>
      </c>
      <c r="B48" s="4">
        <f t="shared" si="29"/>
        <v>20.000000000000004</v>
      </c>
      <c r="C48" s="4">
        <f t="shared" si="30"/>
        <v>1</v>
      </c>
      <c r="D48" s="4">
        <v>1</v>
      </c>
      <c r="E48" s="4">
        <f t="shared" si="31"/>
        <v>2.0000000000000004</v>
      </c>
      <c r="F48" s="19">
        <f t="shared" si="17"/>
        <v>0</v>
      </c>
      <c r="G48" s="19">
        <f t="shared" si="32"/>
        <v>0</v>
      </c>
      <c r="H48" s="19"/>
      <c r="I48" s="19">
        <f t="shared" si="33"/>
        <v>28.000000000000004</v>
      </c>
      <c r="J48" s="19">
        <f t="shared" si="34"/>
        <v>150</v>
      </c>
      <c r="K48" s="19"/>
      <c r="L48" s="19">
        <f t="shared" si="35"/>
        <v>9</v>
      </c>
      <c r="M48" s="19">
        <f t="shared" si="36"/>
        <v>0</v>
      </c>
      <c r="N48" s="19">
        <f t="shared" si="37"/>
        <v>9</v>
      </c>
      <c r="O48" s="19">
        <f t="shared" si="38"/>
        <v>0</v>
      </c>
      <c r="P48" s="19">
        <f t="shared" si="39"/>
        <v>0</v>
      </c>
      <c r="Q48" s="19">
        <f t="shared" si="70"/>
        <v>18.000000000000004</v>
      </c>
      <c r="R48" s="19">
        <f t="shared" si="40"/>
        <v>0</v>
      </c>
      <c r="S48" s="19">
        <f t="shared" si="41"/>
        <v>0.6</v>
      </c>
      <c r="T48" s="4" t="s">
        <v>0</v>
      </c>
      <c r="U48" s="4">
        <f t="shared" si="42"/>
        <v>2101</v>
      </c>
      <c r="V48" s="19">
        <f t="shared" si="18"/>
        <v>28.000000000000004</v>
      </c>
      <c r="W48" s="19">
        <f t="shared" si="19"/>
        <v>150.6</v>
      </c>
      <c r="X48" s="8">
        <f t="shared" si="43"/>
        <v>5</v>
      </c>
      <c r="Y48" s="4">
        <f t="shared" si="74"/>
        <v>12</v>
      </c>
      <c r="Z48" s="8">
        <f t="shared" si="44"/>
        <v>1002</v>
      </c>
      <c r="AA48" s="4">
        <f t="shared" si="45"/>
        <v>0</v>
      </c>
      <c r="AB48" s="4">
        <f t="shared" si="46"/>
        <v>0</v>
      </c>
      <c r="AC48" s="4" t="str">
        <f t="shared" si="47"/>
        <v>G0</v>
      </c>
      <c r="AD48" s="4">
        <f t="shared" si="48"/>
        <v>0</v>
      </c>
      <c r="AE48" s="4">
        <f t="shared" si="49"/>
        <v>2.0000000000000004</v>
      </c>
      <c r="AF48" s="19">
        <f t="shared" si="21"/>
        <v>0</v>
      </c>
      <c r="AG48" s="19">
        <f t="shared" si="22"/>
        <v>0</v>
      </c>
      <c r="AH48" s="19"/>
      <c r="AI48" s="19">
        <f t="shared" si="23"/>
        <v>28.000000000000004</v>
      </c>
      <c r="AJ48" s="19">
        <f t="shared" si="24"/>
        <v>150</v>
      </c>
      <c r="AK48" s="19"/>
      <c r="AL48" s="19">
        <f t="shared" si="25"/>
        <v>9</v>
      </c>
      <c r="AM48" s="19">
        <f t="shared" si="26"/>
        <v>0</v>
      </c>
      <c r="AN48" s="19">
        <f t="shared" si="50"/>
        <v>9</v>
      </c>
      <c r="AO48" s="19">
        <f t="shared" si="51"/>
        <v>0</v>
      </c>
      <c r="AP48" s="19">
        <f t="shared" si="52"/>
        <v>0</v>
      </c>
      <c r="AQ48" s="19">
        <f t="shared" si="71"/>
        <v>18.000000000000004</v>
      </c>
      <c r="AR48" s="19">
        <f t="shared" si="53"/>
        <v>0</v>
      </c>
      <c r="AS48" s="19">
        <f t="shared" si="54"/>
        <v>-0.6</v>
      </c>
      <c r="AT48" s="4" t="s">
        <v>0</v>
      </c>
      <c r="AU48" s="4">
        <f t="shared" si="55"/>
        <v>2102</v>
      </c>
      <c r="AV48" s="19">
        <f t="shared" si="56"/>
        <v>28.000000000000004</v>
      </c>
      <c r="AW48" s="19">
        <f t="shared" si="57"/>
        <v>149.4</v>
      </c>
      <c r="AX48" s="8">
        <f t="shared" si="58"/>
        <v>5</v>
      </c>
      <c r="AY48" s="4">
        <f t="shared" si="59"/>
        <v>12</v>
      </c>
      <c r="AZ48" s="8">
        <f t="shared" si="60"/>
        <v>1002</v>
      </c>
      <c r="BA48" s="4">
        <f t="shared" si="61"/>
        <v>0</v>
      </c>
      <c r="BB48" s="4">
        <f t="shared" si="62"/>
        <v>0</v>
      </c>
      <c r="BC48" s="4" t="str">
        <f t="shared" si="63"/>
        <v>G0</v>
      </c>
      <c r="BD48" s="4">
        <f t="shared" si="64"/>
        <v>0</v>
      </c>
      <c r="BE48" s="19">
        <f t="shared" si="65"/>
        <v>0</v>
      </c>
      <c r="BF48" s="19">
        <f t="shared" si="66"/>
        <v>1.1999999999999886</v>
      </c>
      <c r="BG48" s="19">
        <f t="shared" si="67"/>
        <v>90</v>
      </c>
      <c r="BH48" s="1" t="str">
        <f t="shared" si="68"/>
        <v>T,2101,28.0,150.6,5,12,1002.0,0,0,G0,0</v>
      </c>
      <c r="BI48" s="1" t="str">
        <f t="shared" si="69"/>
        <v>T,2102,28.0,149.4,5,12,1002.0,0,0,G0,0</v>
      </c>
      <c r="BJ48" s="1" t="str">
        <f t="shared" si="27"/>
        <v>T,2101,28.0,150.6,5,12,1002.0,0,0,G0,0|T,2102,28.0,149.4,5,12,1002.0,0,0,G0,0|</v>
      </c>
      <c r="BK48" s="1" t="str">
        <f t="shared" si="28"/>
        <v>28.0,150.0,5.0,9.0,0.0,18.0,0.0,18.0</v>
      </c>
    </row>
    <row r="49" spans="1:63" x14ac:dyDescent="0.2">
      <c r="A49" s="4">
        <f t="shared" si="75"/>
        <v>2.1000000000000005</v>
      </c>
      <c r="B49" s="4">
        <f t="shared" si="29"/>
        <v>21.000000000000004</v>
      </c>
      <c r="C49" s="4">
        <f t="shared" si="30"/>
        <v>1</v>
      </c>
      <c r="D49" s="4">
        <v>1</v>
      </c>
      <c r="E49" s="4">
        <f t="shared" si="31"/>
        <v>2.1000000000000005</v>
      </c>
      <c r="F49" s="19">
        <f t="shared" si="17"/>
        <v>0</v>
      </c>
      <c r="G49" s="19">
        <f t="shared" si="32"/>
        <v>0</v>
      </c>
      <c r="H49" s="19"/>
      <c r="I49" s="19">
        <f t="shared" si="33"/>
        <v>28.900000000000006</v>
      </c>
      <c r="J49" s="19">
        <f t="shared" si="34"/>
        <v>150</v>
      </c>
      <c r="K49" s="19"/>
      <c r="L49" s="19">
        <f t="shared" si="35"/>
        <v>9</v>
      </c>
      <c r="M49" s="19">
        <f t="shared" si="36"/>
        <v>0</v>
      </c>
      <c r="N49" s="19">
        <f t="shared" si="37"/>
        <v>9</v>
      </c>
      <c r="O49" s="19">
        <f t="shared" si="38"/>
        <v>0</v>
      </c>
      <c r="P49" s="19">
        <f t="shared" si="39"/>
        <v>0</v>
      </c>
      <c r="Q49" s="19">
        <f t="shared" si="70"/>
        <v>18.900000000000006</v>
      </c>
      <c r="R49" s="19">
        <f t="shared" si="40"/>
        <v>0</v>
      </c>
      <c r="S49" s="19">
        <f t="shared" si="41"/>
        <v>0.6</v>
      </c>
      <c r="T49" s="4" t="s">
        <v>0</v>
      </c>
      <c r="U49" s="4">
        <f t="shared" si="42"/>
        <v>2101</v>
      </c>
      <c r="V49" s="19">
        <f t="shared" si="18"/>
        <v>28.900000000000006</v>
      </c>
      <c r="W49" s="19">
        <f t="shared" si="19"/>
        <v>150.6</v>
      </c>
      <c r="X49" s="8">
        <f t="shared" si="43"/>
        <v>5</v>
      </c>
      <c r="Y49" s="4">
        <f t="shared" si="74"/>
        <v>12</v>
      </c>
      <c r="Z49" s="8">
        <f t="shared" si="44"/>
        <v>1002.1</v>
      </c>
      <c r="AA49" s="4">
        <f t="shared" si="45"/>
        <v>0</v>
      </c>
      <c r="AB49" s="4">
        <f t="shared" si="46"/>
        <v>0</v>
      </c>
      <c r="AC49" s="4" t="str">
        <f t="shared" si="47"/>
        <v>G0</v>
      </c>
      <c r="AD49" s="4">
        <f t="shared" si="48"/>
        <v>0</v>
      </c>
      <c r="AE49" s="4">
        <f t="shared" si="49"/>
        <v>2.1000000000000005</v>
      </c>
      <c r="AF49" s="19">
        <f t="shared" si="21"/>
        <v>0</v>
      </c>
      <c r="AG49" s="19">
        <f t="shared" si="22"/>
        <v>0</v>
      </c>
      <c r="AH49" s="19"/>
      <c r="AI49" s="19">
        <f t="shared" si="23"/>
        <v>28.900000000000006</v>
      </c>
      <c r="AJ49" s="19">
        <f t="shared" si="24"/>
        <v>150</v>
      </c>
      <c r="AK49" s="19"/>
      <c r="AL49" s="19">
        <f t="shared" si="25"/>
        <v>9</v>
      </c>
      <c r="AM49" s="19">
        <f t="shared" si="26"/>
        <v>0</v>
      </c>
      <c r="AN49" s="19">
        <f t="shared" si="50"/>
        <v>9</v>
      </c>
      <c r="AO49" s="19">
        <f t="shared" si="51"/>
        <v>0</v>
      </c>
      <c r="AP49" s="19">
        <f t="shared" si="52"/>
        <v>0</v>
      </c>
      <c r="AQ49" s="19">
        <f t="shared" si="71"/>
        <v>18.900000000000006</v>
      </c>
      <c r="AR49" s="19">
        <f t="shared" si="53"/>
        <v>0</v>
      </c>
      <c r="AS49" s="19">
        <f t="shared" si="54"/>
        <v>-0.6</v>
      </c>
      <c r="AT49" s="4" t="s">
        <v>0</v>
      </c>
      <c r="AU49" s="4">
        <f t="shared" si="55"/>
        <v>2102</v>
      </c>
      <c r="AV49" s="19">
        <f t="shared" si="56"/>
        <v>28.900000000000006</v>
      </c>
      <c r="AW49" s="19">
        <f t="shared" si="57"/>
        <v>149.4</v>
      </c>
      <c r="AX49" s="8">
        <f t="shared" si="58"/>
        <v>5</v>
      </c>
      <c r="AY49" s="4">
        <f t="shared" si="59"/>
        <v>12</v>
      </c>
      <c r="AZ49" s="8">
        <f t="shared" si="60"/>
        <v>1002.1</v>
      </c>
      <c r="BA49" s="4">
        <f t="shared" si="61"/>
        <v>0</v>
      </c>
      <c r="BB49" s="4">
        <f t="shared" si="62"/>
        <v>0</v>
      </c>
      <c r="BC49" s="4" t="str">
        <f t="shared" si="63"/>
        <v>G0</v>
      </c>
      <c r="BD49" s="4">
        <f t="shared" si="64"/>
        <v>0</v>
      </c>
      <c r="BE49" s="19">
        <f t="shared" si="65"/>
        <v>0</v>
      </c>
      <c r="BF49" s="19">
        <f t="shared" si="66"/>
        <v>1.1999999999999886</v>
      </c>
      <c r="BG49" s="19">
        <f t="shared" si="67"/>
        <v>90</v>
      </c>
      <c r="BH49" s="1" t="str">
        <f t="shared" si="68"/>
        <v>T,2101,28.9,150.6,5,12,1002.1,0,0,G0,0</v>
      </c>
      <c r="BI49" s="1" t="str">
        <f t="shared" si="69"/>
        <v>T,2102,28.9,149.4,5,12,1002.1,0,0,G0,0</v>
      </c>
      <c r="BJ49" s="1" t="str">
        <f t="shared" si="27"/>
        <v>T,2101,28.9,150.6,5,12,1002.1,0,0,G0,0|T,2102,28.9,149.4,5,12,1002.1,0,0,G0,0|</v>
      </c>
      <c r="BK49" s="1" t="str">
        <f t="shared" si="28"/>
        <v>28.9,150.0,5.0,9.0,0.0,18.9,0.0,18.9</v>
      </c>
    </row>
    <row r="50" spans="1:63" x14ac:dyDescent="0.2">
      <c r="A50" s="4">
        <f t="shared" si="75"/>
        <v>2.2000000000000006</v>
      </c>
      <c r="B50" s="4">
        <f t="shared" si="29"/>
        <v>22.000000000000004</v>
      </c>
      <c r="C50" s="4">
        <f t="shared" si="30"/>
        <v>1</v>
      </c>
      <c r="D50" s="4">
        <v>1</v>
      </c>
      <c r="E50" s="4">
        <f t="shared" si="31"/>
        <v>2.2000000000000006</v>
      </c>
      <c r="F50" s="19">
        <f t="shared" si="17"/>
        <v>0</v>
      </c>
      <c r="G50" s="19">
        <f t="shared" si="32"/>
        <v>0</v>
      </c>
      <c r="H50" s="19"/>
      <c r="I50" s="19">
        <f t="shared" si="33"/>
        <v>29.800000000000004</v>
      </c>
      <c r="J50" s="19">
        <f t="shared" si="34"/>
        <v>150</v>
      </c>
      <c r="K50" s="19"/>
      <c r="L50" s="19">
        <f t="shared" si="35"/>
        <v>9</v>
      </c>
      <c r="M50" s="19">
        <f t="shared" si="36"/>
        <v>0</v>
      </c>
      <c r="N50" s="19">
        <f t="shared" si="37"/>
        <v>9</v>
      </c>
      <c r="O50" s="19">
        <f t="shared" si="38"/>
        <v>0</v>
      </c>
      <c r="P50" s="19">
        <f t="shared" si="39"/>
        <v>0</v>
      </c>
      <c r="Q50" s="19">
        <f t="shared" si="70"/>
        <v>19.800000000000004</v>
      </c>
      <c r="R50" s="19">
        <f t="shared" si="40"/>
        <v>0</v>
      </c>
      <c r="S50" s="19">
        <f t="shared" si="41"/>
        <v>0.6</v>
      </c>
      <c r="T50" s="4" t="s">
        <v>0</v>
      </c>
      <c r="U50" s="4">
        <f t="shared" si="42"/>
        <v>2101</v>
      </c>
      <c r="V50" s="19">
        <f t="shared" si="18"/>
        <v>29.800000000000004</v>
      </c>
      <c r="W50" s="19">
        <f t="shared" si="19"/>
        <v>150.6</v>
      </c>
      <c r="X50" s="8">
        <f t="shared" si="43"/>
        <v>5</v>
      </c>
      <c r="Y50" s="4">
        <f t="shared" si="74"/>
        <v>12</v>
      </c>
      <c r="Z50" s="8">
        <f t="shared" si="44"/>
        <v>1002.2</v>
      </c>
      <c r="AA50" s="4">
        <f t="shared" si="45"/>
        <v>0</v>
      </c>
      <c r="AB50" s="4">
        <f t="shared" si="46"/>
        <v>0</v>
      </c>
      <c r="AC50" s="4" t="str">
        <f t="shared" si="47"/>
        <v>G0</v>
      </c>
      <c r="AD50" s="4">
        <f t="shared" si="48"/>
        <v>0</v>
      </c>
      <c r="AE50" s="4">
        <f t="shared" si="49"/>
        <v>2.2000000000000006</v>
      </c>
      <c r="AF50" s="19">
        <f t="shared" si="21"/>
        <v>0</v>
      </c>
      <c r="AG50" s="19">
        <f t="shared" si="22"/>
        <v>0</v>
      </c>
      <c r="AH50" s="19"/>
      <c r="AI50" s="19">
        <f t="shared" si="23"/>
        <v>29.800000000000004</v>
      </c>
      <c r="AJ50" s="19">
        <f t="shared" si="24"/>
        <v>150</v>
      </c>
      <c r="AK50" s="19"/>
      <c r="AL50" s="19">
        <f t="shared" si="25"/>
        <v>9</v>
      </c>
      <c r="AM50" s="19">
        <f t="shared" si="26"/>
        <v>0</v>
      </c>
      <c r="AN50" s="19">
        <f t="shared" si="50"/>
        <v>9</v>
      </c>
      <c r="AO50" s="19">
        <f t="shared" si="51"/>
        <v>0</v>
      </c>
      <c r="AP50" s="19">
        <f t="shared" si="52"/>
        <v>0</v>
      </c>
      <c r="AQ50" s="19">
        <f t="shared" si="71"/>
        <v>19.800000000000004</v>
      </c>
      <c r="AR50" s="19">
        <f t="shared" si="53"/>
        <v>0</v>
      </c>
      <c r="AS50" s="19">
        <f t="shared" si="54"/>
        <v>-0.6</v>
      </c>
      <c r="AT50" s="4" t="s">
        <v>0</v>
      </c>
      <c r="AU50" s="4">
        <f t="shared" si="55"/>
        <v>2102</v>
      </c>
      <c r="AV50" s="19">
        <f t="shared" si="56"/>
        <v>29.800000000000004</v>
      </c>
      <c r="AW50" s="19">
        <f t="shared" si="57"/>
        <v>149.4</v>
      </c>
      <c r="AX50" s="8">
        <f t="shared" si="58"/>
        <v>5</v>
      </c>
      <c r="AY50" s="4">
        <f t="shared" si="59"/>
        <v>12</v>
      </c>
      <c r="AZ50" s="8">
        <f t="shared" si="60"/>
        <v>1002.2</v>
      </c>
      <c r="BA50" s="4">
        <f t="shared" si="61"/>
        <v>0</v>
      </c>
      <c r="BB50" s="4">
        <f t="shared" si="62"/>
        <v>0</v>
      </c>
      <c r="BC50" s="4" t="str">
        <f t="shared" si="63"/>
        <v>G0</v>
      </c>
      <c r="BD50" s="4">
        <f t="shared" si="64"/>
        <v>0</v>
      </c>
      <c r="BE50" s="19">
        <f t="shared" si="65"/>
        <v>0</v>
      </c>
      <c r="BF50" s="19">
        <f t="shared" si="66"/>
        <v>1.1999999999999886</v>
      </c>
      <c r="BG50" s="19">
        <f t="shared" si="67"/>
        <v>90</v>
      </c>
      <c r="BH50" s="1" t="str">
        <f t="shared" si="68"/>
        <v>T,2101,29.8,150.6,5,12,1002.2,0,0,G0,0</v>
      </c>
      <c r="BI50" s="1" t="str">
        <f t="shared" si="69"/>
        <v>T,2102,29.8,149.4,5,12,1002.2,0,0,G0,0</v>
      </c>
      <c r="BJ50" s="1" t="str">
        <f t="shared" si="27"/>
        <v>T,2101,29.8,150.6,5,12,1002.2,0,0,G0,0|T,2102,29.8,149.4,5,12,1002.2,0,0,G0,0|</v>
      </c>
      <c r="BK50" s="1" t="str">
        <f t="shared" si="28"/>
        <v>29.8,150.0,5.0,9.0,0.0,19.8,0.0,19.8</v>
      </c>
    </row>
    <row r="51" spans="1:63" x14ac:dyDescent="0.2">
      <c r="A51" s="4">
        <f t="shared" si="75"/>
        <v>2.3000000000000007</v>
      </c>
      <c r="B51" s="4">
        <f t="shared" si="29"/>
        <v>23.000000000000007</v>
      </c>
      <c r="C51" s="4">
        <f t="shared" si="30"/>
        <v>1</v>
      </c>
      <c r="D51" s="4">
        <v>1</v>
      </c>
      <c r="E51" s="4">
        <f t="shared" si="31"/>
        <v>2.3000000000000007</v>
      </c>
      <c r="F51" s="19">
        <f t="shared" si="17"/>
        <v>0</v>
      </c>
      <c r="G51" s="19">
        <f t="shared" si="32"/>
        <v>0</v>
      </c>
      <c r="H51" s="19"/>
      <c r="I51" s="19">
        <f t="shared" si="33"/>
        <v>30.700000000000006</v>
      </c>
      <c r="J51" s="19">
        <f t="shared" si="34"/>
        <v>150</v>
      </c>
      <c r="K51" s="19"/>
      <c r="L51" s="19">
        <f t="shared" si="35"/>
        <v>9</v>
      </c>
      <c r="M51" s="19">
        <f t="shared" si="36"/>
        <v>0</v>
      </c>
      <c r="N51" s="19">
        <f t="shared" si="37"/>
        <v>9</v>
      </c>
      <c r="O51" s="19">
        <f t="shared" si="38"/>
        <v>0</v>
      </c>
      <c r="P51" s="19">
        <f t="shared" si="39"/>
        <v>0</v>
      </c>
      <c r="Q51" s="19">
        <f t="shared" si="70"/>
        <v>20.700000000000006</v>
      </c>
      <c r="R51" s="19">
        <f t="shared" si="40"/>
        <v>0</v>
      </c>
      <c r="S51" s="19">
        <f t="shared" si="41"/>
        <v>0.6</v>
      </c>
      <c r="T51" s="4" t="s">
        <v>0</v>
      </c>
      <c r="U51" s="4">
        <f t="shared" si="42"/>
        <v>2101</v>
      </c>
      <c r="V51" s="19">
        <f t="shared" si="18"/>
        <v>30.700000000000006</v>
      </c>
      <c r="W51" s="19">
        <f t="shared" si="19"/>
        <v>150.6</v>
      </c>
      <c r="X51" s="8">
        <f t="shared" si="43"/>
        <v>5</v>
      </c>
      <c r="Y51" s="4">
        <f t="shared" si="74"/>
        <v>12</v>
      </c>
      <c r="Z51" s="8">
        <f t="shared" si="44"/>
        <v>1002.3</v>
      </c>
      <c r="AA51" s="4">
        <f t="shared" si="45"/>
        <v>0</v>
      </c>
      <c r="AB51" s="4">
        <f t="shared" si="46"/>
        <v>0</v>
      </c>
      <c r="AC51" s="4" t="str">
        <f t="shared" si="47"/>
        <v>G0</v>
      </c>
      <c r="AD51" s="4">
        <f t="shared" si="48"/>
        <v>0</v>
      </c>
      <c r="AE51" s="4">
        <f t="shared" si="49"/>
        <v>2.3000000000000007</v>
      </c>
      <c r="AF51" s="19">
        <f t="shared" si="21"/>
        <v>0</v>
      </c>
      <c r="AG51" s="19">
        <f t="shared" si="22"/>
        <v>0</v>
      </c>
      <c r="AH51" s="19"/>
      <c r="AI51" s="19">
        <f t="shared" si="23"/>
        <v>30.700000000000006</v>
      </c>
      <c r="AJ51" s="19">
        <f t="shared" si="24"/>
        <v>150</v>
      </c>
      <c r="AK51" s="19"/>
      <c r="AL51" s="19">
        <f t="shared" si="25"/>
        <v>9</v>
      </c>
      <c r="AM51" s="19">
        <f t="shared" si="26"/>
        <v>0</v>
      </c>
      <c r="AN51" s="19">
        <f t="shared" si="50"/>
        <v>9</v>
      </c>
      <c r="AO51" s="19">
        <f t="shared" si="51"/>
        <v>0</v>
      </c>
      <c r="AP51" s="19">
        <f t="shared" si="52"/>
        <v>0</v>
      </c>
      <c r="AQ51" s="19">
        <f t="shared" si="71"/>
        <v>20.700000000000006</v>
      </c>
      <c r="AR51" s="19">
        <f t="shared" si="53"/>
        <v>0</v>
      </c>
      <c r="AS51" s="19">
        <f t="shared" si="54"/>
        <v>-0.6</v>
      </c>
      <c r="AT51" s="4" t="s">
        <v>0</v>
      </c>
      <c r="AU51" s="4">
        <f t="shared" si="55"/>
        <v>2102</v>
      </c>
      <c r="AV51" s="19">
        <f t="shared" si="56"/>
        <v>30.700000000000006</v>
      </c>
      <c r="AW51" s="19">
        <f t="shared" si="57"/>
        <v>149.4</v>
      </c>
      <c r="AX51" s="8">
        <f t="shared" si="58"/>
        <v>5</v>
      </c>
      <c r="AY51" s="4">
        <f t="shared" si="59"/>
        <v>12</v>
      </c>
      <c r="AZ51" s="8">
        <f t="shared" si="60"/>
        <v>1002.3</v>
      </c>
      <c r="BA51" s="4">
        <f t="shared" si="61"/>
        <v>0</v>
      </c>
      <c r="BB51" s="4">
        <f t="shared" si="62"/>
        <v>0</v>
      </c>
      <c r="BC51" s="4" t="str">
        <f t="shared" si="63"/>
        <v>G0</v>
      </c>
      <c r="BD51" s="4">
        <f t="shared" si="64"/>
        <v>0</v>
      </c>
      <c r="BE51" s="19">
        <f t="shared" si="65"/>
        <v>0</v>
      </c>
      <c r="BF51" s="19">
        <f t="shared" si="66"/>
        <v>1.1999999999999886</v>
      </c>
      <c r="BG51" s="19">
        <f t="shared" si="67"/>
        <v>90</v>
      </c>
      <c r="BH51" s="1" t="str">
        <f t="shared" si="68"/>
        <v>T,2101,30.7,150.6,5,12,1002.3,0,0,G0,0</v>
      </c>
      <c r="BI51" s="1" t="str">
        <f t="shared" si="69"/>
        <v>T,2102,30.7,149.4,5,12,1002.3,0,0,G0,0</v>
      </c>
      <c r="BJ51" s="1" t="str">
        <f t="shared" si="27"/>
        <v>T,2101,30.7,150.6,5,12,1002.3,0,0,G0,0|T,2102,30.7,149.4,5,12,1002.3,0,0,G0,0|</v>
      </c>
      <c r="BK51" s="1" t="str">
        <f t="shared" si="28"/>
        <v>30.7,150.0,5.0,9.0,0.0,20.7,0.0,20.7</v>
      </c>
    </row>
    <row r="52" spans="1:63" x14ac:dyDescent="0.2">
      <c r="A52" s="4">
        <f t="shared" ref="A52:A115" si="76">A51+$B$16</f>
        <v>2.4000000000000008</v>
      </c>
      <c r="B52" s="4">
        <f t="shared" si="29"/>
        <v>24.000000000000007</v>
      </c>
      <c r="C52" s="4">
        <f t="shared" si="30"/>
        <v>1</v>
      </c>
      <c r="D52" s="4">
        <v>1</v>
      </c>
      <c r="E52" s="4">
        <f t="shared" si="31"/>
        <v>2.4000000000000008</v>
      </c>
      <c r="F52" s="19">
        <f t="shared" si="17"/>
        <v>0</v>
      </c>
      <c r="G52" s="19">
        <f t="shared" si="32"/>
        <v>0</v>
      </c>
      <c r="H52" s="19"/>
      <c r="I52" s="19">
        <f t="shared" si="33"/>
        <v>31.600000000000009</v>
      </c>
      <c r="J52" s="19">
        <f t="shared" si="34"/>
        <v>150</v>
      </c>
      <c r="K52" s="19"/>
      <c r="L52" s="19">
        <f t="shared" si="35"/>
        <v>9</v>
      </c>
      <c r="M52" s="19">
        <f t="shared" si="36"/>
        <v>0</v>
      </c>
      <c r="N52" s="19">
        <f t="shared" si="37"/>
        <v>9</v>
      </c>
      <c r="O52" s="19">
        <f t="shared" si="38"/>
        <v>0</v>
      </c>
      <c r="P52" s="19">
        <f t="shared" si="39"/>
        <v>0</v>
      </c>
      <c r="Q52" s="19">
        <f t="shared" si="70"/>
        <v>21.600000000000009</v>
      </c>
      <c r="R52" s="19">
        <f t="shared" si="40"/>
        <v>0</v>
      </c>
      <c r="S52" s="19">
        <f t="shared" si="41"/>
        <v>0.6</v>
      </c>
      <c r="T52" s="4" t="s">
        <v>0</v>
      </c>
      <c r="U52" s="4">
        <f t="shared" si="42"/>
        <v>2101</v>
      </c>
      <c r="V52" s="19">
        <f t="shared" si="18"/>
        <v>31.600000000000009</v>
      </c>
      <c r="W52" s="19">
        <f t="shared" si="19"/>
        <v>150.6</v>
      </c>
      <c r="X52" s="8">
        <f t="shared" si="43"/>
        <v>5</v>
      </c>
      <c r="Y52" s="4">
        <f t="shared" si="74"/>
        <v>12</v>
      </c>
      <c r="Z52" s="8">
        <f t="shared" si="44"/>
        <v>1002.4</v>
      </c>
      <c r="AA52" s="4">
        <f t="shared" si="45"/>
        <v>0</v>
      </c>
      <c r="AB52" s="4">
        <f t="shared" si="46"/>
        <v>0</v>
      </c>
      <c r="AC52" s="4" t="str">
        <f t="shared" si="47"/>
        <v>G0</v>
      </c>
      <c r="AD52" s="4">
        <f t="shared" si="48"/>
        <v>0</v>
      </c>
      <c r="AE52" s="4">
        <f t="shared" si="49"/>
        <v>2.4000000000000008</v>
      </c>
      <c r="AF52" s="19">
        <f t="shared" si="21"/>
        <v>0</v>
      </c>
      <c r="AG52" s="19">
        <f t="shared" si="22"/>
        <v>0</v>
      </c>
      <c r="AH52" s="19"/>
      <c r="AI52" s="19">
        <f t="shared" si="23"/>
        <v>31.600000000000009</v>
      </c>
      <c r="AJ52" s="19">
        <f t="shared" si="24"/>
        <v>150</v>
      </c>
      <c r="AK52" s="19"/>
      <c r="AL52" s="19">
        <f t="shared" si="25"/>
        <v>9</v>
      </c>
      <c r="AM52" s="19">
        <f t="shared" si="26"/>
        <v>0</v>
      </c>
      <c r="AN52" s="19">
        <f t="shared" si="50"/>
        <v>9</v>
      </c>
      <c r="AO52" s="19">
        <f t="shared" si="51"/>
        <v>0</v>
      </c>
      <c r="AP52" s="19">
        <f t="shared" si="52"/>
        <v>0</v>
      </c>
      <c r="AQ52" s="19">
        <f t="shared" si="71"/>
        <v>21.600000000000009</v>
      </c>
      <c r="AR52" s="19">
        <f t="shared" si="53"/>
        <v>0</v>
      </c>
      <c r="AS52" s="19">
        <f t="shared" si="54"/>
        <v>-0.6</v>
      </c>
      <c r="AT52" s="4" t="s">
        <v>0</v>
      </c>
      <c r="AU52" s="4">
        <f t="shared" si="55"/>
        <v>2102</v>
      </c>
      <c r="AV52" s="19">
        <f t="shared" si="56"/>
        <v>31.600000000000009</v>
      </c>
      <c r="AW52" s="19">
        <f t="shared" si="57"/>
        <v>149.4</v>
      </c>
      <c r="AX52" s="8">
        <f t="shared" si="58"/>
        <v>5</v>
      </c>
      <c r="AY52" s="4">
        <f t="shared" si="59"/>
        <v>12</v>
      </c>
      <c r="AZ52" s="8">
        <f t="shared" si="60"/>
        <v>1002.4</v>
      </c>
      <c r="BA52" s="4">
        <f t="shared" si="61"/>
        <v>0</v>
      </c>
      <c r="BB52" s="4">
        <f t="shared" si="62"/>
        <v>0</v>
      </c>
      <c r="BC52" s="4" t="str">
        <f t="shared" si="63"/>
        <v>G0</v>
      </c>
      <c r="BD52" s="4">
        <f t="shared" si="64"/>
        <v>0</v>
      </c>
      <c r="BE52" s="19">
        <f t="shared" si="65"/>
        <v>0</v>
      </c>
      <c r="BF52" s="19">
        <f t="shared" si="66"/>
        <v>1.1999999999999886</v>
      </c>
      <c r="BG52" s="19">
        <f t="shared" si="67"/>
        <v>90</v>
      </c>
      <c r="BH52" s="1" t="str">
        <f t="shared" si="68"/>
        <v>T,2101,31.6,150.6,5,12,1002.4,0,0,G0,0</v>
      </c>
      <c r="BI52" s="1" t="str">
        <f t="shared" si="69"/>
        <v>T,2102,31.6,149.4,5,12,1002.4,0,0,G0,0</v>
      </c>
      <c r="BJ52" s="1" t="str">
        <f t="shared" si="27"/>
        <v>T,2101,31.6,150.6,5,12,1002.4,0,0,G0,0|T,2102,31.6,149.4,5,12,1002.4,0,0,G0,0|</v>
      </c>
      <c r="BK52" s="1" t="str">
        <f t="shared" si="28"/>
        <v>31.6,150.0,5.0,9.0,0.0,21.6,0.0,21.6</v>
      </c>
    </row>
    <row r="53" spans="1:63" x14ac:dyDescent="0.2">
      <c r="A53" s="4">
        <f t="shared" si="76"/>
        <v>2.5000000000000009</v>
      </c>
      <c r="B53" s="4">
        <f t="shared" si="29"/>
        <v>25.000000000000007</v>
      </c>
      <c r="C53" s="4">
        <f t="shared" si="30"/>
        <v>1</v>
      </c>
      <c r="D53" s="4">
        <v>1</v>
      </c>
      <c r="E53" s="4">
        <f t="shared" si="31"/>
        <v>2.5000000000000009</v>
      </c>
      <c r="F53" s="19">
        <f t="shared" si="17"/>
        <v>0</v>
      </c>
      <c r="G53" s="19">
        <f t="shared" si="32"/>
        <v>0</v>
      </c>
      <c r="H53" s="19"/>
      <c r="I53" s="19">
        <f t="shared" si="33"/>
        <v>32.500000000000007</v>
      </c>
      <c r="J53" s="19">
        <f t="shared" si="34"/>
        <v>150</v>
      </c>
      <c r="K53" s="19"/>
      <c r="L53" s="19">
        <f t="shared" si="35"/>
        <v>9</v>
      </c>
      <c r="M53" s="19">
        <f t="shared" si="36"/>
        <v>0</v>
      </c>
      <c r="N53" s="19">
        <f t="shared" si="37"/>
        <v>9</v>
      </c>
      <c r="O53" s="19">
        <f t="shared" si="38"/>
        <v>0</v>
      </c>
      <c r="P53" s="19">
        <f t="shared" si="39"/>
        <v>0</v>
      </c>
      <c r="Q53" s="19">
        <f t="shared" si="70"/>
        <v>22.500000000000007</v>
      </c>
      <c r="R53" s="19">
        <f t="shared" si="40"/>
        <v>0</v>
      </c>
      <c r="S53" s="19">
        <f t="shared" si="41"/>
        <v>0.6</v>
      </c>
      <c r="T53" s="4" t="s">
        <v>0</v>
      </c>
      <c r="U53" s="4">
        <f t="shared" si="42"/>
        <v>2101</v>
      </c>
      <c r="V53" s="19">
        <f t="shared" si="18"/>
        <v>32.500000000000007</v>
      </c>
      <c r="W53" s="19">
        <f t="shared" si="19"/>
        <v>150.6</v>
      </c>
      <c r="X53" s="8">
        <f t="shared" si="43"/>
        <v>5</v>
      </c>
      <c r="Y53" s="4">
        <f t="shared" si="74"/>
        <v>12</v>
      </c>
      <c r="Z53" s="8">
        <f t="shared" si="44"/>
        <v>1002.5</v>
      </c>
      <c r="AA53" s="4">
        <f t="shared" si="45"/>
        <v>0</v>
      </c>
      <c r="AB53" s="4">
        <f t="shared" si="46"/>
        <v>0</v>
      </c>
      <c r="AC53" s="4" t="str">
        <f t="shared" si="47"/>
        <v>G0</v>
      </c>
      <c r="AD53" s="4">
        <f t="shared" si="48"/>
        <v>0</v>
      </c>
      <c r="AE53" s="4">
        <f t="shared" si="49"/>
        <v>2.5000000000000009</v>
      </c>
      <c r="AF53" s="19">
        <f t="shared" si="21"/>
        <v>0</v>
      </c>
      <c r="AG53" s="19">
        <f t="shared" si="22"/>
        <v>0</v>
      </c>
      <c r="AH53" s="19"/>
      <c r="AI53" s="19">
        <f t="shared" si="23"/>
        <v>32.500000000000007</v>
      </c>
      <c r="AJ53" s="19">
        <f t="shared" si="24"/>
        <v>150</v>
      </c>
      <c r="AK53" s="19"/>
      <c r="AL53" s="19">
        <f t="shared" si="25"/>
        <v>9</v>
      </c>
      <c r="AM53" s="19">
        <f t="shared" si="26"/>
        <v>0</v>
      </c>
      <c r="AN53" s="19">
        <f t="shared" si="50"/>
        <v>9</v>
      </c>
      <c r="AO53" s="19">
        <f t="shared" si="51"/>
        <v>0</v>
      </c>
      <c r="AP53" s="19">
        <f t="shared" si="52"/>
        <v>0</v>
      </c>
      <c r="AQ53" s="19">
        <f t="shared" si="71"/>
        <v>22.500000000000007</v>
      </c>
      <c r="AR53" s="19">
        <f t="shared" si="53"/>
        <v>0</v>
      </c>
      <c r="AS53" s="19">
        <f t="shared" si="54"/>
        <v>-0.6</v>
      </c>
      <c r="AT53" s="4" t="s">
        <v>0</v>
      </c>
      <c r="AU53" s="4">
        <f t="shared" si="55"/>
        <v>2102</v>
      </c>
      <c r="AV53" s="19">
        <f t="shared" si="56"/>
        <v>32.500000000000007</v>
      </c>
      <c r="AW53" s="19">
        <f t="shared" si="57"/>
        <v>149.4</v>
      </c>
      <c r="AX53" s="8">
        <f t="shared" si="58"/>
        <v>5</v>
      </c>
      <c r="AY53" s="4">
        <f t="shared" si="59"/>
        <v>12</v>
      </c>
      <c r="AZ53" s="8">
        <f t="shared" si="60"/>
        <v>1002.5</v>
      </c>
      <c r="BA53" s="4">
        <f t="shared" si="61"/>
        <v>0</v>
      </c>
      <c r="BB53" s="4">
        <f t="shared" si="62"/>
        <v>0</v>
      </c>
      <c r="BC53" s="4" t="str">
        <f t="shared" si="63"/>
        <v>G0</v>
      </c>
      <c r="BD53" s="4">
        <f t="shared" si="64"/>
        <v>0</v>
      </c>
      <c r="BE53" s="19">
        <f t="shared" si="65"/>
        <v>0</v>
      </c>
      <c r="BF53" s="19">
        <f t="shared" si="66"/>
        <v>1.1999999999999886</v>
      </c>
      <c r="BG53" s="19">
        <f t="shared" si="67"/>
        <v>90</v>
      </c>
      <c r="BH53" s="1" t="str">
        <f t="shared" si="68"/>
        <v>T,2101,32.5,150.6,5,12,1002.5,0,0,G0,0</v>
      </c>
      <c r="BI53" s="1" t="str">
        <f t="shared" si="69"/>
        <v>T,2102,32.5,149.4,5,12,1002.5,0,0,G0,0</v>
      </c>
      <c r="BJ53" s="1" t="str">
        <f t="shared" si="27"/>
        <v>T,2101,32.5,150.6,5,12,1002.5,0,0,G0,0|T,2102,32.5,149.4,5,12,1002.5,0,0,G0,0|</v>
      </c>
      <c r="BK53" s="1" t="str">
        <f t="shared" si="28"/>
        <v>32.5,150.0,5.0,9.0,0.0,22.5,0.0,22.5</v>
      </c>
    </row>
    <row r="54" spans="1:63" x14ac:dyDescent="0.2">
      <c r="A54" s="4">
        <f t="shared" si="76"/>
        <v>2.600000000000001</v>
      </c>
      <c r="B54" s="4">
        <f t="shared" si="29"/>
        <v>26.000000000000007</v>
      </c>
      <c r="C54" s="4">
        <f t="shared" si="30"/>
        <v>1</v>
      </c>
      <c r="D54" s="4">
        <v>1</v>
      </c>
      <c r="E54" s="4">
        <f t="shared" si="31"/>
        <v>2.600000000000001</v>
      </c>
      <c r="F54" s="19">
        <f t="shared" si="17"/>
        <v>0</v>
      </c>
      <c r="G54" s="19">
        <f t="shared" si="32"/>
        <v>0</v>
      </c>
      <c r="H54" s="19"/>
      <c r="I54" s="19">
        <f t="shared" si="33"/>
        <v>33.400000000000006</v>
      </c>
      <c r="J54" s="19">
        <f t="shared" si="34"/>
        <v>150</v>
      </c>
      <c r="K54" s="19"/>
      <c r="L54" s="19">
        <f t="shared" si="35"/>
        <v>9</v>
      </c>
      <c r="M54" s="19">
        <f t="shared" si="36"/>
        <v>0</v>
      </c>
      <c r="N54" s="19">
        <f t="shared" si="37"/>
        <v>9</v>
      </c>
      <c r="O54" s="19">
        <f t="shared" si="38"/>
        <v>0</v>
      </c>
      <c r="P54" s="19">
        <f t="shared" si="39"/>
        <v>0</v>
      </c>
      <c r="Q54" s="19">
        <f t="shared" si="70"/>
        <v>23.400000000000006</v>
      </c>
      <c r="R54" s="19">
        <f t="shared" si="40"/>
        <v>0</v>
      </c>
      <c r="S54" s="19">
        <f t="shared" si="41"/>
        <v>0.6</v>
      </c>
      <c r="T54" s="4" t="s">
        <v>0</v>
      </c>
      <c r="U54" s="4">
        <f t="shared" si="42"/>
        <v>2101</v>
      </c>
      <c r="V54" s="19">
        <f t="shared" si="18"/>
        <v>33.400000000000006</v>
      </c>
      <c r="W54" s="19">
        <f t="shared" si="19"/>
        <v>150.6</v>
      </c>
      <c r="X54" s="8">
        <f t="shared" si="43"/>
        <v>5</v>
      </c>
      <c r="Y54" s="4">
        <f t="shared" si="74"/>
        <v>12</v>
      </c>
      <c r="Z54" s="8">
        <f t="shared" si="44"/>
        <v>1002.6</v>
      </c>
      <c r="AA54" s="4">
        <f t="shared" si="45"/>
        <v>0</v>
      </c>
      <c r="AB54" s="4">
        <f t="shared" si="46"/>
        <v>0</v>
      </c>
      <c r="AC54" s="4" t="str">
        <f t="shared" si="47"/>
        <v>G0</v>
      </c>
      <c r="AD54" s="4">
        <f t="shared" si="48"/>
        <v>0</v>
      </c>
      <c r="AE54" s="4">
        <f t="shared" si="49"/>
        <v>2.600000000000001</v>
      </c>
      <c r="AF54" s="19">
        <f t="shared" si="21"/>
        <v>0</v>
      </c>
      <c r="AG54" s="19">
        <f t="shared" si="22"/>
        <v>0</v>
      </c>
      <c r="AH54" s="19"/>
      <c r="AI54" s="19">
        <f t="shared" si="23"/>
        <v>33.400000000000006</v>
      </c>
      <c r="AJ54" s="19">
        <f t="shared" si="24"/>
        <v>150</v>
      </c>
      <c r="AK54" s="19"/>
      <c r="AL54" s="19">
        <f t="shared" si="25"/>
        <v>9</v>
      </c>
      <c r="AM54" s="19">
        <f t="shared" si="26"/>
        <v>0</v>
      </c>
      <c r="AN54" s="19">
        <f t="shared" si="50"/>
        <v>9</v>
      </c>
      <c r="AO54" s="19">
        <f t="shared" si="51"/>
        <v>0</v>
      </c>
      <c r="AP54" s="19">
        <f t="shared" si="52"/>
        <v>0</v>
      </c>
      <c r="AQ54" s="19">
        <f t="shared" si="71"/>
        <v>23.400000000000006</v>
      </c>
      <c r="AR54" s="19">
        <f t="shared" si="53"/>
        <v>0</v>
      </c>
      <c r="AS54" s="19">
        <f t="shared" si="54"/>
        <v>-0.6</v>
      </c>
      <c r="AT54" s="4" t="s">
        <v>0</v>
      </c>
      <c r="AU54" s="4">
        <f t="shared" si="55"/>
        <v>2102</v>
      </c>
      <c r="AV54" s="19">
        <f t="shared" si="56"/>
        <v>33.400000000000006</v>
      </c>
      <c r="AW54" s="19">
        <f t="shared" si="57"/>
        <v>149.4</v>
      </c>
      <c r="AX54" s="8">
        <f t="shared" si="58"/>
        <v>5</v>
      </c>
      <c r="AY54" s="4">
        <f t="shared" si="59"/>
        <v>12</v>
      </c>
      <c r="AZ54" s="8">
        <f t="shared" si="60"/>
        <v>1002.6</v>
      </c>
      <c r="BA54" s="4">
        <f t="shared" si="61"/>
        <v>0</v>
      </c>
      <c r="BB54" s="4">
        <f t="shared" si="62"/>
        <v>0</v>
      </c>
      <c r="BC54" s="4" t="str">
        <f t="shared" si="63"/>
        <v>G0</v>
      </c>
      <c r="BD54" s="4">
        <f t="shared" si="64"/>
        <v>0</v>
      </c>
      <c r="BE54" s="19">
        <f t="shared" si="65"/>
        <v>0</v>
      </c>
      <c r="BF54" s="19">
        <f t="shared" si="66"/>
        <v>1.1999999999999886</v>
      </c>
      <c r="BG54" s="19">
        <f t="shared" si="67"/>
        <v>90</v>
      </c>
      <c r="BH54" s="1" t="str">
        <f t="shared" si="68"/>
        <v>T,2101,33.4,150.6,5,12,1002.6,0,0,G0,0</v>
      </c>
      <c r="BI54" s="1" t="str">
        <f t="shared" si="69"/>
        <v>T,2102,33.4,149.4,5,12,1002.6,0,0,G0,0</v>
      </c>
      <c r="BJ54" s="1" t="str">
        <f t="shared" si="27"/>
        <v>T,2101,33.4,150.6,5,12,1002.6,0,0,G0,0|T,2102,33.4,149.4,5,12,1002.6,0,0,G0,0|</v>
      </c>
      <c r="BK54" s="1" t="str">
        <f t="shared" si="28"/>
        <v>33.4,150.0,5.0,9.0,0.0,23.4,0.0,23.4</v>
      </c>
    </row>
    <row r="55" spans="1:63" x14ac:dyDescent="0.2">
      <c r="A55" s="4">
        <f t="shared" si="76"/>
        <v>2.7000000000000011</v>
      </c>
      <c r="B55" s="4">
        <f t="shared" si="29"/>
        <v>27.000000000000011</v>
      </c>
      <c r="C55" s="4">
        <f t="shared" si="30"/>
        <v>1</v>
      </c>
      <c r="D55" s="4">
        <v>1</v>
      </c>
      <c r="E55" s="4">
        <f t="shared" si="31"/>
        <v>2.7000000000000011</v>
      </c>
      <c r="F55" s="19">
        <f t="shared" si="17"/>
        <v>0</v>
      </c>
      <c r="G55" s="19">
        <f t="shared" si="32"/>
        <v>0</v>
      </c>
      <c r="H55" s="19"/>
      <c r="I55" s="19">
        <f t="shared" si="33"/>
        <v>34.300000000000011</v>
      </c>
      <c r="J55" s="19">
        <f t="shared" si="34"/>
        <v>150</v>
      </c>
      <c r="K55" s="19"/>
      <c r="L55" s="19">
        <f t="shared" si="35"/>
        <v>9</v>
      </c>
      <c r="M55" s="19">
        <f t="shared" si="36"/>
        <v>0</v>
      </c>
      <c r="N55" s="19">
        <f t="shared" si="37"/>
        <v>9</v>
      </c>
      <c r="O55" s="19">
        <f t="shared" si="38"/>
        <v>0</v>
      </c>
      <c r="P55" s="19">
        <f t="shared" si="39"/>
        <v>0</v>
      </c>
      <c r="Q55" s="19">
        <f t="shared" si="70"/>
        <v>24.300000000000011</v>
      </c>
      <c r="R55" s="19">
        <f t="shared" si="40"/>
        <v>0</v>
      </c>
      <c r="S55" s="19">
        <f t="shared" si="41"/>
        <v>0.6</v>
      </c>
      <c r="T55" s="4" t="s">
        <v>0</v>
      </c>
      <c r="U55" s="4">
        <f t="shared" si="42"/>
        <v>2101</v>
      </c>
      <c r="V55" s="19">
        <f t="shared" si="18"/>
        <v>34.300000000000011</v>
      </c>
      <c r="W55" s="19">
        <f t="shared" si="19"/>
        <v>150.6</v>
      </c>
      <c r="X55" s="8">
        <f t="shared" si="43"/>
        <v>5</v>
      </c>
      <c r="Y55" s="4">
        <f t="shared" si="74"/>
        <v>12</v>
      </c>
      <c r="Z55" s="8">
        <f t="shared" si="44"/>
        <v>1002.7</v>
      </c>
      <c r="AA55" s="4">
        <f t="shared" si="45"/>
        <v>0</v>
      </c>
      <c r="AB55" s="4">
        <f t="shared" si="46"/>
        <v>0</v>
      </c>
      <c r="AC55" s="4" t="str">
        <f t="shared" si="47"/>
        <v>G0</v>
      </c>
      <c r="AD55" s="4">
        <f t="shared" si="48"/>
        <v>0</v>
      </c>
      <c r="AE55" s="4">
        <f t="shared" si="49"/>
        <v>2.7000000000000011</v>
      </c>
      <c r="AF55" s="19">
        <f t="shared" si="21"/>
        <v>0</v>
      </c>
      <c r="AG55" s="19">
        <f t="shared" si="22"/>
        <v>0</v>
      </c>
      <c r="AH55" s="19"/>
      <c r="AI55" s="19">
        <f t="shared" si="23"/>
        <v>34.300000000000011</v>
      </c>
      <c r="AJ55" s="19">
        <f t="shared" si="24"/>
        <v>150</v>
      </c>
      <c r="AK55" s="19"/>
      <c r="AL55" s="19">
        <f t="shared" si="25"/>
        <v>9</v>
      </c>
      <c r="AM55" s="19">
        <f t="shared" si="26"/>
        <v>0</v>
      </c>
      <c r="AN55" s="19">
        <f t="shared" si="50"/>
        <v>9</v>
      </c>
      <c r="AO55" s="19">
        <f t="shared" si="51"/>
        <v>0</v>
      </c>
      <c r="AP55" s="19">
        <f t="shared" si="52"/>
        <v>0</v>
      </c>
      <c r="AQ55" s="19">
        <f t="shared" si="71"/>
        <v>24.300000000000011</v>
      </c>
      <c r="AR55" s="19">
        <f t="shared" si="53"/>
        <v>0</v>
      </c>
      <c r="AS55" s="19">
        <f t="shared" si="54"/>
        <v>-0.6</v>
      </c>
      <c r="AT55" s="4" t="s">
        <v>0</v>
      </c>
      <c r="AU55" s="4">
        <f t="shared" si="55"/>
        <v>2102</v>
      </c>
      <c r="AV55" s="19">
        <f t="shared" si="56"/>
        <v>34.300000000000011</v>
      </c>
      <c r="AW55" s="19">
        <f t="shared" si="57"/>
        <v>149.4</v>
      </c>
      <c r="AX55" s="8">
        <f t="shared" si="58"/>
        <v>5</v>
      </c>
      <c r="AY55" s="4">
        <f t="shared" si="59"/>
        <v>12</v>
      </c>
      <c r="AZ55" s="8">
        <f t="shared" si="60"/>
        <v>1002.7</v>
      </c>
      <c r="BA55" s="4">
        <f t="shared" si="61"/>
        <v>0</v>
      </c>
      <c r="BB55" s="4">
        <f t="shared" si="62"/>
        <v>0</v>
      </c>
      <c r="BC55" s="4" t="str">
        <f t="shared" si="63"/>
        <v>G0</v>
      </c>
      <c r="BD55" s="4">
        <f t="shared" si="64"/>
        <v>0</v>
      </c>
      <c r="BE55" s="19">
        <f t="shared" si="65"/>
        <v>0</v>
      </c>
      <c r="BF55" s="19">
        <f t="shared" si="66"/>
        <v>1.1999999999999886</v>
      </c>
      <c r="BG55" s="19">
        <f t="shared" si="67"/>
        <v>90</v>
      </c>
      <c r="BH55" s="1" t="str">
        <f t="shared" si="68"/>
        <v>T,2101,34.3,150.6,5,12,1002.7,0,0,G0,0</v>
      </c>
      <c r="BI55" s="1" t="str">
        <f t="shared" si="69"/>
        <v>T,2102,34.3,149.4,5,12,1002.7,0,0,G0,0</v>
      </c>
      <c r="BJ55" s="1" t="str">
        <f t="shared" si="27"/>
        <v>T,2101,34.3,150.6,5,12,1002.7,0,0,G0,0|T,2102,34.3,149.4,5,12,1002.7,0,0,G0,0|</v>
      </c>
      <c r="BK55" s="1" t="str">
        <f t="shared" si="28"/>
        <v>34.3,150.0,5.0,9.0,0.0,24.3,0.0,24.3</v>
      </c>
    </row>
    <row r="56" spans="1:63" x14ac:dyDescent="0.2">
      <c r="A56" s="4">
        <f t="shared" si="76"/>
        <v>2.8000000000000012</v>
      </c>
      <c r="B56" s="4">
        <f t="shared" si="29"/>
        <v>28.000000000000011</v>
      </c>
      <c r="C56" s="4">
        <f t="shared" si="30"/>
        <v>1</v>
      </c>
      <c r="D56" s="4">
        <v>1</v>
      </c>
      <c r="E56" s="4">
        <f t="shared" si="31"/>
        <v>2.8000000000000012</v>
      </c>
      <c r="F56" s="19">
        <f t="shared" si="17"/>
        <v>0</v>
      </c>
      <c r="G56" s="19">
        <f t="shared" si="32"/>
        <v>0</v>
      </c>
      <c r="H56" s="19"/>
      <c r="I56" s="19">
        <f t="shared" si="33"/>
        <v>35.20000000000001</v>
      </c>
      <c r="J56" s="19">
        <f t="shared" si="34"/>
        <v>150</v>
      </c>
      <c r="K56" s="19"/>
      <c r="L56" s="19">
        <f t="shared" si="35"/>
        <v>9</v>
      </c>
      <c r="M56" s="19">
        <f t="shared" si="36"/>
        <v>0</v>
      </c>
      <c r="N56" s="19">
        <f t="shared" si="37"/>
        <v>9</v>
      </c>
      <c r="O56" s="19">
        <f t="shared" si="38"/>
        <v>0</v>
      </c>
      <c r="P56" s="19">
        <f t="shared" si="39"/>
        <v>0</v>
      </c>
      <c r="Q56" s="19">
        <f t="shared" si="70"/>
        <v>25.20000000000001</v>
      </c>
      <c r="R56" s="19">
        <f t="shared" si="40"/>
        <v>0</v>
      </c>
      <c r="S56" s="19">
        <f t="shared" si="41"/>
        <v>0.6</v>
      </c>
      <c r="T56" s="4" t="s">
        <v>0</v>
      </c>
      <c r="U56" s="4">
        <f t="shared" si="42"/>
        <v>2101</v>
      </c>
      <c r="V56" s="19">
        <f t="shared" si="18"/>
        <v>35.20000000000001</v>
      </c>
      <c r="W56" s="19">
        <f t="shared" si="19"/>
        <v>150.6</v>
      </c>
      <c r="X56" s="8">
        <f t="shared" si="43"/>
        <v>5</v>
      </c>
      <c r="Y56" s="4">
        <f t="shared" si="74"/>
        <v>12</v>
      </c>
      <c r="Z56" s="8">
        <f t="shared" si="44"/>
        <v>1002.8</v>
      </c>
      <c r="AA56" s="4">
        <f t="shared" si="45"/>
        <v>0</v>
      </c>
      <c r="AB56" s="4">
        <f t="shared" si="46"/>
        <v>0</v>
      </c>
      <c r="AC56" s="4" t="str">
        <f t="shared" si="47"/>
        <v>G0</v>
      </c>
      <c r="AD56" s="4">
        <f t="shared" si="48"/>
        <v>0</v>
      </c>
      <c r="AE56" s="4">
        <f t="shared" si="49"/>
        <v>2.8000000000000012</v>
      </c>
      <c r="AF56" s="19">
        <f t="shared" si="21"/>
        <v>0</v>
      </c>
      <c r="AG56" s="19">
        <f t="shared" si="22"/>
        <v>0</v>
      </c>
      <c r="AH56" s="19"/>
      <c r="AI56" s="19">
        <f t="shared" si="23"/>
        <v>35.20000000000001</v>
      </c>
      <c r="AJ56" s="19">
        <f t="shared" si="24"/>
        <v>150</v>
      </c>
      <c r="AK56" s="19"/>
      <c r="AL56" s="19">
        <f t="shared" si="25"/>
        <v>9</v>
      </c>
      <c r="AM56" s="19">
        <f t="shared" si="26"/>
        <v>0</v>
      </c>
      <c r="AN56" s="19">
        <f t="shared" si="50"/>
        <v>9</v>
      </c>
      <c r="AO56" s="19">
        <f t="shared" si="51"/>
        <v>0</v>
      </c>
      <c r="AP56" s="19">
        <f t="shared" si="52"/>
        <v>0</v>
      </c>
      <c r="AQ56" s="19">
        <f t="shared" si="71"/>
        <v>25.20000000000001</v>
      </c>
      <c r="AR56" s="19">
        <f t="shared" si="53"/>
        <v>0</v>
      </c>
      <c r="AS56" s="19">
        <f t="shared" si="54"/>
        <v>-0.6</v>
      </c>
      <c r="AT56" s="4" t="s">
        <v>0</v>
      </c>
      <c r="AU56" s="4">
        <f t="shared" si="55"/>
        <v>2102</v>
      </c>
      <c r="AV56" s="19">
        <f t="shared" si="56"/>
        <v>35.20000000000001</v>
      </c>
      <c r="AW56" s="19">
        <f t="shared" si="57"/>
        <v>149.4</v>
      </c>
      <c r="AX56" s="8">
        <f t="shared" si="58"/>
        <v>5</v>
      </c>
      <c r="AY56" s="4">
        <f t="shared" si="59"/>
        <v>12</v>
      </c>
      <c r="AZ56" s="8">
        <f t="shared" si="60"/>
        <v>1002.8</v>
      </c>
      <c r="BA56" s="4">
        <f t="shared" si="61"/>
        <v>0</v>
      </c>
      <c r="BB56" s="4">
        <f t="shared" si="62"/>
        <v>0</v>
      </c>
      <c r="BC56" s="4" t="str">
        <f t="shared" si="63"/>
        <v>G0</v>
      </c>
      <c r="BD56" s="4">
        <f t="shared" si="64"/>
        <v>0</v>
      </c>
      <c r="BE56" s="19">
        <f t="shared" si="65"/>
        <v>0</v>
      </c>
      <c r="BF56" s="19">
        <f t="shared" si="66"/>
        <v>1.1999999999999886</v>
      </c>
      <c r="BG56" s="19">
        <f t="shared" si="67"/>
        <v>90</v>
      </c>
      <c r="BH56" s="1" t="str">
        <f t="shared" si="68"/>
        <v>T,2101,35.2,150.6,5,12,1002.8,0,0,G0,0</v>
      </c>
      <c r="BI56" s="1" t="str">
        <f t="shared" si="69"/>
        <v>T,2102,35.2,149.4,5,12,1002.8,0,0,G0,0</v>
      </c>
      <c r="BJ56" s="1" t="str">
        <f t="shared" si="27"/>
        <v>T,2101,35.2,150.6,5,12,1002.8,0,0,G0,0|T,2102,35.2,149.4,5,12,1002.8,0,0,G0,0|</v>
      </c>
      <c r="BK56" s="1" t="str">
        <f t="shared" si="28"/>
        <v>35.2,150.0,5.0,9.0,0.0,25.2,0.0,25.2</v>
      </c>
    </row>
    <row r="57" spans="1:63" x14ac:dyDescent="0.2">
      <c r="A57" s="4">
        <f t="shared" si="76"/>
        <v>2.9000000000000012</v>
      </c>
      <c r="B57" s="4">
        <f t="shared" si="29"/>
        <v>29.000000000000011</v>
      </c>
      <c r="C57" s="4">
        <f t="shared" si="30"/>
        <v>1</v>
      </c>
      <c r="D57" s="4">
        <v>1</v>
      </c>
      <c r="E57" s="4">
        <f t="shared" si="31"/>
        <v>2.9000000000000012</v>
      </c>
      <c r="F57" s="19">
        <f t="shared" si="17"/>
        <v>0</v>
      </c>
      <c r="G57" s="19">
        <f t="shared" si="32"/>
        <v>0</v>
      </c>
      <c r="H57" s="19"/>
      <c r="I57" s="19">
        <f t="shared" si="33"/>
        <v>36.100000000000009</v>
      </c>
      <c r="J57" s="19">
        <f t="shared" si="34"/>
        <v>150</v>
      </c>
      <c r="K57" s="19"/>
      <c r="L57" s="19">
        <f t="shared" si="35"/>
        <v>9</v>
      </c>
      <c r="M57" s="19">
        <f t="shared" si="36"/>
        <v>0</v>
      </c>
      <c r="N57" s="19">
        <f t="shared" si="37"/>
        <v>9</v>
      </c>
      <c r="O57" s="19">
        <f t="shared" si="38"/>
        <v>0</v>
      </c>
      <c r="P57" s="19">
        <f t="shared" si="39"/>
        <v>0</v>
      </c>
      <c r="Q57" s="19">
        <f t="shared" si="70"/>
        <v>26.100000000000009</v>
      </c>
      <c r="R57" s="19">
        <f t="shared" si="40"/>
        <v>0</v>
      </c>
      <c r="S57" s="19">
        <f t="shared" si="41"/>
        <v>0.6</v>
      </c>
      <c r="T57" s="4" t="s">
        <v>0</v>
      </c>
      <c r="U57" s="4">
        <f t="shared" si="42"/>
        <v>2101</v>
      </c>
      <c r="V57" s="19">
        <f t="shared" si="18"/>
        <v>36.100000000000009</v>
      </c>
      <c r="W57" s="19">
        <f t="shared" si="19"/>
        <v>150.6</v>
      </c>
      <c r="X57" s="8">
        <f t="shared" si="43"/>
        <v>5</v>
      </c>
      <c r="Y57" s="4">
        <f t="shared" si="74"/>
        <v>12</v>
      </c>
      <c r="Z57" s="8">
        <f t="shared" si="44"/>
        <v>1002.9</v>
      </c>
      <c r="AA57" s="4">
        <f t="shared" si="45"/>
        <v>0</v>
      </c>
      <c r="AB57" s="4">
        <f t="shared" si="46"/>
        <v>0</v>
      </c>
      <c r="AC57" s="4" t="str">
        <f t="shared" si="47"/>
        <v>G0</v>
      </c>
      <c r="AD57" s="4">
        <f t="shared" si="48"/>
        <v>0</v>
      </c>
      <c r="AE57" s="4">
        <f t="shared" si="49"/>
        <v>2.9000000000000012</v>
      </c>
      <c r="AF57" s="19">
        <f t="shared" si="21"/>
        <v>0</v>
      </c>
      <c r="AG57" s="19">
        <f t="shared" si="22"/>
        <v>0</v>
      </c>
      <c r="AH57" s="19"/>
      <c r="AI57" s="19">
        <f t="shared" si="23"/>
        <v>36.100000000000009</v>
      </c>
      <c r="AJ57" s="19">
        <f t="shared" si="24"/>
        <v>150</v>
      </c>
      <c r="AK57" s="19"/>
      <c r="AL57" s="19">
        <f t="shared" si="25"/>
        <v>9</v>
      </c>
      <c r="AM57" s="19">
        <f t="shared" si="26"/>
        <v>0</v>
      </c>
      <c r="AN57" s="19">
        <f t="shared" si="50"/>
        <v>9</v>
      </c>
      <c r="AO57" s="19">
        <f t="shared" si="51"/>
        <v>0</v>
      </c>
      <c r="AP57" s="19">
        <f t="shared" si="52"/>
        <v>0</v>
      </c>
      <c r="AQ57" s="19">
        <f t="shared" si="71"/>
        <v>26.100000000000009</v>
      </c>
      <c r="AR57" s="19">
        <f t="shared" si="53"/>
        <v>0</v>
      </c>
      <c r="AS57" s="19">
        <f t="shared" si="54"/>
        <v>-0.6</v>
      </c>
      <c r="AT57" s="4" t="s">
        <v>0</v>
      </c>
      <c r="AU57" s="4">
        <f t="shared" si="55"/>
        <v>2102</v>
      </c>
      <c r="AV57" s="19">
        <f t="shared" si="56"/>
        <v>36.100000000000009</v>
      </c>
      <c r="AW57" s="19">
        <f t="shared" si="57"/>
        <v>149.4</v>
      </c>
      <c r="AX57" s="8">
        <f t="shared" si="58"/>
        <v>5</v>
      </c>
      <c r="AY57" s="4">
        <f t="shared" si="59"/>
        <v>12</v>
      </c>
      <c r="AZ57" s="8">
        <f t="shared" si="60"/>
        <v>1002.9</v>
      </c>
      <c r="BA57" s="4">
        <f t="shared" si="61"/>
        <v>0</v>
      </c>
      <c r="BB57" s="4">
        <f t="shared" si="62"/>
        <v>0</v>
      </c>
      <c r="BC57" s="4" t="str">
        <f t="shared" si="63"/>
        <v>G0</v>
      </c>
      <c r="BD57" s="4">
        <f t="shared" si="64"/>
        <v>0</v>
      </c>
      <c r="BE57" s="19">
        <f t="shared" si="65"/>
        <v>0</v>
      </c>
      <c r="BF57" s="19">
        <f t="shared" si="66"/>
        <v>1.1999999999999886</v>
      </c>
      <c r="BG57" s="19">
        <f t="shared" si="67"/>
        <v>90</v>
      </c>
      <c r="BH57" s="1" t="str">
        <f t="shared" si="68"/>
        <v>T,2101,36.1,150.6,5,12,1002.9,0,0,G0,0</v>
      </c>
      <c r="BI57" s="1" t="str">
        <f t="shared" si="69"/>
        <v>T,2102,36.1,149.4,5,12,1002.9,0,0,G0,0</v>
      </c>
      <c r="BJ57" s="1" t="str">
        <f t="shared" si="27"/>
        <v>T,2101,36.1,150.6,5,12,1002.9,0,0,G0,0|T,2102,36.1,149.4,5,12,1002.9,0,0,G0,0|</v>
      </c>
      <c r="BK57" s="1" t="str">
        <f t="shared" si="28"/>
        <v>36.1,150.0,5.0,9.0,0.0,26.1,0.0,26.1</v>
      </c>
    </row>
    <row r="58" spans="1:63" x14ac:dyDescent="0.2">
      <c r="A58" s="4">
        <f t="shared" si="76"/>
        <v>3.0000000000000013</v>
      </c>
      <c r="B58" s="4">
        <f t="shared" si="29"/>
        <v>30.000000000000011</v>
      </c>
      <c r="C58" s="4">
        <f t="shared" si="30"/>
        <v>1</v>
      </c>
      <c r="D58" s="4">
        <v>1</v>
      </c>
      <c r="E58" s="4">
        <f t="shared" si="31"/>
        <v>3.0000000000000013</v>
      </c>
      <c r="F58" s="19">
        <f t="shared" si="17"/>
        <v>0</v>
      </c>
      <c r="G58" s="19">
        <f t="shared" si="32"/>
        <v>0</v>
      </c>
      <c r="H58" s="19"/>
      <c r="I58" s="19">
        <f t="shared" si="33"/>
        <v>37.000000000000014</v>
      </c>
      <c r="J58" s="19">
        <f t="shared" si="34"/>
        <v>150</v>
      </c>
      <c r="K58" s="19"/>
      <c r="L58" s="19">
        <f t="shared" si="35"/>
        <v>9</v>
      </c>
      <c r="M58" s="19">
        <f t="shared" si="36"/>
        <v>0</v>
      </c>
      <c r="N58" s="19">
        <f t="shared" si="37"/>
        <v>9</v>
      </c>
      <c r="O58" s="19">
        <f t="shared" si="38"/>
        <v>0</v>
      </c>
      <c r="P58" s="19">
        <f t="shared" si="39"/>
        <v>0</v>
      </c>
      <c r="Q58" s="19">
        <f t="shared" si="70"/>
        <v>27.000000000000014</v>
      </c>
      <c r="R58" s="19">
        <f t="shared" si="40"/>
        <v>0</v>
      </c>
      <c r="S58" s="19">
        <f t="shared" si="41"/>
        <v>0.6</v>
      </c>
      <c r="T58" s="4" t="s">
        <v>0</v>
      </c>
      <c r="U58" s="4">
        <f t="shared" si="42"/>
        <v>2101</v>
      </c>
      <c r="V58" s="19">
        <f t="shared" si="18"/>
        <v>37.000000000000014</v>
      </c>
      <c r="W58" s="19">
        <f t="shared" si="19"/>
        <v>150.6</v>
      </c>
      <c r="X58" s="8">
        <f t="shared" si="43"/>
        <v>5</v>
      </c>
      <c r="Y58" s="4">
        <f t="shared" si="74"/>
        <v>12</v>
      </c>
      <c r="Z58" s="8">
        <f t="shared" si="44"/>
        <v>1003</v>
      </c>
      <c r="AA58" s="4">
        <f t="shared" si="45"/>
        <v>0</v>
      </c>
      <c r="AB58" s="4">
        <f t="shared" si="46"/>
        <v>0</v>
      </c>
      <c r="AC58" s="4" t="str">
        <f t="shared" si="47"/>
        <v>G0</v>
      </c>
      <c r="AD58" s="4">
        <f t="shared" si="48"/>
        <v>0</v>
      </c>
      <c r="AE58" s="4">
        <f t="shared" si="49"/>
        <v>3.0000000000000013</v>
      </c>
      <c r="AF58" s="19">
        <f t="shared" si="21"/>
        <v>0</v>
      </c>
      <c r="AG58" s="19">
        <f t="shared" si="22"/>
        <v>0</v>
      </c>
      <c r="AH58" s="19"/>
      <c r="AI58" s="19">
        <f t="shared" si="23"/>
        <v>37.000000000000014</v>
      </c>
      <c r="AJ58" s="19">
        <f t="shared" si="24"/>
        <v>150</v>
      </c>
      <c r="AK58" s="19"/>
      <c r="AL58" s="19">
        <f t="shared" si="25"/>
        <v>9</v>
      </c>
      <c r="AM58" s="19">
        <f t="shared" si="26"/>
        <v>0</v>
      </c>
      <c r="AN58" s="19">
        <f t="shared" si="50"/>
        <v>9</v>
      </c>
      <c r="AO58" s="19">
        <f t="shared" si="51"/>
        <v>0</v>
      </c>
      <c r="AP58" s="19">
        <f t="shared" si="52"/>
        <v>0</v>
      </c>
      <c r="AQ58" s="19">
        <f t="shared" si="71"/>
        <v>27.000000000000014</v>
      </c>
      <c r="AR58" s="19">
        <f t="shared" si="53"/>
        <v>0</v>
      </c>
      <c r="AS58" s="19">
        <f t="shared" si="54"/>
        <v>-0.6</v>
      </c>
      <c r="AT58" s="4" t="s">
        <v>0</v>
      </c>
      <c r="AU58" s="4">
        <f t="shared" si="55"/>
        <v>2102</v>
      </c>
      <c r="AV58" s="19">
        <f t="shared" si="56"/>
        <v>37.000000000000014</v>
      </c>
      <c r="AW58" s="19">
        <f t="shared" si="57"/>
        <v>149.4</v>
      </c>
      <c r="AX58" s="8">
        <f t="shared" si="58"/>
        <v>5</v>
      </c>
      <c r="AY58" s="4">
        <f t="shared" si="59"/>
        <v>12</v>
      </c>
      <c r="AZ58" s="8">
        <f t="shared" si="60"/>
        <v>1003</v>
      </c>
      <c r="BA58" s="4">
        <f t="shared" si="61"/>
        <v>0</v>
      </c>
      <c r="BB58" s="4">
        <f t="shared" si="62"/>
        <v>0</v>
      </c>
      <c r="BC58" s="4" t="str">
        <f t="shared" si="63"/>
        <v>G0</v>
      </c>
      <c r="BD58" s="4">
        <f t="shared" si="64"/>
        <v>0</v>
      </c>
      <c r="BE58" s="19">
        <f t="shared" si="65"/>
        <v>0</v>
      </c>
      <c r="BF58" s="19">
        <f t="shared" si="66"/>
        <v>1.1999999999999886</v>
      </c>
      <c r="BG58" s="19">
        <f t="shared" si="67"/>
        <v>90</v>
      </c>
      <c r="BH58" s="1" t="str">
        <f t="shared" si="68"/>
        <v>T,2101,37.0,150.6,5,12,1003.0,0,0,G0,0</v>
      </c>
      <c r="BI58" s="1" t="str">
        <f t="shared" si="69"/>
        <v>T,2102,37.0,149.4,5,12,1003.0,0,0,G0,0</v>
      </c>
      <c r="BJ58" s="1" t="str">
        <f t="shared" si="27"/>
        <v>T,2101,37.0,150.6,5,12,1003.0,0,0,G0,0|T,2102,37.0,149.4,5,12,1003.0,0,0,G0,0|</v>
      </c>
      <c r="BK58" s="1" t="str">
        <f t="shared" si="28"/>
        <v>37.0,150.0,5.0,9.0,0.0,27.0,0.0,27.0</v>
      </c>
    </row>
    <row r="59" spans="1:63" x14ac:dyDescent="0.2">
      <c r="A59" s="4">
        <f t="shared" si="76"/>
        <v>3.1000000000000014</v>
      </c>
      <c r="B59" s="4">
        <f t="shared" si="29"/>
        <v>31.000000000000014</v>
      </c>
      <c r="C59" s="4">
        <f t="shared" si="30"/>
        <v>1</v>
      </c>
      <c r="D59" s="4">
        <v>1</v>
      </c>
      <c r="E59" s="4">
        <f t="shared" si="31"/>
        <v>3.1000000000000014</v>
      </c>
      <c r="F59" s="19">
        <f t="shared" si="17"/>
        <v>0</v>
      </c>
      <c r="G59" s="19">
        <f t="shared" si="32"/>
        <v>0</v>
      </c>
      <c r="H59" s="19"/>
      <c r="I59" s="19">
        <f t="shared" si="33"/>
        <v>37.900000000000013</v>
      </c>
      <c r="J59" s="19">
        <f t="shared" si="34"/>
        <v>150</v>
      </c>
      <c r="K59" s="19"/>
      <c r="L59" s="19">
        <f t="shared" si="35"/>
        <v>9</v>
      </c>
      <c r="M59" s="19">
        <f t="shared" si="36"/>
        <v>0</v>
      </c>
      <c r="N59" s="19">
        <f t="shared" si="37"/>
        <v>9</v>
      </c>
      <c r="O59" s="19">
        <f t="shared" si="38"/>
        <v>0</v>
      </c>
      <c r="P59" s="19">
        <f t="shared" si="39"/>
        <v>0</v>
      </c>
      <c r="Q59" s="19">
        <f t="shared" si="70"/>
        <v>27.900000000000013</v>
      </c>
      <c r="R59" s="19">
        <f t="shared" si="40"/>
        <v>0</v>
      </c>
      <c r="S59" s="19">
        <f t="shared" si="41"/>
        <v>0.6</v>
      </c>
      <c r="T59" s="4" t="s">
        <v>0</v>
      </c>
      <c r="U59" s="4">
        <f t="shared" si="42"/>
        <v>2101</v>
      </c>
      <c r="V59" s="19">
        <f t="shared" si="18"/>
        <v>37.900000000000013</v>
      </c>
      <c r="W59" s="19">
        <f t="shared" si="19"/>
        <v>150.6</v>
      </c>
      <c r="X59" s="8">
        <f t="shared" si="43"/>
        <v>5</v>
      </c>
      <c r="Y59" s="4">
        <f t="shared" si="74"/>
        <v>12</v>
      </c>
      <c r="Z59" s="8">
        <f t="shared" si="44"/>
        <v>1003.1</v>
      </c>
      <c r="AA59" s="4">
        <f t="shared" si="45"/>
        <v>0</v>
      </c>
      <c r="AB59" s="4">
        <f t="shared" si="46"/>
        <v>0</v>
      </c>
      <c r="AC59" s="4" t="str">
        <f t="shared" si="47"/>
        <v>G0</v>
      </c>
      <c r="AD59" s="4">
        <f t="shared" si="48"/>
        <v>0</v>
      </c>
      <c r="AE59" s="4">
        <f t="shared" si="49"/>
        <v>3.1000000000000014</v>
      </c>
      <c r="AF59" s="19">
        <f t="shared" si="21"/>
        <v>0</v>
      </c>
      <c r="AG59" s="19">
        <f t="shared" si="22"/>
        <v>0</v>
      </c>
      <c r="AH59" s="19"/>
      <c r="AI59" s="19">
        <f t="shared" si="23"/>
        <v>37.900000000000013</v>
      </c>
      <c r="AJ59" s="19">
        <f t="shared" si="24"/>
        <v>150</v>
      </c>
      <c r="AK59" s="19"/>
      <c r="AL59" s="19">
        <f t="shared" si="25"/>
        <v>9</v>
      </c>
      <c r="AM59" s="19">
        <f t="shared" si="26"/>
        <v>0</v>
      </c>
      <c r="AN59" s="19">
        <f t="shared" si="50"/>
        <v>9</v>
      </c>
      <c r="AO59" s="19">
        <f t="shared" si="51"/>
        <v>0</v>
      </c>
      <c r="AP59" s="19">
        <f t="shared" si="52"/>
        <v>0</v>
      </c>
      <c r="AQ59" s="19">
        <f t="shared" si="71"/>
        <v>27.900000000000013</v>
      </c>
      <c r="AR59" s="19">
        <f t="shared" si="53"/>
        <v>0</v>
      </c>
      <c r="AS59" s="19">
        <f t="shared" si="54"/>
        <v>-0.6</v>
      </c>
      <c r="AT59" s="4" t="s">
        <v>0</v>
      </c>
      <c r="AU59" s="4">
        <f t="shared" si="55"/>
        <v>2102</v>
      </c>
      <c r="AV59" s="19">
        <f t="shared" si="56"/>
        <v>37.900000000000013</v>
      </c>
      <c r="AW59" s="19">
        <f t="shared" si="57"/>
        <v>149.4</v>
      </c>
      <c r="AX59" s="8">
        <f t="shared" si="58"/>
        <v>5</v>
      </c>
      <c r="AY59" s="4">
        <f t="shared" si="59"/>
        <v>12</v>
      </c>
      <c r="AZ59" s="8">
        <f t="shared" si="60"/>
        <v>1003.1</v>
      </c>
      <c r="BA59" s="4">
        <f t="shared" si="61"/>
        <v>0</v>
      </c>
      <c r="BB59" s="4">
        <f t="shared" si="62"/>
        <v>0</v>
      </c>
      <c r="BC59" s="4" t="str">
        <f t="shared" si="63"/>
        <v>G0</v>
      </c>
      <c r="BD59" s="4">
        <f t="shared" si="64"/>
        <v>0</v>
      </c>
      <c r="BE59" s="19">
        <f t="shared" si="65"/>
        <v>0</v>
      </c>
      <c r="BF59" s="19">
        <f t="shared" si="66"/>
        <v>1.1999999999999886</v>
      </c>
      <c r="BG59" s="19">
        <f t="shared" si="67"/>
        <v>90</v>
      </c>
      <c r="BH59" s="1" t="str">
        <f t="shared" si="68"/>
        <v>T,2101,37.9,150.6,5,12,1003.1,0,0,G0,0</v>
      </c>
      <c r="BI59" s="1" t="str">
        <f t="shared" si="69"/>
        <v>T,2102,37.9,149.4,5,12,1003.1,0,0,G0,0</v>
      </c>
      <c r="BJ59" s="1" t="str">
        <f t="shared" si="27"/>
        <v>T,2101,37.9,150.6,5,12,1003.1,0,0,G0,0|T,2102,37.9,149.4,5,12,1003.1,0,0,G0,0|</v>
      </c>
      <c r="BK59" s="1" t="str">
        <f t="shared" si="28"/>
        <v>37.9,150.0,5.0,9.0,0.0,27.9,0.0,27.9</v>
      </c>
    </row>
    <row r="60" spans="1:63" x14ac:dyDescent="0.2">
      <c r="A60" s="4">
        <f t="shared" si="76"/>
        <v>3.2000000000000015</v>
      </c>
      <c r="B60" s="4">
        <f t="shared" si="29"/>
        <v>32.000000000000014</v>
      </c>
      <c r="C60" s="4">
        <f t="shared" si="30"/>
        <v>1</v>
      </c>
      <c r="D60" s="4">
        <v>1</v>
      </c>
      <c r="E60" s="4">
        <f t="shared" si="31"/>
        <v>3.2000000000000015</v>
      </c>
      <c r="F60" s="19">
        <f t="shared" si="17"/>
        <v>0</v>
      </c>
      <c r="G60" s="19">
        <f t="shared" si="32"/>
        <v>0</v>
      </c>
      <c r="H60" s="19"/>
      <c r="I60" s="19">
        <f t="shared" si="33"/>
        <v>38.800000000000011</v>
      </c>
      <c r="J60" s="19">
        <f t="shared" si="34"/>
        <v>150</v>
      </c>
      <c r="K60" s="19"/>
      <c r="L60" s="19">
        <f t="shared" si="35"/>
        <v>9</v>
      </c>
      <c r="M60" s="19">
        <f t="shared" si="36"/>
        <v>0</v>
      </c>
      <c r="N60" s="19">
        <f t="shared" si="37"/>
        <v>9</v>
      </c>
      <c r="O60" s="19">
        <f t="shared" si="38"/>
        <v>0</v>
      </c>
      <c r="P60" s="19">
        <f t="shared" si="39"/>
        <v>0</v>
      </c>
      <c r="Q60" s="19">
        <f t="shared" si="70"/>
        <v>28.800000000000011</v>
      </c>
      <c r="R60" s="19">
        <f t="shared" si="40"/>
        <v>0</v>
      </c>
      <c r="S60" s="19">
        <f t="shared" si="41"/>
        <v>0.6</v>
      </c>
      <c r="T60" s="4" t="s">
        <v>0</v>
      </c>
      <c r="U60" s="4">
        <f t="shared" si="42"/>
        <v>2101</v>
      </c>
      <c r="V60" s="19">
        <f t="shared" si="18"/>
        <v>38.800000000000011</v>
      </c>
      <c r="W60" s="19">
        <f t="shared" si="19"/>
        <v>150.6</v>
      </c>
      <c r="X60" s="8">
        <f t="shared" si="43"/>
        <v>5</v>
      </c>
      <c r="Y60" s="4">
        <f t="shared" si="74"/>
        <v>12</v>
      </c>
      <c r="Z60" s="8">
        <f t="shared" si="44"/>
        <v>1003.2</v>
      </c>
      <c r="AA60" s="4">
        <f t="shared" si="45"/>
        <v>0</v>
      </c>
      <c r="AB60" s="4">
        <f t="shared" si="46"/>
        <v>0</v>
      </c>
      <c r="AC60" s="4" t="str">
        <f t="shared" si="47"/>
        <v>G0</v>
      </c>
      <c r="AD60" s="4">
        <f t="shared" si="48"/>
        <v>0</v>
      </c>
      <c r="AE60" s="4">
        <f t="shared" si="49"/>
        <v>3.2000000000000015</v>
      </c>
      <c r="AF60" s="19">
        <f t="shared" si="21"/>
        <v>0</v>
      </c>
      <c r="AG60" s="19">
        <f t="shared" si="22"/>
        <v>0</v>
      </c>
      <c r="AH60" s="19"/>
      <c r="AI60" s="19">
        <f t="shared" si="23"/>
        <v>38.800000000000011</v>
      </c>
      <c r="AJ60" s="19">
        <f t="shared" si="24"/>
        <v>150</v>
      </c>
      <c r="AK60" s="19"/>
      <c r="AL60" s="19">
        <f t="shared" si="25"/>
        <v>9</v>
      </c>
      <c r="AM60" s="19">
        <f t="shared" si="26"/>
        <v>0</v>
      </c>
      <c r="AN60" s="19">
        <f t="shared" si="50"/>
        <v>9</v>
      </c>
      <c r="AO60" s="19">
        <f t="shared" si="51"/>
        <v>0</v>
      </c>
      <c r="AP60" s="19">
        <f t="shared" si="52"/>
        <v>0</v>
      </c>
      <c r="AQ60" s="19">
        <f t="shared" si="71"/>
        <v>28.800000000000011</v>
      </c>
      <c r="AR60" s="19">
        <f t="shared" si="53"/>
        <v>0</v>
      </c>
      <c r="AS60" s="19">
        <f t="shared" si="54"/>
        <v>-0.6</v>
      </c>
      <c r="AT60" s="4" t="s">
        <v>0</v>
      </c>
      <c r="AU60" s="4">
        <f t="shared" si="55"/>
        <v>2102</v>
      </c>
      <c r="AV60" s="19">
        <f t="shared" si="56"/>
        <v>38.800000000000011</v>
      </c>
      <c r="AW60" s="19">
        <f t="shared" si="57"/>
        <v>149.4</v>
      </c>
      <c r="AX60" s="8">
        <f t="shared" si="58"/>
        <v>5</v>
      </c>
      <c r="AY60" s="4">
        <f t="shared" si="59"/>
        <v>12</v>
      </c>
      <c r="AZ60" s="8">
        <f t="shared" si="60"/>
        <v>1003.2</v>
      </c>
      <c r="BA60" s="4">
        <f t="shared" si="61"/>
        <v>0</v>
      </c>
      <c r="BB60" s="4">
        <f t="shared" si="62"/>
        <v>0</v>
      </c>
      <c r="BC60" s="4" t="str">
        <f t="shared" si="63"/>
        <v>G0</v>
      </c>
      <c r="BD60" s="4">
        <f t="shared" si="64"/>
        <v>0</v>
      </c>
      <c r="BE60" s="19">
        <f t="shared" si="65"/>
        <v>0</v>
      </c>
      <c r="BF60" s="19">
        <f t="shared" si="66"/>
        <v>1.1999999999999886</v>
      </c>
      <c r="BG60" s="19">
        <f t="shared" si="67"/>
        <v>90</v>
      </c>
      <c r="BH60" s="1" t="str">
        <f t="shared" si="68"/>
        <v>T,2101,38.8,150.6,5,12,1003.2,0,0,G0,0</v>
      </c>
      <c r="BI60" s="1" t="str">
        <f t="shared" si="69"/>
        <v>T,2102,38.8,149.4,5,12,1003.2,0,0,G0,0</v>
      </c>
      <c r="BJ60" s="1" t="str">
        <f t="shared" si="27"/>
        <v>T,2101,38.8,150.6,5,12,1003.2,0,0,G0,0|T,2102,38.8,149.4,5,12,1003.2,0,0,G0,0|</v>
      </c>
      <c r="BK60" s="1" t="str">
        <f t="shared" si="28"/>
        <v>38.8,150.0,5.0,9.0,0.0,28.8,0.0,28.8</v>
      </c>
    </row>
    <row r="61" spans="1:63" x14ac:dyDescent="0.2">
      <c r="A61" s="4">
        <f t="shared" si="76"/>
        <v>3.3000000000000016</v>
      </c>
      <c r="B61" s="4">
        <f t="shared" si="29"/>
        <v>33.000000000000014</v>
      </c>
      <c r="C61" s="4">
        <f t="shared" si="30"/>
        <v>1</v>
      </c>
      <c r="D61" s="4">
        <v>1</v>
      </c>
      <c r="E61" s="4">
        <f t="shared" si="31"/>
        <v>3.3000000000000016</v>
      </c>
      <c r="F61" s="19">
        <f t="shared" si="17"/>
        <v>0</v>
      </c>
      <c r="G61" s="19">
        <f t="shared" si="32"/>
        <v>0</v>
      </c>
      <c r="H61" s="19"/>
      <c r="I61" s="19">
        <f t="shared" si="33"/>
        <v>39.700000000000017</v>
      </c>
      <c r="J61" s="19">
        <f t="shared" si="34"/>
        <v>150</v>
      </c>
      <c r="K61" s="19"/>
      <c r="L61" s="19">
        <f t="shared" si="35"/>
        <v>9</v>
      </c>
      <c r="M61" s="19">
        <f t="shared" si="36"/>
        <v>0</v>
      </c>
      <c r="N61" s="19">
        <f t="shared" si="37"/>
        <v>9</v>
      </c>
      <c r="O61" s="19">
        <f t="shared" si="38"/>
        <v>0</v>
      </c>
      <c r="P61" s="19">
        <f t="shared" si="39"/>
        <v>0</v>
      </c>
      <c r="Q61" s="19">
        <f t="shared" si="70"/>
        <v>29.700000000000017</v>
      </c>
      <c r="R61" s="19">
        <f t="shared" si="40"/>
        <v>0</v>
      </c>
      <c r="S61" s="19">
        <f t="shared" si="41"/>
        <v>0.6</v>
      </c>
      <c r="T61" s="4" t="s">
        <v>0</v>
      </c>
      <c r="U61" s="4">
        <f t="shared" si="42"/>
        <v>2101</v>
      </c>
      <c r="V61" s="19">
        <f t="shared" si="18"/>
        <v>39.700000000000017</v>
      </c>
      <c r="W61" s="19">
        <f t="shared" si="19"/>
        <v>150.6</v>
      </c>
      <c r="X61" s="8">
        <f t="shared" si="43"/>
        <v>5</v>
      </c>
      <c r="Y61" s="4">
        <f t="shared" si="74"/>
        <v>12</v>
      </c>
      <c r="Z61" s="8">
        <f t="shared" si="44"/>
        <v>1003.3</v>
      </c>
      <c r="AA61" s="4">
        <f t="shared" si="45"/>
        <v>0</v>
      </c>
      <c r="AB61" s="4">
        <f t="shared" si="46"/>
        <v>0</v>
      </c>
      <c r="AC61" s="4" t="str">
        <f t="shared" si="47"/>
        <v>G0</v>
      </c>
      <c r="AD61" s="4">
        <f t="shared" si="48"/>
        <v>0</v>
      </c>
      <c r="AE61" s="4">
        <f t="shared" si="49"/>
        <v>3.3000000000000016</v>
      </c>
      <c r="AF61" s="19">
        <f t="shared" si="21"/>
        <v>0</v>
      </c>
      <c r="AG61" s="19">
        <f t="shared" si="22"/>
        <v>0</v>
      </c>
      <c r="AH61" s="19"/>
      <c r="AI61" s="19">
        <f t="shared" si="23"/>
        <v>39.700000000000017</v>
      </c>
      <c r="AJ61" s="19">
        <f t="shared" si="24"/>
        <v>150</v>
      </c>
      <c r="AK61" s="19"/>
      <c r="AL61" s="19">
        <f t="shared" si="25"/>
        <v>9</v>
      </c>
      <c r="AM61" s="19">
        <f t="shared" si="26"/>
        <v>0</v>
      </c>
      <c r="AN61" s="19">
        <f t="shared" si="50"/>
        <v>9</v>
      </c>
      <c r="AO61" s="19">
        <f t="shared" si="51"/>
        <v>0</v>
      </c>
      <c r="AP61" s="19">
        <f t="shared" si="52"/>
        <v>0</v>
      </c>
      <c r="AQ61" s="19">
        <f t="shared" si="71"/>
        <v>29.700000000000017</v>
      </c>
      <c r="AR61" s="19">
        <f t="shared" si="53"/>
        <v>0</v>
      </c>
      <c r="AS61" s="19">
        <f t="shared" si="54"/>
        <v>-0.6</v>
      </c>
      <c r="AT61" s="4" t="s">
        <v>0</v>
      </c>
      <c r="AU61" s="4">
        <f t="shared" si="55"/>
        <v>2102</v>
      </c>
      <c r="AV61" s="19">
        <f t="shared" si="56"/>
        <v>39.700000000000017</v>
      </c>
      <c r="AW61" s="19">
        <f t="shared" si="57"/>
        <v>149.4</v>
      </c>
      <c r="AX61" s="8">
        <f t="shared" si="58"/>
        <v>5</v>
      </c>
      <c r="AY61" s="4">
        <f t="shared" si="59"/>
        <v>12</v>
      </c>
      <c r="AZ61" s="8">
        <f t="shared" si="60"/>
        <v>1003.3</v>
      </c>
      <c r="BA61" s="4">
        <f t="shared" si="61"/>
        <v>0</v>
      </c>
      <c r="BB61" s="4">
        <f t="shared" si="62"/>
        <v>0</v>
      </c>
      <c r="BC61" s="4" t="str">
        <f t="shared" si="63"/>
        <v>G0</v>
      </c>
      <c r="BD61" s="4">
        <f t="shared" si="64"/>
        <v>0</v>
      </c>
      <c r="BE61" s="19">
        <f t="shared" si="65"/>
        <v>0</v>
      </c>
      <c r="BF61" s="19">
        <f t="shared" si="66"/>
        <v>1.1999999999999886</v>
      </c>
      <c r="BG61" s="19">
        <f t="shared" si="67"/>
        <v>90</v>
      </c>
      <c r="BH61" s="1" t="str">
        <f t="shared" si="68"/>
        <v>T,2101,39.7,150.6,5,12,1003.3,0,0,G0,0</v>
      </c>
      <c r="BI61" s="1" t="str">
        <f t="shared" si="69"/>
        <v>T,2102,39.7,149.4,5,12,1003.3,0,0,G0,0</v>
      </c>
      <c r="BJ61" s="1" t="str">
        <f t="shared" si="27"/>
        <v>T,2101,39.7,150.6,5,12,1003.3,0,0,G0,0|T,2102,39.7,149.4,5,12,1003.3,0,0,G0,0|</v>
      </c>
      <c r="BK61" s="1" t="str">
        <f t="shared" si="28"/>
        <v>39.7,150.0,5.0,9.0,0.0,29.7,0.0,29.7</v>
      </c>
    </row>
    <row r="62" spans="1:63" x14ac:dyDescent="0.2">
      <c r="A62" s="4">
        <f t="shared" si="76"/>
        <v>3.4000000000000017</v>
      </c>
      <c r="B62" s="4">
        <f t="shared" si="29"/>
        <v>34.000000000000014</v>
      </c>
      <c r="C62" s="4">
        <f t="shared" si="30"/>
        <v>1</v>
      </c>
      <c r="D62" s="4">
        <v>1</v>
      </c>
      <c r="E62" s="4">
        <f t="shared" si="31"/>
        <v>3.4000000000000017</v>
      </c>
      <c r="F62" s="19">
        <f t="shared" si="17"/>
        <v>0</v>
      </c>
      <c r="G62" s="19">
        <f t="shared" si="32"/>
        <v>0</v>
      </c>
      <c r="H62" s="19"/>
      <c r="I62" s="19">
        <f t="shared" si="33"/>
        <v>40.600000000000016</v>
      </c>
      <c r="J62" s="19">
        <f t="shared" si="34"/>
        <v>150</v>
      </c>
      <c r="K62" s="19"/>
      <c r="L62" s="19">
        <f t="shared" si="35"/>
        <v>9</v>
      </c>
      <c r="M62" s="19">
        <f t="shared" si="36"/>
        <v>0</v>
      </c>
      <c r="N62" s="19">
        <f t="shared" si="37"/>
        <v>9</v>
      </c>
      <c r="O62" s="19">
        <f t="shared" si="38"/>
        <v>0</v>
      </c>
      <c r="P62" s="19">
        <f t="shared" si="39"/>
        <v>0</v>
      </c>
      <c r="Q62" s="19">
        <f t="shared" si="70"/>
        <v>30.600000000000016</v>
      </c>
      <c r="R62" s="19">
        <f t="shared" si="40"/>
        <v>0</v>
      </c>
      <c r="S62" s="19">
        <f t="shared" si="41"/>
        <v>0.6</v>
      </c>
      <c r="T62" s="4" t="s">
        <v>0</v>
      </c>
      <c r="U62" s="4">
        <f t="shared" si="42"/>
        <v>2101</v>
      </c>
      <c r="V62" s="19">
        <f t="shared" si="18"/>
        <v>40.600000000000016</v>
      </c>
      <c r="W62" s="19">
        <f t="shared" si="19"/>
        <v>150.6</v>
      </c>
      <c r="X62" s="8">
        <f t="shared" si="43"/>
        <v>5</v>
      </c>
      <c r="Y62" s="4">
        <f t="shared" si="74"/>
        <v>12</v>
      </c>
      <c r="Z62" s="8">
        <f t="shared" si="44"/>
        <v>1003.4</v>
      </c>
      <c r="AA62" s="4">
        <f t="shared" si="45"/>
        <v>0</v>
      </c>
      <c r="AB62" s="4">
        <f t="shared" si="46"/>
        <v>0</v>
      </c>
      <c r="AC62" s="4" t="str">
        <f t="shared" si="47"/>
        <v>G0</v>
      </c>
      <c r="AD62" s="4">
        <f t="shared" si="48"/>
        <v>0</v>
      </c>
      <c r="AE62" s="4">
        <f t="shared" si="49"/>
        <v>3.4000000000000017</v>
      </c>
      <c r="AF62" s="19">
        <f t="shared" si="21"/>
        <v>0</v>
      </c>
      <c r="AG62" s="19">
        <f t="shared" si="22"/>
        <v>0</v>
      </c>
      <c r="AH62" s="19"/>
      <c r="AI62" s="19">
        <f t="shared" si="23"/>
        <v>40.600000000000016</v>
      </c>
      <c r="AJ62" s="19">
        <f t="shared" si="24"/>
        <v>150</v>
      </c>
      <c r="AK62" s="19"/>
      <c r="AL62" s="19">
        <f t="shared" si="25"/>
        <v>9</v>
      </c>
      <c r="AM62" s="19">
        <f t="shared" si="26"/>
        <v>0</v>
      </c>
      <c r="AN62" s="19">
        <f t="shared" si="50"/>
        <v>9</v>
      </c>
      <c r="AO62" s="19">
        <f t="shared" si="51"/>
        <v>0</v>
      </c>
      <c r="AP62" s="19">
        <f t="shared" si="52"/>
        <v>0</v>
      </c>
      <c r="AQ62" s="19">
        <f t="shared" si="71"/>
        <v>30.600000000000016</v>
      </c>
      <c r="AR62" s="19">
        <f t="shared" si="53"/>
        <v>0</v>
      </c>
      <c r="AS62" s="19">
        <f t="shared" si="54"/>
        <v>-0.6</v>
      </c>
      <c r="AT62" s="4" t="s">
        <v>0</v>
      </c>
      <c r="AU62" s="4">
        <f t="shared" si="55"/>
        <v>2102</v>
      </c>
      <c r="AV62" s="19">
        <f t="shared" si="56"/>
        <v>40.600000000000016</v>
      </c>
      <c r="AW62" s="19">
        <f t="shared" si="57"/>
        <v>149.4</v>
      </c>
      <c r="AX62" s="8">
        <f t="shared" si="58"/>
        <v>5</v>
      </c>
      <c r="AY62" s="4">
        <f t="shared" si="59"/>
        <v>12</v>
      </c>
      <c r="AZ62" s="8">
        <f t="shared" si="60"/>
        <v>1003.4</v>
      </c>
      <c r="BA62" s="4">
        <f t="shared" si="61"/>
        <v>0</v>
      </c>
      <c r="BB62" s="4">
        <f t="shared" si="62"/>
        <v>0</v>
      </c>
      <c r="BC62" s="4" t="str">
        <f t="shared" si="63"/>
        <v>G0</v>
      </c>
      <c r="BD62" s="4">
        <f t="shared" si="64"/>
        <v>0</v>
      </c>
      <c r="BE62" s="19">
        <f t="shared" si="65"/>
        <v>0</v>
      </c>
      <c r="BF62" s="19">
        <f t="shared" si="66"/>
        <v>1.1999999999999886</v>
      </c>
      <c r="BG62" s="19">
        <f t="shared" si="67"/>
        <v>90</v>
      </c>
      <c r="BH62" s="1" t="str">
        <f t="shared" si="68"/>
        <v>T,2101,40.6,150.6,5,12,1003.4,0,0,G0,0</v>
      </c>
      <c r="BI62" s="1" t="str">
        <f t="shared" si="69"/>
        <v>T,2102,40.6,149.4,5,12,1003.4,0,0,G0,0</v>
      </c>
      <c r="BJ62" s="1" t="str">
        <f t="shared" si="27"/>
        <v>T,2101,40.6,150.6,5,12,1003.4,0,0,G0,0|T,2102,40.6,149.4,5,12,1003.4,0,0,G0,0|</v>
      </c>
      <c r="BK62" s="1" t="str">
        <f t="shared" si="28"/>
        <v>40.6,150.0,5.0,9.0,0.0,30.6,0.0,30.6</v>
      </c>
    </row>
    <row r="63" spans="1:63" x14ac:dyDescent="0.2">
      <c r="A63" s="4">
        <f t="shared" si="76"/>
        <v>3.5000000000000018</v>
      </c>
      <c r="B63" s="4">
        <f t="shared" si="29"/>
        <v>35.000000000000014</v>
      </c>
      <c r="C63" s="4">
        <f t="shared" si="30"/>
        <v>1</v>
      </c>
      <c r="D63" s="4">
        <v>1</v>
      </c>
      <c r="E63" s="4">
        <f t="shared" si="31"/>
        <v>3.5000000000000018</v>
      </c>
      <c r="F63" s="19">
        <f t="shared" si="17"/>
        <v>0</v>
      </c>
      <c r="G63" s="19">
        <f t="shared" si="32"/>
        <v>0</v>
      </c>
      <c r="H63" s="19"/>
      <c r="I63" s="19">
        <f t="shared" si="33"/>
        <v>41.500000000000014</v>
      </c>
      <c r="J63" s="19">
        <f t="shared" si="34"/>
        <v>150</v>
      </c>
      <c r="K63" s="19"/>
      <c r="L63" s="19">
        <f t="shared" si="35"/>
        <v>9</v>
      </c>
      <c r="M63" s="19">
        <f t="shared" si="36"/>
        <v>0</v>
      </c>
      <c r="N63" s="19">
        <f t="shared" si="37"/>
        <v>9</v>
      </c>
      <c r="O63" s="19">
        <f t="shared" si="38"/>
        <v>0</v>
      </c>
      <c r="P63" s="19">
        <f t="shared" si="39"/>
        <v>0</v>
      </c>
      <c r="Q63" s="19">
        <f t="shared" si="70"/>
        <v>31.500000000000014</v>
      </c>
      <c r="R63" s="19">
        <f t="shared" si="40"/>
        <v>0</v>
      </c>
      <c r="S63" s="19">
        <f t="shared" si="41"/>
        <v>0.6</v>
      </c>
      <c r="T63" s="4" t="s">
        <v>0</v>
      </c>
      <c r="U63" s="4">
        <f t="shared" si="42"/>
        <v>2101</v>
      </c>
      <c r="V63" s="19">
        <f t="shared" si="18"/>
        <v>41.500000000000014</v>
      </c>
      <c r="W63" s="19">
        <f t="shared" si="19"/>
        <v>150.6</v>
      </c>
      <c r="X63" s="8">
        <f t="shared" si="43"/>
        <v>5</v>
      </c>
      <c r="Y63" s="4">
        <f t="shared" si="74"/>
        <v>12</v>
      </c>
      <c r="Z63" s="8">
        <f t="shared" si="44"/>
        <v>1003.5</v>
      </c>
      <c r="AA63" s="4">
        <f t="shared" si="45"/>
        <v>0</v>
      </c>
      <c r="AB63" s="4">
        <f t="shared" si="46"/>
        <v>0</v>
      </c>
      <c r="AC63" s="4" t="str">
        <f t="shared" si="47"/>
        <v>G0</v>
      </c>
      <c r="AD63" s="4">
        <f t="shared" si="48"/>
        <v>0</v>
      </c>
      <c r="AE63" s="4">
        <f t="shared" si="49"/>
        <v>3.5000000000000018</v>
      </c>
      <c r="AF63" s="19">
        <f t="shared" si="21"/>
        <v>0</v>
      </c>
      <c r="AG63" s="19">
        <f t="shared" si="22"/>
        <v>0</v>
      </c>
      <c r="AH63" s="19"/>
      <c r="AI63" s="19">
        <f t="shared" si="23"/>
        <v>41.500000000000014</v>
      </c>
      <c r="AJ63" s="19">
        <f t="shared" si="24"/>
        <v>150</v>
      </c>
      <c r="AK63" s="19"/>
      <c r="AL63" s="19">
        <f t="shared" si="25"/>
        <v>9</v>
      </c>
      <c r="AM63" s="19">
        <f t="shared" si="26"/>
        <v>0</v>
      </c>
      <c r="AN63" s="19">
        <f t="shared" si="50"/>
        <v>9</v>
      </c>
      <c r="AO63" s="19">
        <f t="shared" si="51"/>
        <v>0</v>
      </c>
      <c r="AP63" s="19">
        <f t="shared" si="52"/>
        <v>0</v>
      </c>
      <c r="AQ63" s="19">
        <f t="shared" si="71"/>
        <v>31.500000000000014</v>
      </c>
      <c r="AR63" s="19">
        <f t="shared" si="53"/>
        <v>0</v>
      </c>
      <c r="AS63" s="19">
        <f t="shared" si="54"/>
        <v>-0.6</v>
      </c>
      <c r="AT63" s="4" t="s">
        <v>0</v>
      </c>
      <c r="AU63" s="4">
        <f t="shared" si="55"/>
        <v>2102</v>
      </c>
      <c r="AV63" s="19">
        <f t="shared" si="56"/>
        <v>41.500000000000014</v>
      </c>
      <c r="AW63" s="19">
        <f t="shared" si="57"/>
        <v>149.4</v>
      </c>
      <c r="AX63" s="8">
        <f t="shared" si="58"/>
        <v>5</v>
      </c>
      <c r="AY63" s="4">
        <f t="shared" si="59"/>
        <v>12</v>
      </c>
      <c r="AZ63" s="8">
        <f t="shared" si="60"/>
        <v>1003.5</v>
      </c>
      <c r="BA63" s="4">
        <f t="shared" si="61"/>
        <v>0</v>
      </c>
      <c r="BB63" s="4">
        <f t="shared" si="62"/>
        <v>0</v>
      </c>
      <c r="BC63" s="4" t="str">
        <f t="shared" si="63"/>
        <v>G0</v>
      </c>
      <c r="BD63" s="4">
        <f t="shared" si="64"/>
        <v>0</v>
      </c>
      <c r="BE63" s="19">
        <f t="shared" si="65"/>
        <v>0</v>
      </c>
      <c r="BF63" s="19">
        <f t="shared" si="66"/>
        <v>1.1999999999999886</v>
      </c>
      <c r="BG63" s="19">
        <f t="shared" si="67"/>
        <v>90</v>
      </c>
      <c r="BH63" s="1" t="str">
        <f t="shared" si="68"/>
        <v>T,2101,41.5,150.6,5,12,1003.5,0,0,G0,0</v>
      </c>
      <c r="BI63" s="1" t="str">
        <f t="shared" si="69"/>
        <v>T,2102,41.5,149.4,5,12,1003.5,0,0,G0,0</v>
      </c>
      <c r="BJ63" s="1" t="str">
        <f t="shared" si="27"/>
        <v>T,2101,41.5,150.6,5,12,1003.5,0,0,G0,0|T,2102,41.5,149.4,5,12,1003.5,0,0,G0,0|</v>
      </c>
      <c r="BK63" s="1" t="str">
        <f t="shared" si="28"/>
        <v>41.5,150.0,5.0,9.0,0.0,31.5,0.0,31.5</v>
      </c>
    </row>
    <row r="64" spans="1:63" x14ac:dyDescent="0.2">
      <c r="A64" s="4">
        <f t="shared" si="76"/>
        <v>3.6000000000000019</v>
      </c>
      <c r="B64" s="4">
        <f t="shared" si="29"/>
        <v>36.000000000000014</v>
      </c>
      <c r="C64" s="4">
        <f t="shared" si="30"/>
        <v>1</v>
      </c>
      <c r="D64" s="4">
        <v>1</v>
      </c>
      <c r="E64" s="4">
        <f t="shared" si="31"/>
        <v>3.6000000000000019</v>
      </c>
      <c r="F64" s="19">
        <f t="shared" si="17"/>
        <v>0</v>
      </c>
      <c r="G64" s="19">
        <f t="shared" si="32"/>
        <v>0</v>
      </c>
      <c r="H64" s="19"/>
      <c r="I64" s="19">
        <f t="shared" si="33"/>
        <v>42.40000000000002</v>
      </c>
      <c r="J64" s="19">
        <f t="shared" si="34"/>
        <v>150</v>
      </c>
      <c r="K64" s="19"/>
      <c r="L64" s="19">
        <f t="shared" si="35"/>
        <v>9</v>
      </c>
      <c r="M64" s="19">
        <f t="shared" si="36"/>
        <v>0</v>
      </c>
      <c r="N64" s="19">
        <f t="shared" si="37"/>
        <v>9</v>
      </c>
      <c r="O64" s="19">
        <f t="shared" si="38"/>
        <v>0</v>
      </c>
      <c r="P64" s="19">
        <f t="shared" si="39"/>
        <v>0</v>
      </c>
      <c r="Q64" s="19">
        <f t="shared" si="70"/>
        <v>32.40000000000002</v>
      </c>
      <c r="R64" s="19">
        <f t="shared" si="40"/>
        <v>0</v>
      </c>
      <c r="S64" s="19">
        <f t="shared" si="41"/>
        <v>0.6</v>
      </c>
      <c r="T64" s="4" t="s">
        <v>0</v>
      </c>
      <c r="U64" s="4">
        <f t="shared" si="42"/>
        <v>2101</v>
      </c>
      <c r="V64" s="19">
        <f t="shared" si="18"/>
        <v>42.40000000000002</v>
      </c>
      <c r="W64" s="19">
        <f t="shared" si="19"/>
        <v>150.6</v>
      </c>
      <c r="X64" s="8">
        <f t="shared" si="43"/>
        <v>5</v>
      </c>
      <c r="Y64" s="4">
        <f t="shared" si="74"/>
        <v>12</v>
      </c>
      <c r="Z64" s="8">
        <f t="shared" si="44"/>
        <v>1003.6</v>
      </c>
      <c r="AA64" s="4">
        <f t="shared" si="45"/>
        <v>0</v>
      </c>
      <c r="AB64" s="4">
        <f t="shared" si="46"/>
        <v>0</v>
      </c>
      <c r="AC64" s="4" t="str">
        <f t="shared" si="47"/>
        <v>G0</v>
      </c>
      <c r="AD64" s="4">
        <f t="shared" si="48"/>
        <v>0</v>
      </c>
      <c r="AE64" s="4">
        <f t="shared" si="49"/>
        <v>3.6000000000000019</v>
      </c>
      <c r="AF64" s="19">
        <f t="shared" si="21"/>
        <v>0</v>
      </c>
      <c r="AG64" s="19">
        <f t="shared" si="22"/>
        <v>0</v>
      </c>
      <c r="AH64" s="19"/>
      <c r="AI64" s="19">
        <f t="shared" si="23"/>
        <v>42.40000000000002</v>
      </c>
      <c r="AJ64" s="19">
        <f t="shared" si="24"/>
        <v>150</v>
      </c>
      <c r="AK64" s="19"/>
      <c r="AL64" s="19">
        <f t="shared" si="25"/>
        <v>9</v>
      </c>
      <c r="AM64" s="19">
        <f t="shared" si="26"/>
        <v>0</v>
      </c>
      <c r="AN64" s="19">
        <f t="shared" si="50"/>
        <v>9</v>
      </c>
      <c r="AO64" s="19">
        <f t="shared" si="51"/>
        <v>0</v>
      </c>
      <c r="AP64" s="19">
        <f t="shared" si="52"/>
        <v>0</v>
      </c>
      <c r="AQ64" s="19">
        <f t="shared" si="71"/>
        <v>32.40000000000002</v>
      </c>
      <c r="AR64" s="19">
        <f t="shared" si="53"/>
        <v>0</v>
      </c>
      <c r="AS64" s="19">
        <f t="shared" si="54"/>
        <v>-0.6</v>
      </c>
      <c r="AT64" s="4" t="s">
        <v>0</v>
      </c>
      <c r="AU64" s="4">
        <f t="shared" si="55"/>
        <v>2102</v>
      </c>
      <c r="AV64" s="19">
        <f t="shared" si="56"/>
        <v>42.40000000000002</v>
      </c>
      <c r="AW64" s="19">
        <f t="shared" si="57"/>
        <v>149.4</v>
      </c>
      <c r="AX64" s="8">
        <f t="shared" si="58"/>
        <v>5</v>
      </c>
      <c r="AY64" s="4">
        <f t="shared" si="59"/>
        <v>12</v>
      </c>
      <c r="AZ64" s="8">
        <f t="shared" si="60"/>
        <v>1003.6</v>
      </c>
      <c r="BA64" s="4">
        <f t="shared" si="61"/>
        <v>0</v>
      </c>
      <c r="BB64" s="4">
        <f t="shared" si="62"/>
        <v>0</v>
      </c>
      <c r="BC64" s="4" t="str">
        <f t="shared" si="63"/>
        <v>G0</v>
      </c>
      <c r="BD64" s="4">
        <f t="shared" si="64"/>
        <v>0</v>
      </c>
      <c r="BE64" s="19">
        <f t="shared" si="65"/>
        <v>0</v>
      </c>
      <c r="BF64" s="19">
        <f t="shared" si="66"/>
        <v>1.1999999999999886</v>
      </c>
      <c r="BG64" s="19">
        <f t="shared" si="67"/>
        <v>90</v>
      </c>
      <c r="BH64" s="1" t="str">
        <f t="shared" si="68"/>
        <v>T,2101,42.4,150.6,5,12,1003.6,0,0,G0,0</v>
      </c>
      <c r="BI64" s="1" t="str">
        <f t="shared" si="69"/>
        <v>T,2102,42.4,149.4,5,12,1003.6,0,0,G0,0</v>
      </c>
      <c r="BJ64" s="1" t="str">
        <f t="shared" si="27"/>
        <v>T,2101,42.4,150.6,5,12,1003.6,0,0,G0,0|T,2102,42.4,149.4,5,12,1003.6,0,0,G0,0|</v>
      </c>
      <c r="BK64" s="1" t="str">
        <f t="shared" si="28"/>
        <v>42.4,150.0,5.0,9.0,0.0,32.4,0.0,32.4</v>
      </c>
    </row>
    <row r="65" spans="1:63" x14ac:dyDescent="0.2">
      <c r="A65" s="4">
        <f t="shared" si="76"/>
        <v>3.700000000000002</v>
      </c>
      <c r="B65" s="4">
        <f t="shared" si="29"/>
        <v>37.000000000000014</v>
      </c>
      <c r="C65" s="4">
        <f t="shared" si="30"/>
        <v>1</v>
      </c>
      <c r="D65" s="4">
        <v>1</v>
      </c>
      <c r="E65" s="4">
        <f t="shared" si="31"/>
        <v>3.700000000000002</v>
      </c>
      <c r="F65" s="19">
        <f t="shared" si="17"/>
        <v>0</v>
      </c>
      <c r="G65" s="19">
        <f t="shared" si="32"/>
        <v>0</v>
      </c>
      <c r="H65" s="19"/>
      <c r="I65" s="19">
        <f t="shared" si="33"/>
        <v>43.300000000000018</v>
      </c>
      <c r="J65" s="19">
        <f t="shared" si="34"/>
        <v>150</v>
      </c>
      <c r="K65" s="19"/>
      <c r="L65" s="19">
        <f t="shared" si="35"/>
        <v>9</v>
      </c>
      <c r="M65" s="19">
        <f t="shared" si="36"/>
        <v>0</v>
      </c>
      <c r="N65" s="19">
        <f t="shared" si="37"/>
        <v>9</v>
      </c>
      <c r="O65" s="19">
        <f t="shared" si="38"/>
        <v>0</v>
      </c>
      <c r="P65" s="19">
        <f t="shared" si="39"/>
        <v>0</v>
      </c>
      <c r="Q65" s="19">
        <f t="shared" si="70"/>
        <v>33.300000000000018</v>
      </c>
      <c r="R65" s="19">
        <f t="shared" si="40"/>
        <v>0</v>
      </c>
      <c r="S65" s="19">
        <f t="shared" si="41"/>
        <v>0.6</v>
      </c>
      <c r="T65" s="4" t="s">
        <v>0</v>
      </c>
      <c r="U65" s="4">
        <f t="shared" si="42"/>
        <v>2101</v>
      </c>
      <c r="V65" s="19">
        <f t="shared" si="18"/>
        <v>43.300000000000018</v>
      </c>
      <c r="W65" s="19">
        <f t="shared" si="19"/>
        <v>150.6</v>
      </c>
      <c r="X65" s="8">
        <f t="shared" si="43"/>
        <v>5</v>
      </c>
      <c r="Y65" s="4">
        <f t="shared" si="74"/>
        <v>12</v>
      </c>
      <c r="Z65" s="8">
        <f t="shared" si="44"/>
        <v>1003.7</v>
      </c>
      <c r="AA65" s="4">
        <f t="shared" si="45"/>
        <v>0</v>
      </c>
      <c r="AB65" s="4">
        <f t="shared" si="46"/>
        <v>0</v>
      </c>
      <c r="AC65" s="4" t="str">
        <f t="shared" si="47"/>
        <v>G0</v>
      </c>
      <c r="AD65" s="4">
        <f t="shared" si="48"/>
        <v>0</v>
      </c>
      <c r="AE65" s="4">
        <f t="shared" si="49"/>
        <v>3.700000000000002</v>
      </c>
      <c r="AF65" s="19">
        <f t="shared" si="21"/>
        <v>0</v>
      </c>
      <c r="AG65" s="19">
        <f t="shared" si="22"/>
        <v>0</v>
      </c>
      <c r="AH65" s="19"/>
      <c r="AI65" s="19">
        <f t="shared" si="23"/>
        <v>43.300000000000018</v>
      </c>
      <c r="AJ65" s="19">
        <f t="shared" si="24"/>
        <v>150</v>
      </c>
      <c r="AK65" s="19"/>
      <c r="AL65" s="19">
        <f t="shared" si="25"/>
        <v>9</v>
      </c>
      <c r="AM65" s="19">
        <f t="shared" si="26"/>
        <v>0</v>
      </c>
      <c r="AN65" s="19">
        <f t="shared" si="50"/>
        <v>9</v>
      </c>
      <c r="AO65" s="19">
        <f t="shared" si="51"/>
        <v>0</v>
      </c>
      <c r="AP65" s="19">
        <f t="shared" si="52"/>
        <v>0</v>
      </c>
      <c r="AQ65" s="19">
        <f t="shared" si="71"/>
        <v>33.300000000000018</v>
      </c>
      <c r="AR65" s="19">
        <f t="shared" si="53"/>
        <v>0</v>
      </c>
      <c r="AS65" s="19">
        <f t="shared" si="54"/>
        <v>-0.6</v>
      </c>
      <c r="AT65" s="4" t="s">
        <v>0</v>
      </c>
      <c r="AU65" s="4">
        <f t="shared" si="55"/>
        <v>2102</v>
      </c>
      <c r="AV65" s="19">
        <f t="shared" si="56"/>
        <v>43.300000000000018</v>
      </c>
      <c r="AW65" s="19">
        <f t="shared" si="57"/>
        <v>149.4</v>
      </c>
      <c r="AX65" s="8">
        <f t="shared" si="58"/>
        <v>5</v>
      </c>
      <c r="AY65" s="4">
        <f t="shared" si="59"/>
        <v>12</v>
      </c>
      <c r="AZ65" s="8">
        <f t="shared" si="60"/>
        <v>1003.7</v>
      </c>
      <c r="BA65" s="4">
        <f t="shared" si="61"/>
        <v>0</v>
      </c>
      <c r="BB65" s="4">
        <f t="shared" si="62"/>
        <v>0</v>
      </c>
      <c r="BC65" s="4" t="str">
        <f t="shared" si="63"/>
        <v>G0</v>
      </c>
      <c r="BD65" s="4">
        <f t="shared" si="64"/>
        <v>0</v>
      </c>
      <c r="BE65" s="19">
        <f t="shared" si="65"/>
        <v>0</v>
      </c>
      <c r="BF65" s="19">
        <f t="shared" si="66"/>
        <v>1.1999999999999886</v>
      </c>
      <c r="BG65" s="19">
        <f t="shared" si="67"/>
        <v>90</v>
      </c>
      <c r="BH65" s="1" t="str">
        <f t="shared" si="68"/>
        <v>T,2101,43.3,150.6,5,12,1003.7,0,0,G0,0</v>
      </c>
      <c r="BI65" s="1" t="str">
        <f t="shared" si="69"/>
        <v>T,2102,43.3,149.4,5,12,1003.7,0,0,G0,0</v>
      </c>
      <c r="BJ65" s="1" t="str">
        <f t="shared" si="27"/>
        <v>T,2101,43.3,150.6,5,12,1003.7,0,0,G0,0|T,2102,43.3,149.4,5,12,1003.7,0,0,G0,0|</v>
      </c>
      <c r="BK65" s="1" t="str">
        <f t="shared" si="28"/>
        <v>43.3,150.0,5.0,9.0,0.0,33.3,0.0,33.3</v>
      </c>
    </row>
    <row r="66" spans="1:63" x14ac:dyDescent="0.2">
      <c r="A66" s="4">
        <f t="shared" si="76"/>
        <v>3.800000000000002</v>
      </c>
      <c r="B66" s="4">
        <f t="shared" si="29"/>
        <v>38.000000000000021</v>
      </c>
      <c r="C66" s="4">
        <f t="shared" si="30"/>
        <v>1</v>
      </c>
      <c r="D66" s="4">
        <v>1</v>
      </c>
      <c r="E66" s="4">
        <f t="shared" si="31"/>
        <v>3.800000000000002</v>
      </c>
      <c r="F66" s="19">
        <f t="shared" si="17"/>
        <v>0</v>
      </c>
      <c r="G66" s="19">
        <f t="shared" si="32"/>
        <v>0</v>
      </c>
      <c r="H66" s="19"/>
      <c r="I66" s="19">
        <f t="shared" si="33"/>
        <v>44.200000000000017</v>
      </c>
      <c r="J66" s="19">
        <f t="shared" si="34"/>
        <v>150</v>
      </c>
      <c r="K66" s="19"/>
      <c r="L66" s="19">
        <f t="shared" si="35"/>
        <v>9</v>
      </c>
      <c r="M66" s="19">
        <f t="shared" si="36"/>
        <v>0</v>
      </c>
      <c r="N66" s="19">
        <f t="shared" si="37"/>
        <v>9</v>
      </c>
      <c r="O66" s="19">
        <f t="shared" si="38"/>
        <v>0</v>
      </c>
      <c r="P66" s="19">
        <f t="shared" si="39"/>
        <v>0</v>
      </c>
      <c r="Q66" s="19">
        <f t="shared" si="70"/>
        <v>34.200000000000017</v>
      </c>
      <c r="R66" s="19">
        <f t="shared" si="40"/>
        <v>0</v>
      </c>
      <c r="S66" s="19">
        <f t="shared" si="41"/>
        <v>0.6</v>
      </c>
      <c r="T66" s="4" t="s">
        <v>0</v>
      </c>
      <c r="U66" s="4">
        <f t="shared" si="42"/>
        <v>2101</v>
      </c>
      <c r="V66" s="19">
        <f t="shared" si="18"/>
        <v>44.200000000000017</v>
      </c>
      <c r="W66" s="19">
        <f t="shared" si="19"/>
        <v>150.6</v>
      </c>
      <c r="X66" s="8">
        <f t="shared" si="43"/>
        <v>5</v>
      </c>
      <c r="Y66" s="4">
        <f t="shared" si="74"/>
        <v>12</v>
      </c>
      <c r="Z66" s="8">
        <f t="shared" si="44"/>
        <v>1003.8</v>
      </c>
      <c r="AA66" s="4">
        <f t="shared" si="45"/>
        <v>0</v>
      </c>
      <c r="AB66" s="4">
        <f t="shared" si="46"/>
        <v>0</v>
      </c>
      <c r="AC66" s="4" t="str">
        <f t="shared" si="47"/>
        <v>G0</v>
      </c>
      <c r="AD66" s="4">
        <f t="shared" si="48"/>
        <v>0</v>
      </c>
      <c r="AE66" s="4">
        <f t="shared" si="49"/>
        <v>3.800000000000002</v>
      </c>
      <c r="AF66" s="19">
        <f t="shared" si="21"/>
        <v>0</v>
      </c>
      <c r="AG66" s="19">
        <f t="shared" si="22"/>
        <v>0</v>
      </c>
      <c r="AH66" s="19"/>
      <c r="AI66" s="19">
        <f t="shared" si="23"/>
        <v>44.200000000000017</v>
      </c>
      <c r="AJ66" s="19">
        <f t="shared" si="24"/>
        <v>150</v>
      </c>
      <c r="AK66" s="19"/>
      <c r="AL66" s="19">
        <f t="shared" si="25"/>
        <v>9</v>
      </c>
      <c r="AM66" s="19">
        <f t="shared" si="26"/>
        <v>0</v>
      </c>
      <c r="AN66" s="19">
        <f t="shared" si="50"/>
        <v>9</v>
      </c>
      <c r="AO66" s="19">
        <f t="shared" si="51"/>
        <v>0</v>
      </c>
      <c r="AP66" s="19">
        <f t="shared" si="52"/>
        <v>0</v>
      </c>
      <c r="AQ66" s="19">
        <f t="shared" si="71"/>
        <v>34.200000000000017</v>
      </c>
      <c r="AR66" s="19">
        <f t="shared" si="53"/>
        <v>0</v>
      </c>
      <c r="AS66" s="19">
        <f t="shared" si="54"/>
        <v>-0.6</v>
      </c>
      <c r="AT66" s="4" t="s">
        <v>0</v>
      </c>
      <c r="AU66" s="4">
        <f t="shared" si="55"/>
        <v>2102</v>
      </c>
      <c r="AV66" s="19">
        <f t="shared" si="56"/>
        <v>44.200000000000017</v>
      </c>
      <c r="AW66" s="19">
        <f t="shared" si="57"/>
        <v>149.4</v>
      </c>
      <c r="AX66" s="8">
        <f t="shared" si="58"/>
        <v>5</v>
      </c>
      <c r="AY66" s="4">
        <f t="shared" si="59"/>
        <v>12</v>
      </c>
      <c r="AZ66" s="8">
        <f t="shared" si="60"/>
        <v>1003.8</v>
      </c>
      <c r="BA66" s="4">
        <f t="shared" si="61"/>
        <v>0</v>
      </c>
      <c r="BB66" s="4">
        <f t="shared" si="62"/>
        <v>0</v>
      </c>
      <c r="BC66" s="4" t="str">
        <f t="shared" si="63"/>
        <v>G0</v>
      </c>
      <c r="BD66" s="4">
        <f t="shared" si="64"/>
        <v>0</v>
      </c>
      <c r="BE66" s="19">
        <f t="shared" si="65"/>
        <v>0</v>
      </c>
      <c r="BF66" s="19">
        <f t="shared" si="66"/>
        <v>1.1999999999999886</v>
      </c>
      <c r="BG66" s="19">
        <f t="shared" si="67"/>
        <v>90</v>
      </c>
      <c r="BH66" s="1" t="str">
        <f t="shared" si="68"/>
        <v>T,2101,44.2,150.6,5,12,1003.8,0,0,G0,0</v>
      </c>
      <c r="BI66" s="1" t="str">
        <f t="shared" si="69"/>
        <v>T,2102,44.2,149.4,5,12,1003.8,0,0,G0,0</v>
      </c>
      <c r="BJ66" s="1" t="str">
        <f t="shared" si="27"/>
        <v>T,2101,44.2,150.6,5,12,1003.8,0,0,G0,0|T,2102,44.2,149.4,5,12,1003.8,0,0,G0,0|</v>
      </c>
      <c r="BK66" s="1" t="str">
        <f t="shared" si="28"/>
        <v>44.2,150.0,5.0,9.0,0.0,34.2,0.0,34.2</v>
      </c>
    </row>
    <row r="67" spans="1:63" x14ac:dyDescent="0.2">
      <c r="A67" s="4">
        <f t="shared" si="76"/>
        <v>3.9000000000000021</v>
      </c>
      <c r="B67" s="4">
        <f t="shared" si="29"/>
        <v>39.000000000000021</v>
      </c>
      <c r="C67" s="4">
        <f t="shared" si="30"/>
        <v>1</v>
      </c>
      <c r="D67" s="4">
        <v>1</v>
      </c>
      <c r="E67" s="4">
        <f t="shared" si="31"/>
        <v>3.9000000000000021</v>
      </c>
      <c r="F67" s="19">
        <f t="shared" si="17"/>
        <v>0</v>
      </c>
      <c r="G67" s="19">
        <f t="shared" si="32"/>
        <v>0</v>
      </c>
      <c r="H67" s="19"/>
      <c r="I67" s="19">
        <f t="shared" si="33"/>
        <v>45.100000000000023</v>
      </c>
      <c r="J67" s="19">
        <f t="shared" si="34"/>
        <v>150</v>
      </c>
      <c r="K67" s="19"/>
      <c r="L67" s="19">
        <f t="shared" si="35"/>
        <v>9</v>
      </c>
      <c r="M67" s="19">
        <f t="shared" si="36"/>
        <v>0</v>
      </c>
      <c r="N67" s="19">
        <f t="shared" si="37"/>
        <v>9</v>
      </c>
      <c r="O67" s="19">
        <f t="shared" si="38"/>
        <v>0</v>
      </c>
      <c r="P67" s="19">
        <f t="shared" si="39"/>
        <v>0</v>
      </c>
      <c r="Q67" s="19">
        <f t="shared" si="70"/>
        <v>35.100000000000023</v>
      </c>
      <c r="R67" s="19">
        <f t="shared" si="40"/>
        <v>0</v>
      </c>
      <c r="S67" s="19">
        <f t="shared" si="41"/>
        <v>0.6</v>
      </c>
      <c r="T67" s="4" t="s">
        <v>0</v>
      </c>
      <c r="U67" s="4">
        <f t="shared" si="42"/>
        <v>2101</v>
      </c>
      <c r="V67" s="19">
        <f t="shared" si="18"/>
        <v>45.100000000000023</v>
      </c>
      <c r="W67" s="19">
        <f t="shared" si="19"/>
        <v>150.6</v>
      </c>
      <c r="X67" s="8">
        <f t="shared" si="43"/>
        <v>5</v>
      </c>
      <c r="Y67" s="4">
        <f t="shared" si="74"/>
        <v>12</v>
      </c>
      <c r="Z67" s="8">
        <f t="shared" si="44"/>
        <v>1003.9</v>
      </c>
      <c r="AA67" s="4">
        <f t="shared" si="45"/>
        <v>0</v>
      </c>
      <c r="AB67" s="4">
        <f t="shared" si="46"/>
        <v>0</v>
      </c>
      <c r="AC67" s="4" t="str">
        <f t="shared" si="47"/>
        <v>G0</v>
      </c>
      <c r="AD67" s="4">
        <f t="shared" si="48"/>
        <v>0</v>
      </c>
      <c r="AE67" s="4">
        <f t="shared" si="49"/>
        <v>3.9000000000000021</v>
      </c>
      <c r="AF67" s="19">
        <f t="shared" si="21"/>
        <v>0</v>
      </c>
      <c r="AG67" s="19">
        <f t="shared" si="22"/>
        <v>0</v>
      </c>
      <c r="AH67" s="19"/>
      <c r="AI67" s="19">
        <f t="shared" si="23"/>
        <v>45.100000000000023</v>
      </c>
      <c r="AJ67" s="19">
        <f t="shared" si="24"/>
        <v>150</v>
      </c>
      <c r="AK67" s="19"/>
      <c r="AL67" s="19">
        <f t="shared" si="25"/>
        <v>9</v>
      </c>
      <c r="AM67" s="19">
        <f t="shared" si="26"/>
        <v>0</v>
      </c>
      <c r="AN67" s="19">
        <f t="shared" si="50"/>
        <v>9</v>
      </c>
      <c r="AO67" s="19">
        <f t="shared" si="51"/>
        <v>0</v>
      </c>
      <c r="AP67" s="19">
        <f t="shared" si="52"/>
        <v>0</v>
      </c>
      <c r="AQ67" s="19">
        <f t="shared" si="71"/>
        <v>35.100000000000023</v>
      </c>
      <c r="AR67" s="19">
        <f t="shared" si="53"/>
        <v>0</v>
      </c>
      <c r="AS67" s="19">
        <f t="shared" si="54"/>
        <v>-0.6</v>
      </c>
      <c r="AT67" s="4" t="s">
        <v>0</v>
      </c>
      <c r="AU67" s="4">
        <f t="shared" si="55"/>
        <v>2102</v>
      </c>
      <c r="AV67" s="19">
        <f t="shared" si="56"/>
        <v>45.100000000000023</v>
      </c>
      <c r="AW67" s="19">
        <f t="shared" si="57"/>
        <v>149.4</v>
      </c>
      <c r="AX67" s="8">
        <f t="shared" si="58"/>
        <v>5</v>
      </c>
      <c r="AY67" s="4">
        <f t="shared" si="59"/>
        <v>12</v>
      </c>
      <c r="AZ67" s="8">
        <f t="shared" si="60"/>
        <v>1003.9</v>
      </c>
      <c r="BA67" s="4">
        <f t="shared" si="61"/>
        <v>0</v>
      </c>
      <c r="BB67" s="4">
        <f t="shared" si="62"/>
        <v>0</v>
      </c>
      <c r="BC67" s="4" t="str">
        <f t="shared" si="63"/>
        <v>G0</v>
      </c>
      <c r="BD67" s="4">
        <f t="shared" si="64"/>
        <v>0</v>
      </c>
      <c r="BE67" s="19">
        <f t="shared" si="65"/>
        <v>0</v>
      </c>
      <c r="BF67" s="19">
        <f t="shared" si="66"/>
        <v>1.1999999999999886</v>
      </c>
      <c r="BG67" s="19">
        <f t="shared" si="67"/>
        <v>90</v>
      </c>
      <c r="BH67" s="1" t="str">
        <f t="shared" si="68"/>
        <v>T,2101,45.1,150.6,5,12,1003.9,0,0,G0,0</v>
      </c>
      <c r="BI67" s="1" t="str">
        <f t="shared" si="69"/>
        <v>T,2102,45.1,149.4,5,12,1003.9,0,0,G0,0</v>
      </c>
      <c r="BJ67" s="1" t="str">
        <f t="shared" si="27"/>
        <v>T,2101,45.1,150.6,5,12,1003.9,0,0,G0,0|T,2102,45.1,149.4,5,12,1003.9,0,0,G0,0|</v>
      </c>
      <c r="BK67" s="1" t="str">
        <f t="shared" si="28"/>
        <v>45.1,150.0,5.0,9.0,0.0,35.1,0.0,35.1</v>
      </c>
    </row>
    <row r="68" spans="1:63" x14ac:dyDescent="0.2">
      <c r="A68" s="4">
        <f t="shared" si="76"/>
        <v>4.0000000000000018</v>
      </c>
      <c r="B68" s="4">
        <f t="shared" si="29"/>
        <v>40.000000000000014</v>
      </c>
      <c r="C68" s="4">
        <f t="shared" si="30"/>
        <v>1</v>
      </c>
      <c r="D68" s="4">
        <v>1</v>
      </c>
      <c r="E68" s="4">
        <f t="shared" si="31"/>
        <v>4.0000000000000018</v>
      </c>
      <c r="F68" s="19">
        <f t="shared" si="17"/>
        <v>0</v>
      </c>
      <c r="G68" s="19">
        <f t="shared" si="32"/>
        <v>0</v>
      </c>
      <c r="H68" s="19"/>
      <c r="I68" s="19">
        <f t="shared" si="33"/>
        <v>46.000000000000014</v>
      </c>
      <c r="J68" s="19">
        <f t="shared" si="34"/>
        <v>150</v>
      </c>
      <c r="K68" s="19"/>
      <c r="L68" s="19">
        <f t="shared" si="35"/>
        <v>9</v>
      </c>
      <c r="M68" s="19">
        <f t="shared" si="36"/>
        <v>0</v>
      </c>
      <c r="N68" s="19">
        <f t="shared" si="37"/>
        <v>9</v>
      </c>
      <c r="O68" s="19">
        <f t="shared" si="38"/>
        <v>0</v>
      </c>
      <c r="P68" s="19">
        <f t="shared" si="39"/>
        <v>0</v>
      </c>
      <c r="Q68" s="19">
        <f t="shared" si="70"/>
        <v>36.000000000000014</v>
      </c>
      <c r="R68" s="19">
        <f t="shared" si="40"/>
        <v>0</v>
      </c>
      <c r="S68" s="19">
        <f t="shared" si="41"/>
        <v>0.6</v>
      </c>
      <c r="T68" s="4" t="s">
        <v>0</v>
      </c>
      <c r="U68" s="4">
        <f t="shared" si="42"/>
        <v>2101</v>
      </c>
      <c r="V68" s="19">
        <f t="shared" si="18"/>
        <v>46.000000000000014</v>
      </c>
      <c r="W68" s="19">
        <f t="shared" si="19"/>
        <v>150.6</v>
      </c>
      <c r="X68" s="8">
        <f t="shared" si="43"/>
        <v>5</v>
      </c>
      <c r="Y68" s="4">
        <f t="shared" si="74"/>
        <v>12</v>
      </c>
      <c r="Z68" s="8">
        <f t="shared" si="44"/>
        <v>1004</v>
      </c>
      <c r="AA68" s="4">
        <f t="shared" si="45"/>
        <v>0</v>
      </c>
      <c r="AB68" s="4">
        <f t="shared" si="46"/>
        <v>0</v>
      </c>
      <c r="AC68" s="4" t="str">
        <f t="shared" si="47"/>
        <v>G0</v>
      </c>
      <c r="AD68" s="4">
        <f t="shared" si="48"/>
        <v>0</v>
      </c>
      <c r="AE68" s="4">
        <f t="shared" si="49"/>
        <v>4.0000000000000018</v>
      </c>
      <c r="AF68" s="19">
        <f t="shared" si="21"/>
        <v>0</v>
      </c>
      <c r="AG68" s="19">
        <f t="shared" si="22"/>
        <v>0</v>
      </c>
      <c r="AH68" s="19"/>
      <c r="AI68" s="19">
        <f t="shared" si="23"/>
        <v>46.000000000000014</v>
      </c>
      <c r="AJ68" s="19">
        <f t="shared" si="24"/>
        <v>150</v>
      </c>
      <c r="AK68" s="19"/>
      <c r="AL68" s="19">
        <f t="shared" si="25"/>
        <v>9</v>
      </c>
      <c r="AM68" s="19">
        <f t="shared" si="26"/>
        <v>0</v>
      </c>
      <c r="AN68" s="19">
        <f t="shared" si="50"/>
        <v>9</v>
      </c>
      <c r="AO68" s="19">
        <f t="shared" si="51"/>
        <v>0</v>
      </c>
      <c r="AP68" s="19">
        <f t="shared" si="52"/>
        <v>0</v>
      </c>
      <c r="AQ68" s="19">
        <f t="shared" si="71"/>
        <v>36.000000000000014</v>
      </c>
      <c r="AR68" s="19">
        <f t="shared" si="53"/>
        <v>0</v>
      </c>
      <c r="AS68" s="19">
        <f t="shared" si="54"/>
        <v>-0.6</v>
      </c>
      <c r="AT68" s="4" t="s">
        <v>0</v>
      </c>
      <c r="AU68" s="4">
        <f t="shared" si="55"/>
        <v>2102</v>
      </c>
      <c r="AV68" s="19">
        <f t="shared" si="56"/>
        <v>46.000000000000014</v>
      </c>
      <c r="AW68" s="19">
        <f t="shared" si="57"/>
        <v>149.4</v>
      </c>
      <c r="AX68" s="8">
        <f t="shared" si="58"/>
        <v>5</v>
      </c>
      <c r="AY68" s="4">
        <f t="shared" si="59"/>
        <v>12</v>
      </c>
      <c r="AZ68" s="8">
        <f t="shared" si="60"/>
        <v>1004</v>
      </c>
      <c r="BA68" s="4">
        <f t="shared" si="61"/>
        <v>0</v>
      </c>
      <c r="BB68" s="4">
        <f t="shared" si="62"/>
        <v>0</v>
      </c>
      <c r="BC68" s="4" t="str">
        <f t="shared" si="63"/>
        <v>G0</v>
      </c>
      <c r="BD68" s="4">
        <f t="shared" si="64"/>
        <v>0</v>
      </c>
      <c r="BE68" s="19">
        <f t="shared" si="65"/>
        <v>0</v>
      </c>
      <c r="BF68" s="19">
        <f t="shared" si="66"/>
        <v>1.1999999999999886</v>
      </c>
      <c r="BG68" s="19">
        <f t="shared" si="67"/>
        <v>90</v>
      </c>
      <c r="BH68" s="1" t="str">
        <f t="shared" si="68"/>
        <v>T,2101,46.0,150.6,5,12,1004.0,0,0,G0,0</v>
      </c>
      <c r="BI68" s="1" t="str">
        <f t="shared" si="69"/>
        <v>T,2102,46.0,149.4,5,12,1004.0,0,0,G0,0</v>
      </c>
      <c r="BJ68" s="1" t="str">
        <f t="shared" si="27"/>
        <v>T,2101,46.0,150.6,5,12,1004.0,0,0,G0,0|T,2102,46.0,149.4,5,12,1004.0,0,0,G0,0|</v>
      </c>
      <c r="BK68" s="1" t="str">
        <f t="shared" si="28"/>
        <v>46.0,150.0,5.0,9.0,0.0,36.0,0.0,36.0</v>
      </c>
    </row>
    <row r="69" spans="1:63" x14ac:dyDescent="0.2">
      <c r="A69" s="4">
        <f t="shared" si="76"/>
        <v>4.1000000000000014</v>
      </c>
      <c r="B69" s="4">
        <f t="shared" si="29"/>
        <v>41.000000000000014</v>
      </c>
      <c r="C69" s="4">
        <f t="shared" si="30"/>
        <v>1</v>
      </c>
      <c r="D69" s="4">
        <v>1</v>
      </c>
      <c r="E69" s="4">
        <f t="shared" si="31"/>
        <v>4.1000000000000014</v>
      </c>
      <c r="F69" s="19">
        <f t="shared" si="17"/>
        <v>0</v>
      </c>
      <c r="G69" s="19">
        <f t="shared" si="32"/>
        <v>0</v>
      </c>
      <c r="H69" s="19"/>
      <c r="I69" s="19">
        <f t="shared" si="33"/>
        <v>46.900000000000013</v>
      </c>
      <c r="J69" s="19">
        <f t="shared" si="34"/>
        <v>150</v>
      </c>
      <c r="K69" s="19"/>
      <c r="L69" s="19">
        <f t="shared" si="35"/>
        <v>9</v>
      </c>
      <c r="M69" s="19">
        <f t="shared" si="36"/>
        <v>0</v>
      </c>
      <c r="N69" s="19">
        <f t="shared" si="37"/>
        <v>9</v>
      </c>
      <c r="O69" s="19">
        <f t="shared" si="38"/>
        <v>0</v>
      </c>
      <c r="P69" s="19">
        <f t="shared" si="39"/>
        <v>0</v>
      </c>
      <c r="Q69" s="19">
        <f t="shared" si="70"/>
        <v>36.900000000000013</v>
      </c>
      <c r="R69" s="19">
        <f t="shared" si="40"/>
        <v>0</v>
      </c>
      <c r="S69" s="19">
        <f t="shared" si="41"/>
        <v>0.6</v>
      </c>
      <c r="T69" s="4" t="s">
        <v>0</v>
      </c>
      <c r="U69" s="4">
        <f t="shared" si="42"/>
        <v>2101</v>
      </c>
      <c r="V69" s="19">
        <f t="shared" si="18"/>
        <v>46.900000000000013</v>
      </c>
      <c r="W69" s="19">
        <f t="shared" si="19"/>
        <v>150.6</v>
      </c>
      <c r="X69" s="8">
        <f t="shared" si="43"/>
        <v>5</v>
      </c>
      <c r="Y69" s="4">
        <f t="shared" si="74"/>
        <v>12</v>
      </c>
      <c r="Z69" s="8">
        <f t="shared" si="44"/>
        <v>1004.1</v>
      </c>
      <c r="AA69" s="4">
        <f t="shared" si="45"/>
        <v>0</v>
      </c>
      <c r="AB69" s="4">
        <f t="shared" si="46"/>
        <v>0</v>
      </c>
      <c r="AC69" s="4" t="str">
        <f t="shared" si="47"/>
        <v>G0</v>
      </c>
      <c r="AD69" s="4">
        <f t="shared" si="48"/>
        <v>0</v>
      </c>
      <c r="AE69" s="4">
        <f t="shared" si="49"/>
        <v>4.1000000000000014</v>
      </c>
      <c r="AF69" s="19">
        <f t="shared" si="21"/>
        <v>0</v>
      </c>
      <c r="AG69" s="19">
        <f t="shared" si="22"/>
        <v>0</v>
      </c>
      <c r="AH69" s="19"/>
      <c r="AI69" s="19">
        <f t="shared" si="23"/>
        <v>46.900000000000013</v>
      </c>
      <c r="AJ69" s="19">
        <f t="shared" si="24"/>
        <v>150</v>
      </c>
      <c r="AK69" s="19"/>
      <c r="AL69" s="19">
        <f t="shared" si="25"/>
        <v>9</v>
      </c>
      <c r="AM69" s="19">
        <f t="shared" si="26"/>
        <v>0</v>
      </c>
      <c r="AN69" s="19">
        <f t="shared" si="50"/>
        <v>9</v>
      </c>
      <c r="AO69" s="19">
        <f t="shared" si="51"/>
        <v>0</v>
      </c>
      <c r="AP69" s="19">
        <f t="shared" si="52"/>
        <v>0</v>
      </c>
      <c r="AQ69" s="19">
        <f t="shared" si="71"/>
        <v>36.900000000000013</v>
      </c>
      <c r="AR69" s="19">
        <f t="shared" si="53"/>
        <v>0</v>
      </c>
      <c r="AS69" s="19">
        <f t="shared" si="54"/>
        <v>-0.6</v>
      </c>
      <c r="AT69" s="4" t="s">
        <v>0</v>
      </c>
      <c r="AU69" s="4">
        <f t="shared" si="55"/>
        <v>2102</v>
      </c>
      <c r="AV69" s="19">
        <f t="shared" si="56"/>
        <v>46.900000000000013</v>
      </c>
      <c r="AW69" s="19">
        <f t="shared" si="57"/>
        <v>149.4</v>
      </c>
      <c r="AX69" s="8">
        <f t="shared" si="58"/>
        <v>5</v>
      </c>
      <c r="AY69" s="4">
        <f t="shared" si="59"/>
        <v>12</v>
      </c>
      <c r="AZ69" s="8">
        <f t="shared" si="60"/>
        <v>1004.1</v>
      </c>
      <c r="BA69" s="4">
        <f t="shared" si="61"/>
        <v>0</v>
      </c>
      <c r="BB69" s="4">
        <f t="shared" si="62"/>
        <v>0</v>
      </c>
      <c r="BC69" s="4" t="str">
        <f t="shared" si="63"/>
        <v>G0</v>
      </c>
      <c r="BD69" s="4">
        <f t="shared" si="64"/>
        <v>0</v>
      </c>
      <c r="BE69" s="19">
        <f t="shared" si="65"/>
        <v>0</v>
      </c>
      <c r="BF69" s="19">
        <f t="shared" si="66"/>
        <v>1.1999999999999886</v>
      </c>
      <c r="BG69" s="19">
        <f t="shared" si="67"/>
        <v>90</v>
      </c>
      <c r="BH69" s="1" t="str">
        <f t="shared" si="68"/>
        <v>T,2101,46.9,150.6,5,12,1004.1,0,0,G0,0</v>
      </c>
      <c r="BI69" s="1" t="str">
        <f t="shared" si="69"/>
        <v>T,2102,46.9,149.4,5,12,1004.1,0,0,G0,0</v>
      </c>
      <c r="BJ69" s="1" t="str">
        <f t="shared" si="27"/>
        <v>T,2101,46.9,150.6,5,12,1004.1,0,0,G0,0|T,2102,46.9,149.4,5,12,1004.1,0,0,G0,0|</v>
      </c>
      <c r="BK69" s="1" t="str">
        <f t="shared" si="28"/>
        <v>46.9,150.0,5.0,9.0,0.0,36.9,0.0,36.9</v>
      </c>
    </row>
    <row r="70" spans="1:63" x14ac:dyDescent="0.2">
      <c r="A70" s="4">
        <f t="shared" si="76"/>
        <v>4.2000000000000011</v>
      </c>
      <c r="B70" s="4">
        <f t="shared" si="29"/>
        <v>42.000000000000007</v>
      </c>
      <c r="C70" s="4">
        <f t="shared" si="30"/>
        <v>1</v>
      </c>
      <c r="D70" s="4">
        <v>1</v>
      </c>
      <c r="E70" s="4">
        <f t="shared" si="31"/>
        <v>4.2000000000000011</v>
      </c>
      <c r="F70" s="19">
        <f t="shared" si="17"/>
        <v>0</v>
      </c>
      <c r="G70" s="19">
        <f t="shared" si="32"/>
        <v>0</v>
      </c>
      <c r="H70" s="19"/>
      <c r="I70" s="19">
        <f t="shared" si="33"/>
        <v>47.800000000000011</v>
      </c>
      <c r="J70" s="19">
        <f t="shared" si="34"/>
        <v>150</v>
      </c>
      <c r="K70" s="19"/>
      <c r="L70" s="19">
        <f t="shared" si="35"/>
        <v>9</v>
      </c>
      <c r="M70" s="19">
        <f t="shared" si="36"/>
        <v>0</v>
      </c>
      <c r="N70" s="19">
        <f t="shared" si="37"/>
        <v>9</v>
      </c>
      <c r="O70" s="19">
        <f t="shared" si="38"/>
        <v>0</v>
      </c>
      <c r="P70" s="19">
        <f t="shared" si="39"/>
        <v>0</v>
      </c>
      <c r="Q70" s="19">
        <f t="shared" si="70"/>
        <v>37.800000000000011</v>
      </c>
      <c r="R70" s="19">
        <f t="shared" si="40"/>
        <v>0</v>
      </c>
      <c r="S70" s="19">
        <f t="shared" si="41"/>
        <v>0.6</v>
      </c>
      <c r="T70" s="4" t="s">
        <v>0</v>
      </c>
      <c r="U70" s="4">
        <f t="shared" si="42"/>
        <v>2101</v>
      </c>
      <c r="V70" s="19">
        <f t="shared" si="18"/>
        <v>47.800000000000011</v>
      </c>
      <c r="W70" s="19">
        <f t="shared" si="19"/>
        <v>150.6</v>
      </c>
      <c r="X70" s="8">
        <f t="shared" si="43"/>
        <v>5</v>
      </c>
      <c r="Y70" s="4">
        <f t="shared" si="74"/>
        <v>12</v>
      </c>
      <c r="Z70" s="8">
        <f t="shared" si="44"/>
        <v>1004.2</v>
      </c>
      <c r="AA70" s="4">
        <f t="shared" si="45"/>
        <v>0</v>
      </c>
      <c r="AB70" s="4">
        <f t="shared" si="46"/>
        <v>0</v>
      </c>
      <c r="AC70" s="4" t="str">
        <f t="shared" si="47"/>
        <v>G0</v>
      </c>
      <c r="AD70" s="4">
        <f t="shared" si="48"/>
        <v>0</v>
      </c>
      <c r="AE70" s="4">
        <f t="shared" si="49"/>
        <v>4.2000000000000011</v>
      </c>
      <c r="AF70" s="19">
        <f t="shared" si="21"/>
        <v>0</v>
      </c>
      <c r="AG70" s="19">
        <f t="shared" si="22"/>
        <v>0</v>
      </c>
      <c r="AH70" s="19"/>
      <c r="AI70" s="19">
        <f t="shared" si="23"/>
        <v>47.800000000000011</v>
      </c>
      <c r="AJ70" s="19">
        <f t="shared" si="24"/>
        <v>150</v>
      </c>
      <c r="AK70" s="19"/>
      <c r="AL70" s="19">
        <f t="shared" si="25"/>
        <v>9</v>
      </c>
      <c r="AM70" s="19">
        <f t="shared" si="26"/>
        <v>0</v>
      </c>
      <c r="AN70" s="19">
        <f t="shared" si="50"/>
        <v>9</v>
      </c>
      <c r="AO70" s="19">
        <f t="shared" si="51"/>
        <v>0</v>
      </c>
      <c r="AP70" s="19">
        <f t="shared" si="52"/>
        <v>0</v>
      </c>
      <c r="AQ70" s="19">
        <f t="shared" si="71"/>
        <v>37.800000000000011</v>
      </c>
      <c r="AR70" s="19">
        <f t="shared" si="53"/>
        <v>0</v>
      </c>
      <c r="AS70" s="19">
        <f t="shared" si="54"/>
        <v>-0.6</v>
      </c>
      <c r="AT70" s="4" t="s">
        <v>0</v>
      </c>
      <c r="AU70" s="4">
        <f t="shared" si="55"/>
        <v>2102</v>
      </c>
      <c r="AV70" s="19">
        <f t="shared" si="56"/>
        <v>47.800000000000011</v>
      </c>
      <c r="AW70" s="19">
        <f t="shared" si="57"/>
        <v>149.4</v>
      </c>
      <c r="AX70" s="8">
        <f t="shared" si="58"/>
        <v>5</v>
      </c>
      <c r="AY70" s="4">
        <f t="shared" si="59"/>
        <v>12</v>
      </c>
      <c r="AZ70" s="8">
        <f t="shared" si="60"/>
        <v>1004.2</v>
      </c>
      <c r="BA70" s="4">
        <f t="shared" si="61"/>
        <v>0</v>
      </c>
      <c r="BB70" s="4">
        <f t="shared" si="62"/>
        <v>0</v>
      </c>
      <c r="BC70" s="4" t="str">
        <f t="shared" si="63"/>
        <v>G0</v>
      </c>
      <c r="BD70" s="4">
        <f t="shared" si="64"/>
        <v>0</v>
      </c>
      <c r="BE70" s="19">
        <f t="shared" si="65"/>
        <v>0</v>
      </c>
      <c r="BF70" s="19">
        <f t="shared" si="66"/>
        <v>1.1999999999999886</v>
      </c>
      <c r="BG70" s="19">
        <f t="shared" si="67"/>
        <v>90</v>
      </c>
      <c r="BH70" s="1" t="str">
        <f t="shared" si="68"/>
        <v>T,2101,47.8,150.6,5,12,1004.2,0,0,G0,0</v>
      </c>
      <c r="BI70" s="1" t="str">
        <f t="shared" si="69"/>
        <v>T,2102,47.8,149.4,5,12,1004.2,0,0,G0,0</v>
      </c>
      <c r="BJ70" s="1" t="str">
        <f t="shared" si="27"/>
        <v>T,2101,47.8,150.6,5,12,1004.2,0,0,G0,0|T,2102,47.8,149.4,5,12,1004.2,0,0,G0,0|</v>
      </c>
      <c r="BK70" s="1" t="str">
        <f t="shared" si="28"/>
        <v>47.8,150.0,5.0,9.0,0.0,37.8,0.0,37.8</v>
      </c>
    </row>
    <row r="71" spans="1:63" x14ac:dyDescent="0.2">
      <c r="A71" s="4">
        <f t="shared" si="76"/>
        <v>4.3000000000000007</v>
      </c>
      <c r="B71" s="4">
        <f t="shared" si="29"/>
        <v>43.000000000000007</v>
      </c>
      <c r="C71" s="4">
        <f t="shared" si="30"/>
        <v>1</v>
      </c>
      <c r="D71" s="4">
        <v>1</v>
      </c>
      <c r="E71" s="4">
        <f t="shared" si="31"/>
        <v>4.3000000000000007</v>
      </c>
      <c r="F71" s="19">
        <f t="shared" si="17"/>
        <v>0</v>
      </c>
      <c r="G71" s="19">
        <f t="shared" si="32"/>
        <v>0</v>
      </c>
      <c r="H71" s="19"/>
      <c r="I71" s="19">
        <f t="shared" si="33"/>
        <v>48.7</v>
      </c>
      <c r="J71" s="19">
        <f t="shared" si="34"/>
        <v>150</v>
      </c>
      <c r="K71" s="19"/>
      <c r="L71" s="19">
        <f t="shared" si="35"/>
        <v>9</v>
      </c>
      <c r="M71" s="19">
        <f t="shared" si="36"/>
        <v>0</v>
      </c>
      <c r="N71" s="19">
        <f t="shared" si="37"/>
        <v>9</v>
      </c>
      <c r="O71" s="19">
        <f t="shared" si="38"/>
        <v>0</v>
      </c>
      <c r="P71" s="19">
        <f t="shared" si="39"/>
        <v>0</v>
      </c>
      <c r="Q71" s="19">
        <f t="shared" si="70"/>
        <v>38.700000000000003</v>
      </c>
      <c r="R71" s="19">
        <f t="shared" si="40"/>
        <v>0</v>
      </c>
      <c r="S71" s="19">
        <f t="shared" si="41"/>
        <v>0.6</v>
      </c>
      <c r="T71" s="4" t="s">
        <v>0</v>
      </c>
      <c r="U71" s="4">
        <f t="shared" si="42"/>
        <v>2101</v>
      </c>
      <c r="V71" s="19">
        <f t="shared" si="18"/>
        <v>48.7</v>
      </c>
      <c r="W71" s="19">
        <f t="shared" si="19"/>
        <v>150.6</v>
      </c>
      <c r="X71" s="8">
        <f t="shared" si="43"/>
        <v>5</v>
      </c>
      <c r="Y71" s="4">
        <f t="shared" si="74"/>
        <v>12</v>
      </c>
      <c r="Z71" s="8">
        <f t="shared" si="44"/>
        <v>1004.3</v>
      </c>
      <c r="AA71" s="4">
        <f t="shared" si="45"/>
        <v>0</v>
      </c>
      <c r="AB71" s="4">
        <f t="shared" si="46"/>
        <v>0</v>
      </c>
      <c r="AC71" s="4" t="str">
        <f t="shared" si="47"/>
        <v>G0</v>
      </c>
      <c r="AD71" s="4">
        <f t="shared" si="48"/>
        <v>0</v>
      </c>
      <c r="AE71" s="4">
        <f t="shared" si="49"/>
        <v>4.3000000000000007</v>
      </c>
      <c r="AF71" s="19">
        <f t="shared" si="21"/>
        <v>0</v>
      </c>
      <c r="AG71" s="19">
        <f t="shared" si="22"/>
        <v>0</v>
      </c>
      <c r="AH71" s="19"/>
      <c r="AI71" s="19">
        <f t="shared" si="23"/>
        <v>48.7</v>
      </c>
      <c r="AJ71" s="19">
        <f t="shared" si="24"/>
        <v>150</v>
      </c>
      <c r="AK71" s="19"/>
      <c r="AL71" s="19">
        <f t="shared" si="25"/>
        <v>9</v>
      </c>
      <c r="AM71" s="19">
        <f t="shared" si="26"/>
        <v>0</v>
      </c>
      <c r="AN71" s="19">
        <f t="shared" si="50"/>
        <v>9</v>
      </c>
      <c r="AO71" s="19">
        <f t="shared" si="51"/>
        <v>0</v>
      </c>
      <c r="AP71" s="19">
        <f t="shared" si="52"/>
        <v>0</v>
      </c>
      <c r="AQ71" s="19">
        <f t="shared" si="71"/>
        <v>38.700000000000003</v>
      </c>
      <c r="AR71" s="19">
        <f t="shared" si="53"/>
        <v>0</v>
      </c>
      <c r="AS71" s="19">
        <f t="shared" si="54"/>
        <v>-0.6</v>
      </c>
      <c r="AT71" s="4" t="s">
        <v>0</v>
      </c>
      <c r="AU71" s="4">
        <f t="shared" si="55"/>
        <v>2102</v>
      </c>
      <c r="AV71" s="19">
        <f t="shared" si="56"/>
        <v>48.7</v>
      </c>
      <c r="AW71" s="19">
        <f t="shared" si="57"/>
        <v>149.4</v>
      </c>
      <c r="AX71" s="8">
        <f t="shared" si="58"/>
        <v>5</v>
      </c>
      <c r="AY71" s="4">
        <f t="shared" si="59"/>
        <v>12</v>
      </c>
      <c r="AZ71" s="8">
        <f t="shared" si="60"/>
        <v>1004.3</v>
      </c>
      <c r="BA71" s="4">
        <f t="shared" si="61"/>
        <v>0</v>
      </c>
      <c r="BB71" s="4">
        <f t="shared" si="62"/>
        <v>0</v>
      </c>
      <c r="BC71" s="4" t="str">
        <f t="shared" si="63"/>
        <v>G0</v>
      </c>
      <c r="BD71" s="4">
        <f t="shared" si="64"/>
        <v>0</v>
      </c>
      <c r="BE71" s="19">
        <f t="shared" si="65"/>
        <v>0</v>
      </c>
      <c r="BF71" s="19">
        <f t="shared" si="66"/>
        <v>1.1999999999999886</v>
      </c>
      <c r="BG71" s="19">
        <f t="shared" si="67"/>
        <v>90</v>
      </c>
      <c r="BH71" s="1" t="str">
        <f t="shared" si="68"/>
        <v>T,2101,48.7,150.6,5,12,1004.3,0,0,G0,0</v>
      </c>
      <c r="BI71" s="1" t="str">
        <f t="shared" si="69"/>
        <v>T,2102,48.7,149.4,5,12,1004.3,0,0,G0,0</v>
      </c>
      <c r="BJ71" s="1" t="str">
        <f t="shared" si="27"/>
        <v>T,2101,48.7,150.6,5,12,1004.3,0,0,G0,0|T,2102,48.7,149.4,5,12,1004.3,0,0,G0,0|</v>
      </c>
      <c r="BK71" s="1" t="str">
        <f t="shared" si="28"/>
        <v>48.7,150.0,5.0,9.0,0.0,38.7,0.0,38.7</v>
      </c>
    </row>
    <row r="72" spans="1:63" x14ac:dyDescent="0.2">
      <c r="A72" s="4">
        <f t="shared" si="76"/>
        <v>4.4000000000000004</v>
      </c>
      <c r="B72" s="4">
        <f t="shared" si="29"/>
        <v>44</v>
      </c>
      <c r="C72" s="4">
        <f t="shared" si="30"/>
        <v>1</v>
      </c>
      <c r="D72" s="4">
        <v>1</v>
      </c>
      <c r="E72" s="4">
        <f t="shared" si="31"/>
        <v>4.4000000000000004</v>
      </c>
      <c r="F72" s="19">
        <f t="shared" si="17"/>
        <v>0</v>
      </c>
      <c r="G72" s="19">
        <f t="shared" si="32"/>
        <v>0</v>
      </c>
      <c r="H72" s="19"/>
      <c r="I72" s="19">
        <f t="shared" si="33"/>
        <v>49.6</v>
      </c>
      <c r="J72" s="19">
        <f t="shared" si="34"/>
        <v>150</v>
      </c>
      <c r="K72" s="19"/>
      <c r="L72" s="19">
        <f t="shared" si="35"/>
        <v>9</v>
      </c>
      <c r="M72" s="19">
        <f t="shared" si="36"/>
        <v>0</v>
      </c>
      <c r="N72" s="19">
        <f t="shared" si="37"/>
        <v>9</v>
      </c>
      <c r="O72" s="19">
        <f t="shared" si="38"/>
        <v>0</v>
      </c>
      <c r="P72" s="19">
        <f t="shared" si="39"/>
        <v>0</v>
      </c>
      <c r="Q72" s="19">
        <f t="shared" si="70"/>
        <v>39.6</v>
      </c>
      <c r="R72" s="19">
        <f t="shared" si="40"/>
        <v>0</v>
      </c>
      <c r="S72" s="19">
        <f t="shared" si="41"/>
        <v>0.6</v>
      </c>
      <c r="T72" s="4" t="s">
        <v>0</v>
      </c>
      <c r="U72" s="4">
        <f t="shared" si="42"/>
        <v>2101</v>
      </c>
      <c r="V72" s="19">
        <f t="shared" si="18"/>
        <v>49.6</v>
      </c>
      <c r="W72" s="19">
        <f t="shared" si="19"/>
        <v>150.6</v>
      </c>
      <c r="X72" s="8">
        <f t="shared" si="43"/>
        <v>5</v>
      </c>
      <c r="Y72" s="4">
        <f t="shared" si="74"/>
        <v>12</v>
      </c>
      <c r="Z72" s="8">
        <f t="shared" si="44"/>
        <v>1004.4</v>
      </c>
      <c r="AA72" s="4">
        <f t="shared" si="45"/>
        <v>0</v>
      </c>
      <c r="AB72" s="4">
        <f t="shared" si="46"/>
        <v>0</v>
      </c>
      <c r="AC72" s="4" t="str">
        <f t="shared" si="47"/>
        <v>G0</v>
      </c>
      <c r="AD72" s="4">
        <f t="shared" si="48"/>
        <v>0</v>
      </c>
      <c r="AE72" s="4">
        <f t="shared" si="49"/>
        <v>4.4000000000000004</v>
      </c>
      <c r="AF72" s="19">
        <f t="shared" si="21"/>
        <v>0</v>
      </c>
      <c r="AG72" s="19">
        <f t="shared" si="22"/>
        <v>0</v>
      </c>
      <c r="AH72" s="19"/>
      <c r="AI72" s="19">
        <f t="shared" si="23"/>
        <v>49.6</v>
      </c>
      <c r="AJ72" s="19">
        <f t="shared" si="24"/>
        <v>150</v>
      </c>
      <c r="AK72" s="19"/>
      <c r="AL72" s="19">
        <f t="shared" si="25"/>
        <v>9</v>
      </c>
      <c r="AM72" s="19">
        <f t="shared" si="26"/>
        <v>0</v>
      </c>
      <c r="AN72" s="19">
        <f t="shared" si="50"/>
        <v>9</v>
      </c>
      <c r="AO72" s="19">
        <f t="shared" si="51"/>
        <v>0</v>
      </c>
      <c r="AP72" s="19">
        <f t="shared" si="52"/>
        <v>0</v>
      </c>
      <c r="AQ72" s="19">
        <f t="shared" si="71"/>
        <v>39.6</v>
      </c>
      <c r="AR72" s="19">
        <f t="shared" si="53"/>
        <v>0</v>
      </c>
      <c r="AS72" s="19">
        <f t="shared" si="54"/>
        <v>-0.6</v>
      </c>
      <c r="AT72" s="4" t="s">
        <v>0</v>
      </c>
      <c r="AU72" s="4">
        <f t="shared" si="55"/>
        <v>2102</v>
      </c>
      <c r="AV72" s="19">
        <f t="shared" si="56"/>
        <v>49.6</v>
      </c>
      <c r="AW72" s="19">
        <f t="shared" si="57"/>
        <v>149.4</v>
      </c>
      <c r="AX72" s="8">
        <f t="shared" si="58"/>
        <v>5</v>
      </c>
      <c r="AY72" s="4">
        <f t="shared" si="59"/>
        <v>12</v>
      </c>
      <c r="AZ72" s="8">
        <f t="shared" si="60"/>
        <v>1004.4</v>
      </c>
      <c r="BA72" s="4">
        <f t="shared" si="61"/>
        <v>0</v>
      </c>
      <c r="BB72" s="4">
        <f t="shared" si="62"/>
        <v>0</v>
      </c>
      <c r="BC72" s="4" t="str">
        <f t="shared" si="63"/>
        <v>G0</v>
      </c>
      <c r="BD72" s="4">
        <f t="shared" si="64"/>
        <v>0</v>
      </c>
      <c r="BE72" s="19">
        <f t="shared" si="65"/>
        <v>0</v>
      </c>
      <c r="BF72" s="19">
        <f t="shared" si="66"/>
        <v>1.1999999999999886</v>
      </c>
      <c r="BG72" s="19">
        <f t="shared" si="67"/>
        <v>90</v>
      </c>
      <c r="BH72" s="1" t="str">
        <f t="shared" si="68"/>
        <v>T,2101,49.6,150.6,5,12,1004.4,0,0,G0,0</v>
      </c>
      <c r="BI72" s="1" t="str">
        <f t="shared" si="69"/>
        <v>T,2102,49.6,149.4,5,12,1004.4,0,0,G0,0</v>
      </c>
      <c r="BJ72" s="1" t="str">
        <f t="shared" si="27"/>
        <v>T,2101,49.6,150.6,5,12,1004.4,0,0,G0,0|T,2102,49.6,149.4,5,12,1004.4,0,0,G0,0|</v>
      </c>
      <c r="BK72" s="1" t="str">
        <f t="shared" si="28"/>
        <v>49.6,150.0,5.0,9.0,0.0,39.6,0.0,39.6</v>
      </c>
    </row>
    <row r="73" spans="1:63" x14ac:dyDescent="0.2">
      <c r="A73" s="4">
        <f t="shared" si="76"/>
        <v>4.5</v>
      </c>
      <c r="B73" s="4">
        <f t="shared" si="29"/>
        <v>45</v>
      </c>
      <c r="C73" s="4">
        <f t="shared" si="30"/>
        <v>1</v>
      </c>
      <c r="D73" s="4">
        <v>1</v>
      </c>
      <c r="E73" s="4">
        <f t="shared" si="31"/>
        <v>4.5</v>
      </c>
      <c r="F73" s="19">
        <f t="shared" si="17"/>
        <v>0</v>
      </c>
      <c r="G73" s="19">
        <f t="shared" si="32"/>
        <v>0</v>
      </c>
      <c r="H73" s="19"/>
      <c r="I73" s="19">
        <f t="shared" si="33"/>
        <v>50.5</v>
      </c>
      <c r="J73" s="19">
        <f t="shared" si="34"/>
        <v>150</v>
      </c>
      <c r="K73" s="19"/>
      <c r="L73" s="19">
        <f t="shared" si="35"/>
        <v>9</v>
      </c>
      <c r="M73" s="19">
        <f t="shared" si="36"/>
        <v>0</v>
      </c>
      <c r="N73" s="19">
        <f t="shared" si="37"/>
        <v>9</v>
      </c>
      <c r="O73" s="19">
        <f t="shared" si="38"/>
        <v>0</v>
      </c>
      <c r="P73" s="19">
        <f t="shared" si="39"/>
        <v>0</v>
      </c>
      <c r="Q73" s="19">
        <f t="shared" si="70"/>
        <v>40.5</v>
      </c>
      <c r="R73" s="19">
        <f t="shared" si="40"/>
        <v>0</v>
      </c>
      <c r="S73" s="19">
        <f t="shared" si="41"/>
        <v>0.6</v>
      </c>
      <c r="T73" s="4" t="s">
        <v>0</v>
      </c>
      <c r="U73" s="4">
        <f t="shared" si="42"/>
        <v>2101</v>
      </c>
      <c r="V73" s="19">
        <f t="shared" si="18"/>
        <v>50.5</v>
      </c>
      <c r="W73" s="19">
        <f t="shared" si="19"/>
        <v>150.6</v>
      </c>
      <c r="X73" s="8">
        <f t="shared" si="43"/>
        <v>5</v>
      </c>
      <c r="Y73" s="4">
        <f t="shared" si="74"/>
        <v>12</v>
      </c>
      <c r="Z73" s="8">
        <f t="shared" si="44"/>
        <v>1004.5</v>
      </c>
      <c r="AA73" s="4">
        <f t="shared" si="45"/>
        <v>0</v>
      </c>
      <c r="AB73" s="4">
        <f t="shared" si="46"/>
        <v>0</v>
      </c>
      <c r="AC73" s="4" t="str">
        <f t="shared" si="47"/>
        <v>G0</v>
      </c>
      <c r="AD73" s="4">
        <f t="shared" si="48"/>
        <v>0</v>
      </c>
      <c r="AE73" s="4">
        <f t="shared" si="49"/>
        <v>4.5</v>
      </c>
      <c r="AF73" s="19">
        <f t="shared" si="21"/>
        <v>0</v>
      </c>
      <c r="AG73" s="19">
        <f t="shared" si="22"/>
        <v>0</v>
      </c>
      <c r="AH73" s="19"/>
      <c r="AI73" s="19">
        <f t="shared" si="23"/>
        <v>50.5</v>
      </c>
      <c r="AJ73" s="19">
        <f t="shared" si="24"/>
        <v>150</v>
      </c>
      <c r="AK73" s="19"/>
      <c r="AL73" s="19">
        <f t="shared" si="25"/>
        <v>9</v>
      </c>
      <c r="AM73" s="19">
        <f t="shared" si="26"/>
        <v>0</v>
      </c>
      <c r="AN73" s="19">
        <f t="shared" si="50"/>
        <v>9</v>
      </c>
      <c r="AO73" s="19">
        <f t="shared" si="51"/>
        <v>0</v>
      </c>
      <c r="AP73" s="19">
        <f t="shared" si="52"/>
        <v>0</v>
      </c>
      <c r="AQ73" s="19">
        <f t="shared" si="71"/>
        <v>40.5</v>
      </c>
      <c r="AR73" s="19">
        <f t="shared" si="53"/>
        <v>0</v>
      </c>
      <c r="AS73" s="19">
        <f t="shared" si="54"/>
        <v>-0.6</v>
      </c>
      <c r="AT73" s="4" t="s">
        <v>0</v>
      </c>
      <c r="AU73" s="4">
        <f t="shared" si="55"/>
        <v>2102</v>
      </c>
      <c r="AV73" s="19">
        <f t="shared" si="56"/>
        <v>50.5</v>
      </c>
      <c r="AW73" s="19">
        <f t="shared" si="57"/>
        <v>149.4</v>
      </c>
      <c r="AX73" s="8">
        <f t="shared" si="58"/>
        <v>5</v>
      </c>
      <c r="AY73" s="4">
        <f t="shared" si="59"/>
        <v>12</v>
      </c>
      <c r="AZ73" s="8">
        <f t="shared" si="60"/>
        <v>1004.5</v>
      </c>
      <c r="BA73" s="4">
        <f t="shared" si="61"/>
        <v>0</v>
      </c>
      <c r="BB73" s="4">
        <f t="shared" si="62"/>
        <v>0</v>
      </c>
      <c r="BC73" s="4" t="str">
        <f t="shared" si="63"/>
        <v>G0</v>
      </c>
      <c r="BD73" s="4">
        <f t="shared" si="64"/>
        <v>0</v>
      </c>
      <c r="BE73" s="19">
        <f t="shared" si="65"/>
        <v>0</v>
      </c>
      <c r="BF73" s="19">
        <f t="shared" si="66"/>
        <v>1.1999999999999886</v>
      </c>
      <c r="BG73" s="19">
        <f t="shared" si="67"/>
        <v>90</v>
      </c>
      <c r="BH73" s="1" t="str">
        <f t="shared" si="68"/>
        <v>T,2101,50.5,150.6,5,12,1004.5,0,0,G0,0</v>
      </c>
      <c r="BI73" s="1" t="str">
        <f t="shared" si="69"/>
        <v>T,2102,50.5,149.4,5,12,1004.5,0,0,G0,0</v>
      </c>
      <c r="BJ73" s="1" t="str">
        <f t="shared" si="27"/>
        <v>T,2101,50.5,150.6,5,12,1004.5,0,0,G0,0|T,2102,50.5,149.4,5,12,1004.5,0,0,G0,0|</v>
      </c>
      <c r="BK73" s="1" t="str">
        <f t="shared" si="28"/>
        <v>50.5,150.0,5.0,9.0,0.0,40.5,0.0,40.5</v>
      </c>
    </row>
    <row r="74" spans="1:63" x14ac:dyDescent="0.2">
      <c r="A74" s="4">
        <f t="shared" si="76"/>
        <v>4.5999999999999996</v>
      </c>
      <c r="B74" s="4">
        <f t="shared" si="29"/>
        <v>45.999999999999993</v>
      </c>
      <c r="C74" s="4">
        <f t="shared" si="30"/>
        <v>1</v>
      </c>
      <c r="D74" s="4">
        <v>1</v>
      </c>
      <c r="E74" s="4">
        <f t="shared" si="31"/>
        <v>4.5999999999999996</v>
      </c>
      <c r="F74" s="19">
        <f t="shared" si="17"/>
        <v>0</v>
      </c>
      <c r="G74" s="19">
        <f t="shared" si="32"/>
        <v>0</v>
      </c>
      <c r="H74" s="19"/>
      <c r="I74" s="19">
        <f t="shared" si="33"/>
        <v>51.4</v>
      </c>
      <c r="J74" s="19">
        <f t="shared" si="34"/>
        <v>150</v>
      </c>
      <c r="K74" s="19"/>
      <c r="L74" s="19">
        <f t="shared" si="35"/>
        <v>9</v>
      </c>
      <c r="M74" s="19">
        <f t="shared" si="36"/>
        <v>0</v>
      </c>
      <c r="N74" s="19">
        <f t="shared" si="37"/>
        <v>9</v>
      </c>
      <c r="O74" s="19">
        <f t="shared" si="38"/>
        <v>0</v>
      </c>
      <c r="P74" s="19">
        <f t="shared" si="39"/>
        <v>0</v>
      </c>
      <c r="Q74" s="19">
        <f t="shared" si="70"/>
        <v>41.4</v>
      </c>
      <c r="R74" s="19">
        <f t="shared" si="40"/>
        <v>0</v>
      </c>
      <c r="S74" s="19">
        <f t="shared" si="41"/>
        <v>0.6</v>
      </c>
      <c r="T74" s="4" t="s">
        <v>0</v>
      </c>
      <c r="U74" s="4">
        <f t="shared" si="42"/>
        <v>2101</v>
      </c>
      <c r="V74" s="19">
        <f t="shared" si="18"/>
        <v>51.4</v>
      </c>
      <c r="W74" s="19">
        <f t="shared" si="19"/>
        <v>150.6</v>
      </c>
      <c r="X74" s="8">
        <f t="shared" si="43"/>
        <v>5</v>
      </c>
      <c r="Y74" s="4">
        <f t="shared" si="74"/>
        <v>12</v>
      </c>
      <c r="Z74" s="8">
        <f t="shared" si="44"/>
        <v>1004.6</v>
      </c>
      <c r="AA74" s="4">
        <f t="shared" si="45"/>
        <v>0</v>
      </c>
      <c r="AB74" s="4">
        <f t="shared" si="46"/>
        <v>0</v>
      </c>
      <c r="AC74" s="4" t="str">
        <f t="shared" si="47"/>
        <v>G0</v>
      </c>
      <c r="AD74" s="4">
        <f t="shared" si="48"/>
        <v>0</v>
      </c>
      <c r="AE74" s="4">
        <f t="shared" si="49"/>
        <v>4.5999999999999996</v>
      </c>
      <c r="AF74" s="19">
        <f t="shared" si="21"/>
        <v>0</v>
      </c>
      <c r="AG74" s="19">
        <f t="shared" si="22"/>
        <v>0</v>
      </c>
      <c r="AH74" s="19"/>
      <c r="AI74" s="19">
        <f t="shared" si="23"/>
        <v>51.4</v>
      </c>
      <c r="AJ74" s="19">
        <f t="shared" si="24"/>
        <v>150</v>
      </c>
      <c r="AK74" s="19"/>
      <c r="AL74" s="19">
        <f t="shared" si="25"/>
        <v>9</v>
      </c>
      <c r="AM74" s="19">
        <f t="shared" si="26"/>
        <v>0</v>
      </c>
      <c r="AN74" s="19">
        <f t="shared" si="50"/>
        <v>9</v>
      </c>
      <c r="AO74" s="19">
        <f t="shared" si="51"/>
        <v>0</v>
      </c>
      <c r="AP74" s="19">
        <f t="shared" si="52"/>
        <v>0</v>
      </c>
      <c r="AQ74" s="19">
        <f t="shared" si="71"/>
        <v>41.4</v>
      </c>
      <c r="AR74" s="19">
        <f t="shared" si="53"/>
        <v>0</v>
      </c>
      <c r="AS74" s="19">
        <f t="shared" si="54"/>
        <v>-0.6</v>
      </c>
      <c r="AT74" s="4" t="s">
        <v>0</v>
      </c>
      <c r="AU74" s="4">
        <f t="shared" si="55"/>
        <v>2102</v>
      </c>
      <c r="AV74" s="19">
        <f t="shared" si="56"/>
        <v>51.4</v>
      </c>
      <c r="AW74" s="19">
        <f t="shared" si="57"/>
        <v>149.4</v>
      </c>
      <c r="AX74" s="8">
        <f t="shared" si="58"/>
        <v>5</v>
      </c>
      <c r="AY74" s="4">
        <f t="shared" si="59"/>
        <v>12</v>
      </c>
      <c r="AZ74" s="8">
        <f t="shared" si="60"/>
        <v>1004.6</v>
      </c>
      <c r="BA74" s="4">
        <f t="shared" si="61"/>
        <v>0</v>
      </c>
      <c r="BB74" s="4">
        <f t="shared" si="62"/>
        <v>0</v>
      </c>
      <c r="BC74" s="4" t="str">
        <f t="shared" si="63"/>
        <v>G0</v>
      </c>
      <c r="BD74" s="4">
        <f t="shared" si="64"/>
        <v>0</v>
      </c>
      <c r="BE74" s="19">
        <f t="shared" si="65"/>
        <v>0</v>
      </c>
      <c r="BF74" s="19">
        <f t="shared" si="66"/>
        <v>1.1999999999999886</v>
      </c>
      <c r="BG74" s="19">
        <f t="shared" si="67"/>
        <v>90</v>
      </c>
      <c r="BH74" s="1" t="str">
        <f t="shared" si="68"/>
        <v>T,2101,51.4,150.6,5,12,1004.6,0,0,G0,0</v>
      </c>
      <c r="BI74" s="1" t="str">
        <f t="shared" si="69"/>
        <v>T,2102,51.4,149.4,5,12,1004.6,0,0,G0,0</v>
      </c>
      <c r="BJ74" s="1" t="str">
        <f t="shared" si="27"/>
        <v>T,2101,51.4,150.6,5,12,1004.6,0,0,G0,0|T,2102,51.4,149.4,5,12,1004.6,0,0,G0,0|</v>
      </c>
      <c r="BK74" s="1" t="str">
        <f t="shared" si="28"/>
        <v>51.4,150.0,5.0,9.0,0.0,41.4,0.0,41.4</v>
      </c>
    </row>
    <row r="75" spans="1:63" x14ac:dyDescent="0.2">
      <c r="A75" s="4">
        <f t="shared" si="76"/>
        <v>4.6999999999999993</v>
      </c>
      <c r="B75" s="4">
        <f t="shared" si="29"/>
        <v>46.999999999999993</v>
      </c>
      <c r="C75" s="4">
        <f t="shared" si="30"/>
        <v>1</v>
      </c>
      <c r="D75" s="4">
        <v>1</v>
      </c>
      <c r="E75" s="4">
        <f t="shared" si="31"/>
        <v>4.6999999999999993</v>
      </c>
      <c r="F75" s="19">
        <f t="shared" si="17"/>
        <v>0</v>
      </c>
      <c r="G75" s="19">
        <f t="shared" si="32"/>
        <v>0</v>
      </c>
      <c r="H75" s="19"/>
      <c r="I75" s="19">
        <f t="shared" si="33"/>
        <v>52.3</v>
      </c>
      <c r="J75" s="19">
        <f t="shared" si="34"/>
        <v>150</v>
      </c>
      <c r="K75" s="19"/>
      <c r="L75" s="19">
        <f t="shared" si="35"/>
        <v>9</v>
      </c>
      <c r="M75" s="19">
        <f t="shared" si="36"/>
        <v>0</v>
      </c>
      <c r="N75" s="19">
        <f t="shared" si="37"/>
        <v>9</v>
      </c>
      <c r="O75" s="19">
        <f t="shared" si="38"/>
        <v>0</v>
      </c>
      <c r="P75" s="19">
        <f t="shared" si="39"/>
        <v>0</v>
      </c>
      <c r="Q75" s="19">
        <f t="shared" si="70"/>
        <v>42.3</v>
      </c>
      <c r="R75" s="19">
        <f t="shared" si="40"/>
        <v>0</v>
      </c>
      <c r="S75" s="19">
        <f t="shared" si="41"/>
        <v>0.6</v>
      </c>
      <c r="T75" s="4" t="s">
        <v>0</v>
      </c>
      <c r="U75" s="4">
        <f t="shared" si="42"/>
        <v>2101</v>
      </c>
      <c r="V75" s="19">
        <f t="shared" si="18"/>
        <v>52.3</v>
      </c>
      <c r="W75" s="19">
        <f t="shared" si="19"/>
        <v>150.6</v>
      </c>
      <c r="X75" s="8">
        <f t="shared" si="43"/>
        <v>5</v>
      </c>
      <c r="Y75" s="4">
        <f t="shared" si="74"/>
        <v>12</v>
      </c>
      <c r="Z75" s="8">
        <f t="shared" si="44"/>
        <v>1004.7</v>
      </c>
      <c r="AA75" s="4">
        <f t="shared" si="45"/>
        <v>0</v>
      </c>
      <c r="AB75" s="4">
        <f t="shared" si="46"/>
        <v>0</v>
      </c>
      <c r="AC75" s="4" t="str">
        <f t="shared" si="47"/>
        <v>G0</v>
      </c>
      <c r="AD75" s="4">
        <f t="shared" si="48"/>
        <v>0</v>
      </c>
      <c r="AE75" s="4">
        <f t="shared" si="49"/>
        <v>4.6999999999999993</v>
      </c>
      <c r="AF75" s="19">
        <f t="shared" si="21"/>
        <v>0</v>
      </c>
      <c r="AG75" s="19">
        <f t="shared" si="22"/>
        <v>0</v>
      </c>
      <c r="AH75" s="19"/>
      <c r="AI75" s="19">
        <f t="shared" si="23"/>
        <v>52.3</v>
      </c>
      <c r="AJ75" s="19">
        <f t="shared" si="24"/>
        <v>150</v>
      </c>
      <c r="AK75" s="19"/>
      <c r="AL75" s="19">
        <f t="shared" si="25"/>
        <v>9</v>
      </c>
      <c r="AM75" s="19">
        <f t="shared" si="26"/>
        <v>0</v>
      </c>
      <c r="AN75" s="19">
        <f t="shared" si="50"/>
        <v>9</v>
      </c>
      <c r="AO75" s="19">
        <f t="shared" si="51"/>
        <v>0</v>
      </c>
      <c r="AP75" s="19">
        <f t="shared" si="52"/>
        <v>0</v>
      </c>
      <c r="AQ75" s="19">
        <f t="shared" si="71"/>
        <v>42.3</v>
      </c>
      <c r="AR75" s="19">
        <f t="shared" si="53"/>
        <v>0</v>
      </c>
      <c r="AS75" s="19">
        <f t="shared" si="54"/>
        <v>-0.6</v>
      </c>
      <c r="AT75" s="4" t="s">
        <v>0</v>
      </c>
      <c r="AU75" s="4">
        <f t="shared" si="55"/>
        <v>2102</v>
      </c>
      <c r="AV75" s="19">
        <f t="shared" si="56"/>
        <v>52.3</v>
      </c>
      <c r="AW75" s="19">
        <f t="shared" si="57"/>
        <v>149.4</v>
      </c>
      <c r="AX75" s="8">
        <f t="shared" si="58"/>
        <v>5</v>
      </c>
      <c r="AY75" s="4">
        <f t="shared" si="59"/>
        <v>12</v>
      </c>
      <c r="AZ75" s="8">
        <f t="shared" si="60"/>
        <v>1004.7</v>
      </c>
      <c r="BA75" s="4">
        <f t="shared" si="61"/>
        <v>0</v>
      </c>
      <c r="BB75" s="4">
        <f t="shared" si="62"/>
        <v>0</v>
      </c>
      <c r="BC75" s="4" t="str">
        <f t="shared" si="63"/>
        <v>G0</v>
      </c>
      <c r="BD75" s="4">
        <f t="shared" si="64"/>
        <v>0</v>
      </c>
      <c r="BE75" s="19">
        <f t="shared" si="65"/>
        <v>0</v>
      </c>
      <c r="BF75" s="19">
        <f t="shared" si="66"/>
        <v>1.1999999999999886</v>
      </c>
      <c r="BG75" s="19">
        <f t="shared" si="67"/>
        <v>90</v>
      </c>
      <c r="BH75" s="1" t="str">
        <f t="shared" si="68"/>
        <v>T,2101,52.3,150.6,5,12,1004.7,0,0,G0,0</v>
      </c>
      <c r="BI75" s="1" t="str">
        <f t="shared" si="69"/>
        <v>T,2102,52.3,149.4,5,12,1004.7,0,0,G0,0</v>
      </c>
      <c r="BJ75" s="1" t="str">
        <f t="shared" si="27"/>
        <v>T,2101,52.3,150.6,5,12,1004.7,0,0,G0,0|T,2102,52.3,149.4,5,12,1004.7,0,0,G0,0|</v>
      </c>
      <c r="BK75" s="1" t="str">
        <f t="shared" si="28"/>
        <v>52.3,150.0,5.0,9.0,0.0,42.3,0.0,42.3</v>
      </c>
    </row>
    <row r="76" spans="1:63" x14ac:dyDescent="0.2">
      <c r="A76" s="4">
        <f t="shared" si="76"/>
        <v>4.7999999999999989</v>
      </c>
      <c r="B76" s="4">
        <f t="shared" si="29"/>
        <v>47.999999999999986</v>
      </c>
      <c r="C76" s="4">
        <f t="shared" si="30"/>
        <v>1</v>
      </c>
      <c r="D76" s="4">
        <v>1</v>
      </c>
      <c r="E76" s="4">
        <f t="shared" si="31"/>
        <v>4.7999999999999989</v>
      </c>
      <c r="F76" s="19">
        <f t="shared" si="17"/>
        <v>0</v>
      </c>
      <c r="G76" s="19">
        <f t="shared" si="32"/>
        <v>0</v>
      </c>
      <c r="H76" s="19"/>
      <c r="I76" s="19">
        <f t="shared" si="33"/>
        <v>53.199999999999989</v>
      </c>
      <c r="J76" s="19">
        <f t="shared" si="34"/>
        <v>150</v>
      </c>
      <c r="K76" s="19"/>
      <c r="L76" s="19">
        <f t="shared" si="35"/>
        <v>9</v>
      </c>
      <c r="M76" s="19">
        <f t="shared" si="36"/>
        <v>0</v>
      </c>
      <c r="N76" s="19">
        <f t="shared" si="37"/>
        <v>9</v>
      </c>
      <c r="O76" s="19">
        <f t="shared" si="38"/>
        <v>0</v>
      </c>
      <c r="P76" s="19">
        <f t="shared" si="39"/>
        <v>0</v>
      </c>
      <c r="Q76" s="19">
        <f t="shared" si="70"/>
        <v>43.199999999999989</v>
      </c>
      <c r="R76" s="19">
        <f t="shared" si="40"/>
        <v>0</v>
      </c>
      <c r="S76" s="19">
        <f t="shared" si="41"/>
        <v>0.6</v>
      </c>
      <c r="T76" s="4" t="s">
        <v>0</v>
      </c>
      <c r="U76" s="4">
        <f t="shared" si="42"/>
        <v>2101</v>
      </c>
      <c r="V76" s="19">
        <f t="shared" si="18"/>
        <v>53.199999999999989</v>
      </c>
      <c r="W76" s="19">
        <f t="shared" si="19"/>
        <v>150.6</v>
      </c>
      <c r="X76" s="8">
        <f t="shared" si="43"/>
        <v>5</v>
      </c>
      <c r="Y76" s="4">
        <f t="shared" si="74"/>
        <v>12</v>
      </c>
      <c r="Z76" s="8">
        <f t="shared" si="44"/>
        <v>1004.8</v>
      </c>
      <c r="AA76" s="4">
        <f t="shared" si="45"/>
        <v>0</v>
      </c>
      <c r="AB76" s="4">
        <f t="shared" si="46"/>
        <v>0</v>
      </c>
      <c r="AC76" s="4" t="str">
        <f t="shared" si="47"/>
        <v>G0</v>
      </c>
      <c r="AD76" s="4">
        <f t="shared" si="48"/>
        <v>0</v>
      </c>
      <c r="AE76" s="4">
        <f t="shared" si="49"/>
        <v>4.7999999999999989</v>
      </c>
      <c r="AF76" s="19">
        <f t="shared" si="21"/>
        <v>0</v>
      </c>
      <c r="AG76" s="19">
        <f t="shared" si="22"/>
        <v>0</v>
      </c>
      <c r="AH76" s="19"/>
      <c r="AI76" s="19">
        <f t="shared" si="23"/>
        <v>53.199999999999989</v>
      </c>
      <c r="AJ76" s="19">
        <f t="shared" si="24"/>
        <v>150</v>
      </c>
      <c r="AK76" s="19"/>
      <c r="AL76" s="19">
        <f t="shared" si="25"/>
        <v>9</v>
      </c>
      <c r="AM76" s="19">
        <f t="shared" si="26"/>
        <v>0</v>
      </c>
      <c r="AN76" s="19">
        <f t="shared" si="50"/>
        <v>9</v>
      </c>
      <c r="AO76" s="19">
        <f t="shared" si="51"/>
        <v>0</v>
      </c>
      <c r="AP76" s="19">
        <f t="shared" si="52"/>
        <v>0</v>
      </c>
      <c r="AQ76" s="19">
        <f t="shared" si="71"/>
        <v>43.199999999999989</v>
      </c>
      <c r="AR76" s="19">
        <f t="shared" si="53"/>
        <v>0</v>
      </c>
      <c r="AS76" s="19">
        <f t="shared" si="54"/>
        <v>-0.6</v>
      </c>
      <c r="AT76" s="4" t="s">
        <v>0</v>
      </c>
      <c r="AU76" s="4">
        <f t="shared" si="55"/>
        <v>2102</v>
      </c>
      <c r="AV76" s="19">
        <f t="shared" si="56"/>
        <v>53.199999999999989</v>
      </c>
      <c r="AW76" s="19">
        <f t="shared" si="57"/>
        <v>149.4</v>
      </c>
      <c r="AX76" s="8">
        <f t="shared" si="58"/>
        <v>5</v>
      </c>
      <c r="AY76" s="4">
        <f t="shared" si="59"/>
        <v>12</v>
      </c>
      <c r="AZ76" s="8">
        <f t="shared" si="60"/>
        <v>1004.8</v>
      </c>
      <c r="BA76" s="4">
        <f t="shared" si="61"/>
        <v>0</v>
      </c>
      <c r="BB76" s="4">
        <f t="shared" si="62"/>
        <v>0</v>
      </c>
      <c r="BC76" s="4" t="str">
        <f t="shared" si="63"/>
        <v>G0</v>
      </c>
      <c r="BD76" s="4">
        <f t="shared" si="64"/>
        <v>0</v>
      </c>
      <c r="BE76" s="19">
        <f t="shared" si="65"/>
        <v>0</v>
      </c>
      <c r="BF76" s="19">
        <f t="shared" si="66"/>
        <v>1.1999999999999886</v>
      </c>
      <c r="BG76" s="19">
        <f t="shared" si="67"/>
        <v>90</v>
      </c>
      <c r="BH76" s="1" t="str">
        <f t="shared" si="68"/>
        <v>T,2101,53.2,150.6,5,12,1004.8,0,0,G0,0</v>
      </c>
      <c r="BI76" s="1" t="str">
        <f t="shared" si="69"/>
        <v>T,2102,53.2,149.4,5,12,1004.8,0,0,G0,0</v>
      </c>
      <c r="BJ76" s="1" t="str">
        <f t="shared" si="27"/>
        <v>T,2101,53.2,150.6,5,12,1004.8,0,0,G0,0|T,2102,53.2,149.4,5,12,1004.8,0,0,G0,0|</v>
      </c>
      <c r="BK76" s="1" t="str">
        <f t="shared" si="28"/>
        <v>53.2,150.0,5.0,9.0,0.0,43.2,0.0,43.2</v>
      </c>
    </row>
    <row r="77" spans="1:63" x14ac:dyDescent="0.2">
      <c r="A77" s="4">
        <f t="shared" si="76"/>
        <v>4.8999999999999986</v>
      </c>
      <c r="B77" s="4">
        <f t="shared" si="29"/>
        <v>48.999999999999986</v>
      </c>
      <c r="C77" s="4">
        <f t="shared" si="30"/>
        <v>1</v>
      </c>
      <c r="D77" s="4">
        <v>1</v>
      </c>
      <c r="E77" s="4">
        <f t="shared" si="31"/>
        <v>4.8999999999999986</v>
      </c>
      <c r="F77" s="19">
        <f t="shared" si="17"/>
        <v>0</v>
      </c>
      <c r="G77" s="19">
        <f t="shared" si="32"/>
        <v>0</v>
      </c>
      <c r="H77" s="19"/>
      <c r="I77" s="19">
        <f t="shared" si="33"/>
        <v>54.099999999999987</v>
      </c>
      <c r="J77" s="19">
        <f t="shared" si="34"/>
        <v>150</v>
      </c>
      <c r="K77" s="19"/>
      <c r="L77" s="19">
        <f t="shared" si="35"/>
        <v>9</v>
      </c>
      <c r="M77" s="19">
        <f t="shared" si="36"/>
        <v>0</v>
      </c>
      <c r="N77" s="19">
        <f t="shared" si="37"/>
        <v>9</v>
      </c>
      <c r="O77" s="19">
        <f t="shared" si="38"/>
        <v>0</v>
      </c>
      <c r="P77" s="19">
        <f t="shared" si="39"/>
        <v>0</v>
      </c>
      <c r="Q77" s="19">
        <f t="shared" si="70"/>
        <v>44.099999999999987</v>
      </c>
      <c r="R77" s="19">
        <f t="shared" si="40"/>
        <v>0</v>
      </c>
      <c r="S77" s="19">
        <f t="shared" si="41"/>
        <v>0.6</v>
      </c>
      <c r="T77" s="4" t="s">
        <v>0</v>
      </c>
      <c r="U77" s="4">
        <f t="shared" si="42"/>
        <v>2101</v>
      </c>
      <c r="V77" s="19">
        <f t="shared" si="18"/>
        <v>54.099999999999987</v>
      </c>
      <c r="W77" s="19">
        <f t="shared" si="19"/>
        <v>150.6</v>
      </c>
      <c r="X77" s="8">
        <f t="shared" si="43"/>
        <v>5</v>
      </c>
      <c r="Y77" s="4">
        <f t="shared" si="74"/>
        <v>12</v>
      </c>
      <c r="Z77" s="8">
        <f t="shared" si="44"/>
        <v>1004.9</v>
      </c>
      <c r="AA77" s="4">
        <f t="shared" si="45"/>
        <v>0</v>
      </c>
      <c r="AB77" s="4">
        <f t="shared" si="46"/>
        <v>0</v>
      </c>
      <c r="AC77" s="4" t="str">
        <f t="shared" si="47"/>
        <v>G0</v>
      </c>
      <c r="AD77" s="4">
        <f t="shared" si="48"/>
        <v>0</v>
      </c>
      <c r="AE77" s="4">
        <f t="shared" si="49"/>
        <v>4.8999999999999986</v>
      </c>
      <c r="AF77" s="19">
        <f t="shared" si="21"/>
        <v>0</v>
      </c>
      <c r="AG77" s="19">
        <f t="shared" si="22"/>
        <v>0</v>
      </c>
      <c r="AH77" s="19"/>
      <c r="AI77" s="19">
        <f t="shared" si="23"/>
        <v>54.099999999999987</v>
      </c>
      <c r="AJ77" s="19">
        <f t="shared" si="24"/>
        <v>150</v>
      </c>
      <c r="AK77" s="19"/>
      <c r="AL77" s="19">
        <f t="shared" si="25"/>
        <v>9</v>
      </c>
      <c r="AM77" s="19">
        <f t="shared" si="26"/>
        <v>0</v>
      </c>
      <c r="AN77" s="19">
        <f t="shared" si="50"/>
        <v>9</v>
      </c>
      <c r="AO77" s="19">
        <f t="shared" si="51"/>
        <v>0</v>
      </c>
      <c r="AP77" s="19">
        <f t="shared" si="52"/>
        <v>0</v>
      </c>
      <c r="AQ77" s="19">
        <f t="shared" si="71"/>
        <v>44.099999999999987</v>
      </c>
      <c r="AR77" s="19">
        <f t="shared" si="53"/>
        <v>0</v>
      </c>
      <c r="AS77" s="19">
        <f t="shared" si="54"/>
        <v>-0.6</v>
      </c>
      <c r="AT77" s="4" t="s">
        <v>0</v>
      </c>
      <c r="AU77" s="4">
        <f t="shared" si="55"/>
        <v>2102</v>
      </c>
      <c r="AV77" s="19">
        <f t="shared" si="56"/>
        <v>54.099999999999987</v>
      </c>
      <c r="AW77" s="19">
        <f t="shared" si="57"/>
        <v>149.4</v>
      </c>
      <c r="AX77" s="8">
        <f t="shared" si="58"/>
        <v>5</v>
      </c>
      <c r="AY77" s="4">
        <f t="shared" si="59"/>
        <v>12</v>
      </c>
      <c r="AZ77" s="8">
        <f t="shared" si="60"/>
        <v>1004.9</v>
      </c>
      <c r="BA77" s="4">
        <f t="shared" si="61"/>
        <v>0</v>
      </c>
      <c r="BB77" s="4">
        <f t="shared" si="62"/>
        <v>0</v>
      </c>
      <c r="BC77" s="4" t="str">
        <f t="shared" si="63"/>
        <v>G0</v>
      </c>
      <c r="BD77" s="4">
        <f t="shared" si="64"/>
        <v>0</v>
      </c>
      <c r="BE77" s="19">
        <f t="shared" si="65"/>
        <v>0</v>
      </c>
      <c r="BF77" s="19">
        <f t="shared" si="66"/>
        <v>1.1999999999999886</v>
      </c>
      <c r="BG77" s="19">
        <f t="shared" si="67"/>
        <v>90</v>
      </c>
      <c r="BH77" s="1" t="str">
        <f t="shared" si="68"/>
        <v>T,2101,54.1,150.6,5,12,1004.9,0,0,G0,0</v>
      </c>
      <c r="BI77" s="1" t="str">
        <f t="shared" si="69"/>
        <v>T,2102,54.1,149.4,5,12,1004.9,0,0,G0,0</v>
      </c>
      <c r="BJ77" s="1" t="str">
        <f t="shared" si="27"/>
        <v>T,2101,54.1,150.6,5,12,1004.9,0,0,G0,0|T,2102,54.1,149.4,5,12,1004.9,0,0,G0,0|</v>
      </c>
      <c r="BK77" s="1" t="str">
        <f t="shared" si="28"/>
        <v>54.1,150.0,5.0,9.0,0.0,44.1,0.0,44.1</v>
      </c>
    </row>
    <row r="78" spans="1:63" x14ac:dyDescent="0.2">
      <c r="A78" s="4">
        <f t="shared" si="76"/>
        <v>4.9999999999999982</v>
      </c>
      <c r="B78" s="4">
        <f t="shared" si="29"/>
        <v>49.999999999999979</v>
      </c>
      <c r="C78" s="4">
        <f t="shared" si="30"/>
        <v>1</v>
      </c>
      <c r="D78" s="4">
        <v>1</v>
      </c>
      <c r="E78" s="4">
        <f t="shared" si="31"/>
        <v>4.9999999999999982</v>
      </c>
      <c r="F78" s="19">
        <f t="shared" si="17"/>
        <v>0</v>
      </c>
      <c r="G78" s="19">
        <f t="shared" si="32"/>
        <v>0</v>
      </c>
      <c r="H78" s="19"/>
      <c r="I78" s="19">
        <f t="shared" si="33"/>
        <v>54.999999999999986</v>
      </c>
      <c r="J78" s="19">
        <f t="shared" si="34"/>
        <v>150</v>
      </c>
      <c r="K78" s="19"/>
      <c r="L78" s="19">
        <f t="shared" si="35"/>
        <v>9</v>
      </c>
      <c r="M78" s="19">
        <f t="shared" si="36"/>
        <v>0</v>
      </c>
      <c r="N78" s="19">
        <f t="shared" si="37"/>
        <v>9</v>
      </c>
      <c r="O78" s="19">
        <f t="shared" si="38"/>
        <v>0</v>
      </c>
      <c r="P78" s="19">
        <f t="shared" si="39"/>
        <v>0</v>
      </c>
      <c r="Q78" s="19">
        <f t="shared" si="70"/>
        <v>44.999999999999986</v>
      </c>
      <c r="R78" s="19">
        <f t="shared" si="40"/>
        <v>0</v>
      </c>
      <c r="S78" s="19">
        <f t="shared" si="41"/>
        <v>0.6</v>
      </c>
      <c r="T78" s="4" t="s">
        <v>0</v>
      </c>
      <c r="U78" s="4">
        <f t="shared" si="42"/>
        <v>2101</v>
      </c>
      <c r="V78" s="19">
        <f t="shared" si="18"/>
        <v>54.999999999999986</v>
      </c>
      <c r="W78" s="19">
        <f t="shared" si="19"/>
        <v>150.6</v>
      </c>
      <c r="X78" s="8">
        <f t="shared" si="43"/>
        <v>5</v>
      </c>
      <c r="Y78" s="4">
        <f t="shared" si="74"/>
        <v>12</v>
      </c>
      <c r="Z78" s="8">
        <f t="shared" si="44"/>
        <v>1005</v>
      </c>
      <c r="AA78" s="4">
        <f t="shared" si="45"/>
        <v>0</v>
      </c>
      <c r="AB78" s="4">
        <f t="shared" si="46"/>
        <v>0</v>
      </c>
      <c r="AC78" s="4" t="str">
        <f t="shared" si="47"/>
        <v>G0</v>
      </c>
      <c r="AD78" s="4">
        <f t="shared" si="48"/>
        <v>0</v>
      </c>
      <c r="AE78" s="4">
        <f t="shared" si="49"/>
        <v>4.9999999999999982</v>
      </c>
      <c r="AF78" s="19">
        <f t="shared" si="21"/>
        <v>0</v>
      </c>
      <c r="AG78" s="19">
        <f t="shared" si="22"/>
        <v>0</v>
      </c>
      <c r="AH78" s="19"/>
      <c r="AI78" s="19">
        <f t="shared" si="23"/>
        <v>54.999999999999986</v>
      </c>
      <c r="AJ78" s="19">
        <f t="shared" si="24"/>
        <v>150</v>
      </c>
      <c r="AK78" s="19"/>
      <c r="AL78" s="19">
        <f t="shared" si="25"/>
        <v>9</v>
      </c>
      <c r="AM78" s="19">
        <f t="shared" si="26"/>
        <v>0</v>
      </c>
      <c r="AN78" s="19">
        <f t="shared" si="50"/>
        <v>9</v>
      </c>
      <c r="AO78" s="19">
        <f t="shared" si="51"/>
        <v>0</v>
      </c>
      <c r="AP78" s="19">
        <f t="shared" si="52"/>
        <v>0</v>
      </c>
      <c r="AQ78" s="19">
        <f t="shared" si="71"/>
        <v>44.999999999999986</v>
      </c>
      <c r="AR78" s="19">
        <f t="shared" si="53"/>
        <v>0</v>
      </c>
      <c r="AS78" s="19">
        <f t="shared" si="54"/>
        <v>-0.6</v>
      </c>
      <c r="AT78" s="4" t="s">
        <v>0</v>
      </c>
      <c r="AU78" s="4">
        <f t="shared" si="55"/>
        <v>2102</v>
      </c>
      <c r="AV78" s="19">
        <f t="shared" si="56"/>
        <v>54.999999999999986</v>
      </c>
      <c r="AW78" s="19">
        <f t="shared" si="57"/>
        <v>149.4</v>
      </c>
      <c r="AX78" s="8">
        <f t="shared" si="58"/>
        <v>5</v>
      </c>
      <c r="AY78" s="4">
        <f t="shared" si="59"/>
        <v>12</v>
      </c>
      <c r="AZ78" s="8">
        <f t="shared" si="60"/>
        <v>1005</v>
      </c>
      <c r="BA78" s="4">
        <f t="shared" si="61"/>
        <v>0</v>
      </c>
      <c r="BB78" s="4">
        <f t="shared" si="62"/>
        <v>0</v>
      </c>
      <c r="BC78" s="4" t="str">
        <f t="shared" si="63"/>
        <v>G0</v>
      </c>
      <c r="BD78" s="4">
        <f t="shared" si="64"/>
        <v>0</v>
      </c>
      <c r="BE78" s="19">
        <f t="shared" si="65"/>
        <v>0</v>
      </c>
      <c r="BF78" s="19">
        <f t="shared" si="66"/>
        <v>1.1999999999999886</v>
      </c>
      <c r="BG78" s="19">
        <f t="shared" si="67"/>
        <v>90</v>
      </c>
      <c r="BH78" s="1" t="str">
        <f t="shared" si="68"/>
        <v>T,2101,55.0,150.6,5,12,1005.0,0,0,G0,0</v>
      </c>
      <c r="BI78" s="1" t="str">
        <f t="shared" si="69"/>
        <v>T,2102,55.0,149.4,5,12,1005.0,0,0,G0,0</v>
      </c>
      <c r="BJ78" s="1" t="str">
        <f t="shared" si="27"/>
        <v>T,2101,55.0,150.6,5,12,1005.0,0,0,G0,0|T,2102,55.0,149.4,5,12,1005.0,0,0,G0,0|</v>
      </c>
      <c r="BK78" s="1" t="str">
        <f t="shared" si="28"/>
        <v>55.0,150.0,5.0,9.0,0.0,45.0,0.0,45.0</v>
      </c>
    </row>
    <row r="79" spans="1:63" x14ac:dyDescent="0.2">
      <c r="A79" s="4">
        <f t="shared" si="76"/>
        <v>5.0999999999999979</v>
      </c>
      <c r="B79" s="4">
        <f t="shared" si="29"/>
        <v>50.999999999999979</v>
      </c>
      <c r="C79" s="4">
        <f t="shared" si="30"/>
        <v>1</v>
      </c>
      <c r="D79" s="4">
        <v>1</v>
      </c>
      <c r="E79" s="4">
        <f t="shared" si="31"/>
        <v>5.0999999999999979</v>
      </c>
      <c r="F79" s="19">
        <f t="shared" si="17"/>
        <v>0</v>
      </c>
      <c r="G79" s="19">
        <f t="shared" si="32"/>
        <v>0</v>
      </c>
      <c r="H79" s="19"/>
      <c r="I79" s="19">
        <f t="shared" si="33"/>
        <v>55.899999999999977</v>
      </c>
      <c r="J79" s="19">
        <f t="shared" si="34"/>
        <v>150</v>
      </c>
      <c r="K79" s="19"/>
      <c r="L79" s="19">
        <f t="shared" si="35"/>
        <v>9</v>
      </c>
      <c r="M79" s="19">
        <f t="shared" si="36"/>
        <v>0</v>
      </c>
      <c r="N79" s="19">
        <f t="shared" si="37"/>
        <v>9</v>
      </c>
      <c r="O79" s="19">
        <f t="shared" si="38"/>
        <v>0</v>
      </c>
      <c r="P79" s="19">
        <f t="shared" si="39"/>
        <v>0</v>
      </c>
      <c r="Q79" s="19">
        <f t="shared" si="70"/>
        <v>45.899999999999977</v>
      </c>
      <c r="R79" s="19">
        <f t="shared" si="40"/>
        <v>0</v>
      </c>
      <c r="S79" s="19">
        <f t="shared" si="41"/>
        <v>0.6</v>
      </c>
      <c r="T79" s="4" t="s">
        <v>0</v>
      </c>
      <c r="U79" s="4">
        <f t="shared" si="42"/>
        <v>2101</v>
      </c>
      <c r="V79" s="19">
        <f t="shared" si="18"/>
        <v>55.899999999999977</v>
      </c>
      <c r="W79" s="19">
        <f t="shared" si="19"/>
        <v>150.6</v>
      </c>
      <c r="X79" s="8">
        <f t="shared" si="43"/>
        <v>5</v>
      </c>
      <c r="Y79" s="4">
        <f t="shared" si="74"/>
        <v>12</v>
      </c>
      <c r="Z79" s="8">
        <f t="shared" si="44"/>
        <v>1005.1</v>
      </c>
      <c r="AA79" s="4">
        <f t="shared" si="45"/>
        <v>0</v>
      </c>
      <c r="AB79" s="4">
        <f t="shared" si="46"/>
        <v>0</v>
      </c>
      <c r="AC79" s="4" t="str">
        <f t="shared" si="47"/>
        <v>G0</v>
      </c>
      <c r="AD79" s="4">
        <f t="shared" si="48"/>
        <v>0</v>
      </c>
      <c r="AE79" s="4">
        <f t="shared" si="49"/>
        <v>5.0999999999999979</v>
      </c>
      <c r="AF79" s="19">
        <f t="shared" si="21"/>
        <v>0</v>
      </c>
      <c r="AG79" s="19">
        <f t="shared" si="22"/>
        <v>0</v>
      </c>
      <c r="AH79" s="19"/>
      <c r="AI79" s="19">
        <f t="shared" si="23"/>
        <v>55.899999999999977</v>
      </c>
      <c r="AJ79" s="19">
        <f t="shared" si="24"/>
        <v>150</v>
      </c>
      <c r="AK79" s="19"/>
      <c r="AL79" s="19">
        <f t="shared" si="25"/>
        <v>9</v>
      </c>
      <c r="AM79" s="19">
        <f t="shared" si="26"/>
        <v>0</v>
      </c>
      <c r="AN79" s="19">
        <f t="shared" si="50"/>
        <v>9</v>
      </c>
      <c r="AO79" s="19">
        <f t="shared" si="51"/>
        <v>0</v>
      </c>
      <c r="AP79" s="19">
        <f t="shared" si="52"/>
        <v>0</v>
      </c>
      <c r="AQ79" s="19">
        <f t="shared" si="71"/>
        <v>45.899999999999977</v>
      </c>
      <c r="AR79" s="19">
        <f t="shared" si="53"/>
        <v>0</v>
      </c>
      <c r="AS79" s="19">
        <f t="shared" si="54"/>
        <v>-0.6</v>
      </c>
      <c r="AT79" s="4" t="s">
        <v>0</v>
      </c>
      <c r="AU79" s="4">
        <f t="shared" si="55"/>
        <v>2102</v>
      </c>
      <c r="AV79" s="19">
        <f t="shared" si="56"/>
        <v>55.899999999999977</v>
      </c>
      <c r="AW79" s="19">
        <f t="shared" si="57"/>
        <v>149.4</v>
      </c>
      <c r="AX79" s="8">
        <f t="shared" si="58"/>
        <v>5</v>
      </c>
      <c r="AY79" s="4">
        <f t="shared" si="59"/>
        <v>12</v>
      </c>
      <c r="AZ79" s="8">
        <f t="shared" si="60"/>
        <v>1005.1</v>
      </c>
      <c r="BA79" s="4">
        <f t="shared" si="61"/>
        <v>0</v>
      </c>
      <c r="BB79" s="4">
        <f t="shared" si="62"/>
        <v>0</v>
      </c>
      <c r="BC79" s="4" t="str">
        <f t="shared" si="63"/>
        <v>G0</v>
      </c>
      <c r="BD79" s="4">
        <f t="shared" si="64"/>
        <v>0</v>
      </c>
      <c r="BE79" s="19">
        <f t="shared" si="65"/>
        <v>0</v>
      </c>
      <c r="BF79" s="19">
        <f t="shared" si="66"/>
        <v>1.1999999999999886</v>
      </c>
      <c r="BG79" s="19">
        <f t="shared" si="67"/>
        <v>90</v>
      </c>
      <c r="BH79" s="1" t="str">
        <f t="shared" si="68"/>
        <v>T,2101,55.9,150.6,5,12,1005.1,0,0,G0,0</v>
      </c>
      <c r="BI79" s="1" t="str">
        <f t="shared" si="69"/>
        <v>T,2102,55.9,149.4,5,12,1005.1,0,0,G0,0</v>
      </c>
      <c r="BJ79" s="1" t="str">
        <f t="shared" si="27"/>
        <v>T,2101,55.9,150.6,5,12,1005.1,0,0,G0,0|T,2102,55.9,149.4,5,12,1005.1,0,0,G0,0|</v>
      </c>
      <c r="BK79" s="1" t="str">
        <f t="shared" si="28"/>
        <v>55.9,150.0,5.0,9.0,0.0,45.9,0.0,45.9</v>
      </c>
    </row>
    <row r="80" spans="1:63" x14ac:dyDescent="0.2">
      <c r="A80" s="4">
        <f t="shared" si="76"/>
        <v>5.1999999999999975</v>
      </c>
      <c r="B80" s="4">
        <f t="shared" si="29"/>
        <v>51.999999999999972</v>
      </c>
      <c r="C80" s="4">
        <f t="shared" si="30"/>
        <v>1</v>
      </c>
      <c r="D80" s="4">
        <v>1</v>
      </c>
      <c r="E80" s="4">
        <f t="shared" si="31"/>
        <v>5.1999999999999975</v>
      </c>
      <c r="F80" s="19">
        <f t="shared" si="17"/>
        <v>0</v>
      </c>
      <c r="G80" s="19">
        <f t="shared" si="32"/>
        <v>0</v>
      </c>
      <c r="H80" s="19"/>
      <c r="I80" s="19">
        <f t="shared" si="33"/>
        <v>56.799999999999976</v>
      </c>
      <c r="J80" s="19">
        <f t="shared" si="34"/>
        <v>150</v>
      </c>
      <c r="K80" s="19"/>
      <c r="L80" s="19">
        <f t="shared" si="35"/>
        <v>9</v>
      </c>
      <c r="M80" s="19">
        <f t="shared" si="36"/>
        <v>0</v>
      </c>
      <c r="N80" s="19">
        <f t="shared" si="37"/>
        <v>9</v>
      </c>
      <c r="O80" s="19">
        <f t="shared" si="38"/>
        <v>0</v>
      </c>
      <c r="P80" s="19">
        <f t="shared" si="39"/>
        <v>0</v>
      </c>
      <c r="Q80" s="19">
        <f t="shared" si="70"/>
        <v>46.799999999999976</v>
      </c>
      <c r="R80" s="19">
        <f t="shared" si="40"/>
        <v>0</v>
      </c>
      <c r="S80" s="19">
        <f t="shared" si="41"/>
        <v>0.6</v>
      </c>
      <c r="T80" s="4" t="s">
        <v>0</v>
      </c>
      <c r="U80" s="4">
        <f t="shared" si="42"/>
        <v>2101</v>
      </c>
      <c r="V80" s="19">
        <f t="shared" si="18"/>
        <v>56.799999999999976</v>
      </c>
      <c r="W80" s="19">
        <f t="shared" si="19"/>
        <v>150.6</v>
      </c>
      <c r="X80" s="8">
        <f t="shared" si="43"/>
        <v>5</v>
      </c>
      <c r="Y80" s="4">
        <f t="shared" si="74"/>
        <v>12</v>
      </c>
      <c r="Z80" s="8">
        <f t="shared" si="44"/>
        <v>1005.2</v>
      </c>
      <c r="AA80" s="4">
        <f t="shared" si="45"/>
        <v>0</v>
      </c>
      <c r="AB80" s="4">
        <f t="shared" si="46"/>
        <v>0</v>
      </c>
      <c r="AC80" s="4" t="str">
        <f t="shared" si="47"/>
        <v>G0</v>
      </c>
      <c r="AD80" s="4">
        <f t="shared" si="48"/>
        <v>0</v>
      </c>
      <c r="AE80" s="4">
        <f t="shared" si="49"/>
        <v>5.1999999999999975</v>
      </c>
      <c r="AF80" s="19">
        <f t="shared" si="21"/>
        <v>0</v>
      </c>
      <c r="AG80" s="19">
        <f t="shared" si="22"/>
        <v>0</v>
      </c>
      <c r="AH80" s="19"/>
      <c r="AI80" s="19">
        <f t="shared" si="23"/>
        <v>56.799999999999976</v>
      </c>
      <c r="AJ80" s="19">
        <f t="shared" si="24"/>
        <v>150</v>
      </c>
      <c r="AK80" s="19"/>
      <c r="AL80" s="19">
        <f t="shared" si="25"/>
        <v>9</v>
      </c>
      <c r="AM80" s="19">
        <f t="shared" si="26"/>
        <v>0</v>
      </c>
      <c r="AN80" s="19">
        <f t="shared" si="50"/>
        <v>9</v>
      </c>
      <c r="AO80" s="19">
        <f t="shared" si="51"/>
        <v>0</v>
      </c>
      <c r="AP80" s="19">
        <f t="shared" si="52"/>
        <v>0</v>
      </c>
      <c r="AQ80" s="19">
        <f t="shared" si="71"/>
        <v>46.799999999999976</v>
      </c>
      <c r="AR80" s="19">
        <f t="shared" si="53"/>
        <v>0</v>
      </c>
      <c r="AS80" s="19">
        <f t="shared" si="54"/>
        <v>-0.6</v>
      </c>
      <c r="AT80" s="4" t="s">
        <v>0</v>
      </c>
      <c r="AU80" s="4">
        <f t="shared" si="55"/>
        <v>2102</v>
      </c>
      <c r="AV80" s="19">
        <f t="shared" si="56"/>
        <v>56.799999999999976</v>
      </c>
      <c r="AW80" s="19">
        <f t="shared" si="57"/>
        <v>149.4</v>
      </c>
      <c r="AX80" s="8">
        <f t="shared" si="58"/>
        <v>5</v>
      </c>
      <c r="AY80" s="4">
        <f t="shared" si="59"/>
        <v>12</v>
      </c>
      <c r="AZ80" s="8">
        <f t="shared" si="60"/>
        <v>1005.2</v>
      </c>
      <c r="BA80" s="4">
        <f t="shared" si="61"/>
        <v>0</v>
      </c>
      <c r="BB80" s="4">
        <f t="shared" si="62"/>
        <v>0</v>
      </c>
      <c r="BC80" s="4" t="str">
        <f t="shared" si="63"/>
        <v>G0</v>
      </c>
      <c r="BD80" s="4">
        <f t="shared" si="64"/>
        <v>0</v>
      </c>
      <c r="BE80" s="19">
        <f t="shared" si="65"/>
        <v>0</v>
      </c>
      <c r="BF80" s="19">
        <f t="shared" si="66"/>
        <v>1.1999999999999886</v>
      </c>
      <c r="BG80" s="19">
        <f t="shared" si="67"/>
        <v>90</v>
      </c>
      <c r="BH80" s="1" t="str">
        <f t="shared" si="68"/>
        <v>T,2101,56.8,150.6,5,12,1005.2,0,0,G0,0</v>
      </c>
      <c r="BI80" s="1" t="str">
        <f t="shared" si="69"/>
        <v>T,2102,56.8,149.4,5,12,1005.2,0,0,G0,0</v>
      </c>
      <c r="BJ80" s="1" t="str">
        <f t="shared" si="27"/>
        <v>T,2101,56.8,150.6,5,12,1005.2,0,0,G0,0|T,2102,56.8,149.4,5,12,1005.2,0,0,G0,0|</v>
      </c>
      <c r="BK80" s="1" t="str">
        <f t="shared" si="28"/>
        <v>56.8,150.0,5.0,9.0,0.0,46.8,0.0,46.8</v>
      </c>
    </row>
    <row r="81" spans="1:63" x14ac:dyDescent="0.2">
      <c r="A81" s="4">
        <f t="shared" si="76"/>
        <v>5.2999999999999972</v>
      </c>
      <c r="B81" s="4">
        <f t="shared" si="29"/>
        <v>52.999999999999972</v>
      </c>
      <c r="C81" s="4">
        <f t="shared" si="30"/>
        <v>1</v>
      </c>
      <c r="D81" s="4">
        <v>1</v>
      </c>
      <c r="E81" s="4">
        <f t="shared" si="31"/>
        <v>5.2999999999999972</v>
      </c>
      <c r="F81" s="19">
        <f t="shared" si="17"/>
        <v>0</v>
      </c>
      <c r="G81" s="19">
        <f t="shared" si="32"/>
        <v>0</v>
      </c>
      <c r="H81" s="19"/>
      <c r="I81" s="19">
        <f t="shared" si="33"/>
        <v>57.699999999999974</v>
      </c>
      <c r="J81" s="19">
        <f t="shared" si="34"/>
        <v>150</v>
      </c>
      <c r="K81" s="19"/>
      <c r="L81" s="19">
        <f t="shared" si="35"/>
        <v>9</v>
      </c>
      <c r="M81" s="19">
        <f t="shared" si="36"/>
        <v>0</v>
      </c>
      <c r="N81" s="19">
        <f t="shared" si="37"/>
        <v>9</v>
      </c>
      <c r="O81" s="19">
        <f t="shared" si="38"/>
        <v>0</v>
      </c>
      <c r="P81" s="19">
        <f t="shared" si="39"/>
        <v>0</v>
      </c>
      <c r="Q81" s="19">
        <f t="shared" si="70"/>
        <v>47.699999999999974</v>
      </c>
      <c r="R81" s="19">
        <f t="shared" si="40"/>
        <v>0</v>
      </c>
      <c r="S81" s="19">
        <f t="shared" si="41"/>
        <v>0.6</v>
      </c>
      <c r="T81" s="4" t="s">
        <v>0</v>
      </c>
      <c r="U81" s="4">
        <f t="shared" si="42"/>
        <v>2101</v>
      </c>
      <c r="V81" s="19">
        <f t="shared" si="18"/>
        <v>57.699999999999974</v>
      </c>
      <c r="W81" s="19">
        <f t="shared" si="19"/>
        <v>150.6</v>
      </c>
      <c r="X81" s="8">
        <f t="shared" si="43"/>
        <v>5</v>
      </c>
      <c r="Y81" s="4">
        <f t="shared" si="74"/>
        <v>12</v>
      </c>
      <c r="Z81" s="8">
        <f t="shared" si="44"/>
        <v>1005.3</v>
      </c>
      <c r="AA81" s="4">
        <f t="shared" si="45"/>
        <v>0</v>
      </c>
      <c r="AB81" s="4">
        <f t="shared" si="46"/>
        <v>0</v>
      </c>
      <c r="AC81" s="4" t="str">
        <f t="shared" si="47"/>
        <v>G0</v>
      </c>
      <c r="AD81" s="4">
        <f t="shared" si="48"/>
        <v>0</v>
      </c>
      <c r="AE81" s="4">
        <f t="shared" si="49"/>
        <v>5.2999999999999972</v>
      </c>
      <c r="AF81" s="19">
        <f t="shared" si="21"/>
        <v>0</v>
      </c>
      <c r="AG81" s="19">
        <f t="shared" si="22"/>
        <v>0</v>
      </c>
      <c r="AH81" s="19"/>
      <c r="AI81" s="19">
        <f t="shared" si="23"/>
        <v>57.699999999999974</v>
      </c>
      <c r="AJ81" s="19">
        <f t="shared" si="24"/>
        <v>150</v>
      </c>
      <c r="AK81" s="19"/>
      <c r="AL81" s="19">
        <f t="shared" si="25"/>
        <v>9</v>
      </c>
      <c r="AM81" s="19">
        <f t="shared" si="26"/>
        <v>0</v>
      </c>
      <c r="AN81" s="19">
        <f t="shared" si="50"/>
        <v>9</v>
      </c>
      <c r="AO81" s="19">
        <f t="shared" si="51"/>
        <v>0</v>
      </c>
      <c r="AP81" s="19">
        <f t="shared" si="52"/>
        <v>0</v>
      </c>
      <c r="AQ81" s="19">
        <f t="shared" si="71"/>
        <v>47.699999999999974</v>
      </c>
      <c r="AR81" s="19">
        <f t="shared" si="53"/>
        <v>0</v>
      </c>
      <c r="AS81" s="19">
        <f t="shared" si="54"/>
        <v>-0.6</v>
      </c>
      <c r="AT81" s="4" t="s">
        <v>0</v>
      </c>
      <c r="AU81" s="4">
        <f t="shared" si="55"/>
        <v>2102</v>
      </c>
      <c r="AV81" s="19">
        <f t="shared" si="56"/>
        <v>57.699999999999974</v>
      </c>
      <c r="AW81" s="19">
        <f t="shared" si="57"/>
        <v>149.4</v>
      </c>
      <c r="AX81" s="8">
        <f t="shared" si="58"/>
        <v>5</v>
      </c>
      <c r="AY81" s="4">
        <f t="shared" si="59"/>
        <v>12</v>
      </c>
      <c r="AZ81" s="8">
        <f t="shared" si="60"/>
        <v>1005.3</v>
      </c>
      <c r="BA81" s="4">
        <f t="shared" si="61"/>
        <v>0</v>
      </c>
      <c r="BB81" s="4">
        <f t="shared" si="62"/>
        <v>0</v>
      </c>
      <c r="BC81" s="4" t="str">
        <f t="shared" si="63"/>
        <v>G0</v>
      </c>
      <c r="BD81" s="4">
        <f t="shared" si="64"/>
        <v>0</v>
      </c>
      <c r="BE81" s="19">
        <f t="shared" si="65"/>
        <v>0</v>
      </c>
      <c r="BF81" s="19">
        <f t="shared" si="66"/>
        <v>1.1999999999999886</v>
      </c>
      <c r="BG81" s="19">
        <f t="shared" si="67"/>
        <v>90</v>
      </c>
      <c r="BH81" s="1" t="str">
        <f t="shared" si="68"/>
        <v>T,2101,57.7,150.6,5,12,1005.3,0,0,G0,0</v>
      </c>
      <c r="BI81" s="1" t="str">
        <f t="shared" si="69"/>
        <v>T,2102,57.7,149.4,5,12,1005.3,0,0,G0,0</v>
      </c>
      <c r="BJ81" s="1" t="str">
        <f t="shared" si="27"/>
        <v>T,2101,57.7,150.6,5,12,1005.3,0,0,G0,0|T,2102,57.7,149.4,5,12,1005.3,0,0,G0,0|</v>
      </c>
      <c r="BK81" s="1" t="str">
        <f t="shared" si="28"/>
        <v>57.7,150.0,5.0,9.0,0.0,47.7,0.0,47.7</v>
      </c>
    </row>
    <row r="82" spans="1:63" x14ac:dyDescent="0.2">
      <c r="A82" s="4">
        <f t="shared" si="76"/>
        <v>5.3999999999999968</v>
      </c>
      <c r="B82" s="4">
        <f t="shared" si="29"/>
        <v>53.999999999999964</v>
      </c>
      <c r="C82" s="4">
        <f t="shared" si="30"/>
        <v>1</v>
      </c>
      <c r="D82" s="4">
        <v>1</v>
      </c>
      <c r="E82" s="4">
        <f t="shared" si="31"/>
        <v>5.3999999999999968</v>
      </c>
      <c r="F82" s="19">
        <f t="shared" si="17"/>
        <v>0</v>
      </c>
      <c r="G82" s="19">
        <f t="shared" si="32"/>
        <v>0</v>
      </c>
      <c r="H82" s="19"/>
      <c r="I82" s="19">
        <f t="shared" si="33"/>
        <v>58.599999999999973</v>
      </c>
      <c r="J82" s="19">
        <f t="shared" si="34"/>
        <v>150</v>
      </c>
      <c r="K82" s="19"/>
      <c r="L82" s="19">
        <f t="shared" si="35"/>
        <v>9</v>
      </c>
      <c r="M82" s="19">
        <f t="shared" si="36"/>
        <v>0</v>
      </c>
      <c r="N82" s="19">
        <f t="shared" si="37"/>
        <v>9</v>
      </c>
      <c r="O82" s="19">
        <f t="shared" si="38"/>
        <v>0</v>
      </c>
      <c r="P82" s="19">
        <f t="shared" si="39"/>
        <v>0</v>
      </c>
      <c r="Q82" s="19">
        <f t="shared" si="70"/>
        <v>48.599999999999973</v>
      </c>
      <c r="R82" s="19">
        <f t="shared" si="40"/>
        <v>0</v>
      </c>
      <c r="S82" s="19">
        <f t="shared" si="41"/>
        <v>0.6</v>
      </c>
      <c r="T82" s="4" t="s">
        <v>0</v>
      </c>
      <c r="U82" s="4">
        <f t="shared" si="42"/>
        <v>2101</v>
      </c>
      <c r="V82" s="19">
        <f t="shared" si="18"/>
        <v>58.599999999999973</v>
      </c>
      <c r="W82" s="19">
        <f t="shared" si="19"/>
        <v>150.6</v>
      </c>
      <c r="X82" s="8">
        <f t="shared" si="43"/>
        <v>5</v>
      </c>
      <c r="Y82" s="4">
        <f t="shared" si="74"/>
        <v>12</v>
      </c>
      <c r="Z82" s="8">
        <f t="shared" si="44"/>
        <v>1005.4</v>
      </c>
      <c r="AA82" s="4">
        <f t="shared" si="45"/>
        <v>0</v>
      </c>
      <c r="AB82" s="4">
        <f t="shared" si="46"/>
        <v>0</v>
      </c>
      <c r="AC82" s="4" t="str">
        <f t="shared" si="47"/>
        <v>G0</v>
      </c>
      <c r="AD82" s="4">
        <f t="shared" si="48"/>
        <v>0</v>
      </c>
      <c r="AE82" s="4">
        <f t="shared" si="49"/>
        <v>5.3999999999999968</v>
      </c>
      <c r="AF82" s="19">
        <f t="shared" si="21"/>
        <v>0</v>
      </c>
      <c r="AG82" s="19">
        <f t="shared" si="22"/>
        <v>0</v>
      </c>
      <c r="AH82" s="19"/>
      <c r="AI82" s="19">
        <f t="shared" si="23"/>
        <v>58.599999999999973</v>
      </c>
      <c r="AJ82" s="19">
        <f t="shared" si="24"/>
        <v>150</v>
      </c>
      <c r="AK82" s="19"/>
      <c r="AL82" s="19">
        <f t="shared" si="25"/>
        <v>9</v>
      </c>
      <c r="AM82" s="19">
        <f t="shared" si="26"/>
        <v>0</v>
      </c>
      <c r="AN82" s="19">
        <f t="shared" si="50"/>
        <v>9</v>
      </c>
      <c r="AO82" s="19">
        <f t="shared" si="51"/>
        <v>0</v>
      </c>
      <c r="AP82" s="19">
        <f t="shared" si="52"/>
        <v>0</v>
      </c>
      <c r="AQ82" s="19">
        <f t="shared" si="71"/>
        <v>48.599999999999973</v>
      </c>
      <c r="AR82" s="19">
        <f t="shared" si="53"/>
        <v>0</v>
      </c>
      <c r="AS82" s="19">
        <f t="shared" si="54"/>
        <v>-0.6</v>
      </c>
      <c r="AT82" s="4" t="s">
        <v>0</v>
      </c>
      <c r="AU82" s="4">
        <f t="shared" si="55"/>
        <v>2102</v>
      </c>
      <c r="AV82" s="19">
        <f t="shared" si="56"/>
        <v>58.599999999999973</v>
      </c>
      <c r="AW82" s="19">
        <f t="shared" si="57"/>
        <v>149.4</v>
      </c>
      <c r="AX82" s="8">
        <f t="shared" si="58"/>
        <v>5</v>
      </c>
      <c r="AY82" s="4">
        <f t="shared" si="59"/>
        <v>12</v>
      </c>
      <c r="AZ82" s="8">
        <f t="shared" si="60"/>
        <v>1005.4</v>
      </c>
      <c r="BA82" s="4">
        <f t="shared" si="61"/>
        <v>0</v>
      </c>
      <c r="BB82" s="4">
        <f t="shared" si="62"/>
        <v>0</v>
      </c>
      <c r="BC82" s="4" t="str">
        <f t="shared" si="63"/>
        <v>G0</v>
      </c>
      <c r="BD82" s="4">
        <f t="shared" si="64"/>
        <v>0</v>
      </c>
      <c r="BE82" s="19">
        <f t="shared" si="65"/>
        <v>0</v>
      </c>
      <c r="BF82" s="19">
        <f t="shared" si="66"/>
        <v>1.1999999999999886</v>
      </c>
      <c r="BG82" s="19">
        <f t="shared" si="67"/>
        <v>90</v>
      </c>
      <c r="BH82" s="1" t="str">
        <f t="shared" si="68"/>
        <v>T,2101,58.6,150.6,5,12,1005.4,0,0,G0,0</v>
      </c>
      <c r="BI82" s="1" t="str">
        <f t="shared" si="69"/>
        <v>T,2102,58.6,149.4,5,12,1005.4,0,0,G0,0</v>
      </c>
      <c r="BJ82" s="1" t="str">
        <f t="shared" si="27"/>
        <v>T,2101,58.6,150.6,5,12,1005.4,0,0,G0,0|T,2102,58.6,149.4,5,12,1005.4,0,0,G0,0|</v>
      </c>
      <c r="BK82" s="1" t="str">
        <f t="shared" si="28"/>
        <v>58.6,150.0,5.0,9.0,0.0,48.6,0.0,48.6</v>
      </c>
    </row>
    <row r="83" spans="1:63" x14ac:dyDescent="0.2">
      <c r="A83" s="4">
        <f t="shared" si="76"/>
        <v>5.4999999999999964</v>
      </c>
      <c r="B83" s="4">
        <f t="shared" si="29"/>
        <v>54.999999999999964</v>
      </c>
      <c r="C83" s="4">
        <f t="shared" si="30"/>
        <v>1</v>
      </c>
      <c r="D83" s="4">
        <v>1</v>
      </c>
      <c r="E83" s="4">
        <f t="shared" si="31"/>
        <v>5.4999999999999964</v>
      </c>
      <c r="F83" s="19">
        <f t="shared" si="17"/>
        <v>0</v>
      </c>
      <c r="G83" s="19">
        <f t="shared" si="32"/>
        <v>0</v>
      </c>
      <c r="H83" s="19"/>
      <c r="I83" s="19">
        <f t="shared" si="33"/>
        <v>59.499999999999972</v>
      </c>
      <c r="J83" s="19">
        <f t="shared" si="34"/>
        <v>150</v>
      </c>
      <c r="K83" s="19"/>
      <c r="L83" s="19">
        <f t="shared" si="35"/>
        <v>9</v>
      </c>
      <c r="M83" s="19">
        <f t="shared" si="36"/>
        <v>0</v>
      </c>
      <c r="N83" s="19">
        <f t="shared" si="37"/>
        <v>9</v>
      </c>
      <c r="O83" s="19">
        <f t="shared" si="38"/>
        <v>0</v>
      </c>
      <c r="P83" s="19">
        <f t="shared" si="39"/>
        <v>0</v>
      </c>
      <c r="Q83" s="19">
        <f t="shared" si="70"/>
        <v>49.499999999999972</v>
      </c>
      <c r="R83" s="19">
        <f t="shared" si="40"/>
        <v>0</v>
      </c>
      <c r="S83" s="19">
        <f t="shared" si="41"/>
        <v>0.6</v>
      </c>
      <c r="T83" s="4" t="s">
        <v>0</v>
      </c>
      <c r="U83" s="4">
        <f t="shared" si="42"/>
        <v>2101</v>
      </c>
      <c r="V83" s="19">
        <f t="shared" si="18"/>
        <v>59.499999999999972</v>
      </c>
      <c r="W83" s="19">
        <f t="shared" si="19"/>
        <v>150.6</v>
      </c>
      <c r="X83" s="8">
        <f t="shared" si="43"/>
        <v>5</v>
      </c>
      <c r="Y83" s="4">
        <f t="shared" si="74"/>
        <v>12</v>
      </c>
      <c r="Z83" s="8">
        <f t="shared" si="44"/>
        <v>1005.5</v>
      </c>
      <c r="AA83" s="4">
        <f t="shared" si="45"/>
        <v>0</v>
      </c>
      <c r="AB83" s="4">
        <f t="shared" si="46"/>
        <v>0</v>
      </c>
      <c r="AC83" s="4" t="str">
        <f t="shared" si="47"/>
        <v>G0</v>
      </c>
      <c r="AD83" s="4">
        <f t="shared" si="48"/>
        <v>0</v>
      </c>
      <c r="AE83" s="4">
        <f t="shared" si="49"/>
        <v>5.4999999999999964</v>
      </c>
      <c r="AF83" s="19">
        <f t="shared" si="21"/>
        <v>0</v>
      </c>
      <c r="AG83" s="19">
        <f t="shared" si="22"/>
        <v>0</v>
      </c>
      <c r="AH83" s="19"/>
      <c r="AI83" s="19">
        <f t="shared" si="23"/>
        <v>59.499999999999972</v>
      </c>
      <c r="AJ83" s="19">
        <f t="shared" si="24"/>
        <v>150</v>
      </c>
      <c r="AK83" s="19"/>
      <c r="AL83" s="19">
        <f t="shared" si="25"/>
        <v>9</v>
      </c>
      <c r="AM83" s="19">
        <f t="shared" si="26"/>
        <v>0</v>
      </c>
      <c r="AN83" s="19">
        <f t="shared" si="50"/>
        <v>9</v>
      </c>
      <c r="AO83" s="19">
        <f t="shared" si="51"/>
        <v>0</v>
      </c>
      <c r="AP83" s="19">
        <f t="shared" si="52"/>
        <v>0</v>
      </c>
      <c r="AQ83" s="19">
        <f t="shared" si="71"/>
        <v>49.499999999999972</v>
      </c>
      <c r="AR83" s="19">
        <f t="shared" si="53"/>
        <v>0</v>
      </c>
      <c r="AS83" s="19">
        <f t="shared" si="54"/>
        <v>-0.6</v>
      </c>
      <c r="AT83" s="4" t="s">
        <v>0</v>
      </c>
      <c r="AU83" s="4">
        <f t="shared" si="55"/>
        <v>2102</v>
      </c>
      <c r="AV83" s="19">
        <f t="shared" si="56"/>
        <v>59.499999999999972</v>
      </c>
      <c r="AW83" s="19">
        <f t="shared" si="57"/>
        <v>149.4</v>
      </c>
      <c r="AX83" s="8">
        <f t="shared" si="58"/>
        <v>5</v>
      </c>
      <c r="AY83" s="4">
        <f t="shared" si="59"/>
        <v>12</v>
      </c>
      <c r="AZ83" s="8">
        <f t="shared" si="60"/>
        <v>1005.5</v>
      </c>
      <c r="BA83" s="4">
        <f t="shared" si="61"/>
        <v>0</v>
      </c>
      <c r="BB83" s="4">
        <f t="shared" si="62"/>
        <v>0</v>
      </c>
      <c r="BC83" s="4" t="str">
        <f t="shared" si="63"/>
        <v>G0</v>
      </c>
      <c r="BD83" s="4">
        <f t="shared" si="64"/>
        <v>0</v>
      </c>
      <c r="BE83" s="19">
        <f t="shared" si="65"/>
        <v>0</v>
      </c>
      <c r="BF83" s="19">
        <f t="shared" si="66"/>
        <v>1.1999999999999886</v>
      </c>
      <c r="BG83" s="19">
        <f t="shared" si="67"/>
        <v>90</v>
      </c>
      <c r="BH83" s="1" t="str">
        <f t="shared" si="68"/>
        <v>T,2101,59.5,150.6,5,12,1005.5,0,0,G0,0</v>
      </c>
      <c r="BI83" s="1" t="str">
        <f t="shared" si="69"/>
        <v>T,2102,59.5,149.4,5,12,1005.5,0,0,G0,0</v>
      </c>
      <c r="BJ83" s="1" t="str">
        <f t="shared" si="27"/>
        <v>T,2101,59.5,150.6,5,12,1005.5,0,0,G0,0|T,2102,59.5,149.4,5,12,1005.5,0,0,G0,0|</v>
      </c>
      <c r="BK83" s="1" t="str">
        <f t="shared" si="28"/>
        <v>59.5,150.0,5.0,9.0,0.0,49.5,0.0,49.5</v>
      </c>
    </row>
    <row r="84" spans="1:63" x14ac:dyDescent="0.2">
      <c r="A84" s="4">
        <f t="shared" si="76"/>
        <v>5.5999999999999961</v>
      </c>
      <c r="B84" s="4">
        <f t="shared" si="29"/>
        <v>55.999999999999957</v>
      </c>
      <c r="C84" s="4">
        <f t="shared" si="30"/>
        <v>1</v>
      </c>
      <c r="D84" s="4">
        <v>1</v>
      </c>
      <c r="E84" s="4">
        <f t="shared" si="31"/>
        <v>5.5999999999999961</v>
      </c>
      <c r="F84" s="19">
        <f t="shared" si="17"/>
        <v>0</v>
      </c>
      <c r="G84" s="19">
        <f t="shared" si="32"/>
        <v>0</v>
      </c>
      <c r="H84" s="19"/>
      <c r="I84" s="19">
        <f t="shared" si="33"/>
        <v>60.399999999999963</v>
      </c>
      <c r="J84" s="19">
        <f t="shared" si="34"/>
        <v>150</v>
      </c>
      <c r="K84" s="19"/>
      <c r="L84" s="19">
        <f t="shared" si="35"/>
        <v>9</v>
      </c>
      <c r="M84" s="19">
        <f t="shared" si="36"/>
        <v>0</v>
      </c>
      <c r="N84" s="19">
        <f t="shared" si="37"/>
        <v>9</v>
      </c>
      <c r="O84" s="19">
        <f t="shared" si="38"/>
        <v>0</v>
      </c>
      <c r="P84" s="19">
        <f t="shared" si="39"/>
        <v>0</v>
      </c>
      <c r="Q84" s="19">
        <f t="shared" si="70"/>
        <v>50.399999999999963</v>
      </c>
      <c r="R84" s="19">
        <f t="shared" si="40"/>
        <v>0</v>
      </c>
      <c r="S84" s="19">
        <f t="shared" si="41"/>
        <v>0.6</v>
      </c>
      <c r="T84" s="4" t="s">
        <v>0</v>
      </c>
      <c r="U84" s="4">
        <f t="shared" si="42"/>
        <v>2101</v>
      </c>
      <c r="V84" s="19">
        <f t="shared" si="18"/>
        <v>60.399999999999963</v>
      </c>
      <c r="W84" s="19">
        <f t="shared" si="19"/>
        <v>150.6</v>
      </c>
      <c r="X84" s="8">
        <f t="shared" si="43"/>
        <v>5</v>
      </c>
      <c r="Y84" s="4">
        <f t="shared" si="74"/>
        <v>12</v>
      </c>
      <c r="Z84" s="8">
        <f t="shared" si="44"/>
        <v>1005.6</v>
      </c>
      <c r="AA84" s="4">
        <f t="shared" si="45"/>
        <v>0</v>
      </c>
      <c r="AB84" s="4">
        <f t="shared" si="46"/>
        <v>0</v>
      </c>
      <c r="AC84" s="4" t="str">
        <f t="shared" si="47"/>
        <v>G0</v>
      </c>
      <c r="AD84" s="4">
        <f t="shared" si="48"/>
        <v>0</v>
      </c>
      <c r="AE84" s="4">
        <f t="shared" si="49"/>
        <v>5.5999999999999961</v>
      </c>
      <c r="AF84" s="19">
        <f t="shared" si="21"/>
        <v>0</v>
      </c>
      <c r="AG84" s="19">
        <f t="shared" si="22"/>
        <v>0</v>
      </c>
      <c r="AH84" s="19"/>
      <c r="AI84" s="19">
        <f t="shared" si="23"/>
        <v>60.399999999999963</v>
      </c>
      <c r="AJ84" s="19">
        <f t="shared" si="24"/>
        <v>150</v>
      </c>
      <c r="AK84" s="19"/>
      <c r="AL84" s="19">
        <f t="shared" si="25"/>
        <v>9</v>
      </c>
      <c r="AM84" s="19">
        <f t="shared" si="26"/>
        <v>0</v>
      </c>
      <c r="AN84" s="19">
        <f t="shared" si="50"/>
        <v>9</v>
      </c>
      <c r="AO84" s="19">
        <f t="shared" si="51"/>
        <v>0</v>
      </c>
      <c r="AP84" s="19">
        <f t="shared" si="52"/>
        <v>0</v>
      </c>
      <c r="AQ84" s="19">
        <f t="shared" si="71"/>
        <v>50.399999999999963</v>
      </c>
      <c r="AR84" s="19">
        <f t="shared" si="53"/>
        <v>0</v>
      </c>
      <c r="AS84" s="19">
        <f t="shared" si="54"/>
        <v>-0.6</v>
      </c>
      <c r="AT84" s="4" t="s">
        <v>0</v>
      </c>
      <c r="AU84" s="4">
        <f t="shared" si="55"/>
        <v>2102</v>
      </c>
      <c r="AV84" s="19">
        <f t="shared" si="56"/>
        <v>60.399999999999963</v>
      </c>
      <c r="AW84" s="19">
        <f t="shared" si="57"/>
        <v>149.4</v>
      </c>
      <c r="AX84" s="8">
        <f t="shared" si="58"/>
        <v>5</v>
      </c>
      <c r="AY84" s="4">
        <f t="shared" si="59"/>
        <v>12</v>
      </c>
      <c r="AZ84" s="8">
        <f t="shared" si="60"/>
        <v>1005.6</v>
      </c>
      <c r="BA84" s="4">
        <f t="shared" si="61"/>
        <v>0</v>
      </c>
      <c r="BB84" s="4">
        <f t="shared" si="62"/>
        <v>0</v>
      </c>
      <c r="BC84" s="4" t="str">
        <f t="shared" si="63"/>
        <v>G0</v>
      </c>
      <c r="BD84" s="4">
        <f t="shared" si="64"/>
        <v>0</v>
      </c>
      <c r="BE84" s="19">
        <f t="shared" si="65"/>
        <v>0</v>
      </c>
      <c r="BF84" s="19">
        <f t="shared" si="66"/>
        <v>1.1999999999999886</v>
      </c>
      <c r="BG84" s="19">
        <f t="shared" si="67"/>
        <v>90</v>
      </c>
      <c r="BH84" s="1" t="str">
        <f t="shared" si="68"/>
        <v>T,2101,60.4,150.6,5,12,1005.6,0,0,G0,0</v>
      </c>
      <c r="BI84" s="1" t="str">
        <f t="shared" si="69"/>
        <v>T,2102,60.4,149.4,5,12,1005.6,0,0,G0,0</v>
      </c>
      <c r="BJ84" s="1" t="str">
        <f t="shared" si="27"/>
        <v>T,2101,60.4,150.6,5,12,1005.6,0,0,G0,0|T,2102,60.4,149.4,5,12,1005.6,0,0,G0,0|</v>
      </c>
      <c r="BK84" s="1" t="str">
        <f t="shared" si="28"/>
        <v>60.4,150.0,5.0,9.0,0.0,50.4,0.0,50.4</v>
      </c>
    </row>
    <row r="85" spans="1:63" x14ac:dyDescent="0.2">
      <c r="A85" s="8">
        <f t="shared" si="76"/>
        <v>5.6999999999999957</v>
      </c>
      <c r="B85" s="4">
        <f t="shared" si="29"/>
        <v>56.999999999999957</v>
      </c>
      <c r="C85" s="4">
        <f t="shared" si="30"/>
        <v>1</v>
      </c>
      <c r="D85" s="4">
        <v>1</v>
      </c>
      <c r="E85" s="4">
        <f t="shared" si="31"/>
        <v>5.6999999999999957</v>
      </c>
      <c r="F85" s="19">
        <f t="shared" si="17"/>
        <v>0</v>
      </c>
      <c r="G85" s="19">
        <f t="shared" si="32"/>
        <v>0</v>
      </c>
      <c r="H85" s="19"/>
      <c r="I85" s="19">
        <f t="shared" si="33"/>
        <v>61.299999999999962</v>
      </c>
      <c r="J85" s="19">
        <f t="shared" si="34"/>
        <v>150</v>
      </c>
      <c r="K85" s="19"/>
      <c r="L85" s="19">
        <f t="shared" si="35"/>
        <v>9</v>
      </c>
      <c r="M85" s="19">
        <f t="shared" si="36"/>
        <v>0</v>
      </c>
      <c r="N85" s="19">
        <f t="shared" si="37"/>
        <v>9</v>
      </c>
      <c r="O85" s="19">
        <f t="shared" si="38"/>
        <v>0</v>
      </c>
      <c r="P85" s="19">
        <f t="shared" si="39"/>
        <v>0</v>
      </c>
      <c r="Q85" s="19">
        <f t="shared" si="70"/>
        <v>51.299999999999962</v>
      </c>
      <c r="R85" s="19">
        <f t="shared" si="40"/>
        <v>0</v>
      </c>
      <c r="S85" s="19">
        <f t="shared" si="41"/>
        <v>0.6</v>
      </c>
      <c r="T85" s="4" t="s">
        <v>0</v>
      </c>
      <c r="U85" s="4">
        <f t="shared" si="42"/>
        <v>2101</v>
      </c>
      <c r="V85" s="19">
        <f t="shared" si="18"/>
        <v>61.299999999999962</v>
      </c>
      <c r="W85" s="19">
        <f t="shared" si="19"/>
        <v>150.6</v>
      </c>
      <c r="X85" s="8">
        <f t="shared" si="43"/>
        <v>5</v>
      </c>
      <c r="Y85" s="4">
        <f t="shared" si="74"/>
        <v>12</v>
      </c>
      <c r="Z85" s="8">
        <f t="shared" si="44"/>
        <v>1005.7</v>
      </c>
      <c r="AA85" s="4">
        <f t="shared" si="45"/>
        <v>0</v>
      </c>
      <c r="AB85" s="4">
        <f t="shared" si="46"/>
        <v>0</v>
      </c>
      <c r="AC85" s="4" t="str">
        <f t="shared" si="47"/>
        <v>G0</v>
      </c>
      <c r="AD85" s="4">
        <f t="shared" si="48"/>
        <v>0</v>
      </c>
      <c r="AE85" s="4">
        <f t="shared" si="49"/>
        <v>5.6999999999999957</v>
      </c>
      <c r="AF85" s="19">
        <f t="shared" si="21"/>
        <v>0</v>
      </c>
      <c r="AG85" s="19">
        <f t="shared" si="22"/>
        <v>0</v>
      </c>
      <c r="AH85" s="19"/>
      <c r="AI85" s="19">
        <f t="shared" si="23"/>
        <v>61.299999999999962</v>
      </c>
      <c r="AJ85" s="19">
        <f t="shared" si="24"/>
        <v>150</v>
      </c>
      <c r="AK85" s="19"/>
      <c r="AL85" s="19">
        <f t="shared" si="25"/>
        <v>9</v>
      </c>
      <c r="AM85" s="19">
        <f t="shared" si="26"/>
        <v>0</v>
      </c>
      <c r="AN85" s="19">
        <f t="shared" si="50"/>
        <v>9</v>
      </c>
      <c r="AO85" s="19">
        <f t="shared" si="51"/>
        <v>0</v>
      </c>
      <c r="AP85" s="19">
        <f t="shared" si="52"/>
        <v>0</v>
      </c>
      <c r="AQ85" s="19">
        <f t="shared" si="71"/>
        <v>51.299999999999962</v>
      </c>
      <c r="AR85" s="19">
        <f t="shared" si="53"/>
        <v>0</v>
      </c>
      <c r="AS85" s="19">
        <f t="shared" si="54"/>
        <v>-0.6</v>
      </c>
      <c r="AT85" s="4" t="s">
        <v>0</v>
      </c>
      <c r="AU85" s="4">
        <f t="shared" si="55"/>
        <v>2102</v>
      </c>
      <c r="AV85" s="19">
        <f t="shared" si="56"/>
        <v>61.299999999999962</v>
      </c>
      <c r="AW85" s="19">
        <f t="shared" si="57"/>
        <v>149.4</v>
      </c>
      <c r="AX85" s="8">
        <f t="shared" si="58"/>
        <v>5</v>
      </c>
      <c r="AY85" s="4">
        <f t="shared" si="59"/>
        <v>12</v>
      </c>
      <c r="AZ85" s="8">
        <f t="shared" si="60"/>
        <v>1005.7</v>
      </c>
      <c r="BA85" s="4">
        <f t="shared" si="61"/>
        <v>0</v>
      </c>
      <c r="BB85" s="4">
        <f t="shared" si="62"/>
        <v>0</v>
      </c>
      <c r="BC85" s="4" t="str">
        <f t="shared" si="63"/>
        <v>G0</v>
      </c>
      <c r="BD85" s="4">
        <f t="shared" si="64"/>
        <v>0</v>
      </c>
      <c r="BE85" s="19">
        <f t="shared" si="65"/>
        <v>0</v>
      </c>
      <c r="BF85" s="19">
        <f t="shared" si="66"/>
        <v>1.1999999999999886</v>
      </c>
      <c r="BG85" s="19">
        <f t="shared" si="67"/>
        <v>90</v>
      </c>
      <c r="BH85" s="1" t="str">
        <f t="shared" si="68"/>
        <v>T,2101,61.3,150.6,5,12,1005.7,0,0,G0,0</v>
      </c>
      <c r="BI85" s="1" t="str">
        <f t="shared" si="69"/>
        <v>T,2102,61.3,149.4,5,12,1005.7,0,0,G0,0</v>
      </c>
      <c r="BJ85" s="1" t="str">
        <f t="shared" si="27"/>
        <v>T,2101,61.3,150.6,5,12,1005.7,0,0,G0,0|T,2102,61.3,149.4,5,12,1005.7,0,0,G0,0|</v>
      </c>
      <c r="BK85" s="1" t="str">
        <f t="shared" si="28"/>
        <v>61.3,150.0,5.0,9.0,0.0,51.3,0.0,51.3</v>
      </c>
    </row>
    <row r="86" spans="1:63" x14ac:dyDescent="0.2">
      <c r="A86" s="8">
        <f t="shared" si="76"/>
        <v>5.7999999999999954</v>
      </c>
      <c r="B86" s="4">
        <f t="shared" si="29"/>
        <v>57.99999999999995</v>
      </c>
      <c r="C86" s="4">
        <f t="shared" si="30"/>
        <v>1</v>
      </c>
      <c r="D86" s="4">
        <v>1</v>
      </c>
      <c r="E86" s="4">
        <f t="shared" si="31"/>
        <v>5.7999999999999954</v>
      </c>
      <c r="F86" s="19">
        <f t="shared" si="17"/>
        <v>0</v>
      </c>
      <c r="G86" s="19">
        <f t="shared" si="32"/>
        <v>0</v>
      </c>
      <c r="H86" s="19"/>
      <c r="I86" s="19">
        <f t="shared" si="33"/>
        <v>62.19999999999996</v>
      </c>
      <c r="J86" s="19">
        <f t="shared" si="34"/>
        <v>150</v>
      </c>
      <c r="K86" s="19"/>
      <c r="L86" s="19">
        <f t="shared" si="35"/>
        <v>9</v>
      </c>
      <c r="M86" s="19">
        <f t="shared" si="36"/>
        <v>0</v>
      </c>
      <c r="N86" s="19">
        <f t="shared" si="37"/>
        <v>9</v>
      </c>
      <c r="O86" s="19">
        <f t="shared" si="38"/>
        <v>0</v>
      </c>
      <c r="P86" s="19">
        <f t="shared" si="39"/>
        <v>0</v>
      </c>
      <c r="Q86" s="19">
        <f t="shared" si="70"/>
        <v>52.19999999999996</v>
      </c>
      <c r="R86" s="19">
        <f t="shared" si="40"/>
        <v>0</v>
      </c>
      <c r="S86" s="19">
        <f t="shared" si="41"/>
        <v>0.6</v>
      </c>
      <c r="T86" s="4" t="s">
        <v>0</v>
      </c>
      <c r="U86" s="4">
        <f t="shared" si="42"/>
        <v>2101</v>
      </c>
      <c r="V86" s="19">
        <f t="shared" si="18"/>
        <v>62.19999999999996</v>
      </c>
      <c r="W86" s="19">
        <f t="shared" si="19"/>
        <v>150.6</v>
      </c>
      <c r="X86" s="8">
        <f t="shared" si="43"/>
        <v>5</v>
      </c>
      <c r="Y86" s="4">
        <f t="shared" si="74"/>
        <v>12</v>
      </c>
      <c r="Z86" s="8">
        <f t="shared" si="44"/>
        <v>1005.8</v>
      </c>
      <c r="AA86" s="4">
        <f t="shared" si="45"/>
        <v>0</v>
      </c>
      <c r="AB86" s="4">
        <f t="shared" si="46"/>
        <v>0</v>
      </c>
      <c r="AC86" s="4" t="str">
        <f t="shared" si="47"/>
        <v>G0</v>
      </c>
      <c r="AD86" s="4">
        <f t="shared" si="48"/>
        <v>0</v>
      </c>
      <c r="AE86" s="4">
        <f t="shared" si="49"/>
        <v>5.7999999999999954</v>
      </c>
      <c r="AF86" s="19">
        <f t="shared" si="21"/>
        <v>0</v>
      </c>
      <c r="AG86" s="19">
        <f t="shared" si="22"/>
        <v>0</v>
      </c>
      <c r="AH86" s="19"/>
      <c r="AI86" s="19">
        <f t="shared" si="23"/>
        <v>62.19999999999996</v>
      </c>
      <c r="AJ86" s="19">
        <f t="shared" si="24"/>
        <v>150</v>
      </c>
      <c r="AK86" s="19"/>
      <c r="AL86" s="19">
        <f t="shared" si="25"/>
        <v>9</v>
      </c>
      <c r="AM86" s="19">
        <f t="shared" si="26"/>
        <v>0</v>
      </c>
      <c r="AN86" s="19">
        <f t="shared" si="50"/>
        <v>9</v>
      </c>
      <c r="AO86" s="19">
        <f t="shared" si="51"/>
        <v>0</v>
      </c>
      <c r="AP86" s="19">
        <f t="shared" si="52"/>
        <v>0</v>
      </c>
      <c r="AQ86" s="19">
        <f t="shared" si="71"/>
        <v>52.19999999999996</v>
      </c>
      <c r="AR86" s="19">
        <f t="shared" si="53"/>
        <v>0</v>
      </c>
      <c r="AS86" s="19">
        <f t="shared" si="54"/>
        <v>-0.6</v>
      </c>
      <c r="AT86" s="4" t="s">
        <v>0</v>
      </c>
      <c r="AU86" s="4">
        <f t="shared" si="55"/>
        <v>2102</v>
      </c>
      <c r="AV86" s="19">
        <f t="shared" si="56"/>
        <v>62.19999999999996</v>
      </c>
      <c r="AW86" s="19">
        <f t="shared" si="57"/>
        <v>149.4</v>
      </c>
      <c r="AX86" s="8">
        <f t="shared" si="58"/>
        <v>5</v>
      </c>
      <c r="AY86" s="4">
        <f t="shared" si="59"/>
        <v>12</v>
      </c>
      <c r="AZ86" s="8">
        <f t="shared" si="60"/>
        <v>1005.8</v>
      </c>
      <c r="BA86" s="4">
        <f t="shared" si="61"/>
        <v>0</v>
      </c>
      <c r="BB86" s="4">
        <f t="shared" si="62"/>
        <v>0</v>
      </c>
      <c r="BC86" s="4" t="str">
        <f t="shared" si="63"/>
        <v>G0</v>
      </c>
      <c r="BD86" s="4">
        <f t="shared" si="64"/>
        <v>0</v>
      </c>
      <c r="BE86" s="19">
        <f t="shared" si="65"/>
        <v>0</v>
      </c>
      <c r="BF86" s="19">
        <f t="shared" si="66"/>
        <v>1.1999999999999886</v>
      </c>
      <c r="BG86" s="19">
        <f t="shared" si="67"/>
        <v>90</v>
      </c>
      <c r="BH86" s="1" t="str">
        <f t="shared" si="68"/>
        <v>T,2101,62.2,150.6,5,12,1005.8,0,0,G0,0</v>
      </c>
      <c r="BI86" s="1" t="str">
        <f t="shared" si="69"/>
        <v>T,2102,62.2,149.4,5,12,1005.8,0,0,G0,0</v>
      </c>
      <c r="BJ86" s="1" t="str">
        <f t="shared" si="27"/>
        <v>T,2101,62.2,150.6,5,12,1005.8,0,0,G0,0|T,2102,62.2,149.4,5,12,1005.8,0,0,G0,0|</v>
      </c>
      <c r="BK86" s="1" t="str">
        <f t="shared" si="28"/>
        <v>62.2,150.0,5.0,9.0,0.0,52.2,0.0,52.2</v>
      </c>
    </row>
    <row r="87" spans="1:63" x14ac:dyDescent="0.2">
      <c r="A87" s="8">
        <f t="shared" si="76"/>
        <v>5.899999999999995</v>
      </c>
      <c r="B87" s="4">
        <f t="shared" si="29"/>
        <v>58.99999999999995</v>
      </c>
      <c r="C87" s="4">
        <f t="shared" si="30"/>
        <v>1</v>
      </c>
      <c r="D87" s="4">
        <v>1</v>
      </c>
      <c r="E87" s="4">
        <f t="shared" si="31"/>
        <v>5.899999999999995</v>
      </c>
      <c r="F87" s="19">
        <f t="shared" si="17"/>
        <v>0</v>
      </c>
      <c r="G87" s="19">
        <f t="shared" si="32"/>
        <v>0</v>
      </c>
      <c r="H87" s="19"/>
      <c r="I87" s="19">
        <f t="shared" si="33"/>
        <v>63.099999999999952</v>
      </c>
      <c r="J87" s="19">
        <f t="shared" si="34"/>
        <v>150</v>
      </c>
      <c r="K87" s="19"/>
      <c r="L87" s="19">
        <f t="shared" si="35"/>
        <v>9</v>
      </c>
      <c r="M87" s="19">
        <f t="shared" si="36"/>
        <v>0</v>
      </c>
      <c r="N87" s="19">
        <f t="shared" si="37"/>
        <v>9</v>
      </c>
      <c r="O87" s="19">
        <f t="shared" si="38"/>
        <v>0</v>
      </c>
      <c r="P87" s="19">
        <f t="shared" si="39"/>
        <v>0</v>
      </c>
      <c r="Q87" s="19">
        <f t="shared" si="70"/>
        <v>53.099999999999952</v>
      </c>
      <c r="R87" s="19">
        <f t="shared" si="40"/>
        <v>0</v>
      </c>
      <c r="S87" s="19">
        <f t="shared" si="41"/>
        <v>0.6</v>
      </c>
      <c r="T87" s="4" t="s">
        <v>0</v>
      </c>
      <c r="U87" s="4">
        <f t="shared" si="42"/>
        <v>2101</v>
      </c>
      <c r="V87" s="19">
        <f t="shared" si="18"/>
        <v>63.099999999999952</v>
      </c>
      <c r="W87" s="19">
        <f t="shared" si="19"/>
        <v>150.6</v>
      </c>
      <c r="X87" s="8">
        <f t="shared" si="43"/>
        <v>5</v>
      </c>
      <c r="Y87" s="4">
        <f t="shared" si="74"/>
        <v>12</v>
      </c>
      <c r="Z87" s="8">
        <f t="shared" si="44"/>
        <v>1005.9</v>
      </c>
      <c r="AA87" s="4">
        <f t="shared" si="45"/>
        <v>0</v>
      </c>
      <c r="AB87" s="4">
        <f t="shared" si="46"/>
        <v>0</v>
      </c>
      <c r="AC87" s="4" t="str">
        <f t="shared" si="47"/>
        <v>G0</v>
      </c>
      <c r="AD87" s="4">
        <f t="shared" si="48"/>
        <v>0</v>
      </c>
      <c r="AE87" s="4">
        <f t="shared" si="49"/>
        <v>5.899999999999995</v>
      </c>
      <c r="AF87" s="19">
        <f t="shared" si="21"/>
        <v>0</v>
      </c>
      <c r="AG87" s="19">
        <f t="shared" si="22"/>
        <v>0</v>
      </c>
      <c r="AH87" s="19"/>
      <c r="AI87" s="19">
        <f t="shared" si="23"/>
        <v>63.099999999999952</v>
      </c>
      <c r="AJ87" s="19">
        <f t="shared" si="24"/>
        <v>150</v>
      </c>
      <c r="AK87" s="19"/>
      <c r="AL87" s="19">
        <f t="shared" si="25"/>
        <v>9</v>
      </c>
      <c r="AM87" s="19">
        <f t="shared" si="26"/>
        <v>0</v>
      </c>
      <c r="AN87" s="19">
        <f t="shared" si="50"/>
        <v>9</v>
      </c>
      <c r="AO87" s="19">
        <f t="shared" si="51"/>
        <v>0</v>
      </c>
      <c r="AP87" s="19">
        <f t="shared" si="52"/>
        <v>0</v>
      </c>
      <c r="AQ87" s="19">
        <f t="shared" si="71"/>
        <v>53.099999999999952</v>
      </c>
      <c r="AR87" s="19">
        <f t="shared" si="53"/>
        <v>0</v>
      </c>
      <c r="AS87" s="19">
        <f t="shared" si="54"/>
        <v>-0.6</v>
      </c>
      <c r="AT87" s="4" t="s">
        <v>0</v>
      </c>
      <c r="AU87" s="4">
        <f t="shared" si="55"/>
        <v>2102</v>
      </c>
      <c r="AV87" s="19">
        <f t="shared" si="56"/>
        <v>63.099999999999952</v>
      </c>
      <c r="AW87" s="19">
        <f t="shared" si="57"/>
        <v>149.4</v>
      </c>
      <c r="AX87" s="8">
        <f t="shared" si="58"/>
        <v>5</v>
      </c>
      <c r="AY87" s="4">
        <f t="shared" si="59"/>
        <v>12</v>
      </c>
      <c r="AZ87" s="8">
        <f t="shared" si="60"/>
        <v>1005.9</v>
      </c>
      <c r="BA87" s="4">
        <f t="shared" si="61"/>
        <v>0</v>
      </c>
      <c r="BB87" s="4">
        <f t="shared" si="62"/>
        <v>0</v>
      </c>
      <c r="BC87" s="4" t="str">
        <f t="shared" si="63"/>
        <v>G0</v>
      </c>
      <c r="BD87" s="4">
        <f t="shared" si="64"/>
        <v>0</v>
      </c>
      <c r="BE87" s="19">
        <f t="shared" si="65"/>
        <v>0</v>
      </c>
      <c r="BF87" s="19">
        <f t="shared" si="66"/>
        <v>1.1999999999999886</v>
      </c>
      <c r="BG87" s="19">
        <f t="shared" si="67"/>
        <v>90</v>
      </c>
      <c r="BH87" s="1" t="str">
        <f t="shared" si="68"/>
        <v>T,2101,63.1,150.6,5,12,1005.9,0,0,G0,0</v>
      </c>
      <c r="BI87" s="1" t="str">
        <f t="shared" si="69"/>
        <v>T,2102,63.1,149.4,5,12,1005.9,0,0,G0,0</v>
      </c>
      <c r="BJ87" s="1" t="str">
        <f t="shared" si="27"/>
        <v>T,2101,63.1,150.6,5,12,1005.9,0,0,G0,0|T,2102,63.1,149.4,5,12,1005.9,0,0,G0,0|</v>
      </c>
      <c r="BK87" s="1" t="str">
        <f t="shared" si="28"/>
        <v>63.1,150.0,5.0,9.0,0.0,53.1,0.0,53.1</v>
      </c>
    </row>
    <row r="88" spans="1:63" x14ac:dyDescent="0.2">
      <c r="A88" s="8">
        <f t="shared" si="76"/>
        <v>5.9999999999999947</v>
      </c>
      <c r="B88" s="4">
        <f t="shared" si="29"/>
        <v>59.999999999999943</v>
      </c>
      <c r="C88" s="4">
        <f t="shared" si="30"/>
        <v>1</v>
      </c>
      <c r="D88" s="4">
        <v>1</v>
      </c>
      <c r="E88" s="4">
        <f t="shared" si="31"/>
        <v>5.9999999999999947</v>
      </c>
      <c r="F88" s="19">
        <f t="shared" si="17"/>
        <v>0</v>
      </c>
      <c r="G88" s="19">
        <f t="shared" si="32"/>
        <v>0</v>
      </c>
      <c r="H88" s="19"/>
      <c r="I88" s="19">
        <f t="shared" si="33"/>
        <v>63.99999999999995</v>
      </c>
      <c r="J88" s="19">
        <f t="shared" si="34"/>
        <v>150</v>
      </c>
      <c r="K88" s="19"/>
      <c r="L88" s="19">
        <f t="shared" si="35"/>
        <v>9</v>
      </c>
      <c r="M88" s="19">
        <f t="shared" si="36"/>
        <v>0</v>
      </c>
      <c r="N88" s="19">
        <f t="shared" si="37"/>
        <v>9</v>
      </c>
      <c r="O88" s="19">
        <f t="shared" si="38"/>
        <v>0</v>
      </c>
      <c r="P88" s="19">
        <f t="shared" si="39"/>
        <v>0</v>
      </c>
      <c r="Q88" s="19">
        <f t="shared" si="70"/>
        <v>53.99999999999995</v>
      </c>
      <c r="R88" s="19">
        <f t="shared" si="40"/>
        <v>0</v>
      </c>
      <c r="S88" s="19">
        <f t="shared" si="41"/>
        <v>0.6</v>
      </c>
      <c r="T88" s="4" t="s">
        <v>0</v>
      </c>
      <c r="U88" s="4">
        <f t="shared" si="42"/>
        <v>2101</v>
      </c>
      <c r="V88" s="19">
        <f t="shared" si="18"/>
        <v>63.99999999999995</v>
      </c>
      <c r="W88" s="19">
        <f t="shared" si="19"/>
        <v>150.6</v>
      </c>
      <c r="X88" s="8">
        <f t="shared" si="43"/>
        <v>5</v>
      </c>
      <c r="Y88" s="4">
        <f t="shared" si="74"/>
        <v>12</v>
      </c>
      <c r="Z88" s="8">
        <f t="shared" si="44"/>
        <v>1006</v>
      </c>
      <c r="AA88" s="4">
        <f t="shared" si="45"/>
        <v>0</v>
      </c>
      <c r="AB88" s="4">
        <f t="shared" si="46"/>
        <v>0</v>
      </c>
      <c r="AC88" s="4" t="str">
        <f t="shared" si="47"/>
        <v>G0</v>
      </c>
      <c r="AD88" s="4">
        <f t="shared" si="48"/>
        <v>0</v>
      </c>
      <c r="AE88" s="4">
        <f t="shared" si="49"/>
        <v>5.9999999999999947</v>
      </c>
      <c r="AF88" s="19">
        <f t="shared" si="21"/>
        <v>0</v>
      </c>
      <c r="AG88" s="19">
        <f t="shared" si="22"/>
        <v>0</v>
      </c>
      <c r="AH88" s="19"/>
      <c r="AI88" s="19">
        <f t="shared" si="23"/>
        <v>63.99999999999995</v>
      </c>
      <c r="AJ88" s="19">
        <f t="shared" si="24"/>
        <v>150</v>
      </c>
      <c r="AK88" s="19"/>
      <c r="AL88" s="19">
        <f t="shared" si="25"/>
        <v>9</v>
      </c>
      <c r="AM88" s="19">
        <f t="shared" si="26"/>
        <v>0</v>
      </c>
      <c r="AN88" s="19">
        <f t="shared" si="50"/>
        <v>9</v>
      </c>
      <c r="AO88" s="19">
        <f t="shared" si="51"/>
        <v>0</v>
      </c>
      <c r="AP88" s="19">
        <f t="shared" si="52"/>
        <v>0</v>
      </c>
      <c r="AQ88" s="19">
        <f t="shared" si="71"/>
        <v>53.99999999999995</v>
      </c>
      <c r="AR88" s="19">
        <f t="shared" si="53"/>
        <v>0</v>
      </c>
      <c r="AS88" s="19">
        <f t="shared" si="54"/>
        <v>-0.6</v>
      </c>
      <c r="AT88" s="4" t="s">
        <v>0</v>
      </c>
      <c r="AU88" s="4">
        <f t="shared" si="55"/>
        <v>2102</v>
      </c>
      <c r="AV88" s="19">
        <f t="shared" si="56"/>
        <v>63.99999999999995</v>
      </c>
      <c r="AW88" s="19">
        <f t="shared" si="57"/>
        <v>149.4</v>
      </c>
      <c r="AX88" s="8">
        <f t="shared" si="58"/>
        <v>5</v>
      </c>
      <c r="AY88" s="4">
        <f t="shared" si="59"/>
        <v>12</v>
      </c>
      <c r="AZ88" s="8">
        <f t="shared" si="60"/>
        <v>1006</v>
      </c>
      <c r="BA88" s="4">
        <f t="shared" si="61"/>
        <v>0</v>
      </c>
      <c r="BB88" s="4">
        <f t="shared" si="62"/>
        <v>0</v>
      </c>
      <c r="BC88" s="4" t="str">
        <f t="shared" si="63"/>
        <v>G0</v>
      </c>
      <c r="BD88" s="4">
        <f t="shared" si="64"/>
        <v>0</v>
      </c>
      <c r="BE88" s="19">
        <f t="shared" si="65"/>
        <v>0</v>
      </c>
      <c r="BF88" s="19">
        <f t="shared" si="66"/>
        <v>1.1999999999999886</v>
      </c>
      <c r="BG88" s="19">
        <f t="shared" si="67"/>
        <v>90</v>
      </c>
      <c r="BH88" s="1" t="str">
        <f t="shared" si="68"/>
        <v>T,2101,64.0,150.6,5,12,1006.0,0,0,G0,0</v>
      </c>
      <c r="BI88" s="1" t="str">
        <f t="shared" si="69"/>
        <v>T,2102,64.0,149.4,5,12,1006.0,0,0,G0,0</v>
      </c>
      <c r="BJ88" s="1" t="str">
        <f t="shared" si="27"/>
        <v>T,2101,64.0,150.6,5,12,1006.0,0,0,G0,0|T,2102,64.0,149.4,5,12,1006.0,0,0,G0,0|</v>
      </c>
      <c r="BK88" s="1" t="str">
        <f t="shared" si="28"/>
        <v>64.0,150.0,5.0,9.0,0.0,54.0,0.0,54.0</v>
      </c>
    </row>
    <row r="89" spans="1:63" x14ac:dyDescent="0.2">
      <c r="A89" s="4">
        <f t="shared" si="76"/>
        <v>6.0999999999999943</v>
      </c>
      <c r="B89" s="4">
        <f t="shared" si="29"/>
        <v>60.999999999999943</v>
      </c>
      <c r="C89" s="4">
        <f t="shared" si="30"/>
        <v>1</v>
      </c>
      <c r="D89" s="4">
        <v>1</v>
      </c>
      <c r="E89" s="4">
        <f t="shared" si="31"/>
        <v>6.0999999999999943</v>
      </c>
      <c r="F89" s="19">
        <f t="shared" si="17"/>
        <v>0</v>
      </c>
      <c r="G89" s="19">
        <f t="shared" si="32"/>
        <v>0</v>
      </c>
      <c r="H89" s="19"/>
      <c r="I89" s="19">
        <f t="shared" si="33"/>
        <v>64.899999999999949</v>
      </c>
      <c r="J89" s="19">
        <f t="shared" si="34"/>
        <v>150</v>
      </c>
      <c r="K89" s="19"/>
      <c r="L89" s="19">
        <f t="shared" si="35"/>
        <v>9</v>
      </c>
      <c r="M89" s="19">
        <f t="shared" si="36"/>
        <v>0</v>
      </c>
      <c r="N89" s="19">
        <f t="shared" si="37"/>
        <v>9</v>
      </c>
      <c r="O89" s="19">
        <f t="shared" si="38"/>
        <v>0</v>
      </c>
      <c r="P89" s="19">
        <f t="shared" si="39"/>
        <v>0</v>
      </c>
      <c r="Q89" s="19">
        <f t="shared" si="70"/>
        <v>54.899999999999949</v>
      </c>
      <c r="R89" s="19">
        <f t="shared" si="40"/>
        <v>0</v>
      </c>
      <c r="S89" s="19">
        <f t="shared" si="41"/>
        <v>0.6</v>
      </c>
      <c r="T89" s="4" t="s">
        <v>0</v>
      </c>
      <c r="U89" s="4">
        <f t="shared" si="42"/>
        <v>2101</v>
      </c>
      <c r="V89" s="19">
        <f t="shared" si="18"/>
        <v>64.899999999999949</v>
      </c>
      <c r="W89" s="19">
        <f t="shared" si="19"/>
        <v>150.6</v>
      </c>
      <c r="X89" s="8">
        <f t="shared" si="43"/>
        <v>5</v>
      </c>
      <c r="Y89" s="4">
        <f t="shared" si="74"/>
        <v>12</v>
      </c>
      <c r="Z89" s="8">
        <f t="shared" si="44"/>
        <v>1006.1</v>
      </c>
      <c r="AA89" s="4">
        <f t="shared" si="45"/>
        <v>0</v>
      </c>
      <c r="AB89" s="4">
        <f t="shared" si="46"/>
        <v>0</v>
      </c>
      <c r="AC89" s="4" t="str">
        <f t="shared" si="47"/>
        <v>G0</v>
      </c>
      <c r="AD89" s="4">
        <f t="shared" si="48"/>
        <v>0</v>
      </c>
      <c r="AE89" s="4">
        <f t="shared" si="49"/>
        <v>6.0999999999999943</v>
      </c>
      <c r="AF89" s="19">
        <f t="shared" si="21"/>
        <v>0</v>
      </c>
      <c r="AG89" s="19">
        <f t="shared" si="22"/>
        <v>0</v>
      </c>
      <c r="AH89" s="19"/>
      <c r="AI89" s="19">
        <f t="shared" si="23"/>
        <v>64.899999999999949</v>
      </c>
      <c r="AJ89" s="19">
        <f t="shared" si="24"/>
        <v>150</v>
      </c>
      <c r="AK89" s="19"/>
      <c r="AL89" s="19">
        <f t="shared" si="25"/>
        <v>9</v>
      </c>
      <c r="AM89" s="19">
        <f t="shared" si="26"/>
        <v>0</v>
      </c>
      <c r="AN89" s="19">
        <f t="shared" si="50"/>
        <v>9</v>
      </c>
      <c r="AO89" s="19">
        <f t="shared" si="51"/>
        <v>0</v>
      </c>
      <c r="AP89" s="19">
        <f t="shared" si="52"/>
        <v>0</v>
      </c>
      <c r="AQ89" s="19">
        <f t="shared" si="71"/>
        <v>54.899999999999949</v>
      </c>
      <c r="AR89" s="19">
        <f t="shared" si="53"/>
        <v>0</v>
      </c>
      <c r="AS89" s="19">
        <f t="shared" si="54"/>
        <v>-0.6</v>
      </c>
      <c r="AT89" s="4" t="s">
        <v>0</v>
      </c>
      <c r="AU89" s="4">
        <f t="shared" si="55"/>
        <v>2102</v>
      </c>
      <c r="AV89" s="19">
        <f t="shared" si="56"/>
        <v>64.899999999999949</v>
      </c>
      <c r="AW89" s="19">
        <f t="shared" si="57"/>
        <v>149.4</v>
      </c>
      <c r="AX89" s="8">
        <f t="shared" si="58"/>
        <v>5</v>
      </c>
      <c r="AY89" s="4">
        <f t="shared" si="59"/>
        <v>12</v>
      </c>
      <c r="AZ89" s="8">
        <f t="shared" si="60"/>
        <v>1006.1</v>
      </c>
      <c r="BA89" s="4">
        <f t="shared" si="61"/>
        <v>0</v>
      </c>
      <c r="BB89" s="4">
        <f t="shared" si="62"/>
        <v>0</v>
      </c>
      <c r="BC89" s="4" t="str">
        <f t="shared" si="63"/>
        <v>G0</v>
      </c>
      <c r="BD89" s="4">
        <f t="shared" si="64"/>
        <v>0</v>
      </c>
      <c r="BE89" s="19">
        <f t="shared" si="65"/>
        <v>0</v>
      </c>
      <c r="BF89" s="19">
        <f t="shared" si="66"/>
        <v>1.1999999999999886</v>
      </c>
      <c r="BG89" s="19">
        <f t="shared" si="67"/>
        <v>90</v>
      </c>
      <c r="BH89" s="1" t="str">
        <f t="shared" si="68"/>
        <v>T,2101,64.9,150.6,5,12,1006.1,0,0,G0,0</v>
      </c>
      <c r="BI89" s="1" t="str">
        <f t="shared" si="69"/>
        <v>T,2102,64.9,149.4,5,12,1006.1,0,0,G0,0</v>
      </c>
      <c r="BJ89" s="1" t="str">
        <f t="shared" si="27"/>
        <v>T,2101,64.9,150.6,5,12,1006.1,0,0,G0,0|T,2102,64.9,149.4,5,12,1006.1,0,0,G0,0|</v>
      </c>
      <c r="BK89" s="1" t="str">
        <f t="shared" si="28"/>
        <v>64.9,150.0,5.0,9.0,0.0,54.9,0.0,54.9</v>
      </c>
    </row>
    <row r="90" spans="1:63" x14ac:dyDescent="0.2">
      <c r="A90" s="4">
        <f t="shared" si="76"/>
        <v>6.199999999999994</v>
      </c>
      <c r="B90" s="4">
        <f t="shared" si="29"/>
        <v>61.999999999999936</v>
      </c>
      <c r="C90" s="4">
        <f t="shared" si="30"/>
        <v>1</v>
      </c>
      <c r="D90" s="4">
        <v>1</v>
      </c>
      <c r="E90" s="4">
        <f t="shared" si="31"/>
        <v>6.199999999999994</v>
      </c>
      <c r="F90" s="19">
        <f t="shared" si="17"/>
        <v>0</v>
      </c>
      <c r="G90" s="19">
        <f t="shared" si="32"/>
        <v>0</v>
      </c>
      <c r="H90" s="19"/>
      <c r="I90" s="19">
        <f t="shared" si="33"/>
        <v>65.799999999999955</v>
      </c>
      <c r="J90" s="19">
        <f t="shared" si="34"/>
        <v>150</v>
      </c>
      <c r="K90" s="19"/>
      <c r="L90" s="19">
        <f t="shared" si="35"/>
        <v>9</v>
      </c>
      <c r="M90" s="19">
        <f t="shared" si="36"/>
        <v>0</v>
      </c>
      <c r="N90" s="19">
        <f t="shared" si="37"/>
        <v>9</v>
      </c>
      <c r="O90" s="19">
        <f t="shared" si="38"/>
        <v>0</v>
      </c>
      <c r="P90" s="19">
        <f t="shared" si="39"/>
        <v>0</v>
      </c>
      <c r="Q90" s="19">
        <f t="shared" si="70"/>
        <v>55.799999999999955</v>
      </c>
      <c r="R90" s="19">
        <f t="shared" si="40"/>
        <v>0</v>
      </c>
      <c r="S90" s="19">
        <f t="shared" si="41"/>
        <v>0.6</v>
      </c>
      <c r="T90" s="4" t="s">
        <v>0</v>
      </c>
      <c r="U90" s="4">
        <f t="shared" si="42"/>
        <v>2101</v>
      </c>
      <c r="V90" s="19">
        <f t="shared" si="18"/>
        <v>65.799999999999955</v>
      </c>
      <c r="W90" s="19">
        <f t="shared" si="19"/>
        <v>150.6</v>
      </c>
      <c r="X90" s="8">
        <f t="shared" si="43"/>
        <v>5</v>
      </c>
      <c r="Y90" s="4">
        <f t="shared" si="74"/>
        <v>12</v>
      </c>
      <c r="Z90" s="8">
        <f t="shared" si="44"/>
        <v>1006.2</v>
      </c>
      <c r="AA90" s="4">
        <f t="shared" si="45"/>
        <v>0</v>
      </c>
      <c r="AB90" s="4">
        <f t="shared" si="46"/>
        <v>0</v>
      </c>
      <c r="AC90" s="4" t="str">
        <f t="shared" si="47"/>
        <v>G0</v>
      </c>
      <c r="AD90" s="4">
        <f t="shared" si="48"/>
        <v>0</v>
      </c>
      <c r="AE90" s="4">
        <f t="shared" si="49"/>
        <v>6.199999999999994</v>
      </c>
      <c r="AF90" s="19">
        <f t="shared" si="21"/>
        <v>0</v>
      </c>
      <c r="AG90" s="19">
        <f t="shared" si="22"/>
        <v>0</v>
      </c>
      <c r="AH90" s="19"/>
      <c r="AI90" s="19">
        <f t="shared" si="23"/>
        <v>65.799999999999955</v>
      </c>
      <c r="AJ90" s="19">
        <f t="shared" si="24"/>
        <v>150</v>
      </c>
      <c r="AK90" s="19"/>
      <c r="AL90" s="19">
        <f t="shared" si="25"/>
        <v>9</v>
      </c>
      <c r="AM90" s="19">
        <f t="shared" si="26"/>
        <v>0</v>
      </c>
      <c r="AN90" s="19">
        <f t="shared" si="50"/>
        <v>9</v>
      </c>
      <c r="AO90" s="19">
        <f t="shared" si="51"/>
        <v>0</v>
      </c>
      <c r="AP90" s="19">
        <f t="shared" si="52"/>
        <v>0</v>
      </c>
      <c r="AQ90" s="19">
        <f t="shared" si="71"/>
        <v>55.799999999999955</v>
      </c>
      <c r="AR90" s="19">
        <f t="shared" si="53"/>
        <v>0</v>
      </c>
      <c r="AS90" s="19">
        <f t="shared" si="54"/>
        <v>-0.6</v>
      </c>
      <c r="AT90" s="4" t="s">
        <v>0</v>
      </c>
      <c r="AU90" s="4">
        <f t="shared" si="55"/>
        <v>2102</v>
      </c>
      <c r="AV90" s="19">
        <f t="shared" si="56"/>
        <v>65.799999999999955</v>
      </c>
      <c r="AW90" s="19">
        <f t="shared" si="57"/>
        <v>149.4</v>
      </c>
      <c r="AX90" s="8">
        <f t="shared" si="58"/>
        <v>5</v>
      </c>
      <c r="AY90" s="4">
        <f t="shared" si="59"/>
        <v>12</v>
      </c>
      <c r="AZ90" s="8">
        <f t="shared" si="60"/>
        <v>1006.2</v>
      </c>
      <c r="BA90" s="4">
        <f t="shared" si="61"/>
        <v>0</v>
      </c>
      <c r="BB90" s="4">
        <f t="shared" si="62"/>
        <v>0</v>
      </c>
      <c r="BC90" s="4" t="str">
        <f t="shared" si="63"/>
        <v>G0</v>
      </c>
      <c r="BD90" s="4">
        <f t="shared" si="64"/>
        <v>0</v>
      </c>
      <c r="BE90" s="19">
        <f t="shared" si="65"/>
        <v>0</v>
      </c>
      <c r="BF90" s="19">
        <f t="shared" si="66"/>
        <v>1.1999999999999886</v>
      </c>
      <c r="BG90" s="19">
        <f t="shared" si="67"/>
        <v>90</v>
      </c>
      <c r="BH90" s="1" t="str">
        <f t="shared" si="68"/>
        <v>T,2101,65.8,150.6,5,12,1006.2,0,0,G0,0</v>
      </c>
      <c r="BI90" s="1" t="str">
        <f t="shared" si="69"/>
        <v>T,2102,65.8,149.4,5,12,1006.2,0,0,G0,0</v>
      </c>
      <c r="BJ90" s="1" t="str">
        <f t="shared" si="27"/>
        <v>T,2101,65.8,150.6,5,12,1006.2,0,0,G0,0|T,2102,65.8,149.4,5,12,1006.2,0,0,G0,0|</v>
      </c>
      <c r="BK90" s="1" t="str">
        <f t="shared" si="28"/>
        <v>65.8,150.0,5.0,9.0,0.0,55.8,0.0,55.8</v>
      </c>
    </row>
    <row r="91" spans="1:63" x14ac:dyDescent="0.2">
      <c r="A91" s="4">
        <f t="shared" si="76"/>
        <v>6.2999999999999936</v>
      </c>
      <c r="B91" s="4">
        <f t="shared" si="29"/>
        <v>62.999999999999936</v>
      </c>
      <c r="C91" s="4">
        <f t="shared" si="30"/>
        <v>1</v>
      </c>
      <c r="D91" s="4">
        <v>1</v>
      </c>
      <c r="E91" s="4">
        <f t="shared" si="31"/>
        <v>6.2999999999999936</v>
      </c>
      <c r="F91" s="19">
        <f t="shared" si="17"/>
        <v>0</v>
      </c>
      <c r="G91" s="19">
        <f t="shared" si="32"/>
        <v>0</v>
      </c>
      <c r="H91" s="19"/>
      <c r="I91" s="19">
        <f t="shared" si="33"/>
        <v>66.699999999999946</v>
      </c>
      <c r="J91" s="19">
        <f t="shared" si="34"/>
        <v>150</v>
      </c>
      <c r="K91" s="19"/>
      <c r="L91" s="19">
        <f t="shared" si="35"/>
        <v>9</v>
      </c>
      <c r="M91" s="19">
        <f t="shared" si="36"/>
        <v>0</v>
      </c>
      <c r="N91" s="19">
        <f t="shared" si="37"/>
        <v>9</v>
      </c>
      <c r="O91" s="19">
        <f t="shared" si="38"/>
        <v>0</v>
      </c>
      <c r="P91" s="19">
        <f t="shared" si="39"/>
        <v>0</v>
      </c>
      <c r="Q91" s="19">
        <f t="shared" si="70"/>
        <v>56.699999999999946</v>
      </c>
      <c r="R91" s="19">
        <f t="shared" si="40"/>
        <v>0</v>
      </c>
      <c r="S91" s="19">
        <f t="shared" si="41"/>
        <v>0.6</v>
      </c>
      <c r="T91" s="4" t="s">
        <v>0</v>
      </c>
      <c r="U91" s="4">
        <f t="shared" si="42"/>
        <v>2101</v>
      </c>
      <c r="V91" s="19">
        <f t="shared" si="18"/>
        <v>66.699999999999946</v>
      </c>
      <c r="W91" s="19">
        <f t="shared" si="19"/>
        <v>150.6</v>
      </c>
      <c r="X91" s="8">
        <f t="shared" si="43"/>
        <v>5</v>
      </c>
      <c r="Y91" s="4">
        <f t="shared" si="74"/>
        <v>12</v>
      </c>
      <c r="Z91" s="8">
        <f t="shared" si="44"/>
        <v>1006.3</v>
      </c>
      <c r="AA91" s="4">
        <f t="shared" si="45"/>
        <v>0</v>
      </c>
      <c r="AB91" s="4">
        <f t="shared" si="46"/>
        <v>0</v>
      </c>
      <c r="AC91" s="4" t="str">
        <f t="shared" si="47"/>
        <v>G0</v>
      </c>
      <c r="AD91" s="4">
        <f t="shared" si="48"/>
        <v>0</v>
      </c>
      <c r="AE91" s="4">
        <f t="shared" si="49"/>
        <v>6.2999999999999936</v>
      </c>
      <c r="AF91" s="19">
        <f t="shared" si="21"/>
        <v>0</v>
      </c>
      <c r="AG91" s="19">
        <f t="shared" si="22"/>
        <v>0</v>
      </c>
      <c r="AH91" s="19"/>
      <c r="AI91" s="19">
        <f t="shared" si="23"/>
        <v>66.699999999999946</v>
      </c>
      <c r="AJ91" s="19">
        <f t="shared" si="24"/>
        <v>150</v>
      </c>
      <c r="AK91" s="19"/>
      <c r="AL91" s="19">
        <f t="shared" si="25"/>
        <v>9</v>
      </c>
      <c r="AM91" s="19">
        <f t="shared" si="26"/>
        <v>0</v>
      </c>
      <c r="AN91" s="19">
        <f t="shared" si="50"/>
        <v>9</v>
      </c>
      <c r="AO91" s="19">
        <f t="shared" si="51"/>
        <v>0</v>
      </c>
      <c r="AP91" s="19">
        <f t="shared" si="52"/>
        <v>0</v>
      </c>
      <c r="AQ91" s="19">
        <f t="shared" si="71"/>
        <v>56.699999999999946</v>
      </c>
      <c r="AR91" s="19">
        <f t="shared" si="53"/>
        <v>0</v>
      </c>
      <c r="AS91" s="19">
        <f t="shared" si="54"/>
        <v>-0.6</v>
      </c>
      <c r="AT91" s="4" t="s">
        <v>0</v>
      </c>
      <c r="AU91" s="4">
        <f t="shared" si="55"/>
        <v>2102</v>
      </c>
      <c r="AV91" s="19">
        <f t="shared" si="56"/>
        <v>66.699999999999946</v>
      </c>
      <c r="AW91" s="19">
        <f t="shared" si="57"/>
        <v>149.4</v>
      </c>
      <c r="AX91" s="8">
        <f t="shared" si="58"/>
        <v>5</v>
      </c>
      <c r="AY91" s="4">
        <f t="shared" si="59"/>
        <v>12</v>
      </c>
      <c r="AZ91" s="8">
        <f t="shared" si="60"/>
        <v>1006.3</v>
      </c>
      <c r="BA91" s="4">
        <f t="shared" si="61"/>
        <v>0</v>
      </c>
      <c r="BB91" s="4">
        <f t="shared" si="62"/>
        <v>0</v>
      </c>
      <c r="BC91" s="4" t="str">
        <f t="shared" si="63"/>
        <v>G0</v>
      </c>
      <c r="BD91" s="4">
        <f t="shared" si="64"/>
        <v>0</v>
      </c>
      <c r="BE91" s="19">
        <f t="shared" si="65"/>
        <v>0</v>
      </c>
      <c r="BF91" s="19">
        <f t="shared" si="66"/>
        <v>1.1999999999999886</v>
      </c>
      <c r="BG91" s="19">
        <f t="shared" si="67"/>
        <v>90</v>
      </c>
      <c r="BH91" s="1" t="str">
        <f t="shared" si="68"/>
        <v>T,2101,66.7,150.6,5,12,1006.3,0,0,G0,0</v>
      </c>
      <c r="BI91" s="1" t="str">
        <f t="shared" si="69"/>
        <v>T,2102,66.7,149.4,5,12,1006.3,0,0,G0,0</v>
      </c>
      <c r="BJ91" s="1" t="str">
        <f t="shared" si="27"/>
        <v>T,2101,66.7,150.6,5,12,1006.3,0,0,G0,0|T,2102,66.7,149.4,5,12,1006.3,0,0,G0,0|</v>
      </c>
      <c r="BK91" s="1" t="str">
        <f t="shared" si="28"/>
        <v>66.7,150.0,5.0,9.0,0.0,56.7,0.0,56.7</v>
      </c>
    </row>
    <row r="92" spans="1:63" x14ac:dyDescent="0.2">
      <c r="A92" s="4">
        <f t="shared" si="76"/>
        <v>6.3999999999999932</v>
      </c>
      <c r="B92" s="4">
        <f t="shared" si="29"/>
        <v>63.999999999999929</v>
      </c>
      <c r="C92" s="4">
        <f t="shared" si="30"/>
        <v>1</v>
      </c>
      <c r="D92" s="4">
        <v>1</v>
      </c>
      <c r="E92" s="4">
        <f t="shared" si="31"/>
        <v>6.3999999999999932</v>
      </c>
      <c r="F92" s="19">
        <f t="shared" ref="F92:F155" si="77">$B$14 + $D$14*$E92 + 0.5*$F$14*$E92*$E92</f>
        <v>0</v>
      </c>
      <c r="G92" s="19">
        <f t="shared" si="32"/>
        <v>0</v>
      </c>
      <c r="H92" s="19"/>
      <c r="I92" s="19">
        <f t="shared" si="33"/>
        <v>67.599999999999937</v>
      </c>
      <c r="J92" s="19">
        <f t="shared" si="34"/>
        <v>150</v>
      </c>
      <c r="K92" s="19"/>
      <c r="L92" s="19">
        <f t="shared" si="35"/>
        <v>9</v>
      </c>
      <c r="M92" s="19">
        <f t="shared" si="36"/>
        <v>0</v>
      </c>
      <c r="N92" s="19">
        <f t="shared" si="37"/>
        <v>9</v>
      </c>
      <c r="O92" s="19">
        <f t="shared" si="38"/>
        <v>0</v>
      </c>
      <c r="P92" s="19">
        <f t="shared" si="39"/>
        <v>0</v>
      </c>
      <c r="Q92" s="19">
        <f t="shared" si="70"/>
        <v>57.599999999999937</v>
      </c>
      <c r="R92" s="19">
        <f t="shared" si="40"/>
        <v>0</v>
      </c>
      <c r="S92" s="19">
        <f t="shared" si="41"/>
        <v>0.6</v>
      </c>
      <c r="T92" s="4" t="s">
        <v>0</v>
      </c>
      <c r="U92" s="4">
        <f t="shared" si="42"/>
        <v>2101</v>
      </c>
      <c r="V92" s="19">
        <f t="shared" ref="V92:V155" si="78">I92+R92</f>
        <v>67.599999999999937</v>
      </c>
      <c r="W92" s="19">
        <f t="shared" ref="W92:W155" si="79">J92+S92</f>
        <v>150.6</v>
      </c>
      <c r="X92" s="8">
        <f t="shared" si="43"/>
        <v>5</v>
      </c>
      <c r="Y92" s="4">
        <f t="shared" si="74"/>
        <v>12</v>
      </c>
      <c r="Z92" s="8">
        <f t="shared" si="44"/>
        <v>1006.4</v>
      </c>
      <c r="AA92" s="4">
        <f t="shared" si="45"/>
        <v>0</v>
      </c>
      <c r="AB92" s="4">
        <f t="shared" si="46"/>
        <v>0</v>
      </c>
      <c r="AC92" s="4" t="str">
        <f t="shared" si="47"/>
        <v>G0</v>
      </c>
      <c r="AD92" s="4">
        <f t="shared" si="48"/>
        <v>0</v>
      </c>
      <c r="AE92" s="4">
        <f t="shared" si="49"/>
        <v>6.3999999999999932</v>
      </c>
      <c r="AF92" s="19">
        <f t="shared" ref="AF92:AF155" si="80">$B$14 + $D$14*$AE92 + 0.5*$F$14*$AE92*$AE92</f>
        <v>0</v>
      </c>
      <c r="AG92" s="19">
        <f t="shared" ref="AG92:AG155" si="81">$D$14+ $F$14*$AE92</f>
        <v>0</v>
      </c>
      <c r="AH92" s="19"/>
      <c r="AI92" s="19">
        <f t="shared" ref="AI92:AI155" si="82">$B$7 + $B$10*$AE92 + 0.5*$B$12*$AE92*$AE92 + $B$13*COS(AF92)</f>
        <v>67.599999999999937</v>
      </c>
      <c r="AJ92" s="19">
        <f t="shared" ref="AJ92:AJ155" si="83">$D$7 + $D$10*$AE92 + 0.5*$D$12*$AE92*$AE92 + $B$13*SIN(AF92)</f>
        <v>150</v>
      </c>
      <c r="AK92" s="19"/>
      <c r="AL92" s="19">
        <f t="shared" ref="AL92:AL155" si="84">$B$10 + $B$12*$AE92 - $B$13*SIN(AF92)*AG92</f>
        <v>9</v>
      </c>
      <c r="AM92" s="19">
        <f t="shared" ref="AM92:AM155" si="85">$D$10 + $D$12*$AE92 + $B$13*COS(AF92)*AG92</f>
        <v>0</v>
      </c>
      <c r="AN92" s="19">
        <f t="shared" si="50"/>
        <v>9</v>
      </c>
      <c r="AO92" s="19">
        <f t="shared" si="51"/>
        <v>0</v>
      </c>
      <c r="AP92" s="19">
        <f t="shared" si="52"/>
        <v>0</v>
      </c>
      <c r="AQ92" s="19">
        <f t="shared" si="71"/>
        <v>57.599999999999937</v>
      </c>
      <c r="AR92" s="19">
        <f t="shared" si="53"/>
        <v>0</v>
      </c>
      <c r="AS92" s="19">
        <f t="shared" si="54"/>
        <v>-0.6</v>
      </c>
      <c r="AT92" s="4" t="s">
        <v>0</v>
      </c>
      <c r="AU92" s="4">
        <f t="shared" si="55"/>
        <v>2102</v>
      </c>
      <c r="AV92" s="19">
        <f t="shared" si="56"/>
        <v>67.599999999999937</v>
      </c>
      <c r="AW92" s="19">
        <f t="shared" si="57"/>
        <v>149.4</v>
      </c>
      <c r="AX92" s="8">
        <f t="shared" si="58"/>
        <v>5</v>
      </c>
      <c r="AY92" s="4">
        <f t="shared" si="59"/>
        <v>12</v>
      </c>
      <c r="AZ92" s="8">
        <f t="shared" si="60"/>
        <v>1006.4</v>
      </c>
      <c r="BA92" s="4">
        <f t="shared" si="61"/>
        <v>0</v>
      </c>
      <c r="BB92" s="4">
        <f t="shared" si="62"/>
        <v>0</v>
      </c>
      <c r="BC92" s="4" t="str">
        <f t="shared" si="63"/>
        <v>G0</v>
      </c>
      <c r="BD92" s="4">
        <f t="shared" si="64"/>
        <v>0</v>
      </c>
      <c r="BE92" s="19">
        <f t="shared" si="65"/>
        <v>0</v>
      </c>
      <c r="BF92" s="19">
        <f t="shared" si="66"/>
        <v>1.1999999999999886</v>
      </c>
      <c r="BG92" s="19">
        <f t="shared" si="67"/>
        <v>90</v>
      </c>
      <c r="BH92" s="1" t="str">
        <f t="shared" si="68"/>
        <v>T,2101,67.6,150.6,5,12,1006.4,0,0,G0,0</v>
      </c>
      <c r="BI92" s="1" t="str">
        <f t="shared" si="69"/>
        <v>T,2102,67.6,149.4,5,12,1006.4,0,0,G0,0</v>
      </c>
      <c r="BJ92" s="1" t="str">
        <f t="shared" ref="BJ92:BJ155" si="86">IF(C92=1,CONCATENATE(BH92,$BH$25,BI92,$BH$25),"")</f>
        <v>T,2101,67.6,150.6,5,12,1006.4,0,0,G0,0|T,2102,67.6,149.4,5,12,1006.4,0,0,G0,0|</v>
      </c>
      <c r="BK92" s="1" t="str">
        <f t="shared" ref="BK92:BK155" si="87">CONCATENATE(TEXT(I92,"0.0"),",",TEXT(J92,"0.0"),",",TEXT($F$7,"0.0"),",",TEXT(N92,"0.0"),",",TEXT(0,"0.0"),",",TEXT($Q92,"0.0"),",",TEXT($P92,"0.0"),",",TEXT($Q92,"0.0"))</f>
        <v>67.6,150.0,5.0,9.0,0.0,57.6,0.0,57.6</v>
      </c>
    </row>
    <row r="93" spans="1:63" x14ac:dyDescent="0.2">
      <c r="A93" s="4">
        <f t="shared" si="76"/>
        <v>6.4999999999999929</v>
      </c>
      <c r="B93" s="4">
        <f t="shared" ref="B93:B156" si="88">A93/$B$17</f>
        <v>64.999999999999929</v>
      </c>
      <c r="C93" s="4">
        <f t="shared" ref="C93:C156" si="89">IF(B93-INT(B93+0.001)&gt;0.001,0,1)</f>
        <v>1</v>
      </c>
      <c r="D93" s="4">
        <v>1</v>
      </c>
      <c r="E93" s="4">
        <f t="shared" ref="E93:E156" si="90">$A93+$B$21</f>
        <v>6.4999999999999929</v>
      </c>
      <c r="F93" s="19">
        <f t="shared" si="77"/>
        <v>0</v>
      </c>
      <c r="G93" s="19">
        <f t="shared" ref="G93:G156" si="91">$D$14 + $F$14*$E93</f>
        <v>0</v>
      </c>
      <c r="H93" s="19"/>
      <c r="I93" s="19">
        <f t="shared" ref="I93:I156" si="92">$B$7 + $B$10*$E93 +  0.5*$B$12*$E93*$E93 + $B$13*COS(F93)</f>
        <v>68.499999999999943</v>
      </c>
      <c r="J93" s="19">
        <f t="shared" ref="J93:J156" si="93">$D$7 + $D$10*$E93 + 0.5*$D$12*$E93*$E93 + $B$13*SIN(F93)</f>
        <v>150</v>
      </c>
      <c r="K93" s="19"/>
      <c r="L93" s="19">
        <f t="shared" ref="L93:L156" si="94">$B$10 + $B$12*$E93 - $B$13*SIN(F93)*$G93</f>
        <v>9</v>
      </c>
      <c r="M93" s="19">
        <f t="shared" ref="M93:M156" si="95">$D$10 + $D$12*$E93 + $B$13*COS(F93)*$G93</f>
        <v>0</v>
      </c>
      <c r="N93" s="19">
        <f t="shared" ref="N93:N156" si="96">SQRT(L93*L93+M93*M93)</f>
        <v>9</v>
      </c>
      <c r="O93" s="19">
        <f t="shared" ref="O93:O156" si="97">ATAN2(L93,M93)</f>
        <v>0</v>
      </c>
      <c r="P93" s="19">
        <f t="shared" ref="P93:P156" si="98">O93/$H$12</f>
        <v>0</v>
      </c>
      <c r="Q93" s="19">
        <f t="shared" si="70"/>
        <v>58.499999999999943</v>
      </c>
      <c r="R93" s="19">
        <f t="shared" ref="R93:R156" si="99">$B$20*COS(O93)-$D$20*SIN(O93)</f>
        <v>0</v>
      </c>
      <c r="S93" s="19">
        <f t="shared" ref="S93:S156" si="100">$B$20*SIN(O93)+$D$20*COS(O93)</f>
        <v>0.6</v>
      </c>
      <c r="T93" s="4" t="s">
        <v>0</v>
      </c>
      <c r="U93" s="4">
        <f t="shared" ref="U93:U156" si="101">$B$19</f>
        <v>2101</v>
      </c>
      <c r="V93" s="19">
        <f t="shared" si="78"/>
        <v>68.499999999999943</v>
      </c>
      <c r="W93" s="19">
        <f t="shared" si="79"/>
        <v>150.6</v>
      </c>
      <c r="X93" s="8">
        <f t="shared" ref="X93:X156" si="102">$F$7</f>
        <v>5</v>
      </c>
      <c r="Y93" s="4">
        <f t="shared" si="74"/>
        <v>12</v>
      </c>
      <c r="Z93" s="8">
        <f t="shared" ref="Z93:Z156" si="103">$B$5 + E93</f>
        <v>1006.5</v>
      </c>
      <c r="AA93" s="4">
        <f t="shared" ref="AA93:AA156" si="104">$J$19</f>
        <v>0</v>
      </c>
      <c r="AB93" s="4">
        <f t="shared" ref="AB93:AB156" si="105">$J$20</f>
        <v>0</v>
      </c>
      <c r="AC93" s="4" t="str">
        <f t="shared" ref="AC93:AC156" si="106">$J$21</f>
        <v>G0</v>
      </c>
      <c r="AD93" s="4">
        <f t="shared" ref="AD93:AD156" si="107">$J$22</f>
        <v>0</v>
      </c>
      <c r="AE93" s="4">
        <f t="shared" ref="AE93:AE156" si="108">$A93+$F$21</f>
        <v>6.4999999999999929</v>
      </c>
      <c r="AF93" s="19">
        <f t="shared" si="80"/>
        <v>0</v>
      </c>
      <c r="AG93" s="19">
        <f t="shared" si="81"/>
        <v>0</v>
      </c>
      <c r="AH93" s="19"/>
      <c r="AI93" s="19">
        <f t="shared" si="82"/>
        <v>68.499999999999943</v>
      </c>
      <c r="AJ93" s="19">
        <f t="shared" si="83"/>
        <v>150</v>
      </c>
      <c r="AK93" s="19"/>
      <c r="AL93" s="19">
        <f t="shared" si="84"/>
        <v>9</v>
      </c>
      <c r="AM93" s="19">
        <f t="shared" si="85"/>
        <v>0</v>
      </c>
      <c r="AN93" s="19">
        <f t="shared" ref="AN93:AN156" si="109">SQRT(AL93*AL93+AM93*AM93)</f>
        <v>9</v>
      </c>
      <c r="AO93" s="19">
        <f t="shared" ref="AO93:AO156" si="110">ATAN2(AL93,AM93)</f>
        <v>0</v>
      </c>
      <c r="AP93" s="19">
        <f t="shared" ref="AP93:AP156" si="111">AO93/$H$12</f>
        <v>0</v>
      </c>
      <c r="AQ93" s="19">
        <f t="shared" si="71"/>
        <v>58.499999999999943</v>
      </c>
      <c r="AR93" s="19">
        <f t="shared" ref="AR93:AR156" si="112">$F$20*COS(AO93)-$H$20*SIN(AO93)</f>
        <v>0</v>
      </c>
      <c r="AS93" s="19">
        <f t="shared" ref="AS93:AS156" si="113">$F$20*SIN(AO93)+$H$20*COS(AO93)</f>
        <v>-0.6</v>
      </c>
      <c r="AT93" s="4" t="s">
        <v>0</v>
      </c>
      <c r="AU93" s="4">
        <f t="shared" ref="AU93:AU156" si="114">$F$19</f>
        <v>2102</v>
      </c>
      <c r="AV93" s="19">
        <f t="shared" ref="AV93:AV156" si="115">AI93+AR93</f>
        <v>68.499999999999943</v>
      </c>
      <c r="AW93" s="19">
        <f t="shared" ref="AW93:AW156" si="116">AJ93+AS93</f>
        <v>149.4</v>
      </c>
      <c r="AX93" s="8">
        <f t="shared" ref="AX93:AX156" si="117">$F$7</f>
        <v>5</v>
      </c>
      <c r="AY93" s="4">
        <f t="shared" ref="AY93:AY156" si="118">$F$22</f>
        <v>12</v>
      </c>
      <c r="AZ93" s="8">
        <f t="shared" ref="AZ93:AZ156" si="119">$B$5 + AE93</f>
        <v>1006.5</v>
      </c>
      <c r="BA93" s="4">
        <f t="shared" ref="BA93:BA156" si="120">$J$19</f>
        <v>0</v>
      </c>
      <c r="BB93" s="4">
        <f t="shared" ref="BB93:BB156" si="121">$J$20</f>
        <v>0</v>
      </c>
      <c r="BC93" s="4" t="str">
        <f t="shared" ref="BC93:BC156" si="122">$J$21</f>
        <v>G0</v>
      </c>
      <c r="BD93" s="4">
        <f t="shared" ref="BD93:BD156" si="123">$J$22</f>
        <v>0</v>
      </c>
      <c r="BE93" s="19">
        <f t="shared" ref="BE93:BE156" si="124">SQRT((I93-AI93)*(I93-AI93)+(J93-AJ93)*(J93-AJ93))</f>
        <v>0</v>
      </c>
      <c r="BF93" s="19">
        <f t="shared" ref="BF93:BF156" si="125">SQRT((V93-AV93)*(V93-AV93)+(W93-AW93)*(W93-AW93))</f>
        <v>1.1999999999999886</v>
      </c>
      <c r="BG93" s="19">
        <f t="shared" ref="BG93:BG156" si="126">ATAN2(V93-AV93,W93-AW93)/$H$12</f>
        <v>90</v>
      </c>
      <c r="BH93" s="1" t="str">
        <f t="shared" ref="BH93:BH156" si="127">CONCATENATE(T93,",",U93,",",TEXT(V93,"0.0"),",",TEXT(W93,"0.0"),",",X93,",",Y93,",",TEXT(Z93,"0.0"),",",AA93,",",AB93,",",AC93,",",AD93)</f>
        <v>T,2101,68.5,150.6,5,12,1006.5,0,0,G0,0</v>
      </c>
      <c r="BI93" s="1" t="str">
        <f t="shared" ref="BI93:BI156" si="128">CONCATENATE(AT93,",",AU93,",",TEXT(AV93,"0.0"),",",TEXT(AW93,"0.0"),",",AX93,",",AY93,",",TEXT(AZ93,"0.0"),",",BA93,",",BB93,",",BC93,",",BD93)</f>
        <v>T,2102,68.5,149.4,5,12,1006.5,0,0,G0,0</v>
      </c>
      <c r="BJ93" s="1" t="str">
        <f t="shared" si="86"/>
        <v>T,2101,68.5,150.6,5,12,1006.5,0,0,G0,0|T,2102,68.5,149.4,5,12,1006.5,0,0,G0,0|</v>
      </c>
      <c r="BK93" s="1" t="str">
        <f t="shared" si="87"/>
        <v>68.5,150.0,5.0,9.0,0.0,58.5,0.0,58.5</v>
      </c>
    </row>
    <row r="94" spans="1:63" x14ac:dyDescent="0.2">
      <c r="A94" s="4">
        <f t="shared" si="76"/>
        <v>6.5999999999999925</v>
      </c>
      <c r="B94" s="4">
        <f t="shared" si="88"/>
        <v>65.999999999999915</v>
      </c>
      <c r="C94" s="4">
        <f t="shared" si="89"/>
        <v>1</v>
      </c>
      <c r="D94" s="4">
        <v>1</v>
      </c>
      <c r="E94" s="4">
        <f t="shared" si="90"/>
        <v>6.5999999999999925</v>
      </c>
      <c r="F94" s="19">
        <f t="shared" si="77"/>
        <v>0</v>
      </c>
      <c r="G94" s="19">
        <f t="shared" si="91"/>
        <v>0</v>
      </c>
      <c r="H94" s="19"/>
      <c r="I94" s="19">
        <f t="shared" si="92"/>
        <v>69.399999999999935</v>
      </c>
      <c r="J94" s="19">
        <f t="shared" si="93"/>
        <v>150</v>
      </c>
      <c r="K94" s="19"/>
      <c r="L94" s="19">
        <f t="shared" si="94"/>
        <v>9</v>
      </c>
      <c r="M94" s="19">
        <f t="shared" si="95"/>
        <v>0</v>
      </c>
      <c r="N94" s="19">
        <f t="shared" si="96"/>
        <v>9</v>
      </c>
      <c r="O94" s="19">
        <f t="shared" si="97"/>
        <v>0</v>
      </c>
      <c r="P94" s="19">
        <f t="shared" si="98"/>
        <v>0</v>
      </c>
      <c r="Q94" s="19">
        <f t="shared" ref="Q94:Q157" si="129">Q93+ SQRT( (I94-I93)* (I94-I93) + (J94-J93)* (J94-J93))</f>
        <v>59.399999999999935</v>
      </c>
      <c r="R94" s="19">
        <f t="shared" si="99"/>
        <v>0</v>
      </c>
      <c r="S94" s="19">
        <f t="shared" si="100"/>
        <v>0.6</v>
      </c>
      <c r="T94" s="4" t="s">
        <v>0</v>
      </c>
      <c r="U94" s="4">
        <f t="shared" si="101"/>
        <v>2101</v>
      </c>
      <c r="V94" s="19">
        <f t="shared" si="78"/>
        <v>69.399999999999935</v>
      </c>
      <c r="W94" s="19">
        <f t="shared" si="79"/>
        <v>150.6</v>
      </c>
      <c r="X94" s="8">
        <f t="shared" si="102"/>
        <v>5</v>
      </c>
      <c r="Y94" s="4">
        <f t="shared" si="74"/>
        <v>12</v>
      </c>
      <c r="Z94" s="8">
        <f t="shared" si="103"/>
        <v>1006.6</v>
      </c>
      <c r="AA94" s="4">
        <f t="shared" si="104"/>
        <v>0</v>
      </c>
      <c r="AB94" s="4">
        <f t="shared" si="105"/>
        <v>0</v>
      </c>
      <c r="AC94" s="4" t="str">
        <f t="shared" si="106"/>
        <v>G0</v>
      </c>
      <c r="AD94" s="4">
        <f t="shared" si="107"/>
        <v>0</v>
      </c>
      <c r="AE94" s="4">
        <f t="shared" si="108"/>
        <v>6.5999999999999925</v>
      </c>
      <c r="AF94" s="19">
        <f t="shared" si="80"/>
        <v>0</v>
      </c>
      <c r="AG94" s="19">
        <f t="shared" si="81"/>
        <v>0</v>
      </c>
      <c r="AH94" s="19"/>
      <c r="AI94" s="19">
        <f t="shared" si="82"/>
        <v>69.399999999999935</v>
      </c>
      <c r="AJ94" s="19">
        <f t="shared" si="83"/>
        <v>150</v>
      </c>
      <c r="AK94" s="19"/>
      <c r="AL94" s="19">
        <f t="shared" si="84"/>
        <v>9</v>
      </c>
      <c r="AM94" s="19">
        <f t="shared" si="85"/>
        <v>0</v>
      </c>
      <c r="AN94" s="19">
        <f t="shared" si="109"/>
        <v>9</v>
      </c>
      <c r="AO94" s="19">
        <f t="shared" si="110"/>
        <v>0</v>
      </c>
      <c r="AP94" s="19">
        <f t="shared" si="111"/>
        <v>0</v>
      </c>
      <c r="AQ94" s="19">
        <f t="shared" ref="AQ94:AQ157" si="130">AQ93+ SQRT( (AI94-AI93)* (AI94-AI93) + (AJ94-AJ93)* (AJ94-AJ93))</f>
        <v>59.399999999999935</v>
      </c>
      <c r="AR94" s="19">
        <f t="shared" si="112"/>
        <v>0</v>
      </c>
      <c r="AS94" s="19">
        <f t="shared" si="113"/>
        <v>-0.6</v>
      </c>
      <c r="AT94" s="4" t="s">
        <v>0</v>
      </c>
      <c r="AU94" s="4">
        <f t="shared" si="114"/>
        <v>2102</v>
      </c>
      <c r="AV94" s="19">
        <f t="shared" si="115"/>
        <v>69.399999999999935</v>
      </c>
      <c r="AW94" s="19">
        <f t="shared" si="116"/>
        <v>149.4</v>
      </c>
      <c r="AX94" s="8">
        <f t="shared" si="117"/>
        <v>5</v>
      </c>
      <c r="AY94" s="4">
        <f t="shared" si="118"/>
        <v>12</v>
      </c>
      <c r="AZ94" s="8">
        <f t="shared" si="119"/>
        <v>1006.6</v>
      </c>
      <c r="BA94" s="4">
        <f t="shared" si="120"/>
        <v>0</v>
      </c>
      <c r="BB94" s="4">
        <f t="shared" si="121"/>
        <v>0</v>
      </c>
      <c r="BC94" s="4" t="str">
        <f t="shared" si="122"/>
        <v>G0</v>
      </c>
      <c r="BD94" s="4">
        <f t="shared" si="123"/>
        <v>0</v>
      </c>
      <c r="BE94" s="19">
        <f t="shared" si="124"/>
        <v>0</v>
      </c>
      <c r="BF94" s="19">
        <f t="shared" si="125"/>
        <v>1.1999999999999886</v>
      </c>
      <c r="BG94" s="19">
        <f t="shared" si="126"/>
        <v>90</v>
      </c>
      <c r="BH94" s="1" t="str">
        <f t="shared" si="127"/>
        <v>T,2101,69.4,150.6,5,12,1006.6,0,0,G0,0</v>
      </c>
      <c r="BI94" s="1" t="str">
        <f t="shared" si="128"/>
        <v>T,2102,69.4,149.4,5,12,1006.6,0,0,G0,0</v>
      </c>
      <c r="BJ94" s="1" t="str">
        <f t="shared" si="86"/>
        <v>T,2101,69.4,150.6,5,12,1006.6,0,0,G0,0|T,2102,69.4,149.4,5,12,1006.6,0,0,G0,0|</v>
      </c>
      <c r="BK94" s="1" t="str">
        <f t="shared" si="87"/>
        <v>69.4,150.0,5.0,9.0,0.0,59.4,0.0,59.4</v>
      </c>
    </row>
    <row r="95" spans="1:63" x14ac:dyDescent="0.2">
      <c r="A95" s="4">
        <f t="shared" si="76"/>
        <v>6.6999999999999922</v>
      </c>
      <c r="B95" s="4">
        <f t="shared" si="88"/>
        <v>66.999999999999915</v>
      </c>
      <c r="C95" s="4">
        <f t="shared" si="89"/>
        <v>1</v>
      </c>
      <c r="D95" s="4">
        <v>1</v>
      </c>
      <c r="E95" s="4">
        <f t="shared" si="90"/>
        <v>6.6999999999999922</v>
      </c>
      <c r="F95" s="19">
        <f t="shared" si="77"/>
        <v>0</v>
      </c>
      <c r="G95" s="19">
        <f t="shared" si="91"/>
        <v>0</v>
      </c>
      <c r="H95" s="19"/>
      <c r="I95" s="19">
        <f t="shared" si="92"/>
        <v>70.299999999999926</v>
      </c>
      <c r="J95" s="19">
        <f t="shared" si="93"/>
        <v>150</v>
      </c>
      <c r="K95" s="19"/>
      <c r="L95" s="19">
        <f t="shared" si="94"/>
        <v>9</v>
      </c>
      <c r="M95" s="19">
        <f t="shared" si="95"/>
        <v>0</v>
      </c>
      <c r="N95" s="19">
        <f t="shared" si="96"/>
        <v>9</v>
      </c>
      <c r="O95" s="19">
        <f t="shared" si="97"/>
        <v>0</v>
      </c>
      <c r="P95" s="19">
        <f t="shared" si="98"/>
        <v>0</v>
      </c>
      <c r="Q95" s="19">
        <f t="shared" si="129"/>
        <v>60.299999999999926</v>
      </c>
      <c r="R95" s="19">
        <f t="shared" si="99"/>
        <v>0</v>
      </c>
      <c r="S95" s="19">
        <f t="shared" si="100"/>
        <v>0.6</v>
      </c>
      <c r="T95" s="4" t="s">
        <v>0</v>
      </c>
      <c r="U95" s="4">
        <f t="shared" si="101"/>
        <v>2101</v>
      </c>
      <c r="V95" s="19">
        <f t="shared" si="78"/>
        <v>70.299999999999926</v>
      </c>
      <c r="W95" s="19">
        <f t="shared" si="79"/>
        <v>150.6</v>
      </c>
      <c r="X95" s="8">
        <f t="shared" si="102"/>
        <v>5</v>
      </c>
      <c r="Y95" s="4">
        <f t="shared" si="74"/>
        <v>12</v>
      </c>
      <c r="Z95" s="8">
        <f t="shared" si="103"/>
        <v>1006.7</v>
      </c>
      <c r="AA95" s="4">
        <f t="shared" si="104"/>
        <v>0</v>
      </c>
      <c r="AB95" s="4">
        <f t="shared" si="105"/>
        <v>0</v>
      </c>
      <c r="AC95" s="4" t="str">
        <f t="shared" si="106"/>
        <v>G0</v>
      </c>
      <c r="AD95" s="4">
        <f t="shared" si="107"/>
        <v>0</v>
      </c>
      <c r="AE95" s="4">
        <f t="shared" si="108"/>
        <v>6.6999999999999922</v>
      </c>
      <c r="AF95" s="19">
        <f t="shared" si="80"/>
        <v>0</v>
      </c>
      <c r="AG95" s="19">
        <f t="shared" si="81"/>
        <v>0</v>
      </c>
      <c r="AH95" s="19"/>
      <c r="AI95" s="19">
        <f t="shared" si="82"/>
        <v>70.299999999999926</v>
      </c>
      <c r="AJ95" s="19">
        <f t="shared" si="83"/>
        <v>150</v>
      </c>
      <c r="AK95" s="19"/>
      <c r="AL95" s="19">
        <f t="shared" si="84"/>
        <v>9</v>
      </c>
      <c r="AM95" s="19">
        <f t="shared" si="85"/>
        <v>0</v>
      </c>
      <c r="AN95" s="19">
        <f t="shared" si="109"/>
        <v>9</v>
      </c>
      <c r="AO95" s="19">
        <f t="shared" si="110"/>
        <v>0</v>
      </c>
      <c r="AP95" s="19">
        <f t="shared" si="111"/>
        <v>0</v>
      </c>
      <c r="AQ95" s="19">
        <f t="shared" si="130"/>
        <v>60.299999999999926</v>
      </c>
      <c r="AR95" s="19">
        <f t="shared" si="112"/>
        <v>0</v>
      </c>
      <c r="AS95" s="19">
        <f t="shared" si="113"/>
        <v>-0.6</v>
      </c>
      <c r="AT95" s="4" t="s">
        <v>0</v>
      </c>
      <c r="AU95" s="4">
        <f t="shared" si="114"/>
        <v>2102</v>
      </c>
      <c r="AV95" s="19">
        <f t="shared" si="115"/>
        <v>70.299999999999926</v>
      </c>
      <c r="AW95" s="19">
        <f t="shared" si="116"/>
        <v>149.4</v>
      </c>
      <c r="AX95" s="8">
        <f t="shared" si="117"/>
        <v>5</v>
      </c>
      <c r="AY95" s="4">
        <f t="shared" si="118"/>
        <v>12</v>
      </c>
      <c r="AZ95" s="8">
        <f t="shared" si="119"/>
        <v>1006.7</v>
      </c>
      <c r="BA95" s="4">
        <f t="shared" si="120"/>
        <v>0</v>
      </c>
      <c r="BB95" s="4">
        <f t="shared" si="121"/>
        <v>0</v>
      </c>
      <c r="BC95" s="4" t="str">
        <f t="shared" si="122"/>
        <v>G0</v>
      </c>
      <c r="BD95" s="4">
        <f t="shared" si="123"/>
        <v>0</v>
      </c>
      <c r="BE95" s="19">
        <f t="shared" si="124"/>
        <v>0</v>
      </c>
      <c r="BF95" s="19">
        <f t="shared" si="125"/>
        <v>1.1999999999999886</v>
      </c>
      <c r="BG95" s="19">
        <f t="shared" si="126"/>
        <v>90</v>
      </c>
      <c r="BH95" s="1" t="str">
        <f t="shared" si="127"/>
        <v>T,2101,70.3,150.6,5,12,1006.7,0,0,G0,0</v>
      </c>
      <c r="BI95" s="1" t="str">
        <f t="shared" si="128"/>
        <v>T,2102,70.3,149.4,5,12,1006.7,0,0,G0,0</v>
      </c>
      <c r="BJ95" s="1" t="str">
        <f t="shared" si="86"/>
        <v>T,2101,70.3,150.6,5,12,1006.7,0,0,G0,0|T,2102,70.3,149.4,5,12,1006.7,0,0,G0,0|</v>
      </c>
      <c r="BK95" s="1" t="str">
        <f t="shared" si="87"/>
        <v>70.3,150.0,5.0,9.0,0.0,60.3,0.0,60.3</v>
      </c>
    </row>
    <row r="96" spans="1:63" x14ac:dyDescent="0.2">
      <c r="A96" s="4">
        <f t="shared" si="76"/>
        <v>6.7999999999999918</v>
      </c>
      <c r="B96" s="4">
        <f t="shared" si="88"/>
        <v>67.999999999999915</v>
      </c>
      <c r="C96" s="4">
        <f t="shared" si="89"/>
        <v>1</v>
      </c>
      <c r="D96" s="4">
        <v>1</v>
      </c>
      <c r="E96" s="4">
        <f t="shared" si="90"/>
        <v>6.7999999999999918</v>
      </c>
      <c r="F96" s="19">
        <f t="shared" si="77"/>
        <v>0</v>
      </c>
      <c r="G96" s="19">
        <f t="shared" si="91"/>
        <v>0</v>
      </c>
      <c r="H96" s="19"/>
      <c r="I96" s="19">
        <f t="shared" si="92"/>
        <v>71.199999999999932</v>
      </c>
      <c r="J96" s="19">
        <f t="shared" si="93"/>
        <v>150</v>
      </c>
      <c r="K96" s="19"/>
      <c r="L96" s="19">
        <f t="shared" si="94"/>
        <v>9</v>
      </c>
      <c r="M96" s="19">
        <f t="shared" si="95"/>
        <v>0</v>
      </c>
      <c r="N96" s="19">
        <f t="shared" si="96"/>
        <v>9</v>
      </c>
      <c r="O96" s="19">
        <f t="shared" si="97"/>
        <v>0</v>
      </c>
      <c r="P96" s="19">
        <f t="shared" si="98"/>
        <v>0</v>
      </c>
      <c r="Q96" s="19">
        <f t="shared" si="129"/>
        <v>61.199999999999932</v>
      </c>
      <c r="R96" s="19">
        <f t="shared" si="99"/>
        <v>0</v>
      </c>
      <c r="S96" s="19">
        <f t="shared" si="100"/>
        <v>0.6</v>
      </c>
      <c r="T96" s="4" t="s">
        <v>0</v>
      </c>
      <c r="U96" s="4">
        <f t="shared" si="101"/>
        <v>2101</v>
      </c>
      <c r="V96" s="19">
        <f t="shared" si="78"/>
        <v>71.199999999999932</v>
      </c>
      <c r="W96" s="19">
        <f t="shared" si="79"/>
        <v>150.6</v>
      </c>
      <c r="X96" s="8">
        <f t="shared" si="102"/>
        <v>5</v>
      </c>
      <c r="Y96" s="4">
        <f t="shared" si="74"/>
        <v>12</v>
      </c>
      <c r="Z96" s="8">
        <f t="shared" si="103"/>
        <v>1006.8</v>
      </c>
      <c r="AA96" s="4">
        <f t="shared" si="104"/>
        <v>0</v>
      </c>
      <c r="AB96" s="4">
        <f t="shared" si="105"/>
        <v>0</v>
      </c>
      <c r="AC96" s="4" t="str">
        <f t="shared" si="106"/>
        <v>G0</v>
      </c>
      <c r="AD96" s="4">
        <f t="shared" si="107"/>
        <v>0</v>
      </c>
      <c r="AE96" s="4">
        <f t="shared" si="108"/>
        <v>6.7999999999999918</v>
      </c>
      <c r="AF96" s="19">
        <f t="shared" si="80"/>
        <v>0</v>
      </c>
      <c r="AG96" s="19">
        <f t="shared" si="81"/>
        <v>0</v>
      </c>
      <c r="AH96" s="19"/>
      <c r="AI96" s="19">
        <f t="shared" si="82"/>
        <v>71.199999999999932</v>
      </c>
      <c r="AJ96" s="19">
        <f t="shared" si="83"/>
        <v>150</v>
      </c>
      <c r="AK96" s="19"/>
      <c r="AL96" s="19">
        <f t="shared" si="84"/>
        <v>9</v>
      </c>
      <c r="AM96" s="19">
        <f t="shared" si="85"/>
        <v>0</v>
      </c>
      <c r="AN96" s="19">
        <f t="shared" si="109"/>
        <v>9</v>
      </c>
      <c r="AO96" s="19">
        <f t="shared" si="110"/>
        <v>0</v>
      </c>
      <c r="AP96" s="19">
        <f t="shared" si="111"/>
        <v>0</v>
      </c>
      <c r="AQ96" s="19">
        <f t="shared" si="130"/>
        <v>61.199999999999932</v>
      </c>
      <c r="AR96" s="19">
        <f t="shared" si="112"/>
        <v>0</v>
      </c>
      <c r="AS96" s="19">
        <f t="shared" si="113"/>
        <v>-0.6</v>
      </c>
      <c r="AT96" s="4" t="s">
        <v>0</v>
      </c>
      <c r="AU96" s="4">
        <f t="shared" si="114"/>
        <v>2102</v>
      </c>
      <c r="AV96" s="19">
        <f t="shared" si="115"/>
        <v>71.199999999999932</v>
      </c>
      <c r="AW96" s="19">
        <f t="shared" si="116"/>
        <v>149.4</v>
      </c>
      <c r="AX96" s="8">
        <f t="shared" si="117"/>
        <v>5</v>
      </c>
      <c r="AY96" s="4">
        <f t="shared" si="118"/>
        <v>12</v>
      </c>
      <c r="AZ96" s="8">
        <f t="shared" si="119"/>
        <v>1006.8</v>
      </c>
      <c r="BA96" s="4">
        <f t="shared" si="120"/>
        <v>0</v>
      </c>
      <c r="BB96" s="4">
        <f t="shared" si="121"/>
        <v>0</v>
      </c>
      <c r="BC96" s="4" t="str">
        <f t="shared" si="122"/>
        <v>G0</v>
      </c>
      <c r="BD96" s="4">
        <f t="shared" si="123"/>
        <v>0</v>
      </c>
      <c r="BE96" s="19">
        <f t="shared" si="124"/>
        <v>0</v>
      </c>
      <c r="BF96" s="19">
        <f t="shared" si="125"/>
        <v>1.1999999999999886</v>
      </c>
      <c r="BG96" s="19">
        <f t="shared" si="126"/>
        <v>90</v>
      </c>
      <c r="BH96" s="1" t="str">
        <f t="shared" si="127"/>
        <v>T,2101,71.2,150.6,5,12,1006.8,0,0,G0,0</v>
      </c>
      <c r="BI96" s="1" t="str">
        <f t="shared" si="128"/>
        <v>T,2102,71.2,149.4,5,12,1006.8,0,0,G0,0</v>
      </c>
      <c r="BJ96" s="1" t="str">
        <f t="shared" si="86"/>
        <v>T,2101,71.2,150.6,5,12,1006.8,0,0,G0,0|T,2102,71.2,149.4,5,12,1006.8,0,0,G0,0|</v>
      </c>
      <c r="BK96" s="1" t="str">
        <f t="shared" si="87"/>
        <v>71.2,150.0,5.0,9.0,0.0,61.2,0.0,61.2</v>
      </c>
    </row>
    <row r="97" spans="1:63" x14ac:dyDescent="0.2">
      <c r="A97" s="4">
        <f t="shared" si="76"/>
        <v>6.8999999999999915</v>
      </c>
      <c r="B97" s="4">
        <f t="shared" si="88"/>
        <v>68.999999999999915</v>
      </c>
      <c r="C97" s="4">
        <f t="shared" si="89"/>
        <v>1</v>
      </c>
      <c r="D97" s="4">
        <v>1</v>
      </c>
      <c r="E97" s="4">
        <f t="shared" si="90"/>
        <v>6.8999999999999915</v>
      </c>
      <c r="F97" s="19">
        <f t="shared" si="77"/>
        <v>0</v>
      </c>
      <c r="G97" s="19">
        <f t="shared" si="91"/>
        <v>0</v>
      </c>
      <c r="H97" s="19"/>
      <c r="I97" s="19">
        <f t="shared" si="92"/>
        <v>72.099999999999923</v>
      </c>
      <c r="J97" s="19">
        <f t="shared" si="93"/>
        <v>150</v>
      </c>
      <c r="K97" s="19"/>
      <c r="L97" s="19">
        <f t="shared" si="94"/>
        <v>9</v>
      </c>
      <c r="M97" s="19">
        <f t="shared" si="95"/>
        <v>0</v>
      </c>
      <c r="N97" s="19">
        <f t="shared" si="96"/>
        <v>9</v>
      </c>
      <c r="O97" s="19">
        <f t="shared" si="97"/>
        <v>0</v>
      </c>
      <c r="P97" s="19">
        <f t="shared" si="98"/>
        <v>0</v>
      </c>
      <c r="Q97" s="19">
        <f t="shared" si="129"/>
        <v>62.099999999999923</v>
      </c>
      <c r="R97" s="19">
        <f t="shared" si="99"/>
        <v>0</v>
      </c>
      <c r="S97" s="19">
        <f t="shared" si="100"/>
        <v>0.6</v>
      </c>
      <c r="T97" s="4" t="s">
        <v>0</v>
      </c>
      <c r="U97" s="4">
        <f t="shared" si="101"/>
        <v>2101</v>
      </c>
      <c r="V97" s="19">
        <f t="shared" si="78"/>
        <v>72.099999999999923</v>
      </c>
      <c r="W97" s="19">
        <f t="shared" si="79"/>
        <v>150.6</v>
      </c>
      <c r="X97" s="8">
        <f t="shared" si="102"/>
        <v>5</v>
      </c>
      <c r="Y97" s="4">
        <f t="shared" si="74"/>
        <v>12</v>
      </c>
      <c r="Z97" s="8">
        <f t="shared" si="103"/>
        <v>1006.9</v>
      </c>
      <c r="AA97" s="4">
        <f t="shared" si="104"/>
        <v>0</v>
      </c>
      <c r="AB97" s="4">
        <f t="shared" si="105"/>
        <v>0</v>
      </c>
      <c r="AC97" s="4" t="str">
        <f t="shared" si="106"/>
        <v>G0</v>
      </c>
      <c r="AD97" s="4">
        <f t="shared" si="107"/>
        <v>0</v>
      </c>
      <c r="AE97" s="4">
        <f t="shared" si="108"/>
        <v>6.8999999999999915</v>
      </c>
      <c r="AF97" s="19">
        <f t="shared" si="80"/>
        <v>0</v>
      </c>
      <c r="AG97" s="19">
        <f t="shared" si="81"/>
        <v>0</v>
      </c>
      <c r="AH97" s="19"/>
      <c r="AI97" s="19">
        <f t="shared" si="82"/>
        <v>72.099999999999923</v>
      </c>
      <c r="AJ97" s="19">
        <f t="shared" si="83"/>
        <v>150</v>
      </c>
      <c r="AK97" s="19"/>
      <c r="AL97" s="19">
        <f t="shared" si="84"/>
        <v>9</v>
      </c>
      <c r="AM97" s="19">
        <f t="shared" si="85"/>
        <v>0</v>
      </c>
      <c r="AN97" s="19">
        <f t="shared" si="109"/>
        <v>9</v>
      </c>
      <c r="AO97" s="19">
        <f t="shared" si="110"/>
        <v>0</v>
      </c>
      <c r="AP97" s="19">
        <f t="shared" si="111"/>
        <v>0</v>
      </c>
      <c r="AQ97" s="19">
        <f t="shared" si="130"/>
        <v>62.099999999999923</v>
      </c>
      <c r="AR97" s="19">
        <f t="shared" si="112"/>
        <v>0</v>
      </c>
      <c r="AS97" s="19">
        <f t="shared" si="113"/>
        <v>-0.6</v>
      </c>
      <c r="AT97" s="4" t="s">
        <v>0</v>
      </c>
      <c r="AU97" s="4">
        <f t="shared" si="114"/>
        <v>2102</v>
      </c>
      <c r="AV97" s="19">
        <f t="shared" si="115"/>
        <v>72.099999999999923</v>
      </c>
      <c r="AW97" s="19">
        <f t="shared" si="116"/>
        <v>149.4</v>
      </c>
      <c r="AX97" s="8">
        <f t="shared" si="117"/>
        <v>5</v>
      </c>
      <c r="AY97" s="4">
        <f t="shared" si="118"/>
        <v>12</v>
      </c>
      <c r="AZ97" s="8">
        <f t="shared" si="119"/>
        <v>1006.9</v>
      </c>
      <c r="BA97" s="4">
        <f t="shared" si="120"/>
        <v>0</v>
      </c>
      <c r="BB97" s="4">
        <f t="shared" si="121"/>
        <v>0</v>
      </c>
      <c r="BC97" s="4" t="str">
        <f t="shared" si="122"/>
        <v>G0</v>
      </c>
      <c r="BD97" s="4">
        <f t="shared" si="123"/>
        <v>0</v>
      </c>
      <c r="BE97" s="19">
        <f t="shared" si="124"/>
        <v>0</v>
      </c>
      <c r="BF97" s="19">
        <f t="shared" si="125"/>
        <v>1.1999999999999886</v>
      </c>
      <c r="BG97" s="19">
        <f t="shared" si="126"/>
        <v>90</v>
      </c>
      <c r="BH97" s="1" t="str">
        <f t="shared" si="127"/>
        <v>T,2101,72.1,150.6,5,12,1006.9,0,0,G0,0</v>
      </c>
      <c r="BI97" s="1" t="str">
        <f t="shared" si="128"/>
        <v>T,2102,72.1,149.4,5,12,1006.9,0,0,G0,0</v>
      </c>
      <c r="BJ97" s="1" t="str">
        <f t="shared" si="86"/>
        <v>T,2101,72.1,150.6,5,12,1006.9,0,0,G0,0|T,2102,72.1,149.4,5,12,1006.9,0,0,G0,0|</v>
      </c>
      <c r="BK97" s="1" t="str">
        <f t="shared" si="87"/>
        <v>72.1,150.0,5.0,9.0,0.0,62.1,0.0,62.1</v>
      </c>
    </row>
    <row r="98" spans="1:63" x14ac:dyDescent="0.2">
      <c r="A98" s="4">
        <f t="shared" si="76"/>
        <v>6.9999999999999911</v>
      </c>
      <c r="B98" s="4">
        <f t="shared" si="88"/>
        <v>69.999999999999901</v>
      </c>
      <c r="C98" s="4">
        <f t="shared" si="89"/>
        <v>1</v>
      </c>
      <c r="D98" s="4">
        <v>1</v>
      </c>
      <c r="E98" s="4">
        <f t="shared" si="90"/>
        <v>6.9999999999999911</v>
      </c>
      <c r="F98" s="19">
        <f t="shared" si="77"/>
        <v>0</v>
      </c>
      <c r="G98" s="19">
        <f t="shared" si="91"/>
        <v>0</v>
      </c>
      <c r="H98" s="19"/>
      <c r="I98" s="19">
        <f t="shared" si="92"/>
        <v>72.999999999999915</v>
      </c>
      <c r="J98" s="19">
        <f t="shared" si="93"/>
        <v>150</v>
      </c>
      <c r="K98" s="19"/>
      <c r="L98" s="19">
        <f t="shared" si="94"/>
        <v>9</v>
      </c>
      <c r="M98" s="19">
        <f t="shared" si="95"/>
        <v>0</v>
      </c>
      <c r="N98" s="19">
        <f t="shared" si="96"/>
        <v>9</v>
      </c>
      <c r="O98" s="19">
        <f t="shared" si="97"/>
        <v>0</v>
      </c>
      <c r="P98" s="19">
        <f t="shared" si="98"/>
        <v>0</v>
      </c>
      <c r="Q98" s="19">
        <f t="shared" si="129"/>
        <v>62.999999999999915</v>
      </c>
      <c r="R98" s="19">
        <f t="shared" si="99"/>
        <v>0</v>
      </c>
      <c r="S98" s="19">
        <f t="shared" si="100"/>
        <v>0.6</v>
      </c>
      <c r="T98" s="4" t="s">
        <v>0</v>
      </c>
      <c r="U98" s="4">
        <f t="shared" si="101"/>
        <v>2101</v>
      </c>
      <c r="V98" s="19">
        <f t="shared" si="78"/>
        <v>72.999999999999915</v>
      </c>
      <c r="W98" s="19">
        <f t="shared" si="79"/>
        <v>150.6</v>
      </c>
      <c r="X98" s="8">
        <f t="shared" si="102"/>
        <v>5</v>
      </c>
      <c r="Y98" s="4">
        <f t="shared" si="74"/>
        <v>12</v>
      </c>
      <c r="Z98" s="8">
        <f t="shared" si="103"/>
        <v>1007</v>
      </c>
      <c r="AA98" s="4">
        <f t="shared" si="104"/>
        <v>0</v>
      </c>
      <c r="AB98" s="4">
        <f t="shared" si="105"/>
        <v>0</v>
      </c>
      <c r="AC98" s="4" t="str">
        <f t="shared" si="106"/>
        <v>G0</v>
      </c>
      <c r="AD98" s="4">
        <f t="shared" si="107"/>
        <v>0</v>
      </c>
      <c r="AE98" s="4">
        <f t="shared" si="108"/>
        <v>6.9999999999999911</v>
      </c>
      <c r="AF98" s="19">
        <f t="shared" si="80"/>
        <v>0</v>
      </c>
      <c r="AG98" s="19">
        <f t="shared" si="81"/>
        <v>0</v>
      </c>
      <c r="AH98" s="19"/>
      <c r="AI98" s="19">
        <f t="shared" si="82"/>
        <v>72.999999999999915</v>
      </c>
      <c r="AJ98" s="19">
        <f t="shared" si="83"/>
        <v>150</v>
      </c>
      <c r="AK98" s="19"/>
      <c r="AL98" s="19">
        <f t="shared" si="84"/>
        <v>9</v>
      </c>
      <c r="AM98" s="19">
        <f t="shared" si="85"/>
        <v>0</v>
      </c>
      <c r="AN98" s="19">
        <f t="shared" si="109"/>
        <v>9</v>
      </c>
      <c r="AO98" s="19">
        <f t="shared" si="110"/>
        <v>0</v>
      </c>
      <c r="AP98" s="19">
        <f t="shared" si="111"/>
        <v>0</v>
      </c>
      <c r="AQ98" s="19">
        <f t="shared" si="130"/>
        <v>62.999999999999915</v>
      </c>
      <c r="AR98" s="19">
        <f t="shared" si="112"/>
        <v>0</v>
      </c>
      <c r="AS98" s="19">
        <f t="shared" si="113"/>
        <v>-0.6</v>
      </c>
      <c r="AT98" s="4" t="s">
        <v>0</v>
      </c>
      <c r="AU98" s="4">
        <f t="shared" si="114"/>
        <v>2102</v>
      </c>
      <c r="AV98" s="19">
        <f t="shared" si="115"/>
        <v>72.999999999999915</v>
      </c>
      <c r="AW98" s="19">
        <f t="shared" si="116"/>
        <v>149.4</v>
      </c>
      <c r="AX98" s="8">
        <f t="shared" si="117"/>
        <v>5</v>
      </c>
      <c r="AY98" s="4">
        <f t="shared" si="118"/>
        <v>12</v>
      </c>
      <c r="AZ98" s="8">
        <f t="shared" si="119"/>
        <v>1007</v>
      </c>
      <c r="BA98" s="4">
        <f t="shared" si="120"/>
        <v>0</v>
      </c>
      <c r="BB98" s="4">
        <f t="shared" si="121"/>
        <v>0</v>
      </c>
      <c r="BC98" s="4" t="str">
        <f t="shared" si="122"/>
        <v>G0</v>
      </c>
      <c r="BD98" s="4">
        <f t="shared" si="123"/>
        <v>0</v>
      </c>
      <c r="BE98" s="19">
        <f t="shared" si="124"/>
        <v>0</v>
      </c>
      <c r="BF98" s="19">
        <f t="shared" si="125"/>
        <v>1.1999999999999886</v>
      </c>
      <c r="BG98" s="19">
        <f t="shared" si="126"/>
        <v>90</v>
      </c>
      <c r="BH98" s="1" t="str">
        <f t="shared" si="127"/>
        <v>T,2101,73.0,150.6,5,12,1007.0,0,0,G0,0</v>
      </c>
      <c r="BI98" s="1" t="str">
        <f t="shared" si="128"/>
        <v>T,2102,73.0,149.4,5,12,1007.0,0,0,G0,0</v>
      </c>
      <c r="BJ98" s="1" t="str">
        <f t="shared" si="86"/>
        <v>T,2101,73.0,150.6,5,12,1007.0,0,0,G0,0|T,2102,73.0,149.4,5,12,1007.0,0,0,G0,0|</v>
      </c>
      <c r="BK98" s="1" t="str">
        <f t="shared" si="87"/>
        <v>73.0,150.0,5.0,9.0,0.0,63.0,0.0,63.0</v>
      </c>
    </row>
    <row r="99" spans="1:63" x14ac:dyDescent="0.2">
      <c r="A99" s="4">
        <f t="shared" si="76"/>
        <v>7.0999999999999908</v>
      </c>
      <c r="B99" s="4">
        <f t="shared" si="88"/>
        <v>70.999999999999901</v>
      </c>
      <c r="C99" s="4">
        <f t="shared" si="89"/>
        <v>1</v>
      </c>
      <c r="D99" s="4">
        <v>1</v>
      </c>
      <c r="E99" s="4">
        <f t="shared" si="90"/>
        <v>7.0999999999999908</v>
      </c>
      <c r="F99" s="19">
        <f t="shared" si="77"/>
        <v>0</v>
      </c>
      <c r="G99" s="19">
        <f t="shared" si="91"/>
        <v>0</v>
      </c>
      <c r="H99" s="19"/>
      <c r="I99" s="19">
        <f t="shared" si="92"/>
        <v>73.89999999999992</v>
      </c>
      <c r="J99" s="19">
        <f t="shared" si="93"/>
        <v>150</v>
      </c>
      <c r="K99" s="19"/>
      <c r="L99" s="19">
        <f t="shared" si="94"/>
        <v>9</v>
      </c>
      <c r="M99" s="19">
        <f t="shared" si="95"/>
        <v>0</v>
      </c>
      <c r="N99" s="19">
        <f t="shared" si="96"/>
        <v>9</v>
      </c>
      <c r="O99" s="19">
        <f t="shared" si="97"/>
        <v>0</v>
      </c>
      <c r="P99" s="19">
        <f t="shared" si="98"/>
        <v>0</v>
      </c>
      <c r="Q99" s="19">
        <f t="shared" si="129"/>
        <v>63.89999999999992</v>
      </c>
      <c r="R99" s="19">
        <f t="shared" si="99"/>
        <v>0</v>
      </c>
      <c r="S99" s="19">
        <f t="shared" si="100"/>
        <v>0.6</v>
      </c>
      <c r="T99" s="4" t="s">
        <v>0</v>
      </c>
      <c r="U99" s="4">
        <f t="shared" si="101"/>
        <v>2101</v>
      </c>
      <c r="V99" s="19">
        <f t="shared" si="78"/>
        <v>73.89999999999992</v>
      </c>
      <c r="W99" s="19">
        <f t="shared" si="79"/>
        <v>150.6</v>
      </c>
      <c r="X99" s="8">
        <f t="shared" si="102"/>
        <v>5</v>
      </c>
      <c r="Y99" s="4">
        <f t="shared" ref="Y99:Y162" si="131">$B$22</f>
        <v>12</v>
      </c>
      <c r="Z99" s="8">
        <f t="shared" si="103"/>
        <v>1007.1</v>
      </c>
      <c r="AA99" s="4">
        <f t="shared" si="104"/>
        <v>0</v>
      </c>
      <c r="AB99" s="4">
        <f t="shared" si="105"/>
        <v>0</v>
      </c>
      <c r="AC99" s="4" t="str">
        <f t="shared" si="106"/>
        <v>G0</v>
      </c>
      <c r="AD99" s="4">
        <f t="shared" si="107"/>
        <v>0</v>
      </c>
      <c r="AE99" s="4">
        <f t="shared" si="108"/>
        <v>7.0999999999999908</v>
      </c>
      <c r="AF99" s="19">
        <f t="shared" si="80"/>
        <v>0</v>
      </c>
      <c r="AG99" s="19">
        <f t="shared" si="81"/>
        <v>0</v>
      </c>
      <c r="AH99" s="19"/>
      <c r="AI99" s="19">
        <f t="shared" si="82"/>
        <v>73.89999999999992</v>
      </c>
      <c r="AJ99" s="19">
        <f t="shared" si="83"/>
        <v>150</v>
      </c>
      <c r="AK99" s="19"/>
      <c r="AL99" s="19">
        <f t="shared" si="84"/>
        <v>9</v>
      </c>
      <c r="AM99" s="19">
        <f t="shared" si="85"/>
        <v>0</v>
      </c>
      <c r="AN99" s="19">
        <f t="shared" si="109"/>
        <v>9</v>
      </c>
      <c r="AO99" s="19">
        <f t="shared" si="110"/>
        <v>0</v>
      </c>
      <c r="AP99" s="19">
        <f t="shared" si="111"/>
        <v>0</v>
      </c>
      <c r="AQ99" s="19">
        <f t="shared" si="130"/>
        <v>63.89999999999992</v>
      </c>
      <c r="AR99" s="19">
        <f t="shared" si="112"/>
        <v>0</v>
      </c>
      <c r="AS99" s="19">
        <f t="shared" si="113"/>
        <v>-0.6</v>
      </c>
      <c r="AT99" s="4" t="s">
        <v>0</v>
      </c>
      <c r="AU99" s="4">
        <f t="shared" si="114"/>
        <v>2102</v>
      </c>
      <c r="AV99" s="19">
        <f t="shared" si="115"/>
        <v>73.89999999999992</v>
      </c>
      <c r="AW99" s="19">
        <f t="shared" si="116"/>
        <v>149.4</v>
      </c>
      <c r="AX99" s="8">
        <f t="shared" si="117"/>
        <v>5</v>
      </c>
      <c r="AY99" s="4">
        <f t="shared" si="118"/>
        <v>12</v>
      </c>
      <c r="AZ99" s="8">
        <f t="shared" si="119"/>
        <v>1007.1</v>
      </c>
      <c r="BA99" s="4">
        <f t="shared" si="120"/>
        <v>0</v>
      </c>
      <c r="BB99" s="4">
        <f t="shared" si="121"/>
        <v>0</v>
      </c>
      <c r="BC99" s="4" t="str">
        <f t="shared" si="122"/>
        <v>G0</v>
      </c>
      <c r="BD99" s="4">
        <f t="shared" si="123"/>
        <v>0</v>
      </c>
      <c r="BE99" s="19">
        <f t="shared" si="124"/>
        <v>0</v>
      </c>
      <c r="BF99" s="19">
        <f t="shared" si="125"/>
        <v>1.1999999999999886</v>
      </c>
      <c r="BG99" s="19">
        <f t="shared" si="126"/>
        <v>90</v>
      </c>
      <c r="BH99" s="1" t="str">
        <f t="shared" si="127"/>
        <v>T,2101,73.9,150.6,5,12,1007.1,0,0,G0,0</v>
      </c>
      <c r="BI99" s="1" t="str">
        <f t="shared" si="128"/>
        <v>T,2102,73.9,149.4,5,12,1007.1,0,0,G0,0</v>
      </c>
      <c r="BJ99" s="1" t="str">
        <f t="shared" si="86"/>
        <v>T,2101,73.9,150.6,5,12,1007.1,0,0,G0,0|T,2102,73.9,149.4,5,12,1007.1,0,0,G0,0|</v>
      </c>
      <c r="BK99" s="1" t="str">
        <f t="shared" si="87"/>
        <v>73.9,150.0,5.0,9.0,0.0,63.9,0.0,63.9</v>
      </c>
    </row>
    <row r="100" spans="1:63" x14ac:dyDescent="0.2">
      <c r="A100" s="4">
        <f t="shared" si="76"/>
        <v>7.1999999999999904</v>
      </c>
      <c r="B100" s="4">
        <f t="shared" si="88"/>
        <v>71.999999999999901</v>
      </c>
      <c r="C100" s="4">
        <f t="shared" si="89"/>
        <v>1</v>
      </c>
      <c r="D100" s="4">
        <v>1</v>
      </c>
      <c r="E100" s="4">
        <f t="shared" si="90"/>
        <v>7.1999999999999904</v>
      </c>
      <c r="F100" s="19">
        <f t="shared" si="77"/>
        <v>0</v>
      </c>
      <c r="G100" s="19">
        <f t="shared" si="91"/>
        <v>0</v>
      </c>
      <c r="H100" s="19"/>
      <c r="I100" s="19">
        <f t="shared" si="92"/>
        <v>74.799999999999912</v>
      </c>
      <c r="J100" s="19">
        <f t="shared" si="93"/>
        <v>150</v>
      </c>
      <c r="K100" s="19"/>
      <c r="L100" s="19">
        <f t="shared" si="94"/>
        <v>9</v>
      </c>
      <c r="M100" s="19">
        <f t="shared" si="95"/>
        <v>0</v>
      </c>
      <c r="N100" s="19">
        <f t="shared" si="96"/>
        <v>9</v>
      </c>
      <c r="O100" s="19">
        <f t="shared" si="97"/>
        <v>0</v>
      </c>
      <c r="P100" s="19">
        <f t="shared" si="98"/>
        <v>0</v>
      </c>
      <c r="Q100" s="19">
        <f t="shared" si="129"/>
        <v>64.799999999999912</v>
      </c>
      <c r="R100" s="19">
        <f t="shared" si="99"/>
        <v>0</v>
      </c>
      <c r="S100" s="19">
        <f t="shared" si="100"/>
        <v>0.6</v>
      </c>
      <c r="T100" s="4" t="s">
        <v>0</v>
      </c>
      <c r="U100" s="4">
        <f t="shared" si="101"/>
        <v>2101</v>
      </c>
      <c r="V100" s="19">
        <f t="shared" si="78"/>
        <v>74.799999999999912</v>
      </c>
      <c r="W100" s="19">
        <f t="shared" si="79"/>
        <v>150.6</v>
      </c>
      <c r="X100" s="8">
        <f t="shared" si="102"/>
        <v>5</v>
      </c>
      <c r="Y100" s="4">
        <f t="shared" si="131"/>
        <v>12</v>
      </c>
      <c r="Z100" s="8">
        <f t="shared" si="103"/>
        <v>1007.2</v>
      </c>
      <c r="AA100" s="4">
        <f t="shared" si="104"/>
        <v>0</v>
      </c>
      <c r="AB100" s="4">
        <f t="shared" si="105"/>
        <v>0</v>
      </c>
      <c r="AC100" s="4" t="str">
        <f t="shared" si="106"/>
        <v>G0</v>
      </c>
      <c r="AD100" s="4">
        <f t="shared" si="107"/>
        <v>0</v>
      </c>
      <c r="AE100" s="4">
        <f t="shared" si="108"/>
        <v>7.1999999999999904</v>
      </c>
      <c r="AF100" s="19">
        <f t="shared" si="80"/>
        <v>0</v>
      </c>
      <c r="AG100" s="19">
        <f t="shared" si="81"/>
        <v>0</v>
      </c>
      <c r="AH100" s="19"/>
      <c r="AI100" s="19">
        <f t="shared" si="82"/>
        <v>74.799999999999912</v>
      </c>
      <c r="AJ100" s="19">
        <f t="shared" si="83"/>
        <v>150</v>
      </c>
      <c r="AK100" s="19"/>
      <c r="AL100" s="19">
        <f t="shared" si="84"/>
        <v>9</v>
      </c>
      <c r="AM100" s="19">
        <f t="shared" si="85"/>
        <v>0</v>
      </c>
      <c r="AN100" s="19">
        <f t="shared" si="109"/>
        <v>9</v>
      </c>
      <c r="AO100" s="19">
        <f t="shared" si="110"/>
        <v>0</v>
      </c>
      <c r="AP100" s="19">
        <f t="shared" si="111"/>
        <v>0</v>
      </c>
      <c r="AQ100" s="19">
        <f t="shared" si="130"/>
        <v>64.799999999999912</v>
      </c>
      <c r="AR100" s="19">
        <f t="shared" si="112"/>
        <v>0</v>
      </c>
      <c r="AS100" s="19">
        <f t="shared" si="113"/>
        <v>-0.6</v>
      </c>
      <c r="AT100" s="4" t="s">
        <v>0</v>
      </c>
      <c r="AU100" s="4">
        <f t="shared" si="114"/>
        <v>2102</v>
      </c>
      <c r="AV100" s="19">
        <f t="shared" si="115"/>
        <v>74.799999999999912</v>
      </c>
      <c r="AW100" s="19">
        <f t="shared" si="116"/>
        <v>149.4</v>
      </c>
      <c r="AX100" s="8">
        <f t="shared" si="117"/>
        <v>5</v>
      </c>
      <c r="AY100" s="4">
        <f t="shared" si="118"/>
        <v>12</v>
      </c>
      <c r="AZ100" s="8">
        <f t="shared" si="119"/>
        <v>1007.2</v>
      </c>
      <c r="BA100" s="4">
        <f t="shared" si="120"/>
        <v>0</v>
      </c>
      <c r="BB100" s="4">
        <f t="shared" si="121"/>
        <v>0</v>
      </c>
      <c r="BC100" s="4" t="str">
        <f t="shared" si="122"/>
        <v>G0</v>
      </c>
      <c r="BD100" s="4">
        <f t="shared" si="123"/>
        <v>0</v>
      </c>
      <c r="BE100" s="19">
        <f t="shared" si="124"/>
        <v>0</v>
      </c>
      <c r="BF100" s="19">
        <f t="shared" si="125"/>
        <v>1.1999999999999886</v>
      </c>
      <c r="BG100" s="19">
        <f t="shared" si="126"/>
        <v>90</v>
      </c>
      <c r="BH100" s="1" t="str">
        <f t="shared" si="127"/>
        <v>T,2101,74.8,150.6,5,12,1007.2,0,0,G0,0</v>
      </c>
      <c r="BI100" s="1" t="str">
        <f t="shared" si="128"/>
        <v>T,2102,74.8,149.4,5,12,1007.2,0,0,G0,0</v>
      </c>
      <c r="BJ100" s="1" t="str">
        <f t="shared" si="86"/>
        <v>T,2101,74.8,150.6,5,12,1007.2,0,0,G0,0|T,2102,74.8,149.4,5,12,1007.2,0,0,G0,0|</v>
      </c>
      <c r="BK100" s="1" t="str">
        <f t="shared" si="87"/>
        <v>74.8,150.0,5.0,9.0,0.0,64.8,0.0,64.8</v>
      </c>
    </row>
    <row r="101" spans="1:63" x14ac:dyDescent="0.2">
      <c r="A101" s="4">
        <f t="shared" si="76"/>
        <v>7.2999999999999901</v>
      </c>
      <c r="B101" s="4">
        <f t="shared" si="88"/>
        <v>72.999999999999901</v>
      </c>
      <c r="C101" s="4">
        <f t="shared" si="89"/>
        <v>1</v>
      </c>
      <c r="D101" s="4">
        <v>1</v>
      </c>
      <c r="E101" s="4">
        <f t="shared" si="90"/>
        <v>7.2999999999999901</v>
      </c>
      <c r="F101" s="19">
        <f t="shared" si="77"/>
        <v>0</v>
      </c>
      <c r="G101" s="19">
        <f t="shared" si="91"/>
        <v>0</v>
      </c>
      <c r="H101" s="19"/>
      <c r="I101" s="19">
        <f t="shared" si="92"/>
        <v>75.699999999999903</v>
      </c>
      <c r="J101" s="19">
        <f t="shared" si="93"/>
        <v>150</v>
      </c>
      <c r="K101" s="19"/>
      <c r="L101" s="19">
        <f t="shared" si="94"/>
        <v>9</v>
      </c>
      <c r="M101" s="19">
        <f t="shared" si="95"/>
        <v>0</v>
      </c>
      <c r="N101" s="19">
        <f t="shared" si="96"/>
        <v>9</v>
      </c>
      <c r="O101" s="19">
        <f t="shared" si="97"/>
        <v>0</v>
      </c>
      <c r="P101" s="19">
        <f t="shared" si="98"/>
        <v>0</v>
      </c>
      <c r="Q101" s="19">
        <f t="shared" si="129"/>
        <v>65.699999999999903</v>
      </c>
      <c r="R101" s="19">
        <f t="shared" si="99"/>
        <v>0</v>
      </c>
      <c r="S101" s="19">
        <f t="shared" si="100"/>
        <v>0.6</v>
      </c>
      <c r="T101" s="4" t="s">
        <v>0</v>
      </c>
      <c r="U101" s="4">
        <f t="shared" si="101"/>
        <v>2101</v>
      </c>
      <c r="V101" s="19">
        <f t="shared" si="78"/>
        <v>75.699999999999903</v>
      </c>
      <c r="W101" s="19">
        <f t="shared" si="79"/>
        <v>150.6</v>
      </c>
      <c r="X101" s="8">
        <f t="shared" si="102"/>
        <v>5</v>
      </c>
      <c r="Y101" s="4">
        <f t="shared" si="131"/>
        <v>12</v>
      </c>
      <c r="Z101" s="8">
        <f t="shared" si="103"/>
        <v>1007.3</v>
      </c>
      <c r="AA101" s="4">
        <f t="shared" si="104"/>
        <v>0</v>
      </c>
      <c r="AB101" s="4">
        <f t="shared" si="105"/>
        <v>0</v>
      </c>
      <c r="AC101" s="4" t="str">
        <f t="shared" si="106"/>
        <v>G0</v>
      </c>
      <c r="AD101" s="4">
        <f t="shared" si="107"/>
        <v>0</v>
      </c>
      <c r="AE101" s="4">
        <f t="shared" si="108"/>
        <v>7.2999999999999901</v>
      </c>
      <c r="AF101" s="19">
        <f t="shared" si="80"/>
        <v>0</v>
      </c>
      <c r="AG101" s="19">
        <f t="shared" si="81"/>
        <v>0</v>
      </c>
      <c r="AH101" s="19"/>
      <c r="AI101" s="19">
        <f t="shared" si="82"/>
        <v>75.699999999999903</v>
      </c>
      <c r="AJ101" s="19">
        <f t="shared" si="83"/>
        <v>150</v>
      </c>
      <c r="AK101" s="19"/>
      <c r="AL101" s="19">
        <f t="shared" si="84"/>
        <v>9</v>
      </c>
      <c r="AM101" s="19">
        <f t="shared" si="85"/>
        <v>0</v>
      </c>
      <c r="AN101" s="19">
        <f t="shared" si="109"/>
        <v>9</v>
      </c>
      <c r="AO101" s="19">
        <f t="shared" si="110"/>
        <v>0</v>
      </c>
      <c r="AP101" s="19">
        <f t="shared" si="111"/>
        <v>0</v>
      </c>
      <c r="AQ101" s="19">
        <f t="shared" si="130"/>
        <v>65.699999999999903</v>
      </c>
      <c r="AR101" s="19">
        <f t="shared" si="112"/>
        <v>0</v>
      </c>
      <c r="AS101" s="19">
        <f t="shared" si="113"/>
        <v>-0.6</v>
      </c>
      <c r="AT101" s="4" t="s">
        <v>0</v>
      </c>
      <c r="AU101" s="4">
        <f t="shared" si="114"/>
        <v>2102</v>
      </c>
      <c r="AV101" s="19">
        <f t="shared" si="115"/>
        <v>75.699999999999903</v>
      </c>
      <c r="AW101" s="19">
        <f t="shared" si="116"/>
        <v>149.4</v>
      </c>
      <c r="AX101" s="8">
        <f t="shared" si="117"/>
        <v>5</v>
      </c>
      <c r="AY101" s="4">
        <f t="shared" si="118"/>
        <v>12</v>
      </c>
      <c r="AZ101" s="8">
        <f t="shared" si="119"/>
        <v>1007.3</v>
      </c>
      <c r="BA101" s="4">
        <f t="shared" si="120"/>
        <v>0</v>
      </c>
      <c r="BB101" s="4">
        <f t="shared" si="121"/>
        <v>0</v>
      </c>
      <c r="BC101" s="4" t="str">
        <f t="shared" si="122"/>
        <v>G0</v>
      </c>
      <c r="BD101" s="4">
        <f t="shared" si="123"/>
        <v>0</v>
      </c>
      <c r="BE101" s="19">
        <f t="shared" si="124"/>
        <v>0</v>
      </c>
      <c r="BF101" s="19">
        <f t="shared" si="125"/>
        <v>1.1999999999999886</v>
      </c>
      <c r="BG101" s="19">
        <f t="shared" si="126"/>
        <v>90</v>
      </c>
      <c r="BH101" s="1" t="str">
        <f t="shared" si="127"/>
        <v>T,2101,75.7,150.6,5,12,1007.3,0,0,G0,0</v>
      </c>
      <c r="BI101" s="1" t="str">
        <f t="shared" si="128"/>
        <v>T,2102,75.7,149.4,5,12,1007.3,0,0,G0,0</v>
      </c>
      <c r="BJ101" s="1" t="str">
        <f t="shared" si="86"/>
        <v>T,2101,75.7,150.6,5,12,1007.3,0,0,G0,0|T,2102,75.7,149.4,5,12,1007.3,0,0,G0,0|</v>
      </c>
      <c r="BK101" s="1" t="str">
        <f t="shared" si="87"/>
        <v>75.7,150.0,5.0,9.0,0.0,65.7,0.0,65.7</v>
      </c>
    </row>
    <row r="102" spans="1:63" x14ac:dyDescent="0.2">
      <c r="A102" s="4">
        <f t="shared" si="76"/>
        <v>7.3999999999999897</v>
      </c>
      <c r="B102" s="4">
        <f t="shared" si="88"/>
        <v>73.999999999999886</v>
      </c>
      <c r="C102" s="4">
        <f t="shared" si="89"/>
        <v>1</v>
      </c>
      <c r="D102" s="4">
        <v>1</v>
      </c>
      <c r="E102" s="4">
        <f t="shared" si="90"/>
        <v>7.3999999999999897</v>
      </c>
      <c r="F102" s="19">
        <f t="shared" si="77"/>
        <v>0</v>
      </c>
      <c r="G102" s="19">
        <f t="shared" si="91"/>
        <v>0</v>
      </c>
      <c r="H102" s="19"/>
      <c r="I102" s="19">
        <f t="shared" si="92"/>
        <v>76.599999999999909</v>
      </c>
      <c r="J102" s="19">
        <f t="shared" si="93"/>
        <v>150</v>
      </c>
      <c r="K102" s="19"/>
      <c r="L102" s="19">
        <f t="shared" si="94"/>
        <v>9</v>
      </c>
      <c r="M102" s="19">
        <f t="shared" si="95"/>
        <v>0</v>
      </c>
      <c r="N102" s="19">
        <f t="shared" si="96"/>
        <v>9</v>
      </c>
      <c r="O102" s="19">
        <f t="shared" si="97"/>
        <v>0</v>
      </c>
      <c r="P102" s="19">
        <f t="shared" si="98"/>
        <v>0</v>
      </c>
      <c r="Q102" s="19">
        <f t="shared" si="129"/>
        <v>66.599999999999909</v>
      </c>
      <c r="R102" s="19">
        <f t="shared" si="99"/>
        <v>0</v>
      </c>
      <c r="S102" s="19">
        <f t="shared" si="100"/>
        <v>0.6</v>
      </c>
      <c r="T102" s="4" t="s">
        <v>0</v>
      </c>
      <c r="U102" s="4">
        <f t="shared" si="101"/>
        <v>2101</v>
      </c>
      <c r="V102" s="19">
        <f t="shared" si="78"/>
        <v>76.599999999999909</v>
      </c>
      <c r="W102" s="19">
        <f t="shared" si="79"/>
        <v>150.6</v>
      </c>
      <c r="X102" s="8">
        <f t="shared" si="102"/>
        <v>5</v>
      </c>
      <c r="Y102" s="4">
        <f t="shared" si="131"/>
        <v>12</v>
      </c>
      <c r="Z102" s="8">
        <f t="shared" si="103"/>
        <v>1007.4</v>
      </c>
      <c r="AA102" s="4">
        <f t="shared" si="104"/>
        <v>0</v>
      </c>
      <c r="AB102" s="4">
        <f t="shared" si="105"/>
        <v>0</v>
      </c>
      <c r="AC102" s="4" t="str">
        <f t="shared" si="106"/>
        <v>G0</v>
      </c>
      <c r="AD102" s="4">
        <f t="shared" si="107"/>
        <v>0</v>
      </c>
      <c r="AE102" s="4">
        <f t="shared" si="108"/>
        <v>7.3999999999999897</v>
      </c>
      <c r="AF102" s="19">
        <f t="shared" si="80"/>
        <v>0</v>
      </c>
      <c r="AG102" s="19">
        <f t="shared" si="81"/>
        <v>0</v>
      </c>
      <c r="AH102" s="19"/>
      <c r="AI102" s="19">
        <f t="shared" si="82"/>
        <v>76.599999999999909</v>
      </c>
      <c r="AJ102" s="19">
        <f t="shared" si="83"/>
        <v>150</v>
      </c>
      <c r="AK102" s="19"/>
      <c r="AL102" s="19">
        <f t="shared" si="84"/>
        <v>9</v>
      </c>
      <c r="AM102" s="19">
        <f t="shared" si="85"/>
        <v>0</v>
      </c>
      <c r="AN102" s="19">
        <f t="shared" si="109"/>
        <v>9</v>
      </c>
      <c r="AO102" s="19">
        <f t="shared" si="110"/>
        <v>0</v>
      </c>
      <c r="AP102" s="19">
        <f t="shared" si="111"/>
        <v>0</v>
      </c>
      <c r="AQ102" s="19">
        <f t="shared" si="130"/>
        <v>66.599999999999909</v>
      </c>
      <c r="AR102" s="19">
        <f t="shared" si="112"/>
        <v>0</v>
      </c>
      <c r="AS102" s="19">
        <f t="shared" si="113"/>
        <v>-0.6</v>
      </c>
      <c r="AT102" s="4" t="s">
        <v>0</v>
      </c>
      <c r="AU102" s="4">
        <f t="shared" si="114"/>
        <v>2102</v>
      </c>
      <c r="AV102" s="19">
        <f t="shared" si="115"/>
        <v>76.599999999999909</v>
      </c>
      <c r="AW102" s="19">
        <f t="shared" si="116"/>
        <v>149.4</v>
      </c>
      <c r="AX102" s="8">
        <f t="shared" si="117"/>
        <v>5</v>
      </c>
      <c r="AY102" s="4">
        <f t="shared" si="118"/>
        <v>12</v>
      </c>
      <c r="AZ102" s="8">
        <f t="shared" si="119"/>
        <v>1007.4</v>
      </c>
      <c r="BA102" s="4">
        <f t="shared" si="120"/>
        <v>0</v>
      </c>
      <c r="BB102" s="4">
        <f t="shared" si="121"/>
        <v>0</v>
      </c>
      <c r="BC102" s="4" t="str">
        <f t="shared" si="122"/>
        <v>G0</v>
      </c>
      <c r="BD102" s="4">
        <f t="shared" si="123"/>
        <v>0</v>
      </c>
      <c r="BE102" s="19">
        <f t="shared" si="124"/>
        <v>0</v>
      </c>
      <c r="BF102" s="19">
        <f t="shared" si="125"/>
        <v>1.1999999999999886</v>
      </c>
      <c r="BG102" s="19">
        <f t="shared" si="126"/>
        <v>90</v>
      </c>
      <c r="BH102" s="1" t="str">
        <f t="shared" si="127"/>
        <v>T,2101,76.6,150.6,5,12,1007.4,0,0,G0,0</v>
      </c>
      <c r="BI102" s="1" t="str">
        <f t="shared" si="128"/>
        <v>T,2102,76.6,149.4,5,12,1007.4,0,0,G0,0</v>
      </c>
      <c r="BJ102" s="1" t="str">
        <f t="shared" si="86"/>
        <v>T,2101,76.6,150.6,5,12,1007.4,0,0,G0,0|T,2102,76.6,149.4,5,12,1007.4,0,0,G0,0|</v>
      </c>
      <c r="BK102" s="1" t="str">
        <f t="shared" si="87"/>
        <v>76.6,150.0,5.0,9.0,0.0,66.6,0.0,66.6</v>
      </c>
    </row>
    <row r="103" spans="1:63" x14ac:dyDescent="0.2">
      <c r="A103" s="4">
        <f t="shared" si="76"/>
        <v>7.4999999999999893</v>
      </c>
      <c r="B103" s="4">
        <f t="shared" si="88"/>
        <v>74.999999999999886</v>
      </c>
      <c r="C103" s="4">
        <f t="shared" si="89"/>
        <v>1</v>
      </c>
      <c r="D103" s="4">
        <v>1</v>
      </c>
      <c r="E103" s="4">
        <f t="shared" si="90"/>
        <v>7.4999999999999893</v>
      </c>
      <c r="F103" s="19">
        <f t="shared" si="77"/>
        <v>0</v>
      </c>
      <c r="G103" s="19">
        <f t="shared" si="91"/>
        <v>0</v>
      </c>
      <c r="H103" s="19"/>
      <c r="I103" s="19">
        <f t="shared" si="92"/>
        <v>77.499999999999901</v>
      </c>
      <c r="J103" s="19">
        <f t="shared" si="93"/>
        <v>150</v>
      </c>
      <c r="K103" s="19"/>
      <c r="L103" s="19">
        <f t="shared" si="94"/>
        <v>9</v>
      </c>
      <c r="M103" s="19">
        <f t="shared" si="95"/>
        <v>0</v>
      </c>
      <c r="N103" s="19">
        <f t="shared" si="96"/>
        <v>9</v>
      </c>
      <c r="O103" s="19">
        <f t="shared" si="97"/>
        <v>0</v>
      </c>
      <c r="P103" s="19">
        <f t="shared" si="98"/>
        <v>0</v>
      </c>
      <c r="Q103" s="19">
        <f t="shared" si="129"/>
        <v>67.499999999999901</v>
      </c>
      <c r="R103" s="19">
        <f t="shared" si="99"/>
        <v>0</v>
      </c>
      <c r="S103" s="19">
        <f t="shared" si="100"/>
        <v>0.6</v>
      </c>
      <c r="T103" s="4" t="s">
        <v>0</v>
      </c>
      <c r="U103" s="4">
        <f t="shared" si="101"/>
        <v>2101</v>
      </c>
      <c r="V103" s="19">
        <f t="shared" si="78"/>
        <v>77.499999999999901</v>
      </c>
      <c r="W103" s="19">
        <f t="shared" si="79"/>
        <v>150.6</v>
      </c>
      <c r="X103" s="8">
        <f t="shared" si="102"/>
        <v>5</v>
      </c>
      <c r="Y103" s="4">
        <f t="shared" si="131"/>
        <v>12</v>
      </c>
      <c r="Z103" s="8">
        <f t="shared" si="103"/>
        <v>1007.5</v>
      </c>
      <c r="AA103" s="4">
        <f t="shared" si="104"/>
        <v>0</v>
      </c>
      <c r="AB103" s="4">
        <f t="shared" si="105"/>
        <v>0</v>
      </c>
      <c r="AC103" s="4" t="str">
        <f t="shared" si="106"/>
        <v>G0</v>
      </c>
      <c r="AD103" s="4">
        <f t="shared" si="107"/>
        <v>0</v>
      </c>
      <c r="AE103" s="4">
        <f t="shared" si="108"/>
        <v>7.4999999999999893</v>
      </c>
      <c r="AF103" s="19">
        <f t="shared" si="80"/>
        <v>0</v>
      </c>
      <c r="AG103" s="19">
        <f t="shared" si="81"/>
        <v>0</v>
      </c>
      <c r="AH103" s="19"/>
      <c r="AI103" s="19">
        <f t="shared" si="82"/>
        <v>77.499999999999901</v>
      </c>
      <c r="AJ103" s="19">
        <f t="shared" si="83"/>
        <v>150</v>
      </c>
      <c r="AK103" s="19"/>
      <c r="AL103" s="19">
        <f t="shared" si="84"/>
        <v>9</v>
      </c>
      <c r="AM103" s="19">
        <f t="shared" si="85"/>
        <v>0</v>
      </c>
      <c r="AN103" s="19">
        <f t="shared" si="109"/>
        <v>9</v>
      </c>
      <c r="AO103" s="19">
        <f t="shared" si="110"/>
        <v>0</v>
      </c>
      <c r="AP103" s="19">
        <f t="shared" si="111"/>
        <v>0</v>
      </c>
      <c r="AQ103" s="19">
        <f t="shared" si="130"/>
        <v>67.499999999999901</v>
      </c>
      <c r="AR103" s="19">
        <f t="shared" si="112"/>
        <v>0</v>
      </c>
      <c r="AS103" s="19">
        <f t="shared" si="113"/>
        <v>-0.6</v>
      </c>
      <c r="AT103" s="4" t="s">
        <v>0</v>
      </c>
      <c r="AU103" s="4">
        <f t="shared" si="114"/>
        <v>2102</v>
      </c>
      <c r="AV103" s="19">
        <f t="shared" si="115"/>
        <v>77.499999999999901</v>
      </c>
      <c r="AW103" s="19">
        <f t="shared" si="116"/>
        <v>149.4</v>
      </c>
      <c r="AX103" s="8">
        <f t="shared" si="117"/>
        <v>5</v>
      </c>
      <c r="AY103" s="4">
        <f t="shared" si="118"/>
        <v>12</v>
      </c>
      <c r="AZ103" s="8">
        <f t="shared" si="119"/>
        <v>1007.5</v>
      </c>
      <c r="BA103" s="4">
        <f t="shared" si="120"/>
        <v>0</v>
      </c>
      <c r="BB103" s="4">
        <f t="shared" si="121"/>
        <v>0</v>
      </c>
      <c r="BC103" s="4" t="str">
        <f t="shared" si="122"/>
        <v>G0</v>
      </c>
      <c r="BD103" s="4">
        <f t="shared" si="123"/>
        <v>0</v>
      </c>
      <c r="BE103" s="19">
        <f t="shared" si="124"/>
        <v>0</v>
      </c>
      <c r="BF103" s="19">
        <f t="shared" si="125"/>
        <v>1.1999999999999886</v>
      </c>
      <c r="BG103" s="19">
        <f t="shared" si="126"/>
        <v>90</v>
      </c>
      <c r="BH103" s="1" t="str">
        <f t="shared" si="127"/>
        <v>T,2101,77.5,150.6,5,12,1007.5,0,0,G0,0</v>
      </c>
      <c r="BI103" s="1" t="str">
        <f t="shared" si="128"/>
        <v>T,2102,77.5,149.4,5,12,1007.5,0,0,G0,0</v>
      </c>
      <c r="BJ103" s="1" t="str">
        <f t="shared" si="86"/>
        <v>T,2101,77.5,150.6,5,12,1007.5,0,0,G0,0|T,2102,77.5,149.4,5,12,1007.5,0,0,G0,0|</v>
      </c>
      <c r="BK103" s="1" t="str">
        <f t="shared" si="87"/>
        <v>77.5,150.0,5.0,9.0,0.0,67.5,0.0,67.5</v>
      </c>
    </row>
    <row r="104" spans="1:63" x14ac:dyDescent="0.2">
      <c r="A104" s="4">
        <f t="shared" si="76"/>
        <v>7.599999999999989</v>
      </c>
      <c r="B104" s="4">
        <f t="shared" si="88"/>
        <v>75.999999999999886</v>
      </c>
      <c r="C104" s="4">
        <f t="shared" si="89"/>
        <v>1</v>
      </c>
      <c r="D104" s="4">
        <v>1</v>
      </c>
      <c r="E104" s="4">
        <f t="shared" si="90"/>
        <v>7.599999999999989</v>
      </c>
      <c r="F104" s="19">
        <f t="shared" si="77"/>
        <v>0</v>
      </c>
      <c r="G104" s="19">
        <f t="shared" si="91"/>
        <v>0</v>
      </c>
      <c r="H104" s="19"/>
      <c r="I104" s="19">
        <f t="shared" si="92"/>
        <v>78.399999999999906</v>
      </c>
      <c r="J104" s="19">
        <f t="shared" si="93"/>
        <v>150</v>
      </c>
      <c r="K104" s="19"/>
      <c r="L104" s="19">
        <f t="shared" si="94"/>
        <v>9</v>
      </c>
      <c r="M104" s="19">
        <f t="shared" si="95"/>
        <v>0</v>
      </c>
      <c r="N104" s="19">
        <f t="shared" si="96"/>
        <v>9</v>
      </c>
      <c r="O104" s="19">
        <f t="shared" si="97"/>
        <v>0</v>
      </c>
      <c r="P104" s="19">
        <f t="shared" si="98"/>
        <v>0</v>
      </c>
      <c r="Q104" s="19">
        <f t="shared" si="129"/>
        <v>68.399999999999906</v>
      </c>
      <c r="R104" s="19">
        <f t="shared" si="99"/>
        <v>0</v>
      </c>
      <c r="S104" s="19">
        <f t="shared" si="100"/>
        <v>0.6</v>
      </c>
      <c r="T104" s="4" t="s">
        <v>0</v>
      </c>
      <c r="U104" s="4">
        <f t="shared" si="101"/>
        <v>2101</v>
      </c>
      <c r="V104" s="19">
        <f t="shared" si="78"/>
        <v>78.399999999999906</v>
      </c>
      <c r="W104" s="19">
        <f t="shared" si="79"/>
        <v>150.6</v>
      </c>
      <c r="X104" s="8">
        <f t="shared" si="102"/>
        <v>5</v>
      </c>
      <c r="Y104" s="4">
        <f t="shared" si="131"/>
        <v>12</v>
      </c>
      <c r="Z104" s="8">
        <f t="shared" si="103"/>
        <v>1007.6</v>
      </c>
      <c r="AA104" s="4">
        <f t="shared" si="104"/>
        <v>0</v>
      </c>
      <c r="AB104" s="4">
        <f t="shared" si="105"/>
        <v>0</v>
      </c>
      <c r="AC104" s="4" t="str">
        <f t="shared" si="106"/>
        <v>G0</v>
      </c>
      <c r="AD104" s="4">
        <f t="shared" si="107"/>
        <v>0</v>
      </c>
      <c r="AE104" s="4">
        <f t="shared" si="108"/>
        <v>7.599999999999989</v>
      </c>
      <c r="AF104" s="19">
        <f t="shared" si="80"/>
        <v>0</v>
      </c>
      <c r="AG104" s="19">
        <f t="shared" si="81"/>
        <v>0</v>
      </c>
      <c r="AH104" s="19"/>
      <c r="AI104" s="19">
        <f t="shared" si="82"/>
        <v>78.399999999999906</v>
      </c>
      <c r="AJ104" s="19">
        <f t="shared" si="83"/>
        <v>150</v>
      </c>
      <c r="AK104" s="19"/>
      <c r="AL104" s="19">
        <f t="shared" si="84"/>
        <v>9</v>
      </c>
      <c r="AM104" s="19">
        <f t="shared" si="85"/>
        <v>0</v>
      </c>
      <c r="AN104" s="19">
        <f t="shared" si="109"/>
        <v>9</v>
      </c>
      <c r="AO104" s="19">
        <f t="shared" si="110"/>
        <v>0</v>
      </c>
      <c r="AP104" s="19">
        <f t="shared" si="111"/>
        <v>0</v>
      </c>
      <c r="AQ104" s="19">
        <f t="shared" si="130"/>
        <v>68.399999999999906</v>
      </c>
      <c r="AR104" s="19">
        <f t="shared" si="112"/>
        <v>0</v>
      </c>
      <c r="AS104" s="19">
        <f t="shared" si="113"/>
        <v>-0.6</v>
      </c>
      <c r="AT104" s="4" t="s">
        <v>0</v>
      </c>
      <c r="AU104" s="4">
        <f t="shared" si="114"/>
        <v>2102</v>
      </c>
      <c r="AV104" s="19">
        <f t="shared" si="115"/>
        <v>78.399999999999906</v>
      </c>
      <c r="AW104" s="19">
        <f t="shared" si="116"/>
        <v>149.4</v>
      </c>
      <c r="AX104" s="8">
        <f t="shared" si="117"/>
        <v>5</v>
      </c>
      <c r="AY104" s="4">
        <f t="shared" si="118"/>
        <v>12</v>
      </c>
      <c r="AZ104" s="8">
        <f t="shared" si="119"/>
        <v>1007.6</v>
      </c>
      <c r="BA104" s="4">
        <f t="shared" si="120"/>
        <v>0</v>
      </c>
      <c r="BB104" s="4">
        <f t="shared" si="121"/>
        <v>0</v>
      </c>
      <c r="BC104" s="4" t="str">
        <f t="shared" si="122"/>
        <v>G0</v>
      </c>
      <c r="BD104" s="4">
        <f t="shared" si="123"/>
        <v>0</v>
      </c>
      <c r="BE104" s="19">
        <f t="shared" si="124"/>
        <v>0</v>
      </c>
      <c r="BF104" s="19">
        <f t="shared" si="125"/>
        <v>1.1999999999999886</v>
      </c>
      <c r="BG104" s="19">
        <f t="shared" si="126"/>
        <v>90</v>
      </c>
      <c r="BH104" s="1" t="str">
        <f t="shared" si="127"/>
        <v>T,2101,78.4,150.6,5,12,1007.6,0,0,G0,0</v>
      </c>
      <c r="BI104" s="1" t="str">
        <f t="shared" si="128"/>
        <v>T,2102,78.4,149.4,5,12,1007.6,0,0,G0,0</v>
      </c>
      <c r="BJ104" s="1" t="str">
        <f t="shared" si="86"/>
        <v>T,2101,78.4,150.6,5,12,1007.6,0,0,G0,0|T,2102,78.4,149.4,5,12,1007.6,0,0,G0,0|</v>
      </c>
      <c r="BK104" s="1" t="str">
        <f t="shared" si="87"/>
        <v>78.4,150.0,5.0,9.0,0.0,68.4,0.0,68.4</v>
      </c>
    </row>
    <row r="105" spans="1:63" x14ac:dyDescent="0.2">
      <c r="A105" s="4">
        <f t="shared" si="76"/>
        <v>7.6999999999999886</v>
      </c>
      <c r="B105" s="4">
        <f t="shared" si="88"/>
        <v>76.999999999999886</v>
      </c>
      <c r="C105" s="4">
        <f t="shared" si="89"/>
        <v>1</v>
      </c>
      <c r="D105" s="4">
        <v>1</v>
      </c>
      <c r="E105" s="4">
        <f t="shared" si="90"/>
        <v>7.6999999999999886</v>
      </c>
      <c r="F105" s="19">
        <f t="shared" si="77"/>
        <v>0</v>
      </c>
      <c r="G105" s="19">
        <f t="shared" si="91"/>
        <v>0</v>
      </c>
      <c r="H105" s="19"/>
      <c r="I105" s="19">
        <f t="shared" si="92"/>
        <v>79.299999999999898</v>
      </c>
      <c r="J105" s="19">
        <f t="shared" si="93"/>
        <v>150</v>
      </c>
      <c r="K105" s="19"/>
      <c r="L105" s="19">
        <f t="shared" si="94"/>
        <v>9</v>
      </c>
      <c r="M105" s="19">
        <f t="shared" si="95"/>
        <v>0</v>
      </c>
      <c r="N105" s="19">
        <f t="shared" si="96"/>
        <v>9</v>
      </c>
      <c r="O105" s="19">
        <f t="shared" si="97"/>
        <v>0</v>
      </c>
      <c r="P105" s="19">
        <f t="shared" si="98"/>
        <v>0</v>
      </c>
      <c r="Q105" s="19">
        <f t="shared" si="129"/>
        <v>69.299999999999898</v>
      </c>
      <c r="R105" s="19">
        <f t="shared" si="99"/>
        <v>0</v>
      </c>
      <c r="S105" s="19">
        <f t="shared" si="100"/>
        <v>0.6</v>
      </c>
      <c r="T105" s="4" t="s">
        <v>0</v>
      </c>
      <c r="U105" s="4">
        <f t="shared" si="101"/>
        <v>2101</v>
      </c>
      <c r="V105" s="19">
        <f t="shared" si="78"/>
        <v>79.299999999999898</v>
      </c>
      <c r="W105" s="19">
        <f t="shared" si="79"/>
        <v>150.6</v>
      </c>
      <c r="X105" s="8">
        <f t="shared" si="102"/>
        <v>5</v>
      </c>
      <c r="Y105" s="4">
        <f t="shared" si="131"/>
        <v>12</v>
      </c>
      <c r="Z105" s="8">
        <f t="shared" si="103"/>
        <v>1007.7</v>
      </c>
      <c r="AA105" s="4">
        <f t="shared" si="104"/>
        <v>0</v>
      </c>
      <c r="AB105" s="4">
        <f t="shared" si="105"/>
        <v>0</v>
      </c>
      <c r="AC105" s="4" t="str">
        <f t="shared" si="106"/>
        <v>G0</v>
      </c>
      <c r="AD105" s="4">
        <f t="shared" si="107"/>
        <v>0</v>
      </c>
      <c r="AE105" s="4">
        <f t="shared" si="108"/>
        <v>7.6999999999999886</v>
      </c>
      <c r="AF105" s="19">
        <f t="shared" si="80"/>
        <v>0</v>
      </c>
      <c r="AG105" s="19">
        <f t="shared" si="81"/>
        <v>0</v>
      </c>
      <c r="AH105" s="19"/>
      <c r="AI105" s="19">
        <f t="shared" si="82"/>
        <v>79.299999999999898</v>
      </c>
      <c r="AJ105" s="19">
        <f t="shared" si="83"/>
        <v>150</v>
      </c>
      <c r="AK105" s="19"/>
      <c r="AL105" s="19">
        <f t="shared" si="84"/>
        <v>9</v>
      </c>
      <c r="AM105" s="19">
        <f t="shared" si="85"/>
        <v>0</v>
      </c>
      <c r="AN105" s="19">
        <f t="shared" si="109"/>
        <v>9</v>
      </c>
      <c r="AO105" s="19">
        <f t="shared" si="110"/>
        <v>0</v>
      </c>
      <c r="AP105" s="19">
        <f t="shared" si="111"/>
        <v>0</v>
      </c>
      <c r="AQ105" s="19">
        <f t="shared" si="130"/>
        <v>69.299999999999898</v>
      </c>
      <c r="AR105" s="19">
        <f t="shared" si="112"/>
        <v>0</v>
      </c>
      <c r="AS105" s="19">
        <f t="shared" si="113"/>
        <v>-0.6</v>
      </c>
      <c r="AT105" s="4" t="s">
        <v>0</v>
      </c>
      <c r="AU105" s="4">
        <f t="shared" si="114"/>
        <v>2102</v>
      </c>
      <c r="AV105" s="19">
        <f t="shared" si="115"/>
        <v>79.299999999999898</v>
      </c>
      <c r="AW105" s="19">
        <f t="shared" si="116"/>
        <v>149.4</v>
      </c>
      <c r="AX105" s="8">
        <f t="shared" si="117"/>
        <v>5</v>
      </c>
      <c r="AY105" s="4">
        <f t="shared" si="118"/>
        <v>12</v>
      </c>
      <c r="AZ105" s="8">
        <f t="shared" si="119"/>
        <v>1007.7</v>
      </c>
      <c r="BA105" s="4">
        <f t="shared" si="120"/>
        <v>0</v>
      </c>
      <c r="BB105" s="4">
        <f t="shared" si="121"/>
        <v>0</v>
      </c>
      <c r="BC105" s="4" t="str">
        <f t="shared" si="122"/>
        <v>G0</v>
      </c>
      <c r="BD105" s="4">
        <f t="shared" si="123"/>
        <v>0</v>
      </c>
      <c r="BE105" s="19">
        <f t="shared" si="124"/>
        <v>0</v>
      </c>
      <c r="BF105" s="19">
        <f t="shared" si="125"/>
        <v>1.1999999999999886</v>
      </c>
      <c r="BG105" s="19">
        <f t="shared" si="126"/>
        <v>90</v>
      </c>
      <c r="BH105" s="1" t="str">
        <f t="shared" si="127"/>
        <v>T,2101,79.3,150.6,5,12,1007.7,0,0,G0,0</v>
      </c>
      <c r="BI105" s="1" t="str">
        <f t="shared" si="128"/>
        <v>T,2102,79.3,149.4,5,12,1007.7,0,0,G0,0</v>
      </c>
      <c r="BJ105" s="1" t="str">
        <f t="shared" si="86"/>
        <v>T,2101,79.3,150.6,5,12,1007.7,0,0,G0,0|T,2102,79.3,149.4,5,12,1007.7,0,0,G0,0|</v>
      </c>
      <c r="BK105" s="1" t="str">
        <f t="shared" si="87"/>
        <v>79.3,150.0,5.0,9.0,0.0,69.3,0.0,69.3</v>
      </c>
    </row>
    <row r="106" spans="1:63" x14ac:dyDescent="0.2">
      <c r="A106" s="4">
        <f t="shared" si="76"/>
        <v>7.7999999999999883</v>
      </c>
      <c r="B106" s="4">
        <f t="shared" si="88"/>
        <v>77.999999999999872</v>
      </c>
      <c r="C106" s="4">
        <f t="shared" si="89"/>
        <v>1</v>
      </c>
      <c r="D106" s="4">
        <v>1</v>
      </c>
      <c r="E106" s="4">
        <f t="shared" si="90"/>
        <v>7.7999999999999883</v>
      </c>
      <c r="F106" s="19">
        <f t="shared" si="77"/>
        <v>0</v>
      </c>
      <c r="G106" s="19">
        <f t="shared" si="91"/>
        <v>0</v>
      </c>
      <c r="H106" s="19"/>
      <c r="I106" s="19">
        <f t="shared" si="92"/>
        <v>80.199999999999889</v>
      </c>
      <c r="J106" s="19">
        <f t="shared" si="93"/>
        <v>150</v>
      </c>
      <c r="K106" s="19"/>
      <c r="L106" s="19">
        <f t="shared" si="94"/>
        <v>9</v>
      </c>
      <c r="M106" s="19">
        <f t="shared" si="95"/>
        <v>0</v>
      </c>
      <c r="N106" s="19">
        <f t="shared" si="96"/>
        <v>9</v>
      </c>
      <c r="O106" s="19">
        <f t="shared" si="97"/>
        <v>0</v>
      </c>
      <c r="P106" s="19">
        <f t="shared" si="98"/>
        <v>0</v>
      </c>
      <c r="Q106" s="19">
        <f t="shared" si="129"/>
        <v>70.199999999999889</v>
      </c>
      <c r="R106" s="19">
        <f t="shared" si="99"/>
        <v>0</v>
      </c>
      <c r="S106" s="19">
        <f t="shared" si="100"/>
        <v>0.6</v>
      </c>
      <c r="T106" s="4" t="s">
        <v>0</v>
      </c>
      <c r="U106" s="4">
        <f t="shared" si="101"/>
        <v>2101</v>
      </c>
      <c r="V106" s="19">
        <f t="shared" si="78"/>
        <v>80.199999999999889</v>
      </c>
      <c r="W106" s="19">
        <f t="shared" si="79"/>
        <v>150.6</v>
      </c>
      <c r="X106" s="8">
        <f t="shared" si="102"/>
        <v>5</v>
      </c>
      <c r="Y106" s="4">
        <f t="shared" si="131"/>
        <v>12</v>
      </c>
      <c r="Z106" s="8">
        <f t="shared" si="103"/>
        <v>1007.8</v>
      </c>
      <c r="AA106" s="4">
        <f t="shared" si="104"/>
        <v>0</v>
      </c>
      <c r="AB106" s="4">
        <f t="shared" si="105"/>
        <v>0</v>
      </c>
      <c r="AC106" s="4" t="str">
        <f t="shared" si="106"/>
        <v>G0</v>
      </c>
      <c r="AD106" s="4">
        <f t="shared" si="107"/>
        <v>0</v>
      </c>
      <c r="AE106" s="4">
        <f t="shared" si="108"/>
        <v>7.7999999999999883</v>
      </c>
      <c r="AF106" s="19">
        <f t="shared" si="80"/>
        <v>0</v>
      </c>
      <c r="AG106" s="19">
        <f t="shared" si="81"/>
        <v>0</v>
      </c>
      <c r="AH106" s="19"/>
      <c r="AI106" s="19">
        <f t="shared" si="82"/>
        <v>80.199999999999889</v>
      </c>
      <c r="AJ106" s="19">
        <f t="shared" si="83"/>
        <v>150</v>
      </c>
      <c r="AK106" s="19"/>
      <c r="AL106" s="19">
        <f t="shared" si="84"/>
        <v>9</v>
      </c>
      <c r="AM106" s="19">
        <f t="shared" si="85"/>
        <v>0</v>
      </c>
      <c r="AN106" s="19">
        <f t="shared" si="109"/>
        <v>9</v>
      </c>
      <c r="AO106" s="19">
        <f t="shared" si="110"/>
        <v>0</v>
      </c>
      <c r="AP106" s="19">
        <f t="shared" si="111"/>
        <v>0</v>
      </c>
      <c r="AQ106" s="19">
        <f t="shared" si="130"/>
        <v>70.199999999999889</v>
      </c>
      <c r="AR106" s="19">
        <f t="shared" si="112"/>
        <v>0</v>
      </c>
      <c r="AS106" s="19">
        <f t="shared" si="113"/>
        <v>-0.6</v>
      </c>
      <c r="AT106" s="4" t="s">
        <v>0</v>
      </c>
      <c r="AU106" s="4">
        <f t="shared" si="114"/>
        <v>2102</v>
      </c>
      <c r="AV106" s="19">
        <f t="shared" si="115"/>
        <v>80.199999999999889</v>
      </c>
      <c r="AW106" s="19">
        <f t="shared" si="116"/>
        <v>149.4</v>
      </c>
      <c r="AX106" s="8">
        <f t="shared" si="117"/>
        <v>5</v>
      </c>
      <c r="AY106" s="4">
        <f t="shared" si="118"/>
        <v>12</v>
      </c>
      <c r="AZ106" s="8">
        <f t="shared" si="119"/>
        <v>1007.8</v>
      </c>
      <c r="BA106" s="4">
        <f t="shared" si="120"/>
        <v>0</v>
      </c>
      <c r="BB106" s="4">
        <f t="shared" si="121"/>
        <v>0</v>
      </c>
      <c r="BC106" s="4" t="str">
        <f t="shared" si="122"/>
        <v>G0</v>
      </c>
      <c r="BD106" s="4">
        <f t="shared" si="123"/>
        <v>0</v>
      </c>
      <c r="BE106" s="19">
        <f t="shared" si="124"/>
        <v>0</v>
      </c>
      <c r="BF106" s="19">
        <f t="shared" si="125"/>
        <v>1.1999999999999886</v>
      </c>
      <c r="BG106" s="19">
        <f t="shared" si="126"/>
        <v>90</v>
      </c>
      <c r="BH106" s="1" t="str">
        <f t="shared" si="127"/>
        <v>T,2101,80.2,150.6,5,12,1007.8,0,0,G0,0</v>
      </c>
      <c r="BI106" s="1" t="str">
        <f t="shared" si="128"/>
        <v>T,2102,80.2,149.4,5,12,1007.8,0,0,G0,0</v>
      </c>
      <c r="BJ106" s="1" t="str">
        <f t="shared" si="86"/>
        <v>T,2101,80.2,150.6,5,12,1007.8,0,0,G0,0|T,2102,80.2,149.4,5,12,1007.8,0,0,G0,0|</v>
      </c>
      <c r="BK106" s="1" t="str">
        <f t="shared" si="87"/>
        <v>80.2,150.0,5.0,9.0,0.0,70.2,0.0,70.2</v>
      </c>
    </row>
    <row r="107" spans="1:63" x14ac:dyDescent="0.2">
      <c r="A107" s="4">
        <f t="shared" si="76"/>
        <v>7.8999999999999879</v>
      </c>
      <c r="B107" s="4">
        <f t="shared" si="88"/>
        <v>78.999999999999872</v>
      </c>
      <c r="C107" s="4">
        <f t="shared" si="89"/>
        <v>1</v>
      </c>
      <c r="D107" s="4">
        <v>1</v>
      </c>
      <c r="E107" s="4">
        <f t="shared" si="90"/>
        <v>7.8999999999999879</v>
      </c>
      <c r="F107" s="19">
        <f t="shared" si="77"/>
        <v>0</v>
      </c>
      <c r="G107" s="19">
        <f t="shared" si="91"/>
        <v>0</v>
      </c>
      <c r="H107" s="19"/>
      <c r="I107" s="19">
        <f t="shared" si="92"/>
        <v>81.099999999999895</v>
      </c>
      <c r="J107" s="19">
        <f t="shared" si="93"/>
        <v>150</v>
      </c>
      <c r="K107" s="19"/>
      <c r="L107" s="19">
        <f t="shared" si="94"/>
        <v>9</v>
      </c>
      <c r="M107" s="19">
        <f t="shared" si="95"/>
        <v>0</v>
      </c>
      <c r="N107" s="19">
        <f t="shared" si="96"/>
        <v>9</v>
      </c>
      <c r="O107" s="19">
        <f t="shared" si="97"/>
        <v>0</v>
      </c>
      <c r="P107" s="19">
        <f t="shared" si="98"/>
        <v>0</v>
      </c>
      <c r="Q107" s="19">
        <f t="shared" si="129"/>
        <v>71.099999999999895</v>
      </c>
      <c r="R107" s="19">
        <f t="shared" si="99"/>
        <v>0</v>
      </c>
      <c r="S107" s="19">
        <f t="shared" si="100"/>
        <v>0.6</v>
      </c>
      <c r="T107" s="4" t="s">
        <v>0</v>
      </c>
      <c r="U107" s="4">
        <f t="shared" si="101"/>
        <v>2101</v>
      </c>
      <c r="V107" s="19">
        <f t="shared" si="78"/>
        <v>81.099999999999895</v>
      </c>
      <c r="W107" s="19">
        <f t="shared" si="79"/>
        <v>150.6</v>
      </c>
      <c r="X107" s="8">
        <f t="shared" si="102"/>
        <v>5</v>
      </c>
      <c r="Y107" s="4">
        <f t="shared" si="131"/>
        <v>12</v>
      </c>
      <c r="Z107" s="8">
        <f t="shared" si="103"/>
        <v>1007.9</v>
      </c>
      <c r="AA107" s="4">
        <f t="shared" si="104"/>
        <v>0</v>
      </c>
      <c r="AB107" s="4">
        <f t="shared" si="105"/>
        <v>0</v>
      </c>
      <c r="AC107" s="4" t="str">
        <f t="shared" si="106"/>
        <v>G0</v>
      </c>
      <c r="AD107" s="4">
        <f t="shared" si="107"/>
        <v>0</v>
      </c>
      <c r="AE107" s="4">
        <f t="shared" si="108"/>
        <v>7.8999999999999879</v>
      </c>
      <c r="AF107" s="19">
        <f t="shared" si="80"/>
        <v>0</v>
      </c>
      <c r="AG107" s="19">
        <f t="shared" si="81"/>
        <v>0</v>
      </c>
      <c r="AH107" s="19"/>
      <c r="AI107" s="19">
        <f t="shared" si="82"/>
        <v>81.099999999999895</v>
      </c>
      <c r="AJ107" s="19">
        <f t="shared" si="83"/>
        <v>150</v>
      </c>
      <c r="AK107" s="19"/>
      <c r="AL107" s="19">
        <f t="shared" si="84"/>
        <v>9</v>
      </c>
      <c r="AM107" s="19">
        <f t="shared" si="85"/>
        <v>0</v>
      </c>
      <c r="AN107" s="19">
        <f t="shared" si="109"/>
        <v>9</v>
      </c>
      <c r="AO107" s="19">
        <f t="shared" si="110"/>
        <v>0</v>
      </c>
      <c r="AP107" s="19">
        <f t="shared" si="111"/>
        <v>0</v>
      </c>
      <c r="AQ107" s="19">
        <f t="shared" si="130"/>
        <v>71.099999999999895</v>
      </c>
      <c r="AR107" s="19">
        <f t="shared" si="112"/>
        <v>0</v>
      </c>
      <c r="AS107" s="19">
        <f t="shared" si="113"/>
        <v>-0.6</v>
      </c>
      <c r="AT107" s="4" t="s">
        <v>0</v>
      </c>
      <c r="AU107" s="4">
        <f t="shared" si="114"/>
        <v>2102</v>
      </c>
      <c r="AV107" s="19">
        <f t="shared" si="115"/>
        <v>81.099999999999895</v>
      </c>
      <c r="AW107" s="19">
        <f t="shared" si="116"/>
        <v>149.4</v>
      </c>
      <c r="AX107" s="8">
        <f t="shared" si="117"/>
        <v>5</v>
      </c>
      <c r="AY107" s="4">
        <f t="shared" si="118"/>
        <v>12</v>
      </c>
      <c r="AZ107" s="8">
        <f t="shared" si="119"/>
        <v>1007.9</v>
      </c>
      <c r="BA107" s="4">
        <f t="shared" si="120"/>
        <v>0</v>
      </c>
      <c r="BB107" s="4">
        <f t="shared" si="121"/>
        <v>0</v>
      </c>
      <c r="BC107" s="4" t="str">
        <f t="shared" si="122"/>
        <v>G0</v>
      </c>
      <c r="BD107" s="4">
        <f t="shared" si="123"/>
        <v>0</v>
      </c>
      <c r="BE107" s="19">
        <f t="shared" si="124"/>
        <v>0</v>
      </c>
      <c r="BF107" s="19">
        <f t="shared" si="125"/>
        <v>1.1999999999999886</v>
      </c>
      <c r="BG107" s="19">
        <f t="shared" si="126"/>
        <v>90</v>
      </c>
      <c r="BH107" s="1" t="str">
        <f t="shared" si="127"/>
        <v>T,2101,81.1,150.6,5,12,1007.9,0,0,G0,0</v>
      </c>
      <c r="BI107" s="1" t="str">
        <f t="shared" si="128"/>
        <v>T,2102,81.1,149.4,5,12,1007.9,0,0,G0,0</v>
      </c>
      <c r="BJ107" s="1" t="str">
        <f t="shared" si="86"/>
        <v>T,2101,81.1,150.6,5,12,1007.9,0,0,G0,0|T,2102,81.1,149.4,5,12,1007.9,0,0,G0,0|</v>
      </c>
      <c r="BK107" s="1" t="str">
        <f t="shared" si="87"/>
        <v>81.1,150.0,5.0,9.0,0.0,71.1,0.0,71.1</v>
      </c>
    </row>
    <row r="108" spans="1:63" x14ac:dyDescent="0.2">
      <c r="A108" s="4">
        <f t="shared" si="76"/>
        <v>7.9999999999999876</v>
      </c>
      <c r="B108" s="4">
        <f t="shared" si="88"/>
        <v>79.999999999999872</v>
      </c>
      <c r="C108" s="4">
        <f t="shared" si="89"/>
        <v>1</v>
      </c>
      <c r="D108" s="4">
        <v>1</v>
      </c>
      <c r="E108" s="4">
        <f t="shared" si="90"/>
        <v>7.9999999999999876</v>
      </c>
      <c r="F108" s="19">
        <f t="shared" si="77"/>
        <v>0</v>
      </c>
      <c r="G108" s="19">
        <f t="shared" si="91"/>
        <v>0</v>
      </c>
      <c r="H108" s="19"/>
      <c r="I108" s="19">
        <f t="shared" si="92"/>
        <v>81.999999999999886</v>
      </c>
      <c r="J108" s="19">
        <f t="shared" si="93"/>
        <v>150</v>
      </c>
      <c r="K108" s="19"/>
      <c r="L108" s="19">
        <f t="shared" si="94"/>
        <v>9</v>
      </c>
      <c r="M108" s="19">
        <f t="shared" si="95"/>
        <v>0</v>
      </c>
      <c r="N108" s="19">
        <f t="shared" si="96"/>
        <v>9</v>
      </c>
      <c r="O108" s="19">
        <f t="shared" si="97"/>
        <v>0</v>
      </c>
      <c r="P108" s="19">
        <f t="shared" si="98"/>
        <v>0</v>
      </c>
      <c r="Q108" s="19">
        <f t="shared" si="129"/>
        <v>71.999999999999886</v>
      </c>
      <c r="R108" s="19">
        <f t="shared" si="99"/>
        <v>0</v>
      </c>
      <c r="S108" s="19">
        <f t="shared" si="100"/>
        <v>0.6</v>
      </c>
      <c r="T108" s="4" t="s">
        <v>0</v>
      </c>
      <c r="U108" s="4">
        <f t="shared" si="101"/>
        <v>2101</v>
      </c>
      <c r="V108" s="19">
        <f t="shared" si="78"/>
        <v>81.999999999999886</v>
      </c>
      <c r="W108" s="19">
        <f t="shared" si="79"/>
        <v>150.6</v>
      </c>
      <c r="X108" s="8">
        <f t="shared" si="102"/>
        <v>5</v>
      </c>
      <c r="Y108" s="4">
        <f t="shared" si="131"/>
        <v>12</v>
      </c>
      <c r="Z108" s="8">
        <f t="shared" si="103"/>
        <v>1008</v>
      </c>
      <c r="AA108" s="4">
        <f t="shared" si="104"/>
        <v>0</v>
      </c>
      <c r="AB108" s="4">
        <f t="shared" si="105"/>
        <v>0</v>
      </c>
      <c r="AC108" s="4" t="str">
        <f t="shared" si="106"/>
        <v>G0</v>
      </c>
      <c r="AD108" s="4">
        <f t="shared" si="107"/>
        <v>0</v>
      </c>
      <c r="AE108" s="4">
        <f t="shared" si="108"/>
        <v>7.9999999999999876</v>
      </c>
      <c r="AF108" s="19">
        <f t="shared" si="80"/>
        <v>0</v>
      </c>
      <c r="AG108" s="19">
        <f t="shared" si="81"/>
        <v>0</v>
      </c>
      <c r="AH108" s="19"/>
      <c r="AI108" s="19">
        <f t="shared" si="82"/>
        <v>81.999999999999886</v>
      </c>
      <c r="AJ108" s="19">
        <f t="shared" si="83"/>
        <v>150</v>
      </c>
      <c r="AK108" s="19"/>
      <c r="AL108" s="19">
        <f t="shared" si="84"/>
        <v>9</v>
      </c>
      <c r="AM108" s="19">
        <f t="shared" si="85"/>
        <v>0</v>
      </c>
      <c r="AN108" s="19">
        <f t="shared" si="109"/>
        <v>9</v>
      </c>
      <c r="AO108" s="19">
        <f t="shared" si="110"/>
        <v>0</v>
      </c>
      <c r="AP108" s="19">
        <f t="shared" si="111"/>
        <v>0</v>
      </c>
      <c r="AQ108" s="19">
        <f t="shared" si="130"/>
        <v>71.999999999999886</v>
      </c>
      <c r="AR108" s="19">
        <f t="shared" si="112"/>
        <v>0</v>
      </c>
      <c r="AS108" s="19">
        <f t="shared" si="113"/>
        <v>-0.6</v>
      </c>
      <c r="AT108" s="4" t="s">
        <v>0</v>
      </c>
      <c r="AU108" s="4">
        <f t="shared" si="114"/>
        <v>2102</v>
      </c>
      <c r="AV108" s="19">
        <f t="shared" si="115"/>
        <v>81.999999999999886</v>
      </c>
      <c r="AW108" s="19">
        <f t="shared" si="116"/>
        <v>149.4</v>
      </c>
      <c r="AX108" s="8">
        <f t="shared" si="117"/>
        <v>5</v>
      </c>
      <c r="AY108" s="4">
        <f t="shared" si="118"/>
        <v>12</v>
      </c>
      <c r="AZ108" s="8">
        <f t="shared" si="119"/>
        <v>1008</v>
      </c>
      <c r="BA108" s="4">
        <f t="shared" si="120"/>
        <v>0</v>
      </c>
      <c r="BB108" s="4">
        <f t="shared" si="121"/>
        <v>0</v>
      </c>
      <c r="BC108" s="4" t="str">
        <f t="shared" si="122"/>
        <v>G0</v>
      </c>
      <c r="BD108" s="4">
        <f t="shared" si="123"/>
        <v>0</v>
      </c>
      <c r="BE108" s="19">
        <f t="shared" si="124"/>
        <v>0</v>
      </c>
      <c r="BF108" s="19">
        <f t="shared" si="125"/>
        <v>1.1999999999999886</v>
      </c>
      <c r="BG108" s="19">
        <f t="shared" si="126"/>
        <v>90</v>
      </c>
      <c r="BH108" s="1" t="str">
        <f t="shared" si="127"/>
        <v>T,2101,82.0,150.6,5,12,1008.0,0,0,G0,0</v>
      </c>
      <c r="BI108" s="1" t="str">
        <f t="shared" si="128"/>
        <v>T,2102,82.0,149.4,5,12,1008.0,0,0,G0,0</v>
      </c>
      <c r="BJ108" s="1" t="str">
        <f t="shared" si="86"/>
        <v>T,2101,82.0,150.6,5,12,1008.0,0,0,G0,0|T,2102,82.0,149.4,5,12,1008.0,0,0,G0,0|</v>
      </c>
      <c r="BK108" s="1" t="str">
        <f t="shared" si="87"/>
        <v>82.0,150.0,5.0,9.0,0.0,72.0,0.0,72.0</v>
      </c>
    </row>
    <row r="109" spans="1:63" x14ac:dyDescent="0.2">
      <c r="A109" s="4">
        <f t="shared" si="76"/>
        <v>8.0999999999999872</v>
      </c>
      <c r="B109" s="4">
        <f t="shared" si="88"/>
        <v>80.999999999999872</v>
      </c>
      <c r="C109" s="4">
        <f t="shared" si="89"/>
        <v>1</v>
      </c>
      <c r="D109" s="4">
        <v>1</v>
      </c>
      <c r="E109" s="4">
        <f t="shared" si="90"/>
        <v>8.0999999999999872</v>
      </c>
      <c r="F109" s="19">
        <f t="shared" si="77"/>
        <v>0</v>
      </c>
      <c r="G109" s="19">
        <f t="shared" si="91"/>
        <v>0</v>
      </c>
      <c r="H109" s="19"/>
      <c r="I109" s="19">
        <f t="shared" si="92"/>
        <v>82.899999999999892</v>
      </c>
      <c r="J109" s="19">
        <f t="shared" si="93"/>
        <v>150</v>
      </c>
      <c r="K109" s="19"/>
      <c r="L109" s="19">
        <f t="shared" si="94"/>
        <v>9</v>
      </c>
      <c r="M109" s="19">
        <f t="shared" si="95"/>
        <v>0</v>
      </c>
      <c r="N109" s="19">
        <f t="shared" si="96"/>
        <v>9</v>
      </c>
      <c r="O109" s="19">
        <f t="shared" si="97"/>
        <v>0</v>
      </c>
      <c r="P109" s="19">
        <f t="shared" si="98"/>
        <v>0</v>
      </c>
      <c r="Q109" s="19">
        <f t="shared" si="129"/>
        <v>72.899999999999892</v>
      </c>
      <c r="R109" s="19">
        <f t="shared" si="99"/>
        <v>0</v>
      </c>
      <c r="S109" s="19">
        <f t="shared" si="100"/>
        <v>0.6</v>
      </c>
      <c r="T109" s="4" t="s">
        <v>0</v>
      </c>
      <c r="U109" s="4">
        <f t="shared" si="101"/>
        <v>2101</v>
      </c>
      <c r="V109" s="19">
        <f t="shared" si="78"/>
        <v>82.899999999999892</v>
      </c>
      <c r="W109" s="19">
        <f t="shared" si="79"/>
        <v>150.6</v>
      </c>
      <c r="X109" s="8">
        <f t="shared" si="102"/>
        <v>5</v>
      </c>
      <c r="Y109" s="4">
        <f t="shared" si="131"/>
        <v>12</v>
      </c>
      <c r="Z109" s="8">
        <f t="shared" si="103"/>
        <v>1008.1</v>
      </c>
      <c r="AA109" s="4">
        <f t="shared" si="104"/>
        <v>0</v>
      </c>
      <c r="AB109" s="4">
        <f t="shared" si="105"/>
        <v>0</v>
      </c>
      <c r="AC109" s="4" t="str">
        <f t="shared" si="106"/>
        <v>G0</v>
      </c>
      <c r="AD109" s="4">
        <f t="shared" si="107"/>
        <v>0</v>
      </c>
      <c r="AE109" s="4">
        <f t="shared" si="108"/>
        <v>8.0999999999999872</v>
      </c>
      <c r="AF109" s="19">
        <f t="shared" si="80"/>
        <v>0</v>
      </c>
      <c r="AG109" s="19">
        <f t="shared" si="81"/>
        <v>0</v>
      </c>
      <c r="AH109" s="19"/>
      <c r="AI109" s="19">
        <f t="shared" si="82"/>
        <v>82.899999999999892</v>
      </c>
      <c r="AJ109" s="19">
        <f t="shared" si="83"/>
        <v>150</v>
      </c>
      <c r="AK109" s="19"/>
      <c r="AL109" s="19">
        <f t="shared" si="84"/>
        <v>9</v>
      </c>
      <c r="AM109" s="19">
        <f t="shared" si="85"/>
        <v>0</v>
      </c>
      <c r="AN109" s="19">
        <f t="shared" si="109"/>
        <v>9</v>
      </c>
      <c r="AO109" s="19">
        <f t="shared" si="110"/>
        <v>0</v>
      </c>
      <c r="AP109" s="19">
        <f t="shared" si="111"/>
        <v>0</v>
      </c>
      <c r="AQ109" s="19">
        <f t="shared" si="130"/>
        <v>72.899999999999892</v>
      </c>
      <c r="AR109" s="19">
        <f t="shared" si="112"/>
        <v>0</v>
      </c>
      <c r="AS109" s="19">
        <f t="shared" si="113"/>
        <v>-0.6</v>
      </c>
      <c r="AT109" s="4" t="s">
        <v>0</v>
      </c>
      <c r="AU109" s="4">
        <f t="shared" si="114"/>
        <v>2102</v>
      </c>
      <c r="AV109" s="19">
        <f t="shared" si="115"/>
        <v>82.899999999999892</v>
      </c>
      <c r="AW109" s="19">
        <f t="shared" si="116"/>
        <v>149.4</v>
      </c>
      <c r="AX109" s="8">
        <f t="shared" si="117"/>
        <v>5</v>
      </c>
      <c r="AY109" s="4">
        <f t="shared" si="118"/>
        <v>12</v>
      </c>
      <c r="AZ109" s="8">
        <f t="shared" si="119"/>
        <v>1008.1</v>
      </c>
      <c r="BA109" s="4">
        <f t="shared" si="120"/>
        <v>0</v>
      </c>
      <c r="BB109" s="4">
        <f t="shared" si="121"/>
        <v>0</v>
      </c>
      <c r="BC109" s="4" t="str">
        <f t="shared" si="122"/>
        <v>G0</v>
      </c>
      <c r="BD109" s="4">
        <f t="shared" si="123"/>
        <v>0</v>
      </c>
      <c r="BE109" s="19">
        <f t="shared" si="124"/>
        <v>0</v>
      </c>
      <c r="BF109" s="19">
        <f t="shared" si="125"/>
        <v>1.1999999999999886</v>
      </c>
      <c r="BG109" s="19">
        <f t="shared" si="126"/>
        <v>90</v>
      </c>
      <c r="BH109" s="1" t="str">
        <f t="shared" si="127"/>
        <v>T,2101,82.9,150.6,5,12,1008.1,0,0,G0,0</v>
      </c>
      <c r="BI109" s="1" t="str">
        <f t="shared" si="128"/>
        <v>T,2102,82.9,149.4,5,12,1008.1,0,0,G0,0</v>
      </c>
      <c r="BJ109" s="1" t="str">
        <f t="shared" si="86"/>
        <v>T,2101,82.9,150.6,5,12,1008.1,0,0,G0,0|T,2102,82.9,149.4,5,12,1008.1,0,0,G0,0|</v>
      </c>
      <c r="BK109" s="1" t="str">
        <f t="shared" si="87"/>
        <v>82.9,150.0,5.0,9.0,0.0,72.9,0.0,72.9</v>
      </c>
    </row>
    <row r="110" spans="1:63" x14ac:dyDescent="0.2">
      <c r="A110" s="4">
        <f t="shared" si="76"/>
        <v>8.1999999999999869</v>
      </c>
      <c r="B110" s="4">
        <f t="shared" si="88"/>
        <v>81.999999999999858</v>
      </c>
      <c r="C110" s="4">
        <f t="shared" si="89"/>
        <v>1</v>
      </c>
      <c r="D110" s="4">
        <v>1</v>
      </c>
      <c r="E110" s="4">
        <f t="shared" si="90"/>
        <v>8.1999999999999869</v>
      </c>
      <c r="F110" s="19">
        <f t="shared" si="77"/>
        <v>0</v>
      </c>
      <c r="G110" s="19">
        <f t="shared" si="91"/>
        <v>0</v>
      </c>
      <c r="H110" s="19"/>
      <c r="I110" s="19">
        <f t="shared" si="92"/>
        <v>83.799999999999883</v>
      </c>
      <c r="J110" s="19">
        <f t="shared" si="93"/>
        <v>150</v>
      </c>
      <c r="K110" s="19"/>
      <c r="L110" s="19">
        <f t="shared" si="94"/>
        <v>9</v>
      </c>
      <c r="M110" s="19">
        <f t="shared" si="95"/>
        <v>0</v>
      </c>
      <c r="N110" s="19">
        <f t="shared" si="96"/>
        <v>9</v>
      </c>
      <c r="O110" s="19">
        <f t="shared" si="97"/>
        <v>0</v>
      </c>
      <c r="P110" s="19">
        <f t="shared" si="98"/>
        <v>0</v>
      </c>
      <c r="Q110" s="19">
        <f t="shared" si="129"/>
        <v>73.799999999999883</v>
      </c>
      <c r="R110" s="19">
        <f t="shared" si="99"/>
        <v>0</v>
      </c>
      <c r="S110" s="19">
        <f t="shared" si="100"/>
        <v>0.6</v>
      </c>
      <c r="T110" s="4" t="s">
        <v>0</v>
      </c>
      <c r="U110" s="4">
        <f t="shared" si="101"/>
        <v>2101</v>
      </c>
      <c r="V110" s="19">
        <f t="shared" si="78"/>
        <v>83.799999999999883</v>
      </c>
      <c r="W110" s="19">
        <f t="shared" si="79"/>
        <v>150.6</v>
      </c>
      <c r="X110" s="8">
        <f t="shared" si="102"/>
        <v>5</v>
      </c>
      <c r="Y110" s="4">
        <f t="shared" si="131"/>
        <v>12</v>
      </c>
      <c r="Z110" s="8">
        <f t="shared" si="103"/>
        <v>1008.1999999999999</v>
      </c>
      <c r="AA110" s="4">
        <f t="shared" si="104"/>
        <v>0</v>
      </c>
      <c r="AB110" s="4">
        <f t="shared" si="105"/>
        <v>0</v>
      </c>
      <c r="AC110" s="4" t="str">
        <f t="shared" si="106"/>
        <v>G0</v>
      </c>
      <c r="AD110" s="4">
        <f t="shared" si="107"/>
        <v>0</v>
      </c>
      <c r="AE110" s="4">
        <f t="shared" si="108"/>
        <v>8.1999999999999869</v>
      </c>
      <c r="AF110" s="19">
        <f t="shared" si="80"/>
        <v>0</v>
      </c>
      <c r="AG110" s="19">
        <f t="shared" si="81"/>
        <v>0</v>
      </c>
      <c r="AH110" s="19"/>
      <c r="AI110" s="19">
        <f t="shared" si="82"/>
        <v>83.799999999999883</v>
      </c>
      <c r="AJ110" s="19">
        <f t="shared" si="83"/>
        <v>150</v>
      </c>
      <c r="AK110" s="19"/>
      <c r="AL110" s="19">
        <f t="shared" si="84"/>
        <v>9</v>
      </c>
      <c r="AM110" s="19">
        <f t="shared" si="85"/>
        <v>0</v>
      </c>
      <c r="AN110" s="19">
        <f t="shared" si="109"/>
        <v>9</v>
      </c>
      <c r="AO110" s="19">
        <f t="shared" si="110"/>
        <v>0</v>
      </c>
      <c r="AP110" s="19">
        <f t="shared" si="111"/>
        <v>0</v>
      </c>
      <c r="AQ110" s="19">
        <f t="shared" si="130"/>
        <v>73.799999999999883</v>
      </c>
      <c r="AR110" s="19">
        <f t="shared" si="112"/>
        <v>0</v>
      </c>
      <c r="AS110" s="19">
        <f t="shared" si="113"/>
        <v>-0.6</v>
      </c>
      <c r="AT110" s="4" t="s">
        <v>0</v>
      </c>
      <c r="AU110" s="4">
        <f t="shared" si="114"/>
        <v>2102</v>
      </c>
      <c r="AV110" s="19">
        <f t="shared" si="115"/>
        <v>83.799999999999883</v>
      </c>
      <c r="AW110" s="19">
        <f t="shared" si="116"/>
        <v>149.4</v>
      </c>
      <c r="AX110" s="8">
        <f t="shared" si="117"/>
        <v>5</v>
      </c>
      <c r="AY110" s="4">
        <f t="shared" si="118"/>
        <v>12</v>
      </c>
      <c r="AZ110" s="8">
        <f t="shared" si="119"/>
        <v>1008.1999999999999</v>
      </c>
      <c r="BA110" s="4">
        <f t="shared" si="120"/>
        <v>0</v>
      </c>
      <c r="BB110" s="4">
        <f t="shared" si="121"/>
        <v>0</v>
      </c>
      <c r="BC110" s="4" t="str">
        <f t="shared" si="122"/>
        <v>G0</v>
      </c>
      <c r="BD110" s="4">
        <f t="shared" si="123"/>
        <v>0</v>
      </c>
      <c r="BE110" s="19">
        <f t="shared" si="124"/>
        <v>0</v>
      </c>
      <c r="BF110" s="19">
        <f t="shared" si="125"/>
        <v>1.1999999999999886</v>
      </c>
      <c r="BG110" s="19">
        <f t="shared" si="126"/>
        <v>90</v>
      </c>
      <c r="BH110" s="1" t="str">
        <f t="shared" si="127"/>
        <v>T,2101,83.8,150.6,5,12,1008.2,0,0,G0,0</v>
      </c>
      <c r="BI110" s="1" t="str">
        <f t="shared" si="128"/>
        <v>T,2102,83.8,149.4,5,12,1008.2,0,0,G0,0</v>
      </c>
      <c r="BJ110" s="1" t="str">
        <f t="shared" si="86"/>
        <v>T,2101,83.8,150.6,5,12,1008.2,0,0,G0,0|T,2102,83.8,149.4,5,12,1008.2,0,0,G0,0|</v>
      </c>
      <c r="BK110" s="1" t="str">
        <f t="shared" si="87"/>
        <v>83.8,150.0,5.0,9.0,0.0,73.8,0.0,73.8</v>
      </c>
    </row>
    <row r="111" spans="1:63" x14ac:dyDescent="0.2">
      <c r="A111" s="4">
        <f t="shared" si="76"/>
        <v>8.2999999999999865</v>
      </c>
      <c r="B111" s="4">
        <f t="shared" si="88"/>
        <v>82.999999999999858</v>
      </c>
      <c r="C111" s="4">
        <f t="shared" si="89"/>
        <v>1</v>
      </c>
      <c r="D111" s="4">
        <v>1</v>
      </c>
      <c r="E111" s="4">
        <f t="shared" si="90"/>
        <v>8.2999999999999865</v>
      </c>
      <c r="F111" s="19">
        <f t="shared" si="77"/>
        <v>0</v>
      </c>
      <c r="G111" s="19">
        <f t="shared" si="91"/>
        <v>0</v>
      </c>
      <c r="H111" s="19"/>
      <c r="I111" s="19">
        <f t="shared" si="92"/>
        <v>84.699999999999875</v>
      </c>
      <c r="J111" s="19">
        <f t="shared" si="93"/>
        <v>150</v>
      </c>
      <c r="K111" s="19"/>
      <c r="L111" s="19">
        <f t="shared" si="94"/>
        <v>9</v>
      </c>
      <c r="M111" s="19">
        <f t="shared" si="95"/>
        <v>0</v>
      </c>
      <c r="N111" s="19">
        <f t="shared" si="96"/>
        <v>9</v>
      </c>
      <c r="O111" s="19">
        <f t="shared" si="97"/>
        <v>0</v>
      </c>
      <c r="P111" s="19">
        <f t="shared" si="98"/>
        <v>0</v>
      </c>
      <c r="Q111" s="19">
        <f t="shared" si="129"/>
        <v>74.699999999999875</v>
      </c>
      <c r="R111" s="19">
        <f t="shared" si="99"/>
        <v>0</v>
      </c>
      <c r="S111" s="19">
        <f t="shared" si="100"/>
        <v>0.6</v>
      </c>
      <c r="T111" s="4" t="s">
        <v>0</v>
      </c>
      <c r="U111" s="4">
        <f t="shared" si="101"/>
        <v>2101</v>
      </c>
      <c r="V111" s="19">
        <f t="shared" si="78"/>
        <v>84.699999999999875</v>
      </c>
      <c r="W111" s="19">
        <f t="shared" si="79"/>
        <v>150.6</v>
      </c>
      <c r="X111" s="8">
        <f t="shared" si="102"/>
        <v>5</v>
      </c>
      <c r="Y111" s="4">
        <f t="shared" si="131"/>
        <v>12</v>
      </c>
      <c r="Z111" s="8">
        <f t="shared" si="103"/>
        <v>1008.3</v>
      </c>
      <c r="AA111" s="4">
        <f t="shared" si="104"/>
        <v>0</v>
      </c>
      <c r="AB111" s="4">
        <f t="shared" si="105"/>
        <v>0</v>
      </c>
      <c r="AC111" s="4" t="str">
        <f t="shared" si="106"/>
        <v>G0</v>
      </c>
      <c r="AD111" s="4">
        <f t="shared" si="107"/>
        <v>0</v>
      </c>
      <c r="AE111" s="4">
        <f t="shared" si="108"/>
        <v>8.2999999999999865</v>
      </c>
      <c r="AF111" s="19">
        <f t="shared" si="80"/>
        <v>0</v>
      </c>
      <c r="AG111" s="19">
        <f t="shared" si="81"/>
        <v>0</v>
      </c>
      <c r="AH111" s="19"/>
      <c r="AI111" s="19">
        <f t="shared" si="82"/>
        <v>84.699999999999875</v>
      </c>
      <c r="AJ111" s="19">
        <f t="shared" si="83"/>
        <v>150</v>
      </c>
      <c r="AK111" s="19"/>
      <c r="AL111" s="19">
        <f t="shared" si="84"/>
        <v>9</v>
      </c>
      <c r="AM111" s="19">
        <f t="shared" si="85"/>
        <v>0</v>
      </c>
      <c r="AN111" s="19">
        <f t="shared" si="109"/>
        <v>9</v>
      </c>
      <c r="AO111" s="19">
        <f t="shared" si="110"/>
        <v>0</v>
      </c>
      <c r="AP111" s="19">
        <f t="shared" si="111"/>
        <v>0</v>
      </c>
      <c r="AQ111" s="19">
        <f t="shared" si="130"/>
        <v>74.699999999999875</v>
      </c>
      <c r="AR111" s="19">
        <f t="shared" si="112"/>
        <v>0</v>
      </c>
      <c r="AS111" s="19">
        <f t="shared" si="113"/>
        <v>-0.6</v>
      </c>
      <c r="AT111" s="4" t="s">
        <v>0</v>
      </c>
      <c r="AU111" s="4">
        <f t="shared" si="114"/>
        <v>2102</v>
      </c>
      <c r="AV111" s="19">
        <f t="shared" si="115"/>
        <v>84.699999999999875</v>
      </c>
      <c r="AW111" s="19">
        <f t="shared" si="116"/>
        <v>149.4</v>
      </c>
      <c r="AX111" s="8">
        <f t="shared" si="117"/>
        <v>5</v>
      </c>
      <c r="AY111" s="4">
        <f t="shared" si="118"/>
        <v>12</v>
      </c>
      <c r="AZ111" s="8">
        <f t="shared" si="119"/>
        <v>1008.3</v>
      </c>
      <c r="BA111" s="4">
        <f t="shared" si="120"/>
        <v>0</v>
      </c>
      <c r="BB111" s="4">
        <f t="shared" si="121"/>
        <v>0</v>
      </c>
      <c r="BC111" s="4" t="str">
        <f t="shared" si="122"/>
        <v>G0</v>
      </c>
      <c r="BD111" s="4">
        <f t="shared" si="123"/>
        <v>0</v>
      </c>
      <c r="BE111" s="19">
        <f t="shared" si="124"/>
        <v>0</v>
      </c>
      <c r="BF111" s="19">
        <f t="shared" si="125"/>
        <v>1.1999999999999886</v>
      </c>
      <c r="BG111" s="19">
        <f t="shared" si="126"/>
        <v>90</v>
      </c>
      <c r="BH111" s="1" t="str">
        <f t="shared" si="127"/>
        <v>T,2101,84.7,150.6,5,12,1008.3,0,0,G0,0</v>
      </c>
      <c r="BI111" s="1" t="str">
        <f t="shared" si="128"/>
        <v>T,2102,84.7,149.4,5,12,1008.3,0,0,G0,0</v>
      </c>
      <c r="BJ111" s="1" t="str">
        <f t="shared" si="86"/>
        <v>T,2101,84.7,150.6,5,12,1008.3,0,0,G0,0|T,2102,84.7,149.4,5,12,1008.3,0,0,G0,0|</v>
      </c>
      <c r="BK111" s="1" t="str">
        <f t="shared" si="87"/>
        <v>84.7,150.0,5.0,9.0,0.0,74.7,0.0,74.7</v>
      </c>
    </row>
    <row r="112" spans="1:63" x14ac:dyDescent="0.2">
      <c r="A112" s="4">
        <f t="shared" si="76"/>
        <v>8.3999999999999861</v>
      </c>
      <c r="B112" s="4">
        <f t="shared" si="88"/>
        <v>83.999999999999858</v>
      </c>
      <c r="C112" s="4">
        <f t="shared" si="89"/>
        <v>1</v>
      </c>
      <c r="D112" s="4">
        <v>1</v>
      </c>
      <c r="E112" s="4">
        <f t="shared" si="90"/>
        <v>8.3999999999999861</v>
      </c>
      <c r="F112" s="19">
        <f t="shared" si="77"/>
        <v>0</v>
      </c>
      <c r="G112" s="19">
        <f t="shared" si="91"/>
        <v>0</v>
      </c>
      <c r="H112" s="19"/>
      <c r="I112" s="19">
        <f t="shared" si="92"/>
        <v>85.599999999999881</v>
      </c>
      <c r="J112" s="19">
        <f t="shared" si="93"/>
        <v>150</v>
      </c>
      <c r="K112" s="19"/>
      <c r="L112" s="19">
        <f t="shared" si="94"/>
        <v>9</v>
      </c>
      <c r="M112" s="19">
        <f t="shared" si="95"/>
        <v>0</v>
      </c>
      <c r="N112" s="19">
        <f t="shared" si="96"/>
        <v>9</v>
      </c>
      <c r="O112" s="19">
        <f t="shared" si="97"/>
        <v>0</v>
      </c>
      <c r="P112" s="19">
        <f t="shared" si="98"/>
        <v>0</v>
      </c>
      <c r="Q112" s="19">
        <f t="shared" si="129"/>
        <v>75.599999999999881</v>
      </c>
      <c r="R112" s="19">
        <f t="shared" si="99"/>
        <v>0</v>
      </c>
      <c r="S112" s="19">
        <f t="shared" si="100"/>
        <v>0.6</v>
      </c>
      <c r="T112" s="4" t="s">
        <v>0</v>
      </c>
      <c r="U112" s="4">
        <f t="shared" si="101"/>
        <v>2101</v>
      </c>
      <c r="V112" s="19">
        <f t="shared" si="78"/>
        <v>85.599999999999881</v>
      </c>
      <c r="W112" s="19">
        <f t="shared" si="79"/>
        <v>150.6</v>
      </c>
      <c r="X112" s="8">
        <f t="shared" si="102"/>
        <v>5</v>
      </c>
      <c r="Y112" s="4">
        <f t="shared" si="131"/>
        <v>12</v>
      </c>
      <c r="Z112" s="8">
        <f t="shared" si="103"/>
        <v>1008.4</v>
      </c>
      <c r="AA112" s="4">
        <f t="shared" si="104"/>
        <v>0</v>
      </c>
      <c r="AB112" s="4">
        <f t="shared" si="105"/>
        <v>0</v>
      </c>
      <c r="AC112" s="4" t="str">
        <f t="shared" si="106"/>
        <v>G0</v>
      </c>
      <c r="AD112" s="4">
        <f t="shared" si="107"/>
        <v>0</v>
      </c>
      <c r="AE112" s="4">
        <f t="shared" si="108"/>
        <v>8.3999999999999861</v>
      </c>
      <c r="AF112" s="19">
        <f t="shared" si="80"/>
        <v>0</v>
      </c>
      <c r="AG112" s="19">
        <f t="shared" si="81"/>
        <v>0</v>
      </c>
      <c r="AH112" s="19"/>
      <c r="AI112" s="19">
        <f t="shared" si="82"/>
        <v>85.599999999999881</v>
      </c>
      <c r="AJ112" s="19">
        <f t="shared" si="83"/>
        <v>150</v>
      </c>
      <c r="AK112" s="19"/>
      <c r="AL112" s="19">
        <f t="shared" si="84"/>
        <v>9</v>
      </c>
      <c r="AM112" s="19">
        <f t="shared" si="85"/>
        <v>0</v>
      </c>
      <c r="AN112" s="19">
        <f t="shared" si="109"/>
        <v>9</v>
      </c>
      <c r="AO112" s="19">
        <f t="shared" si="110"/>
        <v>0</v>
      </c>
      <c r="AP112" s="19">
        <f t="shared" si="111"/>
        <v>0</v>
      </c>
      <c r="AQ112" s="19">
        <f t="shared" si="130"/>
        <v>75.599999999999881</v>
      </c>
      <c r="AR112" s="19">
        <f t="shared" si="112"/>
        <v>0</v>
      </c>
      <c r="AS112" s="19">
        <f t="shared" si="113"/>
        <v>-0.6</v>
      </c>
      <c r="AT112" s="4" t="s">
        <v>0</v>
      </c>
      <c r="AU112" s="4">
        <f t="shared" si="114"/>
        <v>2102</v>
      </c>
      <c r="AV112" s="19">
        <f t="shared" si="115"/>
        <v>85.599999999999881</v>
      </c>
      <c r="AW112" s="19">
        <f t="shared" si="116"/>
        <v>149.4</v>
      </c>
      <c r="AX112" s="8">
        <f t="shared" si="117"/>
        <v>5</v>
      </c>
      <c r="AY112" s="4">
        <f t="shared" si="118"/>
        <v>12</v>
      </c>
      <c r="AZ112" s="8">
        <f t="shared" si="119"/>
        <v>1008.4</v>
      </c>
      <c r="BA112" s="4">
        <f t="shared" si="120"/>
        <v>0</v>
      </c>
      <c r="BB112" s="4">
        <f t="shared" si="121"/>
        <v>0</v>
      </c>
      <c r="BC112" s="4" t="str">
        <f t="shared" si="122"/>
        <v>G0</v>
      </c>
      <c r="BD112" s="4">
        <f t="shared" si="123"/>
        <v>0</v>
      </c>
      <c r="BE112" s="19">
        <f t="shared" si="124"/>
        <v>0</v>
      </c>
      <c r="BF112" s="19">
        <f t="shared" si="125"/>
        <v>1.1999999999999886</v>
      </c>
      <c r="BG112" s="19">
        <f t="shared" si="126"/>
        <v>90</v>
      </c>
      <c r="BH112" s="1" t="str">
        <f t="shared" si="127"/>
        <v>T,2101,85.6,150.6,5,12,1008.4,0,0,G0,0</v>
      </c>
      <c r="BI112" s="1" t="str">
        <f t="shared" si="128"/>
        <v>T,2102,85.6,149.4,5,12,1008.4,0,0,G0,0</v>
      </c>
      <c r="BJ112" s="1" t="str">
        <f t="shared" si="86"/>
        <v>T,2101,85.6,150.6,5,12,1008.4,0,0,G0,0|T,2102,85.6,149.4,5,12,1008.4,0,0,G0,0|</v>
      </c>
      <c r="BK112" s="1" t="str">
        <f t="shared" si="87"/>
        <v>85.6,150.0,5.0,9.0,0.0,75.6,0.0,75.6</v>
      </c>
    </row>
    <row r="113" spans="1:63" x14ac:dyDescent="0.2">
      <c r="A113" s="4">
        <f t="shared" si="76"/>
        <v>8.4999999999999858</v>
      </c>
      <c r="B113" s="4">
        <f t="shared" si="88"/>
        <v>84.999999999999858</v>
      </c>
      <c r="C113" s="4">
        <f t="shared" si="89"/>
        <v>1</v>
      </c>
      <c r="D113" s="4">
        <v>1</v>
      </c>
      <c r="E113" s="4">
        <f t="shared" si="90"/>
        <v>8.4999999999999858</v>
      </c>
      <c r="F113" s="19">
        <f t="shared" si="77"/>
        <v>0</v>
      </c>
      <c r="G113" s="19">
        <f t="shared" si="91"/>
        <v>0</v>
      </c>
      <c r="H113" s="19"/>
      <c r="I113" s="19">
        <f t="shared" si="92"/>
        <v>86.499999999999872</v>
      </c>
      <c r="J113" s="19">
        <f t="shared" si="93"/>
        <v>150</v>
      </c>
      <c r="K113" s="19"/>
      <c r="L113" s="19">
        <f t="shared" si="94"/>
        <v>9</v>
      </c>
      <c r="M113" s="19">
        <f t="shared" si="95"/>
        <v>0</v>
      </c>
      <c r="N113" s="19">
        <f t="shared" si="96"/>
        <v>9</v>
      </c>
      <c r="O113" s="19">
        <f t="shared" si="97"/>
        <v>0</v>
      </c>
      <c r="P113" s="19">
        <f t="shared" si="98"/>
        <v>0</v>
      </c>
      <c r="Q113" s="19">
        <f t="shared" si="129"/>
        <v>76.499999999999872</v>
      </c>
      <c r="R113" s="19">
        <f t="shared" si="99"/>
        <v>0</v>
      </c>
      <c r="S113" s="19">
        <f t="shared" si="100"/>
        <v>0.6</v>
      </c>
      <c r="T113" s="4" t="s">
        <v>0</v>
      </c>
      <c r="U113" s="4">
        <f t="shared" si="101"/>
        <v>2101</v>
      </c>
      <c r="V113" s="19">
        <f t="shared" si="78"/>
        <v>86.499999999999872</v>
      </c>
      <c r="W113" s="19">
        <f t="shared" si="79"/>
        <v>150.6</v>
      </c>
      <c r="X113" s="8">
        <f t="shared" si="102"/>
        <v>5</v>
      </c>
      <c r="Y113" s="4">
        <f t="shared" si="131"/>
        <v>12</v>
      </c>
      <c r="Z113" s="8">
        <f t="shared" si="103"/>
        <v>1008.5</v>
      </c>
      <c r="AA113" s="4">
        <f t="shared" si="104"/>
        <v>0</v>
      </c>
      <c r="AB113" s="4">
        <f t="shared" si="105"/>
        <v>0</v>
      </c>
      <c r="AC113" s="4" t="str">
        <f t="shared" si="106"/>
        <v>G0</v>
      </c>
      <c r="AD113" s="4">
        <f t="shared" si="107"/>
        <v>0</v>
      </c>
      <c r="AE113" s="4">
        <f t="shared" si="108"/>
        <v>8.4999999999999858</v>
      </c>
      <c r="AF113" s="19">
        <f t="shared" si="80"/>
        <v>0</v>
      </c>
      <c r="AG113" s="19">
        <f t="shared" si="81"/>
        <v>0</v>
      </c>
      <c r="AH113" s="19"/>
      <c r="AI113" s="19">
        <f t="shared" si="82"/>
        <v>86.499999999999872</v>
      </c>
      <c r="AJ113" s="19">
        <f t="shared" si="83"/>
        <v>150</v>
      </c>
      <c r="AK113" s="19"/>
      <c r="AL113" s="19">
        <f t="shared" si="84"/>
        <v>9</v>
      </c>
      <c r="AM113" s="19">
        <f t="shared" si="85"/>
        <v>0</v>
      </c>
      <c r="AN113" s="19">
        <f t="shared" si="109"/>
        <v>9</v>
      </c>
      <c r="AO113" s="19">
        <f t="shared" si="110"/>
        <v>0</v>
      </c>
      <c r="AP113" s="19">
        <f t="shared" si="111"/>
        <v>0</v>
      </c>
      <c r="AQ113" s="19">
        <f t="shared" si="130"/>
        <v>76.499999999999872</v>
      </c>
      <c r="AR113" s="19">
        <f t="shared" si="112"/>
        <v>0</v>
      </c>
      <c r="AS113" s="19">
        <f t="shared" si="113"/>
        <v>-0.6</v>
      </c>
      <c r="AT113" s="4" t="s">
        <v>0</v>
      </c>
      <c r="AU113" s="4">
        <f t="shared" si="114"/>
        <v>2102</v>
      </c>
      <c r="AV113" s="19">
        <f t="shared" si="115"/>
        <v>86.499999999999872</v>
      </c>
      <c r="AW113" s="19">
        <f t="shared" si="116"/>
        <v>149.4</v>
      </c>
      <c r="AX113" s="8">
        <f t="shared" si="117"/>
        <v>5</v>
      </c>
      <c r="AY113" s="4">
        <f t="shared" si="118"/>
        <v>12</v>
      </c>
      <c r="AZ113" s="8">
        <f t="shared" si="119"/>
        <v>1008.5</v>
      </c>
      <c r="BA113" s="4">
        <f t="shared" si="120"/>
        <v>0</v>
      </c>
      <c r="BB113" s="4">
        <f t="shared" si="121"/>
        <v>0</v>
      </c>
      <c r="BC113" s="4" t="str">
        <f t="shared" si="122"/>
        <v>G0</v>
      </c>
      <c r="BD113" s="4">
        <f t="shared" si="123"/>
        <v>0</v>
      </c>
      <c r="BE113" s="19">
        <f t="shared" si="124"/>
        <v>0</v>
      </c>
      <c r="BF113" s="19">
        <f t="shared" si="125"/>
        <v>1.1999999999999886</v>
      </c>
      <c r="BG113" s="19">
        <f t="shared" si="126"/>
        <v>90</v>
      </c>
      <c r="BH113" s="1" t="str">
        <f t="shared" si="127"/>
        <v>T,2101,86.5,150.6,5,12,1008.5,0,0,G0,0</v>
      </c>
      <c r="BI113" s="1" t="str">
        <f t="shared" si="128"/>
        <v>T,2102,86.5,149.4,5,12,1008.5,0,0,G0,0</v>
      </c>
      <c r="BJ113" s="1" t="str">
        <f t="shared" si="86"/>
        <v>T,2101,86.5,150.6,5,12,1008.5,0,0,G0,0|T,2102,86.5,149.4,5,12,1008.5,0,0,G0,0|</v>
      </c>
      <c r="BK113" s="1" t="str">
        <f t="shared" si="87"/>
        <v>86.5,150.0,5.0,9.0,0.0,76.5,0.0,76.5</v>
      </c>
    </row>
    <row r="114" spans="1:63" x14ac:dyDescent="0.2">
      <c r="A114" s="4">
        <f t="shared" si="76"/>
        <v>8.5999999999999854</v>
      </c>
      <c r="B114" s="4">
        <f t="shared" si="88"/>
        <v>85.999999999999844</v>
      </c>
      <c r="C114" s="4">
        <f t="shared" si="89"/>
        <v>1</v>
      </c>
      <c r="D114" s="4">
        <v>1</v>
      </c>
      <c r="E114" s="4">
        <f t="shared" si="90"/>
        <v>8.5999999999999854</v>
      </c>
      <c r="F114" s="19">
        <f t="shared" si="77"/>
        <v>0</v>
      </c>
      <c r="G114" s="19">
        <f t="shared" si="91"/>
        <v>0</v>
      </c>
      <c r="H114" s="19"/>
      <c r="I114" s="19">
        <f t="shared" si="92"/>
        <v>87.399999999999864</v>
      </c>
      <c r="J114" s="19">
        <f t="shared" si="93"/>
        <v>150</v>
      </c>
      <c r="K114" s="19"/>
      <c r="L114" s="19">
        <f t="shared" si="94"/>
        <v>9</v>
      </c>
      <c r="M114" s="19">
        <f t="shared" si="95"/>
        <v>0</v>
      </c>
      <c r="N114" s="19">
        <f t="shared" si="96"/>
        <v>9</v>
      </c>
      <c r="O114" s="19">
        <f t="shared" si="97"/>
        <v>0</v>
      </c>
      <c r="P114" s="19">
        <f t="shared" si="98"/>
        <v>0</v>
      </c>
      <c r="Q114" s="19">
        <f t="shared" si="129"/>
        <v>77.399999999999864</v>
      </c>
      <c r="R114" s="19">
        <f t="shared" si="99"/>
        <v>0</v>
      </c>
      <c r="S114" s="19">
        <f t="shared" si="100"/>
        <v>0.6</v>
      </c>
      <c r="T114" s="4" t="s">
        <v>0</v>
      </c>
      <c r="U114" s="4">
        <f t="shared" si="101"/>
        <v>2101</v>
      </c>
      <c r="V114" s="19">
        <f t="shared" si="78"/>
        <v>87.399999999999864</v>
      </c>
      <c r="W114" s="19">
        <f t="shared" si="79"/>
        <v>150.6</v>
      </c>
      <c r="X114" s="8">
        <f t="shared" si="102"/>
        <v>5</v>
      </c>
      <c r="Y114" s="4">
        <f t="shared" si="131"/>
        <v>12</v>
      </c>
      <c r="Z114" s="8">
        <f t="shared" si="103"/>
        <v>1008.6</v>
      </c>
      <c r="AA114" s="4">
        <f t="shared" si="104"/>
        <v>0</v>
      </c>
      <c r="AB114" s="4">
        <f t="shared" si="105"/>
        <v>0</v>
      </c>
      <c r="AC114" s="4" t="str">
        <f t="shared" si="106"/>
        <v>G0</v>
      </c>
      <c r="AD114" s="4">
        <f t="shared" si="107"/>
        <v>0</v>
      </c>
      <c r="AE114" s="4">
        <f t="shared" si="108"/>
        <v>8.5999999999999854</v>
      </c>
      <c r="AF114" s="19">
        <f t="shared" si="80"/>
        <v>0</v>
      </c>
      <c r="AG114" s="19">
        <f t="shared" si="81"/>
        <v>0</v>
      </c>
      <c r="AH114" s="19"/>
      <c r="AI114" s="19">
        <f t="shared" si="82"/>
        <v>87.399999999999864</v>
      </c>
      <c r="AJ114" s="19">
        <f t="shared" si="83"/>
        <v>150</v>
      </c>
      <c r="AK114" s="19"/>
      <c r="AL114" s="19">
        <f t="shared" si="84"/>
        <v>9</v>
      </c>
      <c r="AM114" s="19">
        <f t="shared" si="85"/>
        <v>0</v>
      </c>
      <c r="AN114" s="19">
        <f t="shared" si="109"/>
        <v>9</v>
      </c>
      <c r="AO114" s="19">
        <f t="shared" si="110"/>
        <v>0</v>
      </c>
      <c r="AP114" s="19">
        <f t="shared" si="111"/>
        <v>0</v>
      </c>
      <c r="AQ114" s="19">
        <f t="shared" si="130"/>
        <v>77.399999999999864</v>
      </c>
      <c r="AR114" s="19">
        <f t="shared" si="112"/>
        <v>0</v>
      </c>
      <c r="AS114" s="19">
        <f t="shared" si="113"/>
        <v>-0.6</v>
      </c>
      <c r="AT114" s="4" t="s">
        <v>0</v>
      </c>
      <c r="AU114" s="4">
        <f t="shared" si="114"/>
        <v>2102</v>
      </c>
      <c r="AV114" s="19">
        <f t="shared" si="115"/>
        <v>87.399999999999864</v>
      </c>
      <c r="AW114" s="19">
        <f t="shared" si="116"/>
        <v>149.4</v>
      </c>
      <c r="AX114" s="8">
        <f t="shared" si="117"/>
        <v>5</v>
      </c>
      <c r="AY114" s="4">
        <f t="shared" si="118"/>
        <v>12</v>
      </c>
      <c r="AZ114" s="8">
        <f t="shared" si="119"/>
        <v>1008.6</v>
      </c>
      <c r="BA114" s="4">
        <f t="shared" si="120"/>
        <v>0</v>
      </c>
      <c r="BB114" s="4">
        <f t="shared" si="121"/>
        <v>0</v>
      </c>
      <c r="BC114" s="4" t="str">
        <f t="shared" si="122"/>
        <v>G0</v>
      </c>
      <c r="BD114" s="4">
        <f t="shared" si="123"/>
        <v>0</v>
      </c>
      <c r="BE114" s="19">
        <f t="shared" si="124"/>
        <v>0</v>
      </c>
      <c r="BF114" s="19">
        <f t="shared" si="125"/>
        <v>1.1999999999999886</v>
      </c>
      <c r="BG114" s="19">
        <f t="shared" si="126"/>
        <v>90</v>
      </c>
      <c r="BH114" s="1" t="str">
        <f t="shared" si="127"/>
        <v>T,2101,87.4,150.6,5,12,1008.6,0,0,G0,0</v>
      </c>
      <c r="BI114" s="1" t="str">
        <f t="shared" si="128"/>
        <v>T,2102,87.4,149.4,5,12,1008.6,0,0,G0,0</v>
      </c>
      <c r="BJ114" s="1" t="str">
        <f t="shared" si="86"/>
        <v>T,2101,87.4,150.6,5,12,1008.6,0,0,G0,0|T,2102,87.4,149.4,5,12,1008.6,0,0,G0,0|</v>
      </c>
      <c r="BK114" s="1" t="str">
        <f t="shared" si="87"/>
        <v>87.4,150.0,5.0,9.0,0.0,77.4,0.0,77.4</v>
      </c>
    </row>
    <row r="115" spans="1:63" x14ac:dyDescent="0.2">
      <c r="A115" s="4">
        <f t="shared" si="76"/>
        <v>8.6999999999999851</v>
      </c>
      <c r="B115" s="4">
        <f t="shared" si="88"/>
        <v>86.999999999999844</v>
      </c>
      <c r="C115" s="4">
        <f t="shared" si="89"/>
        <v>1</v>
      </c>
      <c r="D115" s="4">
        <v>1</v>
      </c>
      <c r="E115" s="4">
        <f t="shared" si="90"/>
        <v>8.6999999999999851</v>
      </c>
      <c r="F115" s="19">
        <f t="shared" si="77"/>
        <v>0</v>
      </c>
      <c r="G115" s="19">
        <f t="shared" si="91"/>
        <v>0</v>
      </c>
      <c r="H115" s="19"/>
      <c r="I115" s="19">
        <f t="shared" si="92"/>
        <v>88.299999999999869</v>
      </c>
      <c r="J115" s="19">
        <f t="shared" si="93"/>
        <v>150</v>
      </c>
      <c r="K115" s="19"/>
      <c r="L115" s="19">
        <f t="shared" si="94"/>
        <v>9</v>
      </c>
      <c r="M115" s="19">
        <f t="shared" si="95"/>
        <v>0</v>
      </c>
      <c r="N115" s="19">
        <f t="shared" si="96"/>
        <v>9</v>
      </c>
      <c r="O115" s="19">
        <f t="shared" si="97"/>
        <v>0</v>
      </c>
      <c r="P115" s="19">
        <f t="shared" si="98"/>
        <v>0</v>
      </c>
      <c r="Q115" s="19">
        <f t="shared" si="129"/>
        <v>78.299999999999869</v>
      </c>
      <c r="R115" s="19">
        <f t="shared" si="99"/>
        <v>0</v>
      </c>
      <c r="S115" s="19">
        <f t="shared" si="100"/>
        <v>0.6</v>
      </c>
      <c r="T115" s="4" t="s">
        <v>0</v>
      </c>
      <c r="U115" s="4">
        <f t="shared" si="101"/>
        <v>2101</v>
      </c>
      <c r="V115" s="19">
        <f t="shared" si="78"/>
        <v>88.299999999999869</v>
      </c>
      <c r="W115" s="19">
        <f t="shared" si="79"/>
        <v>150.6</v>
      </c>
      <c r="X115" s="8">
        <f t="shared" si="102"/>
        <v>5</v>
      </c>
      <c r="Y115" s="4">
        <f t="shared" si="131"/>
        <v>12</v>
      </c>
      <c r="Z115" s="8">
        <f t="shared" si="103"/>
        <v>1008.6999999999999</v>
      </c>
      <c r="AA115" s="4">
        <f t="shared" si="104"/>
        <v>0</v>
      </c>
      <c r="AB115" s="4">
        <f t="shared" si="105"/>
        <v>0</v>
      </c>
      <c r="AC115" s="4" t="str">
        <f t="shared" si="106"/>
        <v>G0</v>
      </c>
      <c r="AD115" s="4">
        <f t="shared" si="107"/>
        <v>0</v>
      </c>
      <c r="AE115" s="4">
        <f t="shared" si="108"/>
        <v>8.6999999999999851</v>
      </c>
      <c r="AF115" s="19">
        <f t="shared" si="80"/>
        <v>0</v>
      </c>
      <c r="AG115" s="19">
        <f t="shared" si="81"/>
        <v>0</v>
      </c>
      <c r="AH115" s="19"/>
      <c r="AI115" s="19">
        <f t="shared" si="82"/>
        <v>88.299999999999869</v>
      </c>
      <c r="AJ115" s="19">
        <f t="shared" si="83"/>
        <v>150</v>
      </c>
      <c r="AK115" s="19"/>
      <c r="AL115" s="19">
        <f t="shared" si="84"/>
        <v>9</v>
      </c>
      <c r="AM115" s="19">
        <f t="shared" si="85"/>
        <v>0</v>
      </c>
      <c r="AN115" s="19">
        <f t="shared" si="109"/>
        <v>9</v>
      </c>
      <c r="AO115" s="19">
        <f t="shared" si="110"/>
        <v>0</v>
      </c>
      <c r="AP115" s="19">
        <f t="shared" si="111"/>
        <v>0</v>
      </c>
      <c r="AQ115" s="19">
        <f t="shared" si="130"/>
        <v>78.299999999999869</v>
      </c>
      <c r="AR115" s="19">
        <f t="shared" si="112"/>
        <v>0</v>
      </c>
      <c r="AS115" s="19">
        <f t="shared" si="113"/>
        <v>-0.6</v>
      </c>
      <c r="AT115" s="4" t="s">
        <v>0</v>
      </c>
      <c r="AU115" s="4">
        <f t="shared" si="114"/>
        <v>2102</v>
      </c>
      <c r="AV115" s="19">
        <f t="shared" si="115"/>
        <v>88.299999999999869</v>
      </c>
      <c r="AW115" s="19">
        <f t="shared" si="116"/>
        <v>149.4</v>
      </c>
      <c r="AX115" s="8">
        <f t="shared" si="117"/>
        <v>5</v>
      </c>
      <c r="AY115" s="4">
        <f t="shared" si="118"/>
        <v>12</v>
      </c>
      <c r="AZ115" s="8">
        <f t="shared" si="119"/>
        <v>1008.6999999999999</v>
      </c>
      <c r="BA115" s="4">
        <f t="shared" si="120"/>
        <v>0</v>
      </c>
      <c r="BB115" s="4">
        <f t="shared" si="121"/>
        <v>0</v>
      </c>
      <c r="BC115" s="4" t="str">
        <f t="shared" si="122"/>
        <v>G0</v>
      </c>
      <c r="BD115" s="4">
        <f t="shared" si="123"/>
        <v>0</v>
      </c>
      <c r="BE115" s="19">
        <f t="shared" si="124"/>
        <v>0</v>
      </c>
      <c r="BF115" s="19">
        <f t="shared" si="125"/>
        <v>1.1999999999999886</v>
      </c>
      <c r="BG115" s="19">
        <f t="shared" si="126"/>
        <v>90</v>
      </c>
      <c r="BH115" s="1" t="str">
        <f t="shared" si="127"/>
        <v>T,2101,88.3,150.6,5,12,1008.7,0,0,G0,0</v>
      </c>
      <c r="BI115" s="1" t="str">
        <f t="shared" si="128"/>
        <v>T,2102,88.3,149.4,5,12,1008.7,0,0,G0,0</v>
      </c>
      <c r="BJ115" s="1" t="str">
        <f t="shared" si="86"/>
        <v>T,2101,88.3,150.6,5,12,1008.7,0,0,G0,0|T,2102,88.3,149.4,5,12,1008.7,0,0,G0,0|</v>
      </c>
      <c r="BK115" s="1" t="str">
        <f t="shared" si="87"/>
        <v>88.3,150.0,5.0,9.0,0.0,78.3,0.0,78.3</v>
      </c>
    </row>
    <row r="116" spans="1:63" x14ac:dyDescent="0.2">
      <c r="A116" s="4">
        <f t="shared" ref="A116:A179" si="132">A115+$B$16</f>
        <v>8.7999999999999847</v>
      </c>
      <c r="B116" s="4">
        <f t="shared" si="88"/>
        <v>87.999999999999844</v>
      </c>
      <c r="C116" s="4">
        <f t="shared" si="89"/>
        <v>1</v>
      </c>
      <c r="D116" s="4">
        <v>1</v>
      </c>
      <c r="E116" s="4">
        <f t="shared" si="90"/>
        <v>8.7999999999999847</v>
      </c>
      <c r="F116" s="19">
        <f t="shared" si="77"/>
        <v>0</v>
      </c>
      <c r="G116" s="19">
        <f t="shared" si="91"/>
        <v>0</v>
      </c>
      <c r="H116" s="19"/>
      <c r="I116" s="19">
        <f t="shared" si="92"/>
        <v>89.199999999999861</v>
      </c>
      <c r="J116" s="19">
        <f t="shared" si="93"/>
        <v>150</v>
      </c>
      <c r="K116" s="19"/>
      <c r="L116" s="19">
        <f t="shared" si="94"/>
        <v>9</v>
      </c>
      <c r="M116" s="19">
        <f t="shared" si="95"/>
        <v>0</v>
      </c>
      <c r="N116" s="19">
        <f t="shared" si="96"/>
        <v>9</v>
      </c>
      <c r="O116" s="19">
        <f t="shared" si="97"/>
        <v>0</v>
      </c>
      <c r="P116" s="19">
        <f t="shared" si="98"/>
        <v>0</v>
      </c>
      <c r="Q116" s="19">
        <f t="shared" si="129"/>
        <v>79.199999999999861</v>
      </c>
      <c r="R116" s="19">
        <f t="shared" si="99"/>
        <v>0</v>
      </c>
      <c r="S116" s="19">
        <f t="shared" si="100"/>
        <v>0.6</v>
      </c>
      <c r="T116" s="4" t="s">
        <v>0</v>
      </c>
      <c r="U116" s="4">
        <f t="shared" si="101"/>
        <v>2101</v>
      </c>
      <c r="V116" s="19">
        <f t="shared" si="78"/>
        <v>89.199999999999861</v>
      </c>
      <c r="W116" s="19">
        <f t="shared" si="79"/>
        <v>150.6</v>
      </c>
      <c r="X116" s="8">
        <f t="shared" si="102"/>
        <v>5</v>
      </c>
      <c r="Y116" s="4">
        <f t="shared" si="131"/>
        <v>12</v>
      </c>
      <c r="Z116" s="8">
        <f t="shared" si="103"/>
        <v>1008.8</v>
      </c>
      <c r="AA116" s="4">
        <f t="shared" si="104"/>
        <v>0</v>
      </c>
      <c r="AB116" s="4">
        <f t="shared" si="105"/>
        <v>0</v>
      </c>
      <c r="AC116" s="4" t="str">
        <f t="shared" si="106"/>
        <v>G0</v>
      </c>
      <c r="AD116" s="4">
        <f t="shared" si="107"/>
        <v>0</v>
      </c>
      <c r="AE116" s="4">
        <f t="shared" si="108"/>
        <v>8.7999999999999847</v>
      </c>
      <c r="AF116" s="19">
        <f t="shared" si="80"/>
        <v>0</v>
      </c>
      <c r="AG116" s="19">
        <f t="shared" si="81"/>
        <v>0</v>
      </c>
      <c r="AH116" s="19"/>
      <c r="AI116" s="19">
        <f t="shared" si="82"/>
        <v>89.199999999999861</v>
      </c>
      <c r="AJ116" s="19">
        <f t="shared" si="83"/>
        <v>150</v>
      </c>
      <c r="AK116" s="19"/>
      <c r="AL116" s="19">
        <f t="shared" si="84"/>
        <v>9</v>
      </c>
      <c r="AM116" s="19">
        <f t="shared" si="85"/>
        <v>0</v>
      </c>
      <c r="AN116" s="19">
        <f t="shared" si="109"/>
        <v>9</v>
      </c>
      <c r="AO116" s="19">
        <f t="shared" si="110"/>
        <v>0</v>
      </c>
      <c r="AP116" s="19">
        <f t="shared" si="111"/>
        <v>0</v>
      </c>
      <c r="AQ116" s="19">
        <f t="shared" si="130"/>
        <v>79.199999999999861</v>
      </c>
      <c r="AR116" s="19">
        <f t="shared" si="112"/>
        <v>0</v>
      </c>
      <c r="AS116" s="19">
        <f t="shared" si="113"/>
        <v>-0.6</v>
      </c>
      <c r="AT116" s="4" t="s">
        <v>0</v>
      </c>
      <c r="AU116" s="4">
        <f t="shared" si="114"/>
        <v>2102</v>
      </c>
      <c r="AV116" s="19">
        <f t="shared" si="115"/>
        <v>89.199999999999861</v>
      </c>
      <c r="AW116" s="19">
        <f t="shared" si="116"/>
        <v>149.4</v>
      </c>
      <c r="AX116" s="8">
        <f t="shared" si="117"/>
        <v>5</v>
      </c>
      <c r="AY116" s="4">
        <f t="shared" si="118"/>
        <v>12</v>
      </c>
      <c r="AZ116" s="8">
        <f t="shared" si="119"/>
        <v>1008.8</v>
      </c>
      <c r="BA116" s="4">
        <f t="shared" si="120"/>
        <v>0</v>
      </c>
      <c r="BB116" s="4">
        <f t="shared" si="121"/>
        <v>0</v>
      </c>
      <c r="BC116" s="4" t="str">
        <f t="shared" si="122"/>
        <v>G0</v>
      </c>
      <c r="BD116" s="4">
        <f t="shared" si="123"/>
        <v>0</v>
      </c>
      <c r="BE116" s="19">
        <f t="shared" si="124"/>
        <v>0</v>
      </c>
      <c r="BF116" s="19">
        <f t="shared" si="125"/>
        <v>1.1999999999999886</v>
      </c>
      <c r="BG116" s="19">
        <f t="shared" si="126"/>
        <v>90</v>
      </c>
      <c r="BH116" s="1" t="str">
        <f t="shared" si="127"/>
        <v>T,2101,89.2,150.6,5,12,1008.8,0,0,G0,0</v>
      </c>
      <c r="BI116" s="1" t="str">
        <f t="shared" si="128"/>
        <v>T,2102,89.2,149.4,5,12,1008.8,0,0,G0,0</v>
      </c>
      <c r="BJ116" s="1" t="str">
        <f t="shared" si="86"/>
        <v>T,2101,89.2,150.6,5,12,1008.8,0,0,G0,0|T,2102,89.2,149.4,5,12,1008.8,0,0,G0,0|</v>
      </c>
      <c r="BK116" s="1" t="str">
        <f t="shared" si="87"/>
        <v>89.2,150.0,5.0,9.0,0.0,79.2,0.0,79.2</v>
      </c>
    </row>
    <row r="117" spans="1:63" x14ac:dyDescent="0.2">
      <c r="A117" s="4">
        <f t="shared" si="132"/>
        <v>8.8999999999999844</v>
      </c>
      <c r="B117" s="4">
        <f t="shared" si="88"/>
        <v>88.999999999999844</v>
      </c>
      <c r="C117" s="4">
        <f t="shared" si="89"/>
        <v>1</v>
      </c>
      <c r="D117" s="4">
        <v>1</v>
      </c>
      <c r="E117" s="4">
        <f t="shared" si="90"/>
        <v>8.8999999999999844</v>
      </c>
      <c r="F117" s="19">
        <f t="shared" si="77"/>
        <v>0</v>
      </c>
      <c r="G117" s="19">
        <f t="shared" si="91"/>
        <v>0</v>
      </c>
      <c r="H117" s="19"/>
      <c r="I117" s="19">
        <f t="shared" si="92"/>
        <v>90.099999999999852</v>
      </c>
      <c r="J117" s="19">
        <f t="shared" si="93"/>
        <v>150</v>
      </c>
      <c r="K117" s="19"/>
      <c r="L117" s="19">
        <f t="shared" si="94"/>
        <v>9</v>
      </c>
      <c r="M117" s="19">
        <f t="shared" si="95"/>
        <v>0</v>
      </c>
      <c r="N117" s="19">
        <f t="shared" si="96"/>
        <v>9</v>
      </c>
      <c r="O117" s="19">
        <f t="shared" si="97"/>
        <v>0</v>
      </c>
      <c r="P117" s="19">
        <f t="shared" si="98"/>
        <v>0</v>
      </c>
      <c r="Q117" s="19">
        <f t="shared" si="129"/>
        <v>80.099999999999852</v>
      </c>
      <c r="R117" s="19">
        <f t="shared" si="99"/>
        <v>0</v>
      </c>
      <c r="S117" s="19">
        <f t="shared" si="100"/>
        <v>0.6</v>
      </c>
      <c r="T117" s="4" t="s">
        <v>0</v>
      </c>
      <c r="U117" s="4">
        <f t="shared" si="101"/>
        <v>2101</v>
      </c>
      <c r="V117" s="19">
        <f t="shared" si="78"/>
        <v>90.099999999999852</v>
      </c>
      <c r="W117" s="19">
        <f t="shared" si="79"/>
        <v>150.6</v>
      </c>
      <c r="X117" s="8">
        <f t="shared" si="102"/>
        <v>5</v>
      </c>
      <c r="Y117" s="4">
        <f t="shared" si="131"/>
        <v>12</v>
      </c>
      <c r="Z117" s="8">
        <f t="shared" si="103"/>
        <v>1008.9</v>
      </c>
      <c r="AA117" s="4">
        <f t="shared" si="104"/>
        <v>0</v>
      </c>
      <c r="AB117" s="4">
        <f t="shared" si="105"/>
        <v>0</v>
      </c>
      <c r="AC117" s="4" t="str">
        <f t="shared" si="106"/>
        <v>G0</v>
      </c>
      <c r="AD117" s="4">
        <f t="shared" si="107"/>
        <v>0</v>
      </c>
      <c r="AE117" s="4">
        <f t="shared" si="108"/>
        <v>8.8999999999999844</v>
      </c>
      <c r="AF117" s="19">
        <f t="shared" si="80"/>
        <v>0</v>
      </c>
      <c r="AG117" s="19">
        <f t="shared" si="81"/>
        <v>0</v>
      </c>
      <c r="AH117" s="19"/>
      <c r="AI117" s="19">
        <f t="shared" si="82"/>
        <v>90.099999999999852</v>
      </c>
      <c r="AJ117" s="19">
        <f t="shared" si="83"/>
        <v>150</v>
      </c>
      <c r="AK117" s="19"/>
      <c r="AL117" s="19">
        <f t="shared" si="84"/>
        <v>9</v>
      </c>
      <c r="AM117" s="19">
        <f t="shared" si="85"/>
        <v>0</v>
      </c>
      <c r="AN117" s="19">
        <f t="shared" si="109"/>
        <v>9</v>
      </c>
      <c r="AO117" s="19">
        <f t="shared" si="110"/>
        <v>0</v>
      </c>
      <c r="AP117" s="19">
        <f t="shared" si="111"/>
        <v>0</v>
      </c>
      <c r="AQ117" s="19">
        <f t="shared" si="130"/>
        <v>80.099999999999852</v>
      </c>
      <c r="AR117" s="19">
        <f t="shared" si="112"/>
        <v>0</v>
      </c>
      <c r="AS117" s="19">
        <f t="shared" si="113"/>
        <v>-0.6</v>
      </c>
      <c r="AT117" s="4" t="s">
        <v>0</v>
      </c>
      <c r="AU117" s="4">
        <f t="shared" si="114"/>
        <v>2102</v>
      </c>
      <c r="AV117" s="19">
        <f t="shared" si="115"/>
        <v>90.099999999999852</v>
      </c>
      <c r="AW117" s="19">
        <f t="shared" si="116"/>
        <v>149.4</v>
      </c>
      <c r="AX117" s="8">
        <f t="shared" si="117"/>
        <v>5</v>
      </c>
      <c r="AY117" s="4">
        <f t="shared" si="118"/>
        <v>12</v>
      </c>
      <c r="AZ117" s="8">
        <f t="shared" si="119"/>
        <v>1008.9</v>
      </c>
      <c r="BA117" s="4">
        <f t="shared" si="120"/>
        <v>0</v>
      </c>
      <c r="BB117" s="4">
        <f t="shared" si="121"/>
        <v>0</v>
      </c>
      <c r="BC117" s="4" t="str">
        <f t="shared" si="122"/>
        <v>G0</v>
      </c>
      <c r="BD117" s="4">
        <f t="shared" si="123"/>
        <v>0</v>
      </c>
      <c r="BE117" s="19">
        <f t="shared" si="124"/>
        <v>0</v>
      </c>
      <c r="BF117" s="19">
        <f t="shared" si="125"/>
        <v>1.1999999999999886</v>
      </c>
      <c r="BG117" s="19">
        <f t="shared" si="126"/>
        <v>90</v>
      </c>
      <c r="BH117" s="1" t="str">
        <f t="shared" si="127"/>
        <v>T,2101,90.1,150.6,5,12,1008.9,0,0,G0,0</v>
      </c>
      <c r="BI117" s="1" t="str">
        <f t="shared" si="128"/>
        <v>T,2102,90.1,149.4,5,12,1008.9,0,0,G0,0</v>
      </c>
      <c r="BJ117" s="1" t="str">
        <f t="shared" si="86"/>
        <v>T,2101,90.1,150.6,5,12,1008.9,0,0,G0,0|T,2102,90.1,149.4,5,12,1008.9,0,0,G0,0|</v>
      </c>
      <c r="BK117" s="1" t="str">
        <f t="shared" si="87"/>
        <v>90.1,150.0,5.0,9.0,0.0,80.1,0.0,80.1</v>
      </c>
    </row>
    <row r="118" spans="1:63" x14ac:dyDescent="0.2">
      <c r="A118" s="4">
        <f t="shared" si="132"/>
        <v>8.999999999999984</v>
      </c>
      <c r="B118" s="4">
        <f t="shared" si="88"/>
        <v>89.999999999999829</v>
      </c>
      <c r="C118" s="4">
        <f t="shared" si="89"/>
        <v>1</v>
      </c>
      <c r="D118" s="4">
        <v>1</v>
      </c>
      <c r="E118" s="4">
        <f t="shared" si="90"/>
        <v>8.999999999999984</v>
      </c>
      <c r="F118" s="19">
        <f t="shared" si="77"/>
        <v>0</v>
      </c>
      <c r="G118" s="19">
        <f t="shared" si="91"/>
        <v>0</v>
      </c>
      <c r="H118" s="19"/>
      <c r="I118" s="19">
        <f t="shared" si="92"/>
        <v>90.999999999999858</v>
      </c>
      <c r="J118" s="19">
        <f t="shared" si="93"/>
        <v>150</v>
      </c>
      <c r="K118" s="19"/>
      <c r="L118" s="19">
        <f t="shared" si="94"/>
        <v>9</v>
      </c>
      <c r="M118" s="19">
        <f t="shared" si="95"/>
        <v>0</v>
      </c>
      <c r="N118" s="19">
        <f t="shared" si="96"/>
        <v>9</v>
      </c>
      <c r="O118" s="19">
        <f t="shared" si="97"/>
        <v>0</v>
      </c>
      <c r="P118" s="19">
        <f t="shared" si="98"/>
        <v>0</v>
      </c>
      <c r="Q118" s="19">
        <f t="shared" si="129"/>
        <v>80.999999999999858</v>
      </c>
      <c r="R118" s="19">
        <f t="shared" si="99"/>
        <v>0</v>
      </c>
      <c r="S118" s="19">
        <f t="shared" si="100"/>
        <v>0.6</v>
      </c>
      <c r="T118" s="4" t="s">
        <v>0</v>
      </c>
      <c r="U118" s="4">
        <f t="shared" si="101"/>
        <v>2101</v>
      </c>
      <c r="V118" s="19">
        <f t="shared" si="78"/>
        <v>90.999999999999858</v>
      </c>
      <c r="W118" s="19">
        <f t="shared" si="79"/>
        <v>150.6</v>
      </c>
      <c r="X118" s="8">
        <f t="shared" si="102"/>
        <v>5</v>
      </c>
      <c r="Y118" s="4">
        <f t="shared" si="131"/>
        <v>12</v>
      </c>
      <c r="Z118" s="8">
        <f t="shared" si="103"/>
        <v>1009</v>
      </c>
      <c r="AA118" s="4">
        <f t="shared" si="104"/>
        <v>0</v>
      </c>
      <c r="AB118" s="4">
        <f t="shared" si="105"/>
        <v>0</v>
      </c>
      <c r="AC118" s="4" t="str">
        <f t="shared" si="106"/>
        <v>G0</v>
      </c>
      <c r="AD118" s="4">
        <f t="shared" si="107"/>
        <v>0</v>
      </c>
      <c r="AE118" s="4">
        <f t="shared" si="108"/>
        <v>8.999999999999984</v>
      </c>
      <c r="AF118" s="19">
        <f t="shared" si="80"/>
        <v>0</v>
      </c>
      <c r="AG118" s="19">
        <f t="shared" si="81"/>
        <v>0</v>
      </c>
      <c r="AH118" s="19"/>
      <c r="AI118" s="19">
        <f t="shared" si="82"/>
        <v>90.999999999999858</v>
      </c>
      <c r="AJ118" s="19">
        <f t="shared" si="83"/>
        <v>150</v>
      </c>
      <c r="AK118" s="19"/>
      <c r="AL118" s="19">
        <f t="shared" si="84"/>
        <v>9</v>
      </c>
      <c r="AM118" s="19">
        <f t="shared" si="85"/>
        <v>0</v>
      </c>
      <c r="AN118" s="19">
        <f t="shared" si="109"/>
        <v>9</v>
      </c>
      <c r="AO118" s="19">
        <f t="shared" si="110"/>
        <v>0</v>
      </c>
      <c r="AP118" s="19">
        <f t="shared" si="111"/>
        <v>0</v>
      </c>
      <c r="AQ118" s="19">
        <f t="shared" si="130"/>
        <v>80.999999999999858</v>
      </c>
      <c r="AR118" s="19">
        <f t="shared" si="112"/>
        <v>0</v>
      </c>
      <c r="AS118" s="19">
        <f t="shared" si="113"/>
        <v>-0.6</v>
      </c>
      <c r="AT118" s="4" t="s">
        <v>0</v>
      </c>
      <c r="AU118" s="4">
        <f t="shared" si="114"/>
        <v>2102</v>
      </c>
      <c r="AV118" s="19">
        <f t="shared" si="115"/>
        <v>90.999999999999858</v>
      </c>
      <c r="AW118" s="19">
        <f t="shared" si="116"/>
        <v>149.4</v>
      </c>
      <c r="AX118" s="8">
        <f t="shared" si="117"/>
        <v>5</v>
      </c>
      <c r="AY118" s="4">
        <f t="shared" si="118"/>
        <v>12</v>
      </c>
      <c r="AZ118" s="8">
        <f t="shared" si="119"/>
        <v>1009</v>
      </c>
      <c r="BA118" s="4">
        <f t="shared" si="120"/>
        <v>0</v>
      </c>
      <c r="BB118" s="4">
        <f t="shared" si="121"/>
        <v>0</v>
      </c>
      <c r="BC118" s="4" t="str">
        <f t="shared" si="122"/>
        <v>G0</v>
      </c>
      <c r="BD118" s="4">
        <f t="shared" si="123"/>
        <v>0</v>
      </c>
      <c r="BE118" s="19">
        <f t="shared" si="124"/>
        <v>0</v>
      </c>
      <c r="BF118" s="19">
        <f t="shared" si="125"/>
        <v>1.1999999999999886</v>
      </c>
      <c r="BG118" s="19">
        <f t="shared" si="126"/>
        <v>90</v>
      </c>
      <c r="BH118" s="1" t="str">
        <f t="shared" si="127"/>
        <v>T,2101,91.0,150.6,5,12,1009.0,0,0,G0,0</v>
      </c>
      <c r="BI118" s="1" t="str">
        <f t="shared" si="128"/>
        <v>T,2102,91.0,149.4,5,12,1009.0,0,0,G0,0</v>
      </c>
      <c r="BJ118" s="1" t="str">
        <f t="shared" si="86"/>
        <v>T,2101,91.0,150.6,5,12,1009.0,0,0,G0,0|T,2102,91.0,149.4,5,12,1009.0,0,0,G0,0|</v>
      </c>
      <c r="BK118" s="1" t="str">
        <f t="shared" si="87"/>
        <v>91.0,150.0,5.0,9.0,0.0,81.0,0.0,81.0</v>
      </c>
    </row>
    <row r="119" spans="1:63" x14ac:dyDescent="0.2">
      <c r="A119" s="4">
        <f t="shared" si="132"/>
        <v>9.0999999999999837</v>
      </c>
      <c r="B119" s="4">
        <f t="shared" si="88"/>
        <v>90.999999999999829</v>
      </c>
      <c r="C119" s="4">
        <f t="shared" si="89"/>
        <v>1</v>
      </c>
      <c r="D119" s="4">
        <v>1</v>
      </c>
      <c r="E119" s="4">
        <f t="shared" si="90"/>
        <v>9.0999999999999837</v>
      </c>
      <c r="F119" s="19">
        <f t="shared" si="77"/>
        <v>0</v>
      </c>
      <c r="G119" s="19">
        <f t="shared" si="91"/>
        <v>0</v>
      </c>
      <c r="H119" s="19"/>
      <c r="I119" s="19">
        <f t="shared" si="92"/>
        <v>91.899999999999849</v>
      </c>
      <c r="J119" s="19">
        <f t="shared" si="93"/>
        <v>150</v>
      </c>
      <c r="K119" s="19"/>
      <c r="L119" s="19">
        <f t="shared" si="94"/>
        <v>9</v>
      </c>
      <c r="M119" s="19">
        <f t="shared" si="95"/>
        <v>0</v>
      </c>
      <c r="N119" s="19">
        <f t="shared" si="96"/>
        <v>9</v>
      </c>
      <c r="O119" s="19">
        <f t="shared" si="97"/>
        <v>0</v>
      </c>
      <c r="P119" s="19">
        <f t="shared" si="98"/>
        <v>0</v>
      </c>
      <c r="Q119" s="19">
        <f t="shared" si="129"/>
        <v>81.899999999999849</v>
      </c>
      <c r="R119" s="19">
        <f t="shared" si="99"/>
        <v>0</v>
      </c>
      <c r="S119" s="19">
        <f t="shared" si="100"/>
        <v>0.6</v>
      </c>
      <c r="T119" s="4" t="s">
        <v>0</v>
      </c>
      <c r="U119" s="4">
        <f t="shared" si="101"/>
        <v>2101</v>
      </c>
      <c r="V119" s="19">
        <f t="shared" si="78"/>
        <v>91.899999999999849</v>
      </c>
      <c r="W119" s="19">
        <f t="shared" si="79"/>
        <v>150.6</v>
      </c>
      <c r="X119" s="8">
        <f t="shared" si="102"/>
        <v>5</v>
      </c>
      <c r="Y119" s="4">
        <f t="shared" si="131"/>
        <v>12</v>
      </c>
      <c r="Z119" s="8">
        <f t="shared" si="103"/>
        <v>1009.1</v>
      </c>
      <c r="AA119" s="4">
        <f t="shared" si="104"/>
        <v>0</v>
      </c>
      <c r="AB119" s="4">
        <f t="shared" si="105"/>
        <v>0</v>
      </c>
      <c r="AC119" s="4" t="str">
        <f t="shared" si="106"/>
        <v>G0</v>
      </c>
      <c r="AD119" s="4">
        <f t="shared" si="107"/>
        <v>0</v>
      </c>
      <c r="AE119" s="4">
        <f t="shared" si="108"/>
        <v>9.0999999999999837</v>
      </c>
      <c r="AF119" s="19">
        <f t="shared" si="80"/>
        <v>0</v>
      </c>
      <c r="AG119" s="19">
        <f t="shared" si="81"/>
        <v>0</v>
      </c>
      <c r="AH119" s="19"/>
      <c r="AI119" s="19">
        <f t="shared" si="82"/>
        <v>91.899999999999849</v>
      </c>
      <c r="AJ119" s="19">
        <f t="shared" si="83"/>
        <v>150</v>
      </c>
      <c r="AK119" s="19"/>
      <c r="AL119" s="19">
        <f t="shared" si="84"/>
        <v>9</v>
      </c>
      <c r="AM119" s="19">
        <f t="shared" si="85"/>
        <v>0</v>
      </c>
      <c r="AN119" s="19">
        <f t="shared" si="109"/>
        <v>9</v>
      </c>
      <c r="AO119" s="19">
        <f t="shared" si="110"/>
        <v>0</v>
      </c>
      <c r="AP119" s="19">
        <f t="shared" si="111"/>
        <v>0</v>
      </c>
      <c r="AQ119" s="19">
        <f t="shared" si="130"/>
        <v>81.899999999999849</v>
      </c>
      <c r="AR119" s="19">
        <f t="shared" si="112"/>
        <v>0</v>
      </c>
      <c r="AS119" s="19">
        <f t="shared" si="113"/>
        <v>-0.6</v>
      </c>
      <c r="AT119" s="4" t="s">
        <v>0</v>
      </c>
      <c r="AU119" s="4">
        <f t="shared" si="114"/>
        <v>2102</v>
      </c>
      <c r="AV119" s="19">
        <f t="shared" si="115"/>
        <v>91.899999999999849</v>
      </c>
      <c r="AW119" s="19">
        <f t="shared" si="116"/>
        <v>149.4</v>
      </c>
      <c r="AX119" s="8">
        <f t="shared" si="117"/>
        <v>5</v>
      </c>
      <c r="AY119" s="4">
        <f t="shared" si="118"/>
        <v>12</v>
      </c>
      <c r="AZ119" s="8">
        <f t="shared" si="119"/>
        <v>1009.1</v>
      </c>
      <c r="BA119" s="4">
        <f t="shared" si="120"/>
        <v>0</v>
      </c>
      <c r="BB119" s="4">
        <f t="shared" si="121"/>
        <v>0</v>
      </c>
      <c r="BC119" s="4" t="str">
        <f t="shared" si="122"/>
        <v>G0</v>
      </c>
      <c r="BD119" s="4">
        <f t="shared" si="123"/>
        <v>0</v>
      </c>
      <c r="BE119" s="19">
        <f t="shared" si="124"/>
        <v>0</v>
      </c>
      <c r="BF119" s="19">
        <f t="shared" si="125"/>
        <v>1.1999999999999886</v>
      </c>
      <c r="BG119" s="19">
        <f t="shared" si="126"/>
        <v>90</v>
      </c>
      <c r="BH119" s="1" t="str">
        <f t="shared" si="127"/>
        <v>T,2101,91.9,150.6,5,12,1009.1,0,0,G0,0</v>
      </c>
      <c r="BI119" s="1" t="str">
        <f t="shared" si="128"/>
        <v>T,2102,91.9,149.4,5,12,1009.1,0,0,G0,0</v>
      </c>
      <c r="BJ119" s="1" t="str">
        <f t="shared" si="86"/>
        <v>T,2101,91.9,150.6,5,12,1009.1,0,0,G0,0|T,2102,91.9,149.4,5,12,1009.1,0,0,G0,0|</v>
      </c>
      <c r="BK119" s="1" t="str">
        <f t="shared" si="87"/>
        <v>91.9,150.0,5.0,9.0,0.0,81.9,0.0,81.9</v>
      </c>
    </row>
    <row r="120" spans="1:63" x14ac:dyDescent="0.2">
      <c r="A120" s="4">
        <f t="shared" si="132"/>
        <v>9.1999999999999833</v>
      </c>
      <c r="B120" s="4">
        <f t="shared" si="88"/>
        <v>91.999999999999829</v>
      </c>
      <c r="C120" s="4">
        <f t="shared" si="89"/>
        <v>1</v>
      </c>
      <c r="D120" s="4">
        <v>1</v>
      </c>
      <c r="E120" s="4">
        <f t="shared" si="90"/>
        <v>9.1999999999999833</v>
      </c>
      <c r="F120" s="19">
        <f t="shared" si="77"/>
        <v>0</v>
      </c>
      <c r="G120" s="19">
        <f t="shared" si="91"/>
        <v>0</v>
      </c>
      <c r="H120" s="19"/>
      <c r="I120" s="19">
        <f t="shared" si="92"/>
        <v>92.799999999999855</v>
      </c>
      <c r="J120" s="19">
        <f t="shared" si="93"/>
        <v>150</v>
      </c>
      <c r="K120" s="19"/>
      <c r="L120" s="19">
        <f t="shared" si="94"/>
        <v>9</v>
      </c>
      <c r="M120" s="19">
        <f t="shared" si="95"/>
        <v>0</v>
      </c>
      <c r="N120" s="19">
        <f t="shared" si="96"/>
        <v>9</v>
      </c>
      <c r="O120" s="19">
        <f t="shared" si="97"/>
        <v>0</v>
      </c>
      <c r="P120" s="19">
        <f t="shared" si="98"/>
        <v>0</v>
      </c>
      <c r="Q120" s="19">
        <f t="shared" si="129"/>
        <v>82.799999999999855</v>
      </c>
      <c r="R120" s="19">
        <f t="shared" si="99"/>
        <v>0</v>
      </c>
      <c r="S120" s="19">
        <f t="shared" si="100"/>
        <v>0.6</v>
      </c>
      <c r="T120" s="4" t="s">
        <v>0</v>
      </c>
      <c r="U120" s="4">
        <f t="shared" si="101"/>
        <v>2101</v>
      </c>
      <c r="V120" s="19">
        <f t="shared" si="78"/>
        <v>92.799999999999855</v>
      </c>
      <c r="W120" s="19">
        <f t="shared" si="79"/>
        <v>150.6</v>
      </c>
      <c r="X120" s="8">
        <f t="shared" si="102"/>
        <v>5</v>
      </c>
      <c r="Y120" s="4">
        <f t="shared" si="131"/>
        <v>12</v>
      </c>
      <c r="Z120" s="8">
        <f t="shared" si="103"/>
        <v>1009.1999999999999</v>
      </c>
      <c r="AA120" s="4">
        <f t="shared" si="104"/>
        <v>0</v>
      </c>
      <c r="AB120" s="4">
        <f t="shared" si="105"/>
        <v>0</v>
      </c>
      <c r="AC120" s="4" t="str">
        <f t="shared" si="106"/>
        <v>G0</v>
      </c>
      <c r="AD120" s="4">
        <f t="shared" si="107"/>
        <v>0</v>
      </c>
      <c r="AE120" s="4">
        <f t="shared" si="108"/>
        <v>9.1999999999999833</v>
      </c>
      <c r="AF120" s="19">
        <f t="shared" si="80"/>
        <v>0</v>
      </c>
      <c r="AG120" s="19">
        <f t="shared" si="81"/>
        <v>0</v>
      </c>
      <c r="AH120" s="19"/>
      <c r="AI120" s="19">
        <f t="shared" si="82"/>
        <v>92.799999999999855</v>
      </c>
      <c r="AJ120" s="19">
        <f t="shared" si="83"/>
        <v>150</v>
      </c>
      <c r="AK120" s="19"/>
      <c r="AL120" s="19">
        <f t="shared" si="84"/>
        <v>9</v>
      </c>
      <c r="AM120" s="19">
        <f t="shared" si="85"/>
        <v>0</v>
      </c>
      <c r="AN120" s="19">
        <f t="shared" si="109"/>
        <v>9</v>
      </c>
      <c r="AO120" s="19">
        <f t="shared" si="110"/>
        <v>0</v>
      </c>
      <c r="AP120" s="19">
        <f t="shared" si="111"/>
        <v>0</v>
      </c>
      <c r="AQ120" s="19">
        <f t="shared" si="130"/>
        <v>82.799999999999855</v>
      </c>
      <c r="AR120" s="19">
        <f t="shared" si="112"/>
        <v>0</v>
      </c>
      <c r="AS120" s="19">
        <f t="shared" si="113"/>
        <v>-0.6</v>
      </c>
      <c r="AT120" s="4" t="s">
        <v>0</v>
      </c>
      <c r="AU120" s="4">
        <f t="shared" si="114"/>
        <v>2102</v>
      </c>
      <c r="AV120" s="19">
        <f t="shared" si="115"/>
        <v>92.799999999999855</v>
      </c>
      <c r="AW120" s="19">
        <f t="shared" si="116"/>
        <v>149.4</v>
      </c>
      <c r="AX120" s="8">
        <f t="shared" si="117"/>
        <v>5</v>
      </c>
      <c r="AY120" s="4">
        <f t="shared" si="118"/>
        <v>12</v>
      </c>
      <c r="AZ120" s="8">
        <f t="shared" si="119"/>
        <v>1009.1999999999999</v>
      </c>
      <c r="BA120" s="4">
        <f t="shared" si="120"/>
        <v>0</v>
      </c>
      <c r="BB120" s="4">
        <f t="shared" si="121"/>
        <v>0</v>
      </c>
      <c r="BC120" s="4" t="str">
        <f t="shared" si="122"/>
        <v>G0</v>
      </c>
      <c r="BD120" s="4">
        <f t="shared" si="123"/>
        <v>0</v>
      </c>
      <c r="BE120" s="19">
        <f t="shared" si="124"/>
        <v>0</v>
      </c>
      <c r="BF120" s="19">
        <f t="shared" si="125"/>
        <v>1.1999999999999886</v>
      </c>
      <c r="BG120" s="19">
        <f t="shared" si="126"/>
        <v>90</v>
      </c>
      <c r="BH120" s="1" t="str">
        <f t="shared" si="127"/>
        <v>T,2101,92.8,150.6,5,12,1009.2,0,0,G0,0</v>
      </c>
      <c r="BI120" s="1" t="str">
        <f t="shared" si="128"/>
        <v>T,2102,92.8,149.4,5,12,1009.2,0,0,G0,0</v>
      </c>
      <c r="BJ120" s="1" t="str">
        <f t="shared" si="86"/>
        <v>T,2101,92.8,150.6,5,12,1009.2,0,0,G0,0|T,2102,92.8,149.4,5,12,1009.2,0,0,G0,0|</v>
      </c>
      <c r="BK120" s="1" t="str">
        <f t="shared" si="87"/>
        <v>92.8,150.0,5.0,9.0,0.0,82.8,0.0,82.8</v>
      </c>
    </row>
    <row r="121" spans="1:63" x14ac:dyDescent="0.2">
      <c r="A121" s="4">
        <f t="shared" si="132"/>
        <v>9.2999999999999829</v>
      </c>
      <c r="B121" s="4">
        <f t="shared" si="88"/>
        <v>92.999999999999829</v>
      </c>
      <c r="C121" s="4">
        <f t="shared" si="89"/>
        <v>1</v>
      </c>
      <c r="D121" s="4">
        <v>1</v>
      </c>
      <c r="E121" s="4">
        <f t="shared" si="90"/>
        <v>9.2999999999999829</v>
      </c>
      <c r="F121" s="19">
        <f t="shared" si="77"/>
        <v>0</v>
      </c>
      <c r="G121" s="19">
        <f t="shared" si="91"/>
        <v>0</v>
      </c>
      <c r="H121" s="19"/>
      <c r="I121" s="19">
        <f t="shared" si="92"/>
        <v>93.699999999999847</v>
      </c>
      <c r="J121" s="19">
        <f t="shared" si="93"/>
        <v>150</v>
      </c>
      <c r="K121" s="19"/>
      <c r="L121" s="19">
        <f t="shared" si="94"/>
        <v>9</v>
      </c>
      <c r="M121" s="19">
        <f t="shared" si="95"/>
        <v>0</v>
      </c>
      <c r="N121" s="19">
        <f t="shared" si="96"/>
        <v>9</v>
      </c>
      <c r="O121" s="19">
        <f t="shared" si="97"/>
        <v>0</v>
      </c>
      <c r="P121" s="19">
        <f t="shared" si="98"/>
        <v>0</v>
      </c>
      <c r="Q121" s="19">
        <f t="shared" si="129"/>
        <v>83.699999999999847</v>
      </c>
      <c r="R121" s="19">
        <f t="shared" si="99"/>
        <v>0</v>
      </c>
      <c r="S121" s="19">
        <f t="shared" si="100"/>
        <v>0.6</v>
      </c>
      <c r="T121" s="4" t="s">
        <v>0</v>
      </c>
      <c r="U121" s="4">
        <f t="shared" si="101"/>
        <v>2101</v>
      </c>
      <c r="V121" s="19">
        <f t="shared" si="78"/>
        <v>93.699999999999847</v>
      </c>
      <c r="W121" s="19">
        <f t="shared" si="79"/>
        <v>150.6</v>
      </c>
      <c r="X121" s="8">
        <f t="shared" si="102"/>
        <v>5</v>
      </c>
      <c r="Y121" s="4">
        <f t="shared" si="131"/>
        <v>12</v>
      </c>
      <c r="Z121" s="8">
        <f t="shared" si="103"/>
        <v>1009.3</v>
      </c>
      <c r="AA121" s="4">
        <f t="shared" si="104"/>
        <v>0</v>
      </c>
      <c r="AB121" s="4">
        <f t="shared" si="105"/>
        <v>0</v>
      </c>
      <c r="AC121" s="4" t="str">
        <f t="shared" si="106"/>
        <v>G0</v>
      </c>
      <c r="AD121" s="4">
        <f t="shared" si="107"/>
        <v>0</v>
      </c>
      <c r="AE121" s="4">
        <f t="shared" si="108"/>
        <v>9.2999999999999829</v>
      </c>
      <c r="AF121" s="19">
        <f t="shared" si="80"/>
        <v>0</v>
      </c>
      <c r="AG121" s="19">
        <f t="shared" si="81"/>
        <v>0</v>
      </c>
      <c r="AH121" s="19"/>
      <c r="AI121" s="19">
        <f t="shared" si="82"/>
        <v>93.699999999999847</v>
      </c>
      <c r="AJ121" s="19">
        <f t="shared" si="83"/>
        <v>150</v>
      </c>
      <c r="AK121" s="19"/>
      <c r="AL121" s="19">
        <f t="shared" si="84"/>
        <v>9</v>
      </c>
      <c r="AM121" s="19">
        <f t="shared" si="85"/>
        <v>0</v>
      </c>
      <c r="AN121" s="19">
        <f t="shared" si="109"/>
        <v>9</v>
      </c>
      <c r="AO121" s="19">
        <f t="shared" si="110"/>
        <v>0</v>
      </c>
      <c r="AP121" s="19">
        <f t="shared" si="111"/>
        <v>0</v>
      </c>
      <c r="AQ121" s="19">
        <f t="shared" si="130"/>
        <v>83.699999999999847</v>
      </c>
      <c r="AR121" s="19">
        <f t="shared" si="112"/>
        <v>0</v>
      </c>
      <c r="AS121" s="19">
        <f t="shared" si="113"/>
        <v>-0.6</v>
      </c>
      <c r="AT121" s="4" t="s">
        <v>0</v>
      </c>
      <c r="AU121" s="4">
        <f t="shared" si="114"/>
        <v>2102</v>
      </c>
      <c r="AV121" s="19">
        <f t="shared" si="115"/>
        <v>93.699999999999847</v>
      </c>
      <c r="AW121" s="19">
        <f t="shared" si="116"/>
        <v>149.4</v>
      </c>
      <c r="AX121" s="8">
        <f t="shared" si="117"/>
        <v>5</v>
      </c>
      <c r="AY121" s="4">
        <f t="shared" si="118"/>
        <v>12</v>
      </c>
      <c r="AZ121" s="8">
        <f t="shared" si="119"/>
        <v>1009.3</v>
      </c>
      <c r="BA121" s="4">
        <f t="shared" si="120"/>
        <v>0</v>
      </c>
      <c r="BB121" s="4">
        <f t="shared" si="121"/>
        <v>0</v>
      </c>
      <c r="BC121" s="4" t="str">
        <f t="shared" si="122"/>
        <v>G0</v>
      </c>
      <c r="BD121" s="4">
        <f t="shared" si="123"/>
        <v>0</v>
      </c>
      <c r="BE121" s="19">
        <f t="shared" si="124"/>
        <v>0</v>
      </c>
      <c r="BF121" s="19">
        <f t="shared" si="125"/>
        <v>1.1999999999999886</v>
      </c>
      <c r="BG121" s="19">
        <f t="shared" si="126"/>
        <v>90</v>
      </c>
      <c r="BH121" s="1" t="str">
        <f t="shared" si="127"/>
        <v>T,2101,93.7,150.6,5,12,1009.3,0,0,G0,0</v>
      </c>
      <c r="BI121" s="1" t="str">
        <f t="shared" si="128"/>
        <v>T,2102,93.7,149.4,5,12,1009.3,0,0,G0,0</v>
      </c>
      <c r="BJ121" s="1" t="str">
        <f t="shared" si="86"/>
        <v>T,2101,93.7,150.6,5,12,1009.3,0,0,G0,0|T,2102,93.7,149.4,5,12,1009.3,0,0,G0,0|</v>
      </c>
      <c r="BK121" s="1" t="str">
        <f t="shared" si="87"/>
        <v>93.7,150.0,5.0,9.0,0.0,83.7,0.0,83.7</v>
      </c>
    </row>
    <row r="122" spans="1:63" x14ac:dyDescent="0.2">
      <c r="A122" s="4">
        <f t="shared" si="132"/>
        <v>9.3999999999999826</v>
      </c>
      <c r="B122" s="4">
        <f t="shared" si="88"/>
        <v>93.999999999999815</v>
      </c>
      <c r="C122" s="4">
        <f t="shared" si="89"/>
        <v>1</v>
      </c>
      <c r="D122" s="4">
        <v>1</v>
      </c>
      <c r="E122" s="4">
        <f t="shared" si="90"/>
        <v>9.3999999999999826</v>
      </c>
      <c r="F122" s="19">
        <f t="shared" si="77"/>
        <v>0</v>
      </c>
      <c r="G122" s="19">
        <f t="shared" si="91"/>
        <v>0</v>
      </c>
      <c r="H122" s="19"/>
      <c r="I122" s="19">
        <f t="shared" si="92"/>
        <v>94.599999999999838</v>
      </c>
      <c r="J122" s="19">
        <f t="shared" si="93"/>
        <v>150</v>
      </c>
      <c r="K122" s="19"/>
      <c r="L122" s="19">
        <f t="shared" si="94"/>
        <v>9</v>
      </c>
      <c r="M122" s="19">
        <f t="shared" si="95"/>
        <v>0</v>
      </c>
      <c r="N122" s="19">
        <f t="shared" si="96"/>
        <v>9</v>
      </c>
      <c r="O122" s="19">
        <f t="shared" si="97"/>
        <v>0</v>
      </c>
      <c r="P122" s="19">
        <f t="shared" si="98"/>
        <v>0</v>
      </c>
      <c r="Q122" s="19">
        <f t="shared" si="129"/>
        <v>84.599999999999838</v>
      </c>
      <c r="R122" s="19">
        <f t="shared" si="99"/>
        <v>0</v>
      </c>
      <c r="S122" s="19">
        <f t="shared" si="100"/>
        <v>0.6</v>
      </c>
      <c r="T122" s="4" t="s">
        <v>0</v>
      </c>
      <c r="U122" s="4">
        <f t="shared" si="101"/>
        <v>2101</v>
      </c>
      <c r="V122" s="19">
        <f t="shared" si="78"/>
        <v>94.599999999999838</v>
      </c>
      <c r="W122" s="19">
        <f t="shared" si="79"/>
        <v>150.6</v>
      </c>
      <c r="X122" s="8">
        <f t="shared" si="102"/>
        <v>5</v>
      </c>
      <c r="Y122" s="4">
        <f t="shared" si="131"/>
        <v>12</v>
      </c>
      <c r="Z122" s="8">
        <f t="shared" si="103"/>
        <v>1009.4</v>
      </c>
      <c r="AA122" s="4">
        <f t="shared" si="104"/>
        <v>0</v>
      </c>
      <c r="AB122" s="4">
        <f t="shared" si="105"/>
        <v>0</v>
      </c>
      <c r="AC122" s="4" t="str">
        <f t="shared" si="106"/>
        <v>G0</v>
      </c>
      <c r="AD122" s="4">
        <f t="shared" si="107"/>
        <v>0</v>
      </c>
      <c r="AE122" s="4">
        <f t="shared" si="108"/>
        <v>9.3999999999999826</v>
      </c>
      <c r="AF122" s="19">
        <f t="shared" si="80"/>
        <v>0</v>
      </c>
      <c r="AG122" s="19">
        <f t="shared" si="81"/>
        <v>0</v>
      </c>
      <c r="AH122" s="19"/>
      <c r="AI122" s="19">
        <f t="shared" si="82"/>
        <v>94.599999999999838</v>
      </c>
      <c r="AJ122" s="19">
        <f t="shared" si="83"/>
        <v>150</v>
      </c>
      <c r="AK122" s="19"/>
      <c r="AL122" s="19">
        <f t="shared" si="84"/>
        <v>9</v>
      </c>
      <c r="AM122" s="19">
        <f t="shared" si="85"/>
        <v>0</v>
      </c>
      <c r="AN122" s="19">
        <f t="shared" si="109"/>
        <v>9</v>
      </c>
      <c r="AO122" s="19">
        <f t="shared" si="110"/>
        <v>0</v>
      </c>
      <c r="AP122" s="19">
        <f t="shared" si="111"/>
        <v>0</v>
      </c>
      <c r="AQ122" s="19">
        <f t="shared" si="130"/>
        <v>84.599999999999838</v>
      </c>
      <c r="AR122" s="19">
        <f t="shared" si="112"/>
        <v>0</v>
      </c>
      <c r="AS122" s="19">
        <f t="shared" si="113"/>
        <v>-0.6</v>
      </c>
      <c r="AT122" s="4" t="s">
        <v>0</v>
      </c>
      <c r="AU122" s="4">
        <f t="shared" si="114"/>
        <v>2102</v>
      </c>
      <c r="AV122" s="19">
        <f t="shared" si="115"/>
        <v>94.599999999999838</v>
      </c>
      <c r="AW122" s="19">
        <f t="shared" si="116"/>
        <v>149.4</v>
      </c>
      <c r="AX122" s="8">
        <f t="shared" si="117"/>
        <v>5</v>
      </c>
      <c r="AY122" s="4">
        <f t="shared" si="118"/>
        <v>12</v>
      </c>
      <c r="AZ122" s="8">
        <f t="shared" si="119"/>
        <v>1009.4</v>
      </c>
      <c r="BA122" s="4">
        <f t="shared" si="120"/>
        <v>0</v>
      </c>
      <c r="BB122" s="4">
        <f t="shared" si="121"/>
        <v>0</v>
      </c>
      <c r="BC122" s="4" t="str">
        <f t="shared" si="122"/>
        <v>G0</v>
      </c>
      <c r="BD122" s="4">
        <f t="shared" si="123"/>
        <v>0</v>
      </c>
      <c r="BE122" s="19">
        <f t="shared" si="124"/>
        <v>0</v>
      </c>
      <c r="BF122" s="19">
        <f t="shared" si="125"/>
        <v>1.1999999999999886</v>
      </c>
      <c r="BG122" s="19">
        <f t="shared" si="126"/>
        <v>90</v>
      </c>
      <c r="BH122" s="1" t="str">
        <f t="shared" si="127"/>
        <v>T,2101,94.6,150.6,5,12,1009.4,0,0,G0,0</v>
      </c>
      <c r="BI122" s="1" t="str">
        <f t="shared" si="128"/>
        <v>T,2102,94.6,149.4,5,12,1009.4,0,0,G0,0</v>
      </c>
      <c r="BJ122" s="1" t="str">
        <f t="shared" si="86"/>
        <v>T,2101,94.6,150.6,5,12,1009.4,0,0,G0,0|T,2102,94.6,149.4,5,12,1009.4,0,0,G0,0|</v>
      </c>
      <c r="BK122" s="1" t="str">
        <f t="shared" si="87"/>
        <v>94.6,150.0,5.0,9.0,0.0,84.6,0.0,84.6</v>
      </c>
    </row>
    <row r="123" spans="1:63" x14ac:dyDescent="0.2">
      <c r="A123" s="4">
        <f t="shared" si="132"/>
        <v>9.4999999999999822</v>
      </c>
      <c r="B123" s="4">
        <f t="shared" si="88"/>
        <v>94.999999999999815</v>
      </c>
      <c r="C123" s="4">
        <f t="shared" si="89"/>
        <v>1</v>
      </c>
      <c r="D123" s="4">
        <v>1</v>
      </c>
      <c r="E123" s="4">
        <f t="shared" si="90"/>
        <v>9.4999999999999822</v>
      </c>
      <c r="F123" s="19">
        <f t="shared" si="77"/>
        <v>0</v>
      </c>
      <c r="G123" s="19">
        <f t="shared" si="91"/>
        <v>0</v>
      </c>
      <c r="H123" s="19"/>
      <c r="I123" s="19">
        <f t="shared" si="92"/>
        <v>95.499999999999844</v>
      </c>
      <c r="J123" s="19">
        <f t="shared" si="93"/>
        <v>150</v>
      </c>
      <c r="K123" s="19"/>
      <c r="L123" s="19">
        <f t="shared" si="94"/>
        <v>9</v>
      </c>
      <c r="M123" s="19">
        <f t="shared" si="95"/>
        <v>0</v>
      </c>
      <c r="N123" s="19">
        <f t="shared" si="96"/>
        <v>9</v>
      </c>
      <c r="O123" s="19">
        <f t="shared" si="97"/>
        <v>0</v>
      </c>
      <c r="P123" s="19">
        <f t="shared" si="98"/>
        <v>0</v>
      </c>
      <c r="Q123" s="19">
        <f t="shared" si="129"/>
        <v>85.499999999999844</v>
      </c>
      <c r="R123" s="19">
        <f t="shared" si="99"/>
        <v>0</v>
      </c>
      <c r="S123" s="19">
        <f t="shared" si="100"/>
        <v>0.6</v>
      </c>
      <c r="T123" s="4" t="s">
        <v>0</v>
      </c>
      <c r="U123" s="4">
        <f t="shared" si="101"/>
        <v>2101</v>
      </c>
      <c r="V123" s="19">
        <f t="shared" si="78"/>
        <v>95.499999999999844</v>
      </c>
      <c r="W123" s="19">
        <f t="shared" si="79"/>
        <v>150.6</v>
      </c>
      <c r="X123" s="8">
        <f t="shared" si="102"/>
        <v>5</v>
      </c>
      <c r="Y123" s="4">
        <f t="shared" si="131"/>
        <v>12</v>
      </c>
      <c r="Z123" s="8">
        <f t="shared" si="103"/>
        <v>1009.5</v>
      </c>
      <c r="AA123" s="4">
        <f t="shared" si="104"/>
        <v>0</v>
      </c>
      <c r="AB123" s="4">
        <f t="shared" si="105"/>
        <v>0</v>
      </c>
      <c r="AC123" s="4" t="str">
        <f t="shared" si="106"/>
        <v>G0</v>
      </c>
      <c r="AD123" s="4">
        <f t="shared" si="107"/>
        <v>0</v>
      </c>
      <c r="AE123" s="4">
        <f t="shared" si="108"/>
        <v>9.4999999999999822</v>
      </c>
      <c r="AF123" s="19">
        <f t="shared" si="80"/>
        <v>0</v>
      </c>
      <c r="AG123" s="19">
        <f t="shared" si="81"/>
        <v>0</v>
      </c>
      <c r="AH123" s="19"/>
      <c r="AI123" s="19">
        <f t="shared" si="82"/>
        <v>95.499999999999844</v>
      </c>
      <c r="AJ123" s="19">
        <f t="shared" si="83"/>
        <v>150</v>
      </c>
      <c r="AK123" s="19"/>
      <c r="AL123" s="19">
        <f t="shared" si="84"/>
        <v>9</v>
      </c>
      <c r="AM123" s="19">
        <f t="shared" si="85"/>
        <v>0</v>
      </c>
      <c r="AN123" s="19">
        <f t="shared" si="109"/>
        <v>9</v>
      </c>
      <c r="AO123" s="19">
        <f t="shared" si="110"/>
        <v>0</v>
      </c>
      <c r="AP123" s="19">
        <f t="shared" si="111"/>
        <v>0</v>
      </c>
      <c r="AQ123" s="19">
        <f t="shared" si="130"/>
        <v>85.499999999999844</v>
      </c>
      <c r="AR123" s="19">
        <f t="shared" si="112"/>
        <v>0</v>
      </c>
      <c r="AS123" s="19">
        <f t="shared" si="113"/>
        <v>-0.6</v>
      </c>
      <c r="AT123" s="4" t="s">
        <v>0</v>
      </c>
      <c r="AU123" s="4">
        <f t="shared" si="114"/>
        <v>2102</v>
      </c>
      <c r="AV123" s="19">
        <f t="shared" si="115"/>
        <v>95.499999999999844</v>
      </c>
      <c r="AW123" s="19">
        <f t="shared" si="116"/>
        <v>149.4</v>
      </c>
      <c r="AX123" s="8">
        <f t="shared" si="117"/>
        <v>5</v>
      </c>
      <c r="AY123" s="4">
        <f t="shared" si="118"/>
        <v>12</v>
      </c>
      <c r="AZ123" s="8">
        <f t="shared" si="119"/>
        <v>1009.5</v>
      </c>
      <c r="BA123" s="4">
        <f t="shared" si="120"/>
        <v>0</v>
      </c>
      <c r="BB123" s="4">
        <f t="shared" si="121"/>
        <v>0</v>
      </c>
      <c r="BC123" s="4" t="str">
        <f t="shared" si="122"/>
        <v>G0</v>
      </c>
      <c r="BD123" s="4">
        <f t="shared" si="123"/>
        <v>0</v>
      </c>
      <c r="BE123" s="19">
        <f t="shared" si="124"/>
        <v>0</v>
      </c>
      <c r="BF123" s="19">
        <f t="shared" si="125"/>
        <v>1.1999999999999886</v>
      </c>
      <c r="BG123" s="19">
        <f t="shared" si="126"/>
        <v>90</v>
      </c>
      <c r="BH123" s="1" t="str">
        <f t="shared" si="127"/>
        <v>T,2101,95.5,150.6,5,12,1009.5,0,0,G0,0</v>
      </c>
      <c r="BI123" s="1" t="str">
        <f t="shared" si="128"/>
        <v>T,2102,95.5,149.4,5,12,1009.5,0,0,G0,0</v>
      </c>
      <c r="BJ123" s="1" t="str">
        <f t="shared" si="86"/>
        <v>T,2101,95.5,150.6,5,12,1009.5,0,0,G0,0|T,2102,95.5,149.4,5,12,1009.5,0,0,G0,0|</v>
      </c>
      <c r="BK123" s="1" t="str">
        <f t="shared" si="87"/>
        <v>95.5,150.0,5.0,9.0,0.0,85.5,0.0,85.5</v>
      </c>
    </row>
    <row r="124" spans="1:63" x14ac:dyDescent="0.2">
      <c r="A124" s="4">
        <f t="shared" si="132"/>
        <v>9.5999999999999819</v>
      </c>
      <c r="B124" s="4">
        <f t="shared" si="88"/>
        <v>95.999999999999815</v>
      </c>
      <c r="C124" s="4">
        <f t="shared" si="89"/>
        <v>1</v>
      </c>
      <c r="D124" s="4">
        <v>1</v>
      </c>
      <c r="E124" s="4">
        <f t="shared" si="90"/>
        <v>9.5999999999999819</v>
      </c>
      <c r="F124" s="19">
        <f t="shared" si="77"/>
        <v>0</v>
      </c>
      <c r="G124" s="19">
        <f t="shared" si="91"/>
        <v>0</v>
      </c>
      <c r="H124" s="19"/>
      <c r="I124" s="19">
        <f t="shared" si="92"/>
        <v>96.399999999999835</v>
      </c>
      <c r="J124" s="19">
        <f t="shared" si="93"/>
        <v>150</v>
      </c>
      <c r="K124" s="19"/>
      <c r="L124" s="19">
        <f t="shared" si="94"/>
        <v>9</v>
      </c>
      <c r="M124" s="19">
        <f t="shared" si="95"/>
        <v>0</v>
      </c>
      <c r="N124" s="19">
        <f t="shared" si="96"/>
        <v>9</v>
      </c>
      <c r="O124" s="19">
        <f t="shared" si="97"/>
        <v>0</v>
      </c>
      <c r="P124" s="19">
        <f t="shared" si="98"/>
        <v>0</v>
      </c>
      <c r="Q124" s="19">
        <f t="shared" si="129"/>
        <v>86.399999999999835</v>
      </c>
      <c r="R124" s="19">
        <f t="shared" si="99"/>
        <v>0</v>
      </c>
      <c r="S124" s="19">
        <f t="shared" si="100"/>
        <v>0.6</v>
      </c>
      <c r="T124" s="4" t="s">
        <v>0</v>
      </c>
      <c r="U124" s="4">
        <f t="shared" si="101"/>
        <v>2101</v>
      </c>
      <c r="V124" s="19">
        <f t="shared" si="78"/>
        <v>96.399999999999835</v>
      </c>
      <c r="W124" s="19">
        <f t="shared" si="79"/>
        <v>150.6</v>
      </c>
      <c r="X124" s="8">
        <f t="shared" si="102"/>
        <v>5</v>
      </c>
      <c r="Y124" s="4">
        <f t="shared" si="131"/>
        <v>12</v>
      </c>
      <c r="Z124" s="8">
        <f t="shared" si="103"/>
        <v>1009.6</v>
      </c>
      <c r="AA124" s="4">
        <f t="shared" si="104"/>
        <v>0</v>
      </c>
      <c r="AB124" s="4">
        <f t="shared" si="105"/>
        <v>0</v>
      </c>
      <c r="AC124" s="4" t="str">
        <f t="shared" si="106"/>
        <v>G0</v>
      </c>
      <c r="AD124" s="4">
        <f t="shared" si="107"/>
        <v>0</v>
      </c>
      <c r="AE124" s="4">
        <f t="shared" si="108"/>
        <v>9.5999999999999819</v>
      </c>
      <c r="AF124" s="19">
        <f t="shared" si="80"/>
        <v>0</v>
      </c>
      <c r="AG124" s="19">
        <f t="shared" si="81"/>
        <v>0</v>
      </c>
      <c r="AH124" s="19"/>
      <c r="AI124" s="19">
        <f t="shared" si="82"/>
        <v>96.399999999999835</v>
      </c>
      <c r="AJ124" s="19">
        <f t="shared" si="83"/>
        <v>150</v>
      </c>
      <c r="AK124" s="19"/>
      <c r="AL124" s="19">
        <f t="shared" si="84"/>
        <v>9</v>
      </c>
      <c r="AM124" s="19">
        <f t="shared" si="85"/>
        <v>0</v>
      </c>
      <c r="AN124" s="19">
        <f t="shared" si="109"/>
        <v>9</v>
      </c>
      <c r="AO124" s="19">
        <f t="shared" si="110"/>
        <v>0</v>
      </c>
      <c r="AP124" s="19">
        <f t="shared" si="111"/>
        <v>0</v>
      </c>
      <c r="AQ124" s="19">
        <f t="shared" si="130"/>
        <v>86.399999999999835</v>
      </c>
      <c r="AR124" s="19">
        <f t="shared" si="112"/>
        <v>0</v>
      </c>
      <c r="AS124" s="19">
        <f t="shared" si="113"/>
        <v>-0.6</v>
      </c>
      <c r="AT124" s="4" t="s">
        <v>0</v>
      </c>
      <c r="AU124" s="4">
        <f t="shared" si="114"/>
        <v>2102</v>
      </c>
      <c r="AV124" s="19">
        <f t="shared" si="115"/>
        <v>96.399999999999835</v>
      </c>
      <c r="AW124" s="19">
        <f t="shared" si="116"/>
        <v>149.4</v>
      </c>
      <c r="AX124" s="8">
        <f t="shared" si="117"/>
        <v>5</v>
      </c>
      <c r="AY124" s="4">
        <f t="shared" si="118"/>
        <v>12</v>
      </c>
      <c r="AZ124" s="8">
        <f t="shared" si="119"/>
        <v>1009.6</v>
      </c>
      <c r="BA124" s="4">
        <f t="shared" si="120"/>
        <v>0</v>
      </c>
      <c r="BB124" s="4">
        <f t="shared" si="121"/>
        <v>0</v>
      </c>
      <c r="BC124" s="4" t="str">
        <f t="shared" si="122"/>
        <v>G0</v>
      </c>
      <c r="BD124" s="4">
        <f t="shared" si="123"/>
        <v>0</v>
      </c>
      <c r="BE124" s="19">
        <f t="shared" si="124"/>
        <v>0</v>
      </c>
      <c r="BF124" s="19">
        <f t="shared" si="125"/>
        <v>1.1999999999999886</v>
      </c>
      <c r="BG124" s="19">
        <f t="shared" si="126"/>
        <v>90</v>
      </c>
      <c r="BH124" s="1" t="str">
        <f t="shared" si="127"/>
        <v>T,2101,96.4,150.6,5,12,1009.6,0,0,G0,0</v>
      </c>
      <c r="BI124" s="1" t="str">
        <f t="shared" si="128"/>
        <v>T,2102,96.4,149.4,5,12,1009.6,0,0,G0,0</v>
      </c>
      <c r="BJ124" s="1" t="str">
        <f t="shared" si="86"/>
        <v>T,2101,96.4,150.6,5,12,1009.6,0,0,G0,0|T,2102,96.4,149.4,5,12,1009.6,0,0,G0,0|</v>
      </c>
      <c r="BK124" s="1" t="str">
        <f t="shared" si="87"/>
        <v>96.4,150.0,5.0,9.0,0.0,86.4,0.0,86.4</v>
      </c>
    </row>
    <row r="125" spans="1:63" x14ac:dyDescent="0.2">
      <c r="A125" s="4">
        <f t="shared" si="132"/>
        <v>9.6999999999999815</v>
      </c>
      <c r="B125" s="4">
        <f t="shared" si="88"/>
        <v>96.999999999999815</v>
      </c>
      <c r="C125" s="4">
        <f t="shared" si="89"/>
        <v>1</v>
      </c>
      <c r="D125" s="4">
        <v>1</v>
      </c>
      <c r="E125" s="4">
        <f t="shared" si="90"/>
        <v>9.6999999999999815</v>
      </c>
      <c r="F125" s="19">
        <f t="shared" si="77"/>
        <v>0</v>
      </c>
      <c r="G125" s="19">
        <f t="shared" si="91"/>
        <v>0</v>
      </c>
      <c r="H125" s="19"/>
      <c r="I125" s="19">
        <f t="shared" si="92"/>
        <v>97.299999999999841</v>
      </c>
      <c r="J125" s="19">
        <f t="shared" si="93"/>
        <v>150</v>
      </c>
      <c r="K125" s="19"/>
      <c r="L125" s="19">
        <f t="shared" si="94"/>
        <v>9</v>
      </c>
      <c r="M125" s="19">
        <f t="shared" si="95"/>
        <v>0</v>
      </c>
      <c r="N125" s="19">
        <f t="shared" si="96"/>
        <v>9</v>
      </c>
      <c r="O125" s="19">
        <f t="shared" si="97"/>
        <v>0</v>
      </c>
      <c r="P125" s="19">
        <f t="shared" si="98"/>
        <v>0</v>
      </c>
      <c r="Q125" s="19">
        <f t="shared" si="129"/>
        <v>87.299999999999841</v>
      </c>
      <c r="R125" s="19">
        <f t="shared" si="99"/>
        <v>0</v>
      </c>
      <c r="S125" s="19">
        <f t="shared" si="100"/>
        <v>0.6</v>
      </c>
      <c r="T125" s="4" t="s">
        <v>0</v>
      </c>
      <c r="U125" s="4">
        <f t="shared" si="101"/>
        <v>2101</v>
      </c>
      <c r="V125" s="19">
        <f t="shared" si="78"/>
        <v>97.299999999999841</v>
      </c>
      <c r="W125" s="19">
        <f t="shared" si="79"/>
        <v>150.6</v>
      </c>
      <c r="X125" s="8">
        <f t="shared" si="102"/>
        <v>5</v>
      </c>
      <c r="Y125" s="4">
        <f t="shared" si="131"/>
        <v>12</v>
      </c>
      <c r="Z125" s="8">
        <f t="shared" si="103"/>
        <v>1009.6999999999999</v>
      </c>
      <c r="AA125" s="4">
        <f t="shared" si="104"/>
        <v>0</v>
      </c>
      <c r="AB125" s="4">
        <f t="shared" si="105"/>
        <v>0</v>
      </c>
      <c r="AC125" s="4" t="str">
        <f t="shared" si="106"/>
        <v>G0</v>
      </c>
      <c r="AD125" s="4">
        <f t="shared" si="107"/>
        <v>0</v>
      </c>
      <c r="AE125" s="4">
        <f t="shared" si="108"/>
        <v>9.6999999999999815</v>
      </c>
      <c r="AF125" s="19">
        <f t="shared" si="80"/>
        <v>0</v>
      </c>
      <c r="AG125" s="19">
        <f t="shared" si="81"/>
        <v>0</v>
      </c>
      <c r="AH125" s="19"/>
      <c r="AI125" s="19">
        <f t="shared" si="82"/>
        <v>97.299999999999841</v>
      </c>
      <c r="AJ125" s="19">
        <f t="shared" si="83"/>
        <v>150</v>
      </c>
      <c r="AK125" s="19"/>
      <c r="AL125" s="19">
        <f t="shared" si="84"/>
        <v>9</v>
      </c>
      <c r="AM125" s="19">
        <f t="shared" si="85"/>
        <v>0</v>
      </c>
      <c r="AN125" s="19">
        <f t="shared" si="109"/>
        <v>9</v>
      </c>
      <c r="AO125" s="19">
        <f t="shared" si="110"/>
        <v>0</v>
      </c>
      <c r="AP125" s="19">
        <f t="shared" si="111"/>
        <v>0</v>
      </c>
      <c r="AQ125" s="19">
        <f t="shared" si="130"/>
        <v>87.299999999999841</v>
      </c>
      <c r="AR125" s="19">
        <f t="shared" si="112"/>
        <v>0</v>
      </c>
      <c r="AS125" s="19">
        <f t="shared" si="113"/>
        <v>-0.6</v>
      </c>
      <c r="AT125" s="4" t="s">
        <v>0</v>
      </c>
      <c r="AU125" s="4">
        <f t="shared" si="114"/>
        <v>2102</v>
      </c>
      <c r="AV125" s="19">
        <f t="shared" si="115"/>
        <v>97.299999999999841</v>
      </c>
      <c r="AW125" s="19">
        <f t="shared" si="116"/>
        <v>149.4</v>
      </c>
      <c r="AX125" s="8">
        <f t="shared" si="117"/>
        <v>5</v>
      </c>
      <c r="AY125" s="4">
        <f t="shared" si="118"/>
        <v>12</v>
      </c>
      <c r="AZ125" s="8">
        <f t="shared" si="119"/>
        <v>1009.6999999999999</v>
      </c>
      <c r="BA125" s="4">
        <f t="shared" si="120"/>
        <v>0</v>
      </c>
      <c r="BB125" s="4">
        <f t="shared" si="121"/>
        <v>0</v>
      </c>
      <c r="BC125" s="4" t="str">
        <f t="shared" si="122"/>
        <v>G0</v>
      </c>
      <c r="BD125" s="4">
        <f t="shared" si="123"/>
        <v>0</v>
      </c>
      <c r="BE125" s="19">
        <f t="shared" si="124"/>
        <v>0</v>
      </c>
      <c r="BF125" s="19">
        <f t="shared" si="125"/>
        <v>1.1999999999999886</v>
      </c>
      <c r="BG125" s="19">
        <f t="shared" si="126"/>
        <v>90</v>
      </c>
      <c r="BH125" s="1" t="str">
        <f t="shared" si="127"/>
        <v>T,2101,97.3,150.6,5,12,1009.7,0,0,G0,0</v>
      </c>
      <c r="BI125" s="1" t="str">
        <f t="shared" si="128"/>
        <v>T,2102,97.3,149.4,5,12,1009.7,0,0,G0,0</v>
      </c>
      <c r="BJ125" s="1" t="str">
        <f t="shared" si="86"/>
        <v>T,2101,97.3,150.6,5,12,1009.7,0,0,G0,0|T,2102,97.3,149.4,5,12,1009.7,0,0,G0,0|</v>
      </c>
      <c r="BK125" s="1" t="str">
        <f t="shared" si="87"/>
        <v>97.3,150.0,5.0,9.0,0.0,87.3,0.0,87.3</v>
      </c>
    </row>
    <row r="126" spans="1:63" x14ac:dyDescent="0.2">
      <c r="A126" s="4">
        <f t="shared" si="132"/>
        <v>9.7999999999999812</v>
      </c>
      <c r="B126" s="4">
        <f t="shared" si="88"/>
        <v>97.999999999999801</v>
      </c>
      <c r="C126" s="4">
        <f t="shared" si="89"/>
        <v>1</v>
      </c>
      <c r="D126" s="4">
        <v>1</v>
      </c>
      <c r="E126" s="4">
        <f t="shared" si="90"/>
        <v>9.7999999999999812</v>
      </c>
      <c r="F126" s="19">
        <f t="shared" si="77"/>
        <v>0</v>
      </c>
      <c r="G126" s="19">
        <f t="shared" si="91"/>
        <v>0</v>
      </c>
      <c r="H126" s="19"/>
      <c r="I126" s="19">
        <f t="shared" si="92"/>
        <v>98.199999999999832</v>
      </c>
      <c r="J126" s="19">
        <f t="shared" si="93"/>
        <v>150</v>
      </c>
      <c r="K126" s="19"/>
      <c r="L126" s="19">
        <f t="shared" si="94"/>
        <v>9</v>
      </c>
      <c r="M126" s="19">
        <f t="shared" si="95"/>
        <v>0</v>
      </c>
      <c r="N126" s="19">
        <f t="shared" si="96"/>
        <v>9</v>
      </c>
      <c r="O126" s="19">
        <f t="shared" si="97"/>
        <v>0</v>
      </c>
      <c r="P126" s="19">
        <f t="shared" si="98"/>
        <v>0</v>
      </c>
      <c r="Q126" s="19">
        <f t="shared" si="129"/>
        <v>88.199999999999832</v>
      </c>
      <c r="R126" s="19">
        <f t="shared" si="99"/>
        <v>0</v>
      </c>
      <c r="S126" s="19">
        <f t="shared" si="100"/>
        <v>0.6</v>
      </c>
      <c r="T126" s="4" t="s">
        <v>0</v>
      </c>
      <c r="U126" s="4">
        <f t="shared" si="101"/>
        <v>2101</v>
      </c>
      <c r="V126" s="19">
        <f t="shared" si="78"/>
        <v>98.199999999999832</v>
      </c>
      <c r="W126" s="19">
        <f t="shared" si="79"/>
        <v>150.6</v>
      </c>
      <c r="X126" s="8">
        <f t="shared" si="102"/>
        <v>5</v>
      </c>
      <c r="Y126" s="4">
        <f t="shared" si="131"/>
        <v>12</v>
      </c>
      <c r="Z126" s="8">
        <f t="shared" si="103"/>
        <v>1009.8</v>
      </c>
      <c r="AA126" s="4">
        <f t="shared" si="104"/>
        <v>0</v>
      </c>
      <c r="AB126" s="4">
        <f t="shared" si="105"/>
        <v>0</v>
      </c>
      <c r="AC126" s="4" t="str">
        <f t="shared" si="106"/>
        <v>G0</v>
      </c>
      <c r="AD126" s="4">
        <f t="shared" si="107"/>
        <v>0</v>
      </c>
      <c r="AE126" s="4">
        <f t="shared" si="108"/>
        <v>9.7999999999999812</v>
      </c>
      <c r="AF126" s="19">
        <f t="shared" si="80"/>
        <v>0</v>
      </c>
      <c r="AG126" s="19">
        <f t="shared" si="81"/>
        <v>0</v>
      </c>
      <c r="AH126" s="19"/>
      <c r="AI126" s="19">
        <f t="shared" si="82"/>
        <v>98.199999999999832</v>
      </c>
      <c r="AJ126" s="19">
        <f t="shared" si="83"/>
        <v>150</v>
      </c>
      <c r="AK126" s="19"/>
      <c r="AL126" s="19">
        <f t="shared" si="84"/>
        <v>9</v>
      </c>
      <c r="AM126" s="19">
        <f t="shared" si="85"/>
        <v>0</v>
      </c>
      <c r="AN126" s="19">
        <f t="shared" si="109"/>
        <v>9</v>
      </c>
      <c r="AO126" s="19">
        <f t="shared" si="110"/>
        <v>0</v>
      </c>
      <c r="AP126" s="19">
        <f t="shared" si="111"/>
        <v>0</v>
      </c>
      <c r="AQ126" s="19">
        <f t="shared" si="130"/>
        <v>88.199999999999832</v>
      </c>
      <c r="AR126" s="19">
        <f t="shared" si="112"/>
        <v>0</v>
      </c>
      <c r="AS126" s="19">
        <f t="shared" si="113"/>
        <v>-0.6</v>
      </c>
      <c r="AT126" s="4" t="s">
        <v>0</v>
      </c>
      <c r="AU126" s="4">
        <f t="shared" si="114"/>
        <v>2102</v>
      </c>
      <c r="AV126" s="19">
        <f t="shared" si="115"/>
        <v>98.199999999999832</v>
      </c>
      <c r="AW126" s="19">
        <f t="shared" si="116"/>
        <v>149.4</v>
      </c>
      <c r="AX126" s="8">
        <f t="shared" si="117"/>
        <v>5</v>
      </c>
      <c r="AY126" s="4">
        <f t="shared" si="118"/>
        <v>12</v>
      </c>
      <c r="AZ126" s="8">
        <f t="shared" si="119"/>
        <v>1009.8</v>
      </c>
      <c r="BA126" s="4">
        <f t="shared" si="120"/>
        <v>0</v>
      </c>
      <c r="BB126" s="4">
        <f t="shared" si="121"/>
        <v>0</v>
      </c>
      <c r="BC126" s="4" t="str">
        <f t="shared" si="122"/>
        <v>G0</v>
      </c>
      <c r="BD126" s="4">
        <f t="shared" si="123"/>
        <v>0</v>
      </c>
      <c r="BE126" s="19">
        <f t="shared" si="124"/>
        <v>0</v>
      </c>
      <c r="BF126" s="19">
        <f t="shared" si="125"/>
        <v>1.1999999999999886</v>
      </c>
      <c r="BG126" s="19">
        <f t="shared" si="126"/>
        <v>90</v>
      </c>
      <c r="BH126" s="1" t="str">
        <f t="shared" si="127"/>
        <v>T,2101,98.2,150.6,5,12,1009.8,0,0,G0,0</v>
      </c>
      <c r="BI126" s="1" t="str">
        <f t="shared" si="128"/>
        <v>T,2102,98.2,149.4,5,12,1009.8,0,0,G0,0</v>
      </c>
      <c r="BJ126" s="1" t="str">
        <f t="shared" si="86"/>
        <v>T,2101,98.2,150.6,5,12,1009.8,0,0,G0,0|T,2102,98.2,149.4,5,12,1009.8,0,0,G0,0|</v>
      </c>
      <c r="BK126" s="1" t="str">
        <f t="shared" si="87"/>
        <v>98.2,150.0,5.0,9.0,0.0,88.2,0.0,88.2</v>
      </c>
    </row>
    <row r="127" spans="1:63" x14ac:dyDescent="0.2">
      <c r="A127" s="4">
        <f t="shared" si="132"/>
        <v>9.8999999999999808</v>
      </c>
      <c r="B127" s="4">
        <f t="shared" si="88"/>
        <v>98.999999999999801</v>
      </c>
      <c r="C127" s="4">
        <f t="shared" si="89"/>
        <v>1</v>
      </c>
      <c r="D127" s="4">
        <v>1</v>
      </c>
      <c r="E127" s="4">
        <f t="shared" si="90"/>
        <v>9.8999999999999808</v>
      </c>
      <c r="F127" s="19">
        <f t="shared" si="77"/>
        <v>0</v>
      </c>
      <c r="G127" s="19">
        <f t="shared" si="91"/>
        <v>0</v>
      </c>
      <c r="H127" s="19"/>
      <c r="I127" s="19">
        <f t="shared" si="92"/>
        <v>99.099999999999824</v>
      </c>
      <c r="J127" s="19">
        <f t="shared" si="93"/>
        <v>150</v>
      </c>
      <c r="K127" s="19"/>
      <c r="L127" s="19">
        <f t="shared" si="94"/>
        <v>9</v>
      </c>
      <c r="M127" s="19">
        <f t="shared" si="95"/>
        <v>0</v>
      </c>
      <c r="N127" s="19">
        <f t="shared" si="96"/>
        <v>9</v>
      </c>
      <c r="O127" s="19">
        <f t="shared" si="97"/>
        <v>0</v>
      </c>
      <c r="P127" s="19">
        <f t="shared" si="98"/>
        <v>0</v>
      </c>
      <c r="Q127" s="19">
        <f t="shared" si="129"/>
        <v>89.099999999999824</v>
      </c>
      <c r="R127" s="19">
        <f t="shared" si="99"/>
        <v>0</v>
      </c>
      <c r="S127" s="19">
        <f t="shared" si="100"/>
        <v>0.6</v>
      </c>
      <c r="T127" s="4" t="s">
        <v>0</v>
      </c>
      <c r="U127" s="4">
        <f t="shared" si="101"/>
        <v>2101</v>
      </c>
      <c r="V127" s="19">
        <f t="shared" si="78"/>
        <v>99.099999999999824</v>
      </c>
      <c r="W127" s="19">
        <f t="shared" si="79"/>
        <v>150.6</v>
      </c>
      <c r="X127" s="8">
        <f t="shared" si="102"/>
        <v>5</v>
      </c>
      <c r="Y127" s="4">
        <f t="shared" si="131"/>
        <v>12</v>
      </c>
      <c r="Z127" s="8">
        <f t="shared" si="103"/>
        <v>1009.9</v>
      </c>
      <c r="AA127" s="4">
        <f t="shared" si="104"/>
        <v>0</v>
      </c>
      <c r="AB127" s="4">
        <f t="shared" si="105"/>
        <v>0</v>
      </c>
      <c r="AC127" s="4" t="str">
        <f t="shared" si="106"/>
        <v>G0</v>
      </c>
      <c r="AD127" s="4">
        <f t="shared" si="107"/>
        <v>0</v>
      </c>
      <c r="AE127" s="4">
        <f t="shared" si="108"/>
        <v>9.8999999999999808</v>
      </c>
      <c r="AF127" s="19">
        <f t="shared" si="80"/>
        <v>0</v>
      </c>
      <c r="AG127" s="19">
        <f t="shared" si="81"/>
        <v>0</v>
      </c>
      <c r="AH127" s="19"/>
      <c r="AI127" s="19">
        <f t="shared" si="82"/>
        <v>99.099999999999824</v>
      </c>
      <c r="AJ127" s="19">
        <f t="shared" si="83"/>
        <v>150</v>
      </c>
      <c r="AK127" s="19"/>
      <c r="AL127" s="19">
        <f t="shared" si="84"/>
        <v>9</v>
      </c>
      <c r="AM127" s="19">
        <f t="shared" si="85"/>
        <v>0</v>
      </c>
      <c r="AN127" s="19">
        <f t="shared" si="109"/>
        <v>9</v>
      </c>
      <c r="AO127" s="19">
        <f t="shared" si="110"/>
        <v>0</v>
      </c>
      <c r="AP127" s="19">
        <f t="shared" si="111"/>
        <v>0</v>
      </c>
      <c r="AQ127" s="19">
        <f t="shared" si="130"/>
        <v>89.099999999999824</v>
      </c>
      <c r="AR127" s="19">
        <f t="shared" si="112"/>
        <v>0</v>
      </c>
      <c r="AS127" s="19">
        <f t="shared" si="113"/>
        <v>-0.6</v>
      </c>
      <c r="AT127" s="4" t="s">
        <v>0</v>
      </c>
      <c r="AU127" s="4">
        <f t="shared" si="114"/>
        <v>2102</v>
      </c>
      <c r="AV127" s="19">
        <f t="shared" si="115"/>
        <v>99.099999999999824</v>
      </c>
      <c r="AW127" s="19">
        <f t="shared" si="116"/>
        <v>149.4</v>
      </c>
      <c r="AX127" s="8">
        <f t="shared" si="117"/>
        <v>5</v>
      </c>
      <c r="AY127" s="4">
        <f t="shared" si="118"/>
        <v>12</v>
      </c>
      <c r="AZ127" s="8">
        <f t="shared" si="119"/>
        <v>1009.9</v>
      </c>
      <c r="BA127" s="4">
        <f t="shared" si="120"/>
        <v>0</v>
      </c>
      <c r="BB127" s="4">
        <f t="shared" si="121"/>
        <v>0</v>
      </c>
      <c r="BC127" s="4" t="str">
        <f t="shared" si="122"/>
        <v>G0</v>
      </c>
      <c r="BD127" s="4">
        <f t="shared" si="123"/>
        <v>0</v>
      </c>
      <c r="BE127" s="19">
        <f t="shared" si="124"/>
        <v>0</v>
      </c>
      <c r="BF127" s="19">
        <f t="shared" si="125"/>
        <v>1.1999999999999886</v>
      </c>
      <c r="BG127" s="19">
        <f t="shared" si="126"/>
        <v>90</v>
      </c>
      <c r="BH127" s="1" t="str">
        <f t="shared" si="127"/>
        <v>T,2101,99.1,150.6,5,12,1009.9,0,0,G0,0</v>
      </c>
      <c r="BI127" s="1" t="str">
        <f t="shared" si="128"/>
        <v>T,2102,99.1,149.4,5,12,1009.9,0,0,G0,0</v>
      </c>
      <c r="BJ127" s="1" t="str">
        <f t="shared" si="86"/>
        <v>T,2101,99.1,150.6,5,12,1009.9,0,0,G0,0|T,2102,99.1,149.4,5,12,1009.9,0,0,G0,0|</v>
      </c>
      <c r="BK127" s="1" t="str">
        <f t="shared" si="87"/>
        <v>99.1,150.0,5.0,9.0,0.0,89.1,0.0,89.1</v>
      </c>
    </row>
    <row r="128" spans="1:63" x14ac:dyDescent="0.2">
      <c r="A128" s="4">
        <f t="shared" si="132"/>
        <v>9.9999999999999805</v>
      </c>
      <c r="B128" s="4">
        <f t="shared" si="88"/>
        <v>99.999999999999801</v>
      </c>
      <c r="C128" s="4">
        <f t="shared" si="89"/>
        <v>1</v>
      </c>
      <c r="D128" s="4">
        <v>1</v>
      </c>
      <c r="E128" s="4">
        <f t="shared" si="90"/>
        <v>9.9999999999999805</v>
      </c>
      <c r="F128" s="19">
        <f t="shared" si="77"/>
        <v>0</v>
      </c>
      <c r="G128" s="19">
        <f t="shared" si="91"/>
        <v>0</v>
      </c>
      <c r="H128" s="19"/>
      <c r="I128" s="19">
        <f t="shared" si="92"/>
        <v>99.999999999999829</v>
      </c>
      <c r="J128" s="19">
        <f t="shared" si="93"/>
        <v>150</v>
      </c>
      <c r="K128" s="19"/>
      <c r="L128" s="19">
        <f t="shared" si="94"/>
        <v>9</v>
      </c>
      <c r="M128" s="19">
        <f t="shared" si="95"/>
        <v>0</v>
      </c>
      <c r="N128" s="19">
        <f t="shared" si="96"/>
        <v>9</v>
      </c>
      <c r="O128" s="19">
        <f t="shared" si="97"/>
        <v>0</v>
      </c>
      <c r="P128" s="19">
        <f t="shared" si="98"/>
        <v>0</v>
      </c>
      <c r="Q128" s="19">
        <f t="shared" si="129"/>
        <v>89.999999999999829</v>
      </c>
      <c r="R128" s="19">
        <f t="shared" si="99"/>
        <v>0</v>
      </c>
      <c r="S128" s="19">
        <f t="shared" si="100"/>
        <v>0.6</v>
      </c>
      <c r="T128" s="4" t="s">
        <v>0</v>
      </c>
      <c r="U128" s="4">
        <f t="shared" si="101"/>
        <v>2101</v>
      </c>
      <c r="V128" s="19">
        <f t="shared" si="78"/>
        <v>99.999999999999829</v>
      </c>
      <c r="W128" s="19">
        <f t="shared" si="79"/>
        <v>150.6</v>
      </c>
      <c r="X128" s="8">
        <f t="shared" si="102"/>
        <v>5</v>
      </c>
      <c r="Y128" s="4">
        <f t="shared" si="131"/>
        <v>12</v>
      </c>
      <c r="Z128" s="8">
        <f t="shared" si="103"/>
        <v>1010</v>
      </c>
      <c r="AA128" s="4">
        <f t="shared" si="104"/>
        <v>0</v>
      </c>
      <c r="AB128" s="4">
        <f t="shared" si="105"/>
        <v>0</v>
      </c>
      <c r="AC128" s="4" t="str">
        <f t="shared" si="106"/>
        <v>G0</v>
      </c>
      <c r="AD128" s="4">
        <f t="shared" si="107"/>
        <v>0</v>
      </c>
      <c r="AE128" s="4">
        <f t="shared" si="108"/>
        <v>9.9999999999999805</v>
      </c>
      <c r="AF128" s="19">
        <f t="shared" si="80"/>
        <v>0</v>
      </c>
      <c r="AG128" s="19">
        <f t="shared" si="81"/>
        <v>0</v>
      </c>
      <c r="AH128" s="19"/>
      <c r="AI128" s="19">
        <f t="shared" si="82"/>
        <v>99.999999999999829</v>
      </c>
      <c r="AJ128" s="19">
        <f t="shared" si="83"/>
        <v>150</v>
      </c>
      <c r="AK128" s="19"/>
      <c r="AL128" s="19">
        <f t="shared" si="84"/>
        <v>9</v>
      </c>
      <c r="AM128" s="19">
        <f t="shared" si="85"/>
        <v>0</v>
      </c>
      <c r="AN128" s="19">
        <f t="shared" si="109"/>
        <v>9</v>
      </c>
      <c r="AO128" s="19">
        <f t="shared" si="110"/>
        <v>0</v>
      </c>
      <c r="AP128" s="19">
        <f t="shared" si="111"/>
        <v>0</v>
      </c>
      <c r="AQ128" s="19">
        <f t="shared" si="130"/>
        <v>89.999999999999829</v>
      </c>
      <c r="AR128" s="19">
        <f t="shared" si="112"/>
        <v>0</v>
      </c>
      <c r="AS128" s="19">
        <f t="shared" si="113"/>
        <v>-0.6</v>
      </c>
      <c r="AT128" s="4" t="s">
        <v>0</v>
      </c>
      <c r="AU128" s="4">
        <f t="shared" si="114"/>
        <v>2102</v>
      </c>
      <c r="AV128" s="19">
        <f t="shared" si="115"/>
        <v>99.999999999999829</v>
      </c>
      <c r="AW128" s="19">
        <f t="shared" si="116"/>
        <v>149.4</v>
      </c>
      <c r="AX128" s="8">
        <f t="shared" si="117"/>
        <v>5</v>
      </c>
      <c r="AY128" s="4">
        <f t="shared" si="118"/>
        <v>12</v>
      </c>
      <c r="AZ128" s="8">
        <f t="shared" si="119"/>
        <v>1010</v>
      </c>
      <c r="BA128" s="4">
        <f t="shared" si="120"/>
        <v>0</v>
      </c>
      <c r="BB128" s="4">
        <f t="shared" si="121"/>
        <v>0</v>
      </c>
      <c r="BC128" s="4" t="str">
        <f t="shared" si="122"/>
        <v>G0</v>
      </c>
      <c r="BD128" s="4">
        <f t="shared" si="123"/>
        <v>0</v>
      </c>
      <c r="BE128" s="19">
        <f t="shared" si="124"/>
        <v>0</v>
      </c>
      <c r="BF128" s="19">
        <f t="shared" si="125"/>
        <v>1.1999999999999886</v>
      </c>
      <c r="BG128" s="19">
        <f t="shared" si="126"/>
        <v>90</v>
      </c>
      <c r="BH128" s="1" t="str">
        <f t="shared" si="127"/>
        <v>T,2101,100.0,150.6,5,12,1010.0,0,0,G0,0</v>
      </c>
      <c r="BI128" s="1" t="str">
        <f t="shared" si="128"/>
        <v>T,2102,100.0,149.4,5,12,1010.0,0,0,G0,0</v>
      </c>
      <c r="BJ128" s="1" t="str">
        <f t="shared" si="86"/>
        <v>T,2101,100.0,150.6,5,12,1010.0,0,0,G0,0|T,2102,100.0,149.4,5,12,1010.0,0,0,G0,0|</v>
      </c>
      <c r="BK128" s="1" t="str">
        <f t="shared" si="87"/>
        <v>100.0,150.0,5.0,9.0,0.0,90.0,0.0,90.0</v>
      </c>
    </row>
    <row r="129" spans="1:63" x14ac:dyDescent="0.2">
      <c r="A129" s="4">
        <f t="shared" si="132"/>
        <v>10.09999999999998</v>
      </c>
      <c r="B129" s="4">
        <f t="shared" si="88"/>
        <v>100.9999999999998</v>
      </c>
      <c r="C129" s="4">
        <f t="shared" si="89"/>
        <v>1</v>
      </c>
      <c r="D129" s="4">
        <v>1</v>
      </c>
      <c r="E129" s="4">
        <f t="shared" si="90"/>
        <v>10.09999999999998</v>
      </c>
      <c r="F129" s="19">
        <f t="shared" si="77"/>
        <v>0</v>
      </c>
      <c r="G129" s="19">
        <f t="shared" si="91"/>
        <v>0</v>
      </c>
      <c r="H129" s="19"/>
      <c r="I129" s="19">
        <f t="shared" si="92"/>
        <v>100.89999999999982</v>
      </c>
      <c r="J129" s="19">
        <f t="shared" si="93"/>
        <v>150</v>
      </c>
      <c r="K129" s="19"/>
      <c r="L129" s="19">
        <f t="shared" si="94"/>
        <v>9</v>
      </c>
      <c r="M129" s="19">
        <f t="shared" si="95"/>
        <v>0</v>
      </c>
      <c r="N129" s="19">
        <f t="shared" si="96"/>
        <v>9</v>
      </c>
      <c r="O129" s="19">
        <f t="shared" si="97"/>
        <v>0</v>
      </c>
      <c r="P129" s="19">
        <f t="shared" si="98"/>
        <v>0</v>
      </c>
      <c r="Q129" s="19">
        <f t="shared" si="129"/>
        <v>90.899999999999821</v>
      </c>
      <c r="R129" s="19">
        <f t="shared" si="99"/>
        <v>0</v>
      </c>
      <c r="S129" s="19">
        <f t="shared" si="100"/>
        <v>0.6</v>
      </c>
      <c r="T129" s="4" t="s">
        <v>0</v>
      </c>
      <c r="U129" s="4">
        <f t="shared" si="101"/>
        <v>2101</v>
      </c>
      <c r="V129" s="19">
        <f t="shared" si="78"/>
        <v>100.89999999999982</v>
      </c>
      <c r="W129" s="19">
        <f t="shared" si="79"/>
        <v>150.6</v>
      </c>
      <c r="X129" s="8">
        <f t="shared" si="102"/>
        <v>5</v>
      </c>
      <c r="Y129" s="4">
        <f t="shared" si="131"/>
        <v>12</v>
      </c>
      <c r="Z129" s="8">
        <f t="shared" si="103"/>
        <v>1010.1</v>
      </c>
      <c r="AA129" s="4">
        <f t="shared" si="104"/>
        <v>0</v>
      </c>
      <c r="AB129" s="4">
        <f t="shared" si="105"/>
        <v>0</v>
      </c>
      <c r="AC129" s="4" t="str">
        <f t="shared" si="106"/>
        <v>G0</v>
      </c>
      <c r="AD129" s="4">
        <f t="shared" si="107"/>
        <v>0</v>
      </c>
      <c r="AE129" s="4">
        <f t="shared" si="108"/>
        <v>10.09999999999998</v>
      </c>
      <c r="AF129" s="19">
        <f t="shared" si="80"/>
        <v>0</v>
      </c>
      <c r="AG129" s="19">
        <f t="shared" si="81"/>
        <v>0</v>
      </c>
      <c r="AH129" s="19"/>
      <c r="AI129" s="19">
        <f t="shared" si="82"/>
        <v>100.89999999999982</v>
      </c>
      <c r="AJ129" s="19">
        <f t="shared" si="83"/>
        <v>150</v>
      </c>
      <c r="AK129" s="19"/>
      <c r="AL129" s="19">
        <f t="shared" si="84"/>
        <v>9</v>
      </c>
      <c r="AM129" s="19">
        <f t="shared" si="85"/>
        <v>0</v>
      </c>
      <c r="AN129" s="19">
        <f t="shared" si="109"/>
        <v>9</v>
      </c>
      <c r="AO129" s="19">
        <f t="shared" si="110"/>
        <v>0</v>
      </c>
      <c r="AP129" s="19">
        <f t="shared" si="111"/>
        <v>0</v>
      </c>
      <c r="AQ129" s="19">
        <f t="shared" si="130"/>
        <v>90.899999999999821</v>
      </c>
      <c r="AR129" s="19">
        <f t="shared" si="112"/>
        <v>0</v>
      </c>
      <c r="AS129" s="19">
        <f t="shared" si="113"/>
        <v>-0.6</v>
      </c>
      <c r="AT129" s="4" t="s">
        <v>0</v>
      </c>
      <c r="AU129" s="4">
        <f t="shared" si="114"/>
        <v>2102</v>
      </c>
      <c r="AV129" s="19">
        <f t="shared" si="115"/>
        <v>100.89999999999982</v>
      </c>
      <c r="AW129" s="19">
        <f t="shared" si="116"/>
        <v>149.4</v>
      </c>
      <c r="AX129" s="8">
        <f t="shared" si="117"/>
        <v>5</v>
      </c>
      <c r="AY129" s="4">
        <f t="shared" si="118"/>
        <v>12</v>
      </c>
      <c r="AZ129" s="8">
        <f t="shared" si="119"/>
        <v>1010.1</v>
      </c>
      <c r="BA129" s="4">
        <f t="shared" si="120"/>
        <v>0</v>
      </c>
      <c r="BB129" s="4">
        <f t="shared" si="121"/>
        <v>0</v>
      </c>
      <c r="BC129" s="4" t="str">
        <f t="shared" si="122"/>
        <v>G0</v>
      </c>
      <c r="BD129" s="4">
        <f t="shared" si="123"/>
        <v>0</v>
      </c>
      <c r="BE129" s="19">
        <f t="shared" si="124"/>
        <v>0</v>
      </c>
      <c r="BF129" s="19">
        <f t="shared" si="125"/>
        <v>1.1999999999999886</v>
      </c>
      <c r="BG129" s="19">
        <f t="shared" si="126"/>
        <v>90</v>
      </c>
      <c r="BH129" s="1" t="str">
        <f t="shared" si="127"/>
        <v>T,2101,100.9,150.6,5,12,1010.1,0,0,G0,0</v>
      </c>
      <c r="BI129" s="1" t="str">
        <f t="shared" si="128"/>
        <v>T,2102,100.9,149.4,5,12,1010.1,0,0,G0,0</v>
      </c>
      <c r="BJ129" s="1" t="str">
        <f t="shared" si="86"/>
        <v>T,2101,100.9,150.6,5,12,1010.1,0,0,G0,0|T,2102,100.9,149.4,5,12,1010.1,0,0,G0,0|</v>
      </c>
      <c r="BK129" s="1" t="str">
        <f t="shared" si="87"/>
        <v>100.9,150.0,5.0,9.0,0.0,90.9,0.0,90.9</v>
      </c>
    </row>
    <row r="130" spans="1:63" x14ac:dyDescent="0.2">
      <c r="A130" s="4">
        <f t="shared" si="132"/>
        <v>10.19999999999998</v>
      </c>
      <c r="B130" s="4">
        <f t="shared" si="88"/>
        <v>101.99999999999979</v>
      </c>
      <c r="C130" s="4">
        <f t="shared" si="89"/>
        <v>1</v>
      </c>
      <c r="D130" s="4">
        <v>1</v>
      </c>
      <c r="E130" s="4">
        <f t="shared" si="90"/>
        <v>10.19999999999998</v>
      </c>
      <c r="F130" s="19">
        <f t="shared" si="77"/>
        <v>0</v>
      </c>
      <c r="G130" s="19">
        <f t="shared" si="91"/>
        <v>0</v>
      </c>
      <c r="H130" s="19"/>
      <c r="I130" s="19">
        <f t="shared" si="92"/>
        <v>101.79999999999981</v>
      </c>
      <c r="J130" s="19">
        <f t="shared" si="93"/>
        <v>150</v>
      </c>
      <c r="K130" s="19"/>
      <c r="L130" s="19">
        <f t="shared" si="94"/>
        <v>9</v>
      </c>
      <c r="M130" s="19">
        <f t="shared" si="95"/>
        <v>0</v>
      </c>
      <c r="N130" s="19">
        <f t="shared" si="96"/>
        <v>9</v>
      </c>
      <c r="O130" s="19">
        <f t="shared" si="97"/>
        <v>0</v>
      </c>
      <c r="P130" s="19">
        <f t="shared" si="98"/>
        <v>0</v>
      </c>
      <c r="Q130" s="19">
        <f t="shared" si="129"/>
        <v>91.799999999999812</v>
      </c>
      <c r="R130" s="19">
        <f t="shared" si="99"/>
        <v>0</v>
      </c>
      <c r="S130" s="19">
        <f t="shared" si="100"/>
        <v>0.6</v>
      </c>
      <c r="T130" s="4" t="s">
        <v>0</v>
      </c>
      <c r="U130" s="4">
        <f t="shared" si="101"/>
        <v>2101</v>
      </c>
      <c r="V130" s="19">
        <f t="shared" si="78"/>
        <v>101.79999999999981</v>
      </c>
      <c r="W130" s="19">
        <f t="shared" si="79"/>
        <v>150.6</v>
      </c>
      <c r="X130" s="8">
        <f t="shared" si="102"/>
        <v>5</v>
      </c>
      <c r="Y130" s="4">
        <f t="shared" si="131"/>
        <v>12</v>
      </c>
      <c r="Z130" s="8">
        <f t="shared" si="103"/>
        <v>1010.1999999999999</v>
      </c>
      <c r="AA130" s="4">
        <f t="shared" si="104"/>
        <v>0</v>
      </c>
      <c r="AB130" s="4">
        <f t="shared" si="105"/>
        <v>0</v>
      </c>
      <c r="AC130" s="4" t="str">
        <f t="shared" si="106"/>
        <v>G0</v>
      </c>
      <c r="AD130" s="4">
        <f t="shared" si="107"/>
        <v>0</v>
      </c>
      <c r="AE130" s="4">
        <f t="shared" si="108"/>
        <v>10.19999999999998</v>
      </c>
      <c r="AF130" s="19">
        <f t="shared" si="80"/>
        <v>0</v>
      </c>
      <c r="AG130" s="19">
        <f t="shared" si="81"/>
        <v>0</v>
      </c>
      <c r="AH130" s="19"/>
      <c r="AI130" s="19">
        <f t="shared" si="82"/>
        <v>101.79999999999981</v>
      </c>
      <c r="AJ130" s="19">
        <f t="shared" si="83"/>
        <v>150</v>
      </c>
      <c r="AK130" s="19"/>
      <c r="AL130" s="19">
        <f t="shared" si="84"/>
        <v>9</v>
      </c>
      <c r="AM130" s="19">
        <f t="shared" si="85"/>
        <v>0</v>
      </c>
      <c r="AN130" s="19">
        <f t="shared" si="109"/>
        <v>9</v>
      </c>
      <c r="AO130" s="19">
        <f t="shared" si="110"/>
        <v>0</v>
      </c>
      <c r="AP130" s="19">
        <f t="shared" si="111"/>
        <v>0</v>
      </c>
      <c r="AQ130" s="19">
        <f t="shared" si="130"/>
        <v>91.799999999999812</v>
      </c>
      <c r="AR130" s="19">
        <f t="shared" si="112"/>
        <v>0</v>
      </c>
      <c r="AS130" s="19">
        <f t="shared" si="113"/>
        <v>-0.6</v>
      </c>
      <c r="AT130" s="4" t="s">
        <v>0</v>
      </c>
      <c r="AU130" s="4">
        <f t="shared" si="114"/>
        <v>2102</v>
      </c>
      <c r="AV130" s="19">
        <f t="shared" si="115"/>
        <v>101.79999999999981</v>
      </c>
      <c r="AW130" s="19">
        <f t="shared" si="116"/>
        <v>149.4</v>
      </c>
      <c r="AX130" s="8">
        <f t="shared" si="117"/>
        <v>5</v>
      </c>
      <c r="AY130" s="4">
        <f t="shared" si="118"/>
        <v>12</v>
      </c>
      <c r="AZ130" s="8">
        <f t="shared" si="119"/>
        <v>1010.1999999999999</v>
      </c>
      <c r="BA130" s="4">
        <f t="shared" si="120"/>
        <v>0</v>
      </c>
      <c r="BB130" s="4">
        <f t="shared" si="121"/>
        <v>0</v>
      </c>
      <c r="BC130" s="4" t="str">
        <f t="shared" si="122"/>
        <v>G0</v>
      </c>
      <c r="BD130" s="4">
        <f t="shared" si="123"/>
        <v>0</v>
      </c>
      <c r="BE130" s="19">
        <f t="shared" si="124"/>
        <v>0</v>
      </c>
      <c r="BF130" s="19">
        <f t="shared" si="125"/>
        <v>1.1999999999999886</v>
      </c>
      <c r="BG130" s="19">
        <f t="shared" si="126"/>
        <v>90</v>
      </c>
      <c r="BH130" s="1" t="str">
        <f t="shared" si="127"/>
        <v>T,2101,101.8,150.6,5,12,1010.2,0,0,G0,0</v>
      </c>
      <c r="BI130" s="1" t="str">
        <f t="shared" si="128"/>
        <v>T,2102,101.8,149.4,5,12,1010.2,0,0,G0,0</v>
      </c>
      <c r="BJ130" s="1" t="str">
        <f t="shared" si="86"/>
        <v>T,2101,101.8,150.6,5,12,1010.2,0,0,G0,0|T,2102,101.8,149.4,5,12,1010.2,0,0,G0,0|</v>
      </c>
      <c r="BK130" s="1" t="str">
        <f t="shared" si="87"/>
        <v>101.8,150.0,5.0,9.0,0.0,91.8,0.0,91.8</v>
      </c>
    </row>
    <row r="131" spans="1:63" x14ac:dyDescent="0.2">
      <c r="A131" s="4">
        <f t="shared" si="132"/>
        <v>10.299999999999979</v>
      </c>
      <c r="B131" s="4">
        <f t="shared" si="88"/>
        <v>102.99999999999979</v>
      </c>
      <c r="C131" s="4">
        <f t="shared" si="89"/>
        <v>1</v>
      </c>
      <c r="D131" s="4">
        <v>1</v>
      </c>
      <c r="E131" s="4">
        <f t="shared" si="90"/>
        <v>10.299999999999979</v>
      </c>
      <c r="F131" s="19">
        <f t="shared" si="77"/>
        <v>0</v>
      </c>
      <c r="G131" s="19">
        <f t="shared" si="91"/>
        <v>0</v>
      </c>
      <c r="H131" s="19"/>
      <c r="I131" s="19">
        <f t="shared" si="92"/>
        <v>102.69999999999982</v>
      </c>
      <c r="J131" s="19">
        <f t="shared" si="93"/>
        <v>150</v>
      </c>
      <c r="K131" s="19"/>
      <c r="L131" s="19">
        <f t="shared" si="94"/>
        <v>9</v>
      </c>
      <c r="M131" s="19">
        <f t="shared" si="95"/>
        <v>0</v>
      </c>
      <c r="N131" s="19">
        <f t="shared" si="96"/>
        <v>9</v>
      </c>
      <c r="O131" s="19">
        <f t="shared" si="97"/>
        <v>0</v>
      </c>
      <c r="P131" s="19">
        <f t="shared" si="98"/>
        <v>0</v>
      </c>
      <c r="Q131" s="19">
        <f t="shared" si="129"/>
        <v>92.699999999999818</v>
      </c>
      <c r="R131" s="19">
        <f t="shared" si="99"/>
        <v>0</v>
      </c>
      <c r="S131" s="19">
        <f t="shared" si="100"/>
        <v>0.6</v>
      </c>
      <c r="T131" s="4" t="s">
        <v>0</v>
      </c>
      <c r="U131" s="4">
        <f t="shared" si="101"/>
        <v>2101</v>
      </c>
      <c r="V131" s="19">
        <f t="shared" si="78"/>
        <v>102.69999999999982</v>
      </c>
      <c r="W131" s="19">
        <f t="shared" si="79"/>
        <v>150.6</v>
      </c>
      <c r="X131" s="8">
        <f t="shared" si="102"/>
        <v>5</v>
      </c>
      <c r="Y131" s="4">
        <f t="shared" si="131"/>
        <v>12</v>
      </c>
      <c r="Z131" s="8">
        <f t="shared" si="103"/>
        <v>1010.3</v>
      </c>
      <c r="AA131" s="4">
        <f t="shared" si="104"/>
        <v>0</v>
      </c>
      <c r="AB131" s="4">
        <f t="shared" si="105"/>
        <v>0</v>
      </c>
      <c r="AC131" s="4" t="str">
        <f t="shared" si="106"/>
        <v>G0</v>
      </c>
      <c r="AD131" s="4">
        <f t="shared" si="107"/>
        <v>0</v>
      </c>
      <c r="AE131" s="4">
        <f t="shared" si="108"/>
        <v>10.299999999999979</v>
      </c>
      <c r="AF131" s="19">
        <f t="shared" si="80"/>
        <v>0</v>
      </c>
      <c r="AG131" s="19">
        <f t="shared" si="81"/>
        <v>0</v>
      </c>
      <c r="AH131" s="19"/>
      <c r="AI131" s="19">
        <f t="shared" si="82"/>
        <v>102.69999999999982</v>
      </c>
      <c r="AJ131" s="19">
        <f t="shared" si="83"/>
        <v>150</v>
      </c>
      <c r="AK131" s="19"/>
      <c r="AL131" s="19">
        <f t="shared" si="84"/>
        <v>9</v>
      </c>
      <c r="AM131" s="19">
        <f t="shared" si="85"/>
        <v>0</v>
      </c>
      <c r="AN131" s="19">
        <f t="shared" si="109"/>
        <v>9</v>
      </c>
      <c r="AO131" s="19">
        <f t="shared" si="110"/>
        <v>0</v>
      </c>
      <c r="AP131" s="19">
        <f t="shared" si="111"/>
        <v>0</v>
      </c>
      <c r="AQ131" s="19">
        <f t="shared" si="130"/>
        <v>92.699999999999818</v>
      </c>
      <c r="AR131" s="19">
        <f t="shared" si="112"/>
        <v>0</v>
      </c>
      <c r="AS131" s="19">
        <f t="shared" si="113"/>
        <v>-0.6</v>
      </c>
      <c r="AT131" s="4" t="s">
        <v>0</v>
      </c>
      <c r="AU131" s="4">
        <f t="shared" si="114"/>
        <v>2102</v>
      </c>
      <c r="AV131" s="19">
        <f t="shared" si="115"/>
        <v>102.69999999999982</v>
      </c>
      <c r="AW131" s="19">
        <f t="shared" si="116"/>
        <v>149.4</v>
      </c>
      <c r="AX131" s="8">
        <f t="shared" si="117"/>
        <v>5</v>
      </c>
      <c r="AY131" s="4">
        <f t="shared" si="118"/>
        <v>12</v>
      </c>
      <c r="AZ131" s="8">
        <f t="shared" si="119"/>
        <v>1010.3</v>
      </c>
      <c r="BA131" s="4">
        <f t="shared" si="120"/>
        <v>0</v>
      </c>
      <c r="BB131" s="4">
        <f t="shared" si="121"/>
        <v>0</v>
      </c>
      <c r="BC131" s="4" t="str">
        <f t="shared" si="122"/>
        <v>G0</v>
      </c>
      <c r="BD131" s="4">
        <f t="shared" si="123"/>
        <v>0</v>
      </c>
      <c r="BE131" s="19">
        <f t="shared" si="124"/>
        <v>0</v>
      </c>
      <c r="BF131" s="19">
        <f t="shared" si="125"/>
        <v>1.1999999999999886</v>
      </c>
      <c r="BG131" s="19">
        <f t="shared" si="126"/>
        <v>90</v>
      </c>
      <c r="BH131" s="1" t="str">
        <f t="shared" si="127"/>
        <v>T,2101,102.7,150.6,5,12,1010.3,0,0,G0,0</v>
      </c>
      <c r="BI131" s="1" t="str">
        <f t="shared" si="128"/>
        <v>T,2102,102.7,149.4,5,12,1010.3,0,0,G0,0</v>
      </c>
      <c r="BJ131" s="1" t="str">
        <f t="shared" si="86"/>
        <v>T,2101,102.7,150.6,5,12,1010.3,0,0,G0,0|T,2102,102.7,149.4,5,12,1010.3,0,0,G0,0|</v>
      </c>
      <c r="BK131" s="1" t="str">
        <f t="shared" si="87"/>
        <v>102.7,150.0,5.0,9.0,0.0,92.7,0.0,92.7</v>
      </c>
    </row>
    <row r="132" spans="1:63" x14ac:dyDescent="0.2">
      <c r="A132" s="4">
        <f t="shared" si="132"/>
        <v>10.399999999999979</v>
      </c>
      <c r="B132" s="4">
        <f t="shared" si="88"/>
        <v>103.99999999999979</v>
      </c>
      <c r="C132" s="4">
        <f t="shared" si="89"/>
        <v>1</v>
      </c>
      <c r="D132" s="4">
        <v>1</v>
      </c>
      <c r="E132" s="4">
        <f t="shared" si="90"/>
        <v>10.399999999999979</v>
      </c>
      <c r="F132" s="19">
        <f t="shared" si="77"/>
        <v>0</v>
      </c>
      <c r="G132" s="19">
        <f t="shared" si="91"/>
        <v>0</v>
      </c>
      <c r="H132" s="19"/>
      <c r="I132" s="19">
        <f t="shared" si="92"/>
        <v>103.59999999999981</v>
      </c>
      <c r="J132" s="19">
        <f t="shared" si="93"/>
        <v>150</v>
      </c>
      <c r="K132" s="19"/>
      <c r="L132" s="19">
        <f t="shared" si="94"/>
        <v>9</v>
      </c>
      <c r="M132" s="19">
        <f t="shared" si="95"/>
        <v>0</v>
      </c>
      <c r="N132" s="19">
        <f t="shared" si="96"/>
        <v>9</v>
      </c>
      <c r="O132" s="19">
        <f t="shared" si="97"/>
        <v>0</v>
      </c>
      <c r="P132" s="19">
        <f t="shared" si="98"/>
        <v>0</v>
      </c>
      <c r="Q132" s="19">
        <f t="shared" si="129"/>
        <v>93.59999999999981</v>
      </c>
      <c r="R132" s="19">
        <f t="shared" si="99"/>
        <v>0</v>
      </c>
      <c r="S132" s="19">
        <f t="shared" si="100"/>
        <v>0.6</v>
      </c>
      <c r="T132" s="4" t="s">
        <v>0</v>
      </c>
      <c r="U132" s="4">
        <f t="shared" si="101"/>
        <v>2101</v>
      </c>
      <c r="V132" s="19">
        <f t="shared" si="78"/>
        <v>103.59999999999981</v>
      </c>
      <c r="W132" s="19">
        <f t="shared" si="79"/>
        <v>150.6</v>
      </c>
      <c r="X132" s="8">
        <f t="shared" si="102"/>
        <v>5</v>
      </c>
      <c r="Y132" s="4">
        <f t="shared" si="131"/>
        <v>12</v>
      </c>
      <c r="Z132" s="8">
        <f t="shared" si="103"/>
        <v>1010.4</v>
      </c>
      <c r="AA132" s="4">
        <f t="shared" si="104"/>
        <v>0</v>
      </c>
      <c r="AB132" s="4">
        <f t="shared" si="105"/>
        <v>0</v>
      </c>
      <c r="AC132" s="4" t="str">
        <f t="shared" si="106"/>
        <v>G0</v>
      </c>
      <c r="AD132" s="4">
        <f t="shared" si="107"/>
        <v>0</v>
      </c>
      <c r="AE132" s="4">
        <f t="shared" si="108"/>
        <v>10.399999999999979</v>
      </c>
      <c r="AF132" s="19">
        <f t="shared" si="80"/>
        <v>0</v>
      </c>
      <c r="AG132" s="19">
        <f t="shared" si="81"/>
        <v>0</v>
      </c>
      <c r="AH132" s="19"/>
      <c r="AI132" s="19">
        <f t="shared" si="82"/>
        <v>103.59999999999981</v>
      </c>
      <c r="AJ132" s="19">
        <f t="shared" si="83"/>
        <v>150</v>
      </c>
      <c r="AK132" s="19"/>
      <c r="AL132" s="19">
        <f t="shared" si="84"/>
        <v>9</v>
      </c>
      <c r="AM132" s="19">
        <f t="shared" si="85"/>
        <v>0</v>
      </c>
      <c r="AN132" s="19">
        <f t="shared" si="109"/>
        <v>9</v>
      </c>
      <c r="AO132" s="19">
        <f t="shared" si="110"/>
        <v>0</v>
      </c>
      <c r="AP132" s="19">
        <f t="shared" si="111"/>
        <v>0</v>
      </c>
      <c r="AQ132" s="19">
        <f t="shared" si="130"/>
        <v>93.59999999999981</v>
      </c>
      <c r="AR132" s="19">
        <f t="shared" si="112"/>
        <v>0</v>
      </c>
      <c r="AS132" s="19">
        <f t="shared" si="113"/>
        <v>-0.6</v>
      </c>
      <c r="AT132" s="4" t="s">
        <v>0</v>
      </c>
      <c r="AU132" s="4">
        <f t="shared" si="114"/>
        <v>2102</v>
      </c>
      <c r="AV132" s="19">
        <f t="shared" si="115"/>
        <v>103.59999999999981</v>
      </c>
      <c r="AW132" s="19">
        <f t="shared" si="116"/>
        <v>149.4</v>
      </c>
      <c r="AX132" s="8">
        <f t="shared" si="117"/>
        <v>5</v>
      </c>
      <c r="AY132" s="4">
        <f t="shared" si="118"/>
        <v>12</v>
      </c>
      <c r="AZ132" s="8">
        <f t="shared" si="119"/>
        <v>1010.4</v>
      </c>
      <c r="BA132" s="4">
        <f t="shared" si="120"/>
        <v>0</v>
      </c>
      <c r="BB132" s="4">
        <f t="shared" si="121"/>
        <v>0</v>
      </c>
      <c r="BC132" s="4" t="str">
        <f t="shared" si="122"/>
        <v>G0</v>
      </c>
      <c r="BD132" s="4">
        <f t="shared" si="123"/>
        <v>0</v>
      </c>
      <c r="BE132" s="19">
        <f t="shared" si="124"/>
        <v>0</v>
      </c>
      <c r="BF132" s="19">
        <f t="shared" si="125"/>
        <v>1.1999999999999886</v>
      </c>
      <c r="BG132" s="19">
        <f t="shared" si="126"/>
        <v>90</v>
      </c>
      <c r="BH132" s="1" t="str">
        <f t="shared" si="127"/>
        <v>T,2101,103.6,150.6,5,12,1010.4,0,0,G0,0</v>
      </c>
      <c r="BI132" s="1" t="str">
        <f t="shared" si="128"/>
        <v>T,2102,103.6,149.4,5,12,1010.4,0,0,G0,0</v>
      </c>
      <c r="BJ132" s="1" t="str">
        <f t="shared" si="86"/>
        <v>T,2101,103.6,150.6,5,12,1010.4,0,0,G0,0|T,2102,103.6,149.4,5,12,1010.4,0,0,G0,0|</v>
      </c>
      <c r="BK132" s="1" t="str">
        <f t="shared" si="87"/>
        <v>103.6,150.0,5.0,9.0,0.0,93.6,0.0,93.6</v>
      </c>
    </row>
    <row r="133" spans="1:63" x14ac:dyDescent="0.2">
      <c r="A133" s="4">
        <f t="shared" si="132"/>
        <v>10.499999999999979</v>
      </c>
      <c r="B133" s="4">
        <f t="shared" si="88"/>
        <v>104.99999999999979</v>
      </c>
      <c r="C133" s="4">
        <f t="shared" si="89"/>
        <v>1</v>
      </c>
      <c r="D133" s="4">
        <v>1</v>
      </c>
      <c r="E133" s="4">
        <f t="shared" si="90"/>
        <v>10.499999999999979</v>
      </c>
      <c r="F133" s="19">
        <f t="shared" si="77"/>
        <v>0</v>
      </c>
      <c r="G133" s="19">
        <f t="shared" si="91"/>
        <v>0</v>
      </c>
      <c r="H133" s="19"/>
      <c r="I133" s="19">
        <f t="shared" si="92"/>
        <v>104.4999999999998</v>
      </c>
      <c r="J133" s="19">
        <f t="shared" si="93"/>
        <v>150</v>
      </c>
      <c r="K133" s="19"/>
      <c r="L133" s="19">
        <f t="shared" si="94"/>
        <v>9</v>
      </c>
      <c r="M133" s="19">
        <f t="shared" si="95"/>
        <v>0</v>
      </c>
      <c r="N133" s="19">
        <f t="shared" si="96"/>
        <v>9</v>
      </c>
      <c r="O133" s="19">
        <f t="shared" si="97"/>
        <v>0</v>
      </c>
      <c r="P133" s="19">
        <f t="shared" si="98"/>
        <v>0</v>
      </c>
      <c r="Q133" s="19">
        <f t="shared" si="129"/>
        <v>94.499999999999801</v>
      </c>
      <c r="R133" s="19">
        <f t="shared" si="99"/>
        <v>0</v>
      </c>
      <c r="S133" s="19">
        <f t="shared" si="100"/>
        <v>0.6</v>
      </c>
      <c r="T133" s="4" t="s">
        <v>0</v>
      </c>
      <c r="U133" s="4">
        <f t="shared" si="101"/>
        <v>2101</v>
      </c>
      <c r="V133" s="19">
        <f t="shared" si="78"/>
        <v>104.4999999999998</v>
      </c>
      <c r="W133" s="19">
        <f t="shared" si="79"/>
        <v>150.6</v>
      </c>
      <c r="X133" s="8">
        <f t="shared" si="102"/>
        <v>5</v>
      </c>
      <c r="Y133" s="4">
        <f t="shared" si="131"/>
        <v>12</v>
      </c>
      <c r="Z133" s="8">
        <f t="shared" si="103"/>
        <v>1010.5</v>
      </c>
      <c r="AA133" s="4">
        <f t="shared" si="104"/>
        <v>0</v>
      </c>
      <c r="AB133" s="4">
        <f t="shared" si="105"/>
        <v>0</v>
      </c>
      <c r="AC133" s="4" t="str">
        <f t="shared" si="106"/>
        <v>G0</v>
      </c>
      <c r="AD133" s="4">
        <f t="shared" si="107"/>
        <v>0</v>
      </c>
      <c r="AE133" s="4">
        <f t="shared" si="108"/>
        <v>10.499999999999979</v>
      </c>
      <c r="AF133" s="19">
        <f t="shared" si="80"/>
        <v>0</v>
      </c>
      <c r="AG133" s="19">
        <f t="shared" si="81"/>
        <v>0</v>
      </c>
      <c r="AH133" s="19"/>
      <c r="AI133" s="19">
        <f t="shared" si="82"/>
        <v>104.4999999999998</v>
      </c>
      <c r="AJ133" s="19">
        <f t="shared" si="83"/>
        <v>150</v>
      </c>
      <c r="AK133" s="19"/>
      <c r="AL133" s="19">
        <f t="shared" si="84"/>
        <v>9</v>
      </c>
      <c r="AM133" s="19">
        <f t="shared" si="85"/>
        <v>0</v>
      </c>
      <c r="AN133" s="19">
        <f t="shared" si="109"/>
        <v>9</v>
      </c>
      <c r="AO133" s="19">
        <f t="shared" si="110"/>
        <v>0</v>
      </c>
      <c r="AP133" s="19">
        <f t="shared" si="111"/>
        <v>0</v>
      </c>
      <c r="AQ133" s="19">
        <f t="shared" si="130"/>
        <v>94.499999999999801</v>
      </c>
      <c r="AR133" s="19">
        <f t="shared" si="112"/>
        <v>0</v>
      </c>
      <c r="AS133" s="19">
        <f t="shared" si="113"/>
        <v>-0.6</v>
      </c>
      <c r="AT133" s="4" t="s">
        <v>0</v>
      </c>
      <c r="AU133" s="4">
        <f t="shared" si="114"/>
        <v>2102</v>
      </c>
      <c r="AV133" s="19">
        <f t="shared" si="115"/>
        <v>104.4999999999998</v>
      </c>
      <c r="AW133" s="19">
        <f t="shared" si="116"/>
        <v>149.4</v>
      </c>
      <c r="AX133" s="8">
        <f t="shared" si="117"/>
        <v>5</v>
      </c>
      <c r="AY133" s="4">
        <f t="shared" si="118"/>
        <v>12</v>
      </c>
      <c r="AZ133" s="8">
        <f t="shared" si="119"/>
        <v>1010.5</v>
      </c>
      <c r="BA133" s="4">
        <f t="shared" si="120"/>
        <v>0</v>
      </c>
      <c r="BB133" s="4">
        <f t="shared" si="121"/>
        <v>0</v>
      </c>
      <c r="BC133" s="4" t="str">
        <f t="shared" si="122"/>
        <v>G0</v>
      </c>
      <c r="BD133" s="4">
        <f t="shared" si="123"/>
        <v>0</v>
      </c>
      <c r="BE133" s="19">
        <f t="shared" si="124"/>
        <v>0</v>
      </c>
      <c r="BF133" s="19">
        <f t="shared" si="125"/>
        <v>1.1999999999999886</v>
      </c>
      <c r="BG133" s="19">
        <f t="shared" si="126"/>
        <v>90</v>
      </c>
      <c r="BH133" s="1" t="str">
        <f t="shared" si="127"/>
        <v>T,2101,104.5,150.6,5,12,1010.5,0,0,G0,0</v>
      </c>
      <c r="BI133" s="1" t="str">
        <f t="shared" si="128"/>
        <v>T,2102,104.5,149.4,5,12,1010.5,0,0,G0,0</v>
      </c>
      <c r="BJ133" s="1" t="str">
        <f t="shared" si="86"/>
        <v>T,2101,104.5,150.6,5,12,1010.5,0,0,G0,0|T,2102,104.5,149.4,5,12,1010.5,0,0,G0,0|</v>
      </c>
      <c r="BK133" s="1" t="str">
        <f t="shared" si="87"/>
        <v>104.5,150.0,5.0,9.0,0.0,94.5,0.0,94.5</v>
      </c>
    </row>
    <row r="134" spans="1:63" x14ac:dyDescent="0.2">
      <c r="A134" s="4">
        <f t="shared" si="132"/>
        <v>10.599999999999978</v>
      </c>
      <c r="B134" s="4">
        <f t="shared" si="88"/>
        <v>105.99999999999977</v>
      </c>
      <c r="C134" s="4">
        <f t="shared" si="89"/>
        <v>1</v>
      </c>
      <c r="D134" s="4">
        <v>1</v>
      </c>
      <c r="E134" s="4">
        <f t="shared" si="90"/>
        <v>10.599999999999978</v>
      </c>
      <c r="F134" s="19">
        <f t="shared" si="77"/>
        <v>0</v>
      </c>
      <c r="G134" s="19">
        <f t="shared" si="91"/>
        <v>0</v>
      </c>
      <c r="H134" s="19"/>
      <c r="I134" s="19">
        <f t="shared" si="92"/>
        <v>105.39999999999981</v>
      </c>
      <c r="J134" s="19">
        <f t="shared" si="93"/>
        <v>150</v>
      </c>
      <c r="K134" s="19"/>
      <c r="L134" s="19">
        <f t="shared" si="94"/>
        <v>9</v>
      </c>
      <c r="M134" s="19">
        <f t="shared" si="95"/>
        <v>0</v>
      </c>
      <c r="N134" s="19">
        <f t="shared" si="96"/>
        <v>9</v>
      </c>
      <c r="O134" s="19">
        <f t="shared" si="97"/>
        <v>0</v>
      </c>
      <c r="P134" s="19">
        <f t="shared" si="98"/>
        <v>0</v>
      </c>
      <c r="Q134" s="19">
        <f t="shared" si="129"/>
        <v>95.399999999999807</v>
      </c>
      <c r="R134" s="19">
        <f t="shared" si="99"/>
        <v>0</v>
      </c>
      <c r="S134" s="19">
        <f t="shared" si="100"/>
        <v>0.6</v>
      </c>
      <c r="T134" s="4" t="s">
        <v>0</v>
      </c>
      <c r="U134" s="4">
        <f t="shared" si="101"/>
        <v>2101</v>
      </c>
      <c r="V134" s="19">
        <f t="shared" si="78"/>
        <v>105.39999999999981</v>
      </c>
      <c r="W134" s="19">
        <f t="shared" si="79"/>
        <v>150.6</v>
      </c>
      <c r="X134" s="8">
        <f t="shared" si="102"/>
        <v>5</v>
      </c>
      <c r="Y134" s="4">
        <f t="shared" si="131"/>
        <v>12</v>
      </c>
      <c r="Z134" s="8">
        <f t="shared" si="103"/>
        <v>1010.6</v>
      </c>
      <c r="AA134" s="4">
        <f t="shared" si="104"/>
        <v>0</v>
      </c>
      <c r="AB134" s="4">
        <f t="shared" si="105"/>
        <v>0</v>
      </c>
      <c r="AC134" s="4" t="str">
        <f t="shared" si="106"/>
        <v>G0</v>
      </c>
      <c r="AD134" s="4">
        <f t="shared" si="107"/>
        <v>0</v>
      </c>
      <c r="AE134" s="4">
        <f t="shared" si="108"/>
        <v>10.599999999999978</v>
      </c>
      <c r="AF134" s="19">
        <f t="shared" si="80"/>
        <v>0</v>
      </c>
      <c r="AG134" s="19">
        <f t="shared" si="81"/>
        <v>0</v>
      </c>
      <c r="AH134" s="19"/>
      <c r="AI134" s="19">
        <f t="shared" si="82"/>
        <v>105.39999999999981</v>
      </c>
      <c r="AJ134" s="19">
        <f t="shared" si="83"/>
        <v>150</v>
      </c>
      <c r="AK134" s="19"/>
      <c r="AL134" s="19">
        <f t="shared" si="84"/>
        <v>9</v>
      </c>
      <c r="AM134" s="19">
        <f t="shared" si="85"/>
        <v>0</v>
      </c>
      <c r="AN134" s="19">
        <f t="shared" si="109"/>
        <v>9</v>
      </c>
      <c r="AO134" s="19">
        <f t="shared" si="110"/>
        <v>0</v>
      </c>
      <c r="AP134" s="19">
        <f t="shared" si="111"/>
        <v>0</v>
      </c>
      <c r="AQ134" s="19">
        <f t="shared" si="130"/>
        <v>95.399999999999807</v>
      </c>
      <c r="AR134" s="19">
        <f t="shared" si="112"/>
        <v>0</v>
      </c>
      <c r="AS134" s="19">
        <f t="shared" si="113"/>
        <v>-0.6</v>
      </c>
      <c r="AT134" s="4" t="s">
        <v>0</v>
      </c>
      <c r="AU134" s="4">
        <f t="shared" si="114"/>
        <v>2102</v>
      </c>
      <c r="AV134" s="19">
        <f t="shared" si="115"/>
        <v>105.39999999999981</v>
      </c>
      <c r="AW134" s="19">
        <f t="shared" si="116"/>
        <v>149.4</v>
      </c>
      <c r="AX134" s="8">
        <f t="shared" si="117"/>
        <v>5</v>
      </c>
      <c r="AY134" s="4">
        <f t="shared" si="118"/>
        <v>12</v>
      </c>
      <c r="AZ134" s="8">
        <f t="shared" si="119"/>
        <v>1010.6</v>
      </c>
      <c r="BA134" s="4">
        <f t="shared" si="120"/>
        <v>0</v>
      </c>
      <c r="BB134" s="4">
        <f t="shared" si="121"/>
        <v>0</v>
      </c>
      <c r="BC134" s="4" t="str">
        <f t="shared" si="122"/>
        <v>G0</v>
      </c>
      <c r="BD134" s="4">
        <f t="shared" si="123"/>
        <v>0</v>
      </c>
      <c r="BE134" s="19">
        <f t="shared" si="124"/>
        <v>0</v>
      </c>
      <c r="BF134" s="19">
        <f t="shared" si="125"/>
        <v>1.1999999999999886</v>
      </c>
      <c r="BG134" s="19">
        <f t="shared" si="126"/>
        <v>90</v>
      </c>
      <c r="BH134" s="1" t="str">
        <f t="shared" si="127"/>
        <v>T,2101,105.4,150.6,5,12,1010.6,0,0,G0,0</v>
      </c>
      <c r="BI134" s="1" t="str">
        <f t="shared" si="128"/>
        <v>T,2102,105.4,149.4,5,12,1010.6,0,0,G0,0</v>
      </c>
      <c r="BJ134" s="1" t="str">
        <f t="shared" si="86"/>
        <v>T,2101,105.4,150.6,5,12,1010.6,0,0,G0,0|T,2102,105.4,149.4,5,12,1010.6,0,0,G0,0|</v>
      </c>
      <c r="BK134" s="1" t="str">
        <f t="shared" si="87"/>
        <v>105.4,150.0,5.0,9.0,0.0,95.4,0.0,95.4</v>
      </c>
    </row>
    <row r="135" spans="1:63" x14ac:dyDescent="0.2">
      <c r="A135" s="4">
        <f t="shared" si="132"/>
        <v>10.699999999999978</v>
      </c>
      <c r="B135" s="4">
        <f t="shared" si="88"/>
        <v>106.99999999999977</v>
      </c>
      <c r="C135" s="4">
        <f t="shared" si="89"/>
        <v>1</v>
      </c>
      <c r="D135" s="4">
        <v>1</v>
      </c>
      <c r="E135" s="4">
        <f t="shared" si="90"/>
        <v>10.699999999999978</v>
      </c>
      <c r="F135" s="19">
        <f t="shared" si="77"/>
        <v>0</v>
      </c>
      <c r="G135" s="19">
        <f t="shared" si="91"/>
        <v>0</v>
      </c>
      <c r="H135" s="19"/>
      <c r="I135" s="19">
        <f t="shared" si="92"/>
        <v>106.2999999999998</v>
      </c>
      <c r="J135" s="19">
        <f t="shared" si="93"/>
        <v>150</v>
      </c>
      <c r="K135" s="19"/>
      <c r="L135" s="19">
        <f t="shared" si="94"/>
        <v>9</v>
      </c>
      <c r="M135" s="19">
        <f t="shared" si="95"/>
        <v>0</v>
      </c>
      <c r="N135" s="19">
        <f t="shared" si="96"/>
        <v>9</v>
      </c>
      <c r="O135" s="19">
        <f t="shared" si="97"/>
        <v>0</v>
      </c>
      <c r="P135" s="19">
        <f t="shared" si="98"/>
        <v>0</v>
      </c>
      <c r="Q135" s="19">
        <f t="shared" si="129"/>
        <v>96.299999999999798</v>
      </c>
      <c r="R135" s="19">
        <f t="shared" si="99"/>
        <v>0</v>
      </c>
      <c r="S135" s="19">
        <f t="shared" si="100"/>
        <v>0.6</v>
      </c>
      <c r="T135" s="4" t="s">
        <v>0</v>
      </c>
      <c r="U135" s="4">
        <f t="shared" si="101"/>
        <v>2101</v>
      </c>
      <c r="V135" s="19">
        <f t="shared" si="78"/>
        <v>106.2999999999998</v>
      </c>
      <c r="W135" s="19">
        <f t="shared" si="79"/>
        <v>150.6</v>
      </c>
      <c r="X135" s="8">
        <f t="shared" si="102"/>
        <v>5</v>
      </c>
      <c r="Y135" s="4">
        <f t="shared" si="131"/>
        <v>12</v>
      </c>
      <c r="Z135" s="8">
        <f t="shared" si="103"/>
        <v>1010.6999999999999</v>
      </c>
      <c r="AA135" s="4">
        <f t="shared" si="104"/>
        <v>0</v>
      </c>
      <c r="AB135" s="4">
        <f t="shared" si="105"/>
        <v>0</v>
      </c>
      <c r="AC135" s="4" t="str">
        <f t="shared" si="106"/>
        <v>G0</v>
      </c>
      <c r="AD135" s="4">
        <f t="shared" si="107"/>
        <v>0</v>
      </c>
      <c r="AE135" s="4">
        <f t="shared" si="108"/>
        <v>10.699999999999978</v>
      </c>
      <c r="AF135" s="19">
        <f t="shared" si="80"/>
        <v>0</v>
      </c>
      <c r="AG135" s="19">
        <f t="shared" si="81"/>
        <v>0</v>
      </c>
      <c r="AH135" s="19"/>
      <c r="AI135" s="19">
        <f t="shared" si="82"/>
        <v>106.2999999999998</v>
      </c>
      <c r="AJ135" s="19">
        <f t="shared" si="83"/>
        <v>150</v>
      </c>
      <c r="AK135" s="19"/>
      <c r="AL135" s="19">
        <f t="shared" si="84"/>
        <v>9</v>
      </c>
      <c r="AM135" s="19">
        <f t="shared" si="85"/>
        <v>0</v>
      </c>
      <c r="AN135" s="19">
        <f t="shared" si="109"/>
        <v>9</v>
      </c>
      <c r="AO135" s="19">
        <f t="shared" si="110"/>
        <v>0</v>
      </c>
      <c r="AP135" s="19">
        <f t="shared" si="111"/>
        <v>0</v>
      </c>
      <c r="AQ135" s="19">
        <f t="shared" si="130"/>
        <v>96.299999999999798</v>
      </c>
      <c r="AR135" s="19">
        <f t="shared" si="112"/>
        <v>0</v>
      </c>
      <c r="AS135" s="19">
        <f t="shared" si="113"/>
        <v>-0.6</v>
      </c>
      <c r="AT135" s="4" t="s">
        <v>0</v>
      </c>
      <c r="AU135" s="4">
        <f t="shared" si="114"/>
        <v>2102</v>
      </c>
      <c r="AV135" s="19">
        <f t="shared" si="115"/>
        <v>106.2999999999998</v>
      </c>
      <c r="AW135" s="19">
        <f t="shared" si="116"/>
        <v>149.4</v>
      </c>
      <c r="AX135" s="8">
        <f t="shared" si="117"/>
        <v>5</v>
      </c>
      <c r="AY135" s="4">
        <f t="shared" si="118"/>
        <v>12</v>
      </c>
      <c r="AZ135" s="8">
        <f t="shared" si="119"/>
        <v>1010.6999999999999</v>
      </c>
      <c r="BA135" s="4">
        <f t="shared" si="120"/>
        <v>0</v>
      </c>
      <c r="BB135" s="4">
        <f t="shared" si="121"/>
        <v>0</v>
      </c>
      <c r="BC135" s="4" t="str">
        <f t="shared" si="122"/>
        <v>G0</v>
      </c>
      <c r="BD135" s="4">
        <f t="shared" si="123"/>
        <v>0</v>
      </c>
      <c r="BE135" s="19">
        <f t="shared" si="124"/>
        <v>0</v>
      </c>
      <c r="BF135" s="19">
        <f t="shared" si="125"/>
        <v>1.1999999999999886</v>
      </c>
      <c r="BG135" s="19">
        <f t="shared" si="126"/>
        <v>90</v>
      </c>
      <c r="BH135" s="1" t="str">
        <f t="shared" si="127"/>
        <v>T,2101,106.3,150.6,5,12,1010.7,0,0,G0,0</v>
      </c>
      <c r="BI135" s="1" t="str">
        <f t="shared" si="128"/>
        <v>T,2102,106.3,149.4,5,12,1010.7,0,0,G0,0</v>
      </c>
      <c r="BJ135" s="1" t="str">
        <f t="shared" si="86"/>
        <v>T,2101,106.3,150.6,5,12,1010.7,0,0,G0,0|T,2102,106.3,149.4,5,12,1010.7,0,0,G0,0|</v>
      </c>
      <c r="BK135" s="1" t="str">
        <f t="shared" si="87"/>
        <v>106.3,150.0,5.0,9.0,0.0,96.3,0.0,96.3</v>
      </c>
    </row>
    <row r="136" spans="1:63" x14ac:dyDescent="0.2">
      <c r="A136" s="4">
        <f t="shared" si="132"/>
        <v>10.799999999999978</v>
      </c>
      <c r="B136" s="4">
        <f t="shared" si="88"/>
        <v>107.99999999999977</v>
      </c>
      <c r="C136" s="4">
        <f t="shared" si="89"/>
        <v>1</v>
      </c>
      <c r="D136" s="4">
        <v>1</v>
      </c>
      <c r="E136" s="4">
        <f t="shared" si="90"/>
        <v>10.799999999999978</v>
      </c>
      <c r="F136" s="19">
        <f t="shared" si="77"/>
        <v>0</v>
      </c>
      <c r="G136" s="19">
        <f t="shared" si="91"/>
        <v>0</v>
      </c>
      <c r="H136" s="19"/>
      <c r="I136" s="19">
        <f t="shared" si="92"/>
        <v>107.1999999999998</v>
      </c>
      <c r="J136" s="19">
        <f t="shared" si="93"/>
        <v>150</v>
      </c>
      <c r="K136" s="19"/>
      <c r="L136" s="19">
        <f t="shared" si="94"/>
        <v>9</v>
      </c>
      <c r="M136" s="19">
        <f t="shared" si="95"/>
        <v>0</v>
      </c>
      <c r="N136" s="19">
        <f t="shared" si="96"/>
        <v>9</v>
      </c>
      <c r="O136" s="19">
        <f t="shared" si="97"/>
        <v>0</v>
      </c>
      <c r="P136" s="19">
        <f t="shared" si="98"/>
        <v>0</v>
      </c>
      <c r="Q136" s="19">
        <f t="shared" si="129"/>
        <v>97.199999999999804</v>
      </c>
      <c r="R136" s="19">
        <f t="shared" si="99"/>
        <v>0</v>
      </c>
      <c r="S136" s="19">
        <f t="shared" si="100"/>
        <v>0.6</v>
      </c>
      <c r="T136" s="4" t="s">
        <v>0</v>
      </c>
      <c r="U136" s="4">
        <f t="shared" si="101"/>
        <v>2101</v>
      </c>
      <c r="V136" s="19">
        <f t="shared" si="78"/>
        <v>107.1999999999998</v>
      </c>
      <c r="W136" s="19">
        <f t="shared" si="79"/>
        <v>150.6</v>
      </c>
      <c r="X136" s="8">
        <f t="shared" si="102"/>
        <v>5</v>
      </c>
      <c r="Y136" s="4">
        <f t="shared" si="131"/>
        <v>12</v>
      </c>
      <c r="Z136" s="8">
        <f t="shared" si="103"/>
        <v>1010.8</v>
      </c>
      <c r="AA136" s="4">
        <f t="shared" si="104"/>
        <v>0</v>
      </c>
      <c r="AB136" s="4">
        <f t="shared" si="105"/>
        <v>0</v>
      </c>
      <c r="AC136" s="4" t="str">
        <f t="shared" si="106"/>
        <v>G0</v>
      </c>
      <c r="AD136" s="4">
        <f t="shared" si="107"/>
        <v>0</v>
      </c>
      <c r="AE136" s="4">
        <f t="shared" si="108"/>
        <v>10.799999999999978</v>
      </c>
      <c r="AF136" s="19">
        <f t="shared" si="80"/>
        <v>0</v>
      </c>
      <c r="AG136" s="19">
        <f t="shared" si="81"/>
        <v>0</v>
      </c>
      <c r="AH136" s="19"/>
      <c r="AI136" s="19">
        <f t="shared" si="82"/>
        <v>107.1999999999998</v>
      </c>
      <c r="AJ136" s="19">
        <f t="shared" si="83"/>
        <v>150</v>
      </c>
      <c r="AK136" s="19"/>
      <c r="AL136" s="19">
        <f t="shared" si="84"/>
        <v>9</v>
      </c>
      <c r="AM136" s="19">
        <f t="shared" si="85"/>
        <v>0</v>
      </c>
      <c r="AN136" s="19">
        <f t="shared" si="109"/>
        <v>9</v>
      </c>
      <c r="AO136" s="19">
        <f t="shared" si="110"/>
        <v>0</v>
      </c>
      <c r="AP136" s="19">
        <f t="shared" si="111"/>
        <v>0</v>
      </c>
      <c r="AQ136" s="19">
        <f t="shared" si="130"/>
        <v>97.199999999999804</v>
      </c>
      <c r="AR136" s="19">
        <f t="shared" si="112"/>
        <v>0</v>
      </c>
      <c r="AS136" s="19">
        <f t="shared" si="113"/>
        <v>-0.6</v>
      </c>
      <c r="AT136" s="4" t="s">
        <v>0</v>
      </c>
      <c r="AU136" s="4">
        <f t="shared" si="114"/>
        <v>2102</v>
      </c>
      <c r="AV136" s="19">
        <f t="shared" si="115"/>
        <v>107.1999999999998</v>
      </c>
      <c r="AW136" s="19">
        <f t="shared" si="116"/>
        <v>149.4</v>
      </c>
      <c r="AX136" s="8">
        <f t="shared" si="117"/>
        <v>5</v>
      </c>
      <c r="AY136" s="4">
        <f t="shared" si="118"/>
        <v>12</v>
      </c>
      <c r="AZ136" s="8">
        <f t="shared" si="119"/>
        <v>1010.8</v>
      </c>
      <c r="BA136" s="4">
        <f t="shared" si="120"/>
        <v>0</v>
      </c>
      <c r="BB136" s="4">
        <f t="shared" si="121"/>
        <v>0</v>
      </c>
      <c r="BC136" s="4" t="str">
        <f t="shared" si="122"/>
        <v>G0</v>
      </c>
      <c r="BD136" s="4">
        <f t="shared" si="123"/>
        <v>0</v>
      </c>
      <c r="BE136" s="19">
        <f t="shared" si="124"/>
        <v>0</v>
      </c>
      <c r="BF136" s="19">
        <f t="shared" si="125"/>
        <v>1.1999999999999886</v>
      </c>
      <c r="BG136" s="19">
        <f t="shared" si="126"/>
        <v>90</v>
      </c>
      <c r="BH136" s="1" t="str">
        <f t="shared" si="127"/>
        <v>T,2101,107.2,150.6,5,12,1010.8,0,0,G0,0</v>
      </c>
      <c r="BI136" s="1" t="str">
        <f t="shared" si="128"/>
        <v>T,2102,107.2,149.4,5,12,1010.8,0,0,G0,0</v>
      </c>
      <c r="BJ136" s="1" t="str">
        <f t="shared" si="86"/>
        <v>T,2101,107.2,150.6,5,12,1010.8,0,0,G0,0|T,2102,107.2,149.4,5,12,1010.8,0,0,G0,0|</v>
      </c>
      <c r="BK136" s="1" t="str">
        <f t="shared" si="87"/>
        <v>107.2,150.0,5.0,9.0,0.0,97.2,0.0,97.2</v>
      </c>
    </row>
    <row r="137" spans="1:63" x14ac:dyDescent="0.2">
      <c r="A137" s="4">
        <f t="shared" si="132"/>
        <v>10.899999999999977</v>
      </c>
      <c r="B137" s="4">
        <f t="shared" si="88"/>
        <v>108.99999999999977</v>
      </c>
      <c r="C137" s="4">
        <f t="shared" si="89"/>
        <v>1</v>
      </c>
      <c r="D137" s="4">
        <v>1</v>
      </c>
      <c r="E137" s="4">
        <f t="shared" si="90"/>
        <v>10.899999999999977</v>
      </c>
      <c r="F137" s="19">
        <f t="shared" si="77"/>
        <v>0</v>
      </c>
      <c r="G137" s="19">
        <f t="shared" si="91"/>
        <v>0</v>
      </c>
      <c r="H137" s="19"/>
      <c r="I137" s="19">
        <f t="shared" si="92"/>
        <v>108.0999999999998</v>
      </c>
      <c r="J137" s="19">
        <f t="shared" si="93"/>
        <v>150</v>
      </c>
      <c r="K137" s="19"/>
      <c r="L137" s="19">
        <f t="shared" si="94"/>
        <v>9</v>
      </c>
      <c r="M137" s="19">
        <f t="shared" si="95"/>
        <v>0</v>
      </c>
      <c r="N137" s="19">
        <f t="shared" si="96"/>
        <v>9</v>
      </c>
      <c r="O137" s="19">
        <f t="shared" si="97"/>
        <v>0</v>
      </c>
      <c r="P137" s="19">
        <f t="shared" si="98"/>
        <v>0</v>
      </c>
      <c r="Q137" s="19">
        <f t="shared" si="129"/>
        <v>98.099999999999795</v>
      </c>
      <c r="R137" s="19">
        <f t="shared" si="99"/>
        <v>0</v>
      </c>
      <c r="S137" s="19">
        <f t="shared" si="100"/>
        <v>0.6</v>
      </c>
      <c r="T137" s="4" t="s">
        <v>0</v>
      </c>
      <c r="U137" s="4">
        <f t="shared" si="101"/>
        <v>2101</v>
      </c>
      <c r="V137" s="19">
        <f t="shared" si="78"/>
        <v>108.0999999999998</v>
      </c>
      <c r="W137" s="19">
        <f t="shared" si="79"/>
        <v>150.6</v>
      </c>
      <c r="X137" s="8">
        <f t="shared" si="102"/>
        <v>5</v>
      </c>
      <c r="Y137" s="4">
        <f t="shared" si="131"/>
        <v>12</v>
      </c>
      <c r="Z137" s="8">
        <f t="shared" si="103"/>
        <v>1010.9</v>
      </c>
      <c r="AA137" s="4">
        <f t="shared" si="104"/>
        <v>0</v>
      </c>
      <c r="AB137" s="4">
        <f t="shared" si="105"/>
        <v>0</v>
      </c>
      <c r="AC137" s="4" t="str">
        <f t="shared" si="106"/>
        <v>G0</v>
      </c>
      <c r="AD137" s="4">
        <f t="shared" si="107"/>
        <v>0</v>
      </c>
      <c r="AE137" s="4">
        <f t="shared" si="108"/>
        <v>10.899999999999977</v>
      </c>
      <c r="AF137" s="19">
        <f t="shared" si="80"/>
        <v>0</v>
      </c>
      <c r="AG137" s="19">
        <f t="shared" si="81"/>
        <v>0</v>
      </c>
      <c r="AH137" s="19"/>
      <c r="AI137" s="19">
        <f t="shared" si="82"/>
        <v>108.0999999999998</v>
      </c>
      <c r="AJ137" s="19">
        <f t="shared" si="83"/>
        <v>150</v>
      </c>
      <c r="AK137" s="19"/>
      <c r="AL137" s="19">
        <f t="shared" si="84"/>
        <v>9</v>
      </c>
      <c r="AM137" s="19">
        <f t="shared" si="85"/>
        <v>0</v>
      </c>
      <c r="AN137" s="19">
        <f t="shared" si="109"/>
        <v>9</v>
      </c>
      <c r="AO137" s="19">
        <f t="shared" si="110"/>
        <v>0</v>
      </c>
      <c r="AP137" s="19">
        <f t="shared" si="111"/>
        <v>0</v>
      </c>
      <c r="AQ137" s="19">
        <f t="shared" si="130"/>
        <v>98.099999999999795</v>
      </c>
      <c r="AR137" s="19">
        <f t="shared" si="112"/>
        <v>0</v>
      </c>
      <c r="AS137" s="19">
        <f t="shared" si="113"/>
        <v>-0.6</v>
      </c>
      <c r="AT137" s="4" t="s">
        <v>0</v>
      </c>
      <c r="AU137" s="4">
        <f t="shared" si="114"/>
        <v>2102</v>
      </c>
      <c r="AV137" s="19">
        <f t="shared" si="115"/>
        <v>108.0999999999998</v>
      </c>
      <c r="AW137" s="19">
        <f t="shared" si="116"/>
        <v>149.4</v>
      </c>
      <c r="AX137" s="8">
        <f t="shared" si="117"/>
        <v>5</v>
      </c>
      <c r="AY137" s="4">
        <f t="shared" si="118"/>
        <v>12</v>
      </c>
      <c r="AZ137" s="8">
        <f t="shared" si="119"/>
        <v>1010.9</v>
      </c>
      <c r="BA137" s="4">
        <f t="shared" si="120"/>
        <v>0</v>
      </c>
      <c r="BB137" s="4">
        <f t="shared" si="121"/>
        <v>0</v>
      </c>
      <c r="BC137" s="4" t="str">
        <f t="shared" si="122"/>
        <v>G0</v>
      </c>
      <c r="BD137" s="4">
        <f t="shared" si="123"/>
        <v>0</v>
      </c>
      <c r="BE137" s="19">
        <f t="shared" si="124"/>
        <v>0</v>
      </c>
      <c r="BF137" s="19">
        <f t="shared" si="125"/>
        <v>1.1999999999999886</v>
      </c>
      <c r="BG137" s="19">
        <f t="shared" si="126"/>
        <v>90</v>
      </c>
      <c r="BH137" s="1" t="str">
        <f t="shared" si="127"/>
        <v>T,2101,108.1,150.6,5,12,1010.9,0,0,G0,0</v>
      </c>
      <c r="BI137" s="1" t="str">
        <f t="shared" si="128"/>
        <v>T,2102,108.1,149.4,5,12,1010.9,0,0,G0,0</v>
      </c>
      <c r="BJ137" s="1" t="str">
        <f t="shared" si="86"/>
        <v>T,2101,108.1,150.6,5,12,1010.9,0,0,G0,0|T,2102,108.1,149.4,5,12,1010.9,0,0,G0,0|</v>
      </c>
      <c r="BK137" s="1" t="str">
        <f t="shared" si="87"/>
        <v>108.1,150.0,5.0,9.0,0.0,98.1,0.0,98.1</v>
      </c>
    </row>
    <row r="138" spans="1:63" x14ac:dyDescent="0.2">
      <c r="A138" s="4">
        <f t="shared" si="132"/>
        <v>10.999999999999977</v>
      </c>
      <c r="B138" s="4">
        <f t="shared" si="88"/>
        <v>109.99999999999976</v>
      </c>
      <c r="C138" s="4">
        <f t="shared" si="89"/>
        <v>1</v>
      </c>
      <c r="D138" s="4">
        <v>1</v>
      </c>
      <c r="E138" s="4">
        <f t="shared" si="90"/>
        <v>10.999999999999977</v>
      </c>
      <c r="F138" s="19">
        <f t="shared" si="77"/>
        <v>0</v>
      </c>
      <c r="G138" s="19">
        <f t="shared" si="91"/>
        <v>0</v>
      </c>
      <c r="H138" s="19"/>
      <c r="I138" s="19">
        <f t="shared" si="92"/>
        <v>108.99999999999979</v>
      </c>
      <c r="J138" s="19">
        <f t="shared" si="93"/>
        <v>150</v>
      </c>
      <c r="K138" s="19"/>
      <c r="L138" s="19">
        <f t="shared" si="94"/>
        <v>9</v>
      </c>
      <c r="M138" s="19">
        <f t="shared" si="95"/>
        <v>0</v>
      </c>
      <c r="N138" s="19">
        <f t="shared" si="96"/>
        <v>9</v>
      </c>
      <c r="O138" s="19">
        <f t="shared" si="97"/>
        <v>0</v>
      </c>
      <c r="P138" s="19">
        <f t="shared" si="98"/>
        <v>0</v>
      </c>
      <c r="Q138" s="19">
        <f t="shared" si="129"/>
        <v>98.999999999999787</v>
      </c>
      <c r="R138" s="19">
        <f t="shared" si="99"/>
        <v>0</v>
      </c>
      <c r="S138" s="19">
        <f t="shared" si="100"/>
        <v>0.6</v>
      </c>
      <c r="T138" s="4" t="s">
        <v>0</v>
      </c>
      <c r="U138" s="4">
        <f t="shared" si="101"/>
        <v>2101</v>
      </c>
      <c r="V138" s="19">
        <f t="shared" si="78"/>
        <v>108.99999999999979</v>
      </c>
      <c r="W138" s="19">
        <f t="shared" si="79"/>
        <v>150.6</v>
      </c>
      <c r="X138" s="8">
        <f t="shared" si="102"/>
        <v>5</v>
      </c>
      <c r="Y138" s="4">
        <f t="shared" si="131"/>
        <v>12</v>
      </c>
      <c r="Z138" s="8">
        <f t="shared" si="103"/>
        <v>1011</v>
      </c>
      <c r="AA138" s="4">
        <f t="shared" si="104"/>
        <v>0</v>
      </c>
      <c r="AB138" s="4">
        <f t="shared" si="105"/>
        <v>0</v>
      </c>
      <c r="AC138" s="4" t="str">
        <f t="shared" si="106"/>
        <v>G0</v>
      </c>
      <c r="AD138" s="4">
        <f t="shared" si="107"/>
        <v>0</v>
      </c>
      <c r="AE138" s="4">
        <f t="shared" si="108"/>
        <v>10.999999999999977</v>
      </c>
      <c r="AF138" s="19">
        <f t="shared" si="80"/>
        <v>0</v>
      </c>
      <c r="AG138" s="19">
        <f t="shared" si="81"/>
        <v>0</v>
      </c>
      <c r="AH138" s="19"/>
      <c r="AI138" s="19">
        <f t="shared" si="82"/>
        <v>108.99999999999979</v>
      </c>
      <c r="AJ138" s="19">
        <f t="shared" si="83"/>
        <v>150</v>
      </c>
      <c r="AK138" s="19"/>
      <c r="AL138" s="19">
        <f t="shared" si="84"/>
        <v>9</v>
      </c>
      <c r="AM138" s="19">
        <f t="shared" si="85"/>
        <v>0</v>
      </c>
      <c r="AN138" s="19">
        <f t="shared" si="109"/>
        <v>9</v>
      </c>
      <c r="AO138" s="19">
        <f t="shared" si="110"/>
        <v>0</v>
      </c>
      <c r="AP138" s="19">
        <f t="shared" si="111"/>
        <v>0</v>
      </c>
      <c r="AQ138" s="19">
        <f t="shared" si="130"/>
        <v>98.999999999999787</v>
      </c>
      <c r="AR138" s="19">
        <f t="shared" si="112"/>
        <v>0</v>
      </c>
      <c r="AS138" s="19">
        <f t="shared" si="113"/>
        <v>-0.6</v>
      </c>
      <c r="AT138" s="4" t="s">
        <v>0</v>
      </c>
      <c r="AU138" s="4">
        <f t="shared" si="114"/>
        <v>2102</v>
      </c>
      <c r="AV138" s="19">
        <f t="shared" si="115"/>
        <v>108.99999999999979</v>
      </c>
      <c r="AW138" s="19">
        <f t="shared" si="116"/>
        <v>149.4</v>
      </c>
      <c r="AX138" s="8">
        <f t="shared" si="117"/>
        <v>5</v>
      </c>
      <c r="AY138" s="4">
        <f t="shared" si="118"/>
        <v>12</v>
      </c>
      <c r="AZ138" s="8">
        <f t="shared" si="119"/>
        <v>1011</v>
      </c>
      <c r="BA138" s="4">
        <f t="shared" si="120"/>
        <v>0</v>
      </c>
      <c r="BB138" s="4">
        <f t="shared" si="121"/>
        <v>0</v>
      </c>
      <c r="BC138" s="4" t="str">
        <f t="shared" si="122"/>
        <v>G0</v>
      </c>
      <c r="BD138" s="4">
        <f t="shared" si="123"/>
        <v>0</v>
      </c>
      <c r="BE138" s="19">
        <f t="shared" si="124"/>
        <v>0</v>
      </c>
      <c r="BF138" s="19">
        <f t="shared" si="125"/>
        <v>1.1999999999999886</v>
      </c>
      <c r="BG138" s="19">
        <f t="shared" si="126"/>
        <v>90</v>
      </c>
      <c r="BH138" s="1" t="str">
        <f t="shared" si="127"/>
        <v>T,2101,109.0,150.6,5,12,1011.0,0,0,G0,0</v>
      </c>
      <c r="BI138" s="1" t="str">
        <f t="shared" si="128"/>
        <v>T,2102,109.0,149.4,5,12,1011.0,0,0,G0,0</v>
      </c>
      <c r="BJ138" s="1" t="str">
        <f t="shared" si="86"/>
        <v>T,2101,109.0,150.6,5,12,1011.0,0,0,G0,0|T,2102,109.0,149.4,5,12,1011.0,0,0,G0,0|</v>
      </c>
      <c r="BK138" s="1" t="str">
        <f t="shared" si="87"/>
        <v>109.0,150.0,5.0,9.0,0.0,99.0,0.0,99.0</v>
      </c>
    </row>
    <row r="139" spans="1:63" x14ac:dyDescent="0.2">
      <c r="A139" s="4">
        <f t="shared" si="132"/>
        <v>11.099999999999977</v>
      </c>
      <c r="B139" s="4">
        <f t="shared" si="88"/>
        <v>110.99999999999976</v>
      </c>
      <c r="C139" s="4">
        <f t="shared" si="89"/>
        <v>1</v>
      </c>
      <c r="D139" s="4">
        <v>1</v>
      </c>
      <c r="E139" s="4">
        <f t="shared" si="90"/>
        <v>11.099999999999977</v>
      </c>
      <c r="F139" s="19">
        <f t="shared" si="77"/>
        <v>0</v>
      </c>
      <c r="G139" s="19">
        <f t="shared" si="91"/>
        <v>0</v>
      </c>
      <c r="H139" s="19"/>
      <c r="I139" s="19">
        <f t="shared" si="92"/>
        <v>109.89999999999979</v>
      </c>
      <c r="J139" s="19">
        <f t="shared" si="93"/>
        <v>150</v>
      </c>
      <c r="K139" s="19"/>
      <c r="L139" s="19">
        <f t="shared" si="94"/>
        <v>9</v>
      </c>
      <c r="M139" s="19">
        <f t="shared" si="95"/>
        <v>0</v>
      </c>
      <c r="N139" s="19">
        <f t="shared" si="96"/>
        <v>9</v>
      </c>
      <c r="O139" s="19">
        <f t="shared" si="97"/>
        <v>0</v>
      </c>
      <c r="P139" s="19">
        <f t="shared" si="98"/>
        <v>0</v>
      </c>
      <c r="Q139" s="19">
        <f t="shared" si="129"/>
        <v>99.899999999999793</v>
      </c>
      <c r="R139" s="19">
        <f t="shared" si="99"/>
        <v>0</v>
      </c>
      <c r="S139" s="19">
        <f t="shared" si="100"/>
        <v>0.6</v>
      </c>
      <c r="T139" s="4" t="s">
        <v>0</v>
      </c>
      <c r="U139" s="4">
        <f t="shared" si="101"/>
        <v>2101</v>
      </c>
      <c r="V139" s="19">
        <f t="shared" si="78"/>
        <v>109.89999999999979</v>
      </c>
      <c r="W139" s="19">
        <f t="shared" si="79"/>
        <v>150.6</v>
      </c>
      <c r="X139" s="8">
        <f t="shared" si="102"/>
        <v>5</v>
      </c>
      <c r="Y139" s="4">
        <f t="shared" si="131"/>
        <v>12</v>
      </c>
      <c r="Z139" s="8">
        <f t="shared" si="103"/>
        <v>1011.1</v>
      </c>
      <c r="AA139" s="4">
        <f t="shared" si="104"/>
        <v>0</v>
      </c>
      <c r="AB139" s="4">
        <f t="shared" si="105"/>
        <v>0</v>
      </c>
      <c r="AC139" s="4" t="str">
        <f t="shared" si="106"/>
        <v>G0</v>
      </c>
      <c r="AD139" s="4">
        <f t="shared" si="107"/>
        <v>0</v>
      </c>
      <c r="AE139" s="4">
        <f t="shared" si="108"/>
        <v>11.099999999999977</v>
      </c>
      <c r="AF139" s="19">
        <f t="shared" si="80"/>
        <v>0</v>
      </c>
      <c r="AG139" s="19">
        <f t="shared" si="81"/>
        <v>0</v>
      </c>
      <c r="AH139" s="19"/>
      <c r="AI139" s="19">
        <f t="shared" si="82"/>
        <v>109.89999999999979</v>
      </c>
      <c r="AJ139" s="19">
        <f t="shared" si="83"/>
        <v>150</v>
      </c>
      <c r="AK139" s="19"/>
      <c r="AL139" s="19">
        <f t="shared" si="84"/>
        <v>9</v>
      </c>
      <c r="AM139" s="19">
        <f t="shared" si="85"/>
        <v>0</v>
      </c>
      <c r="AN139" s="19">
        <f t="shared" si="109"/>
        <v>9</v>
      </c>
      <c r="AO139" s="19">
        <f t="shared" si="110"/>
        <v>0</v>
      </c>
      <c r="AP139" s="19">
        <f t="shared" si="111"/>
        <v>0</v>
      </c>
      <c r="AQ139" s="19">
        <f t="shared" si="130"/>
        <v>99.899999999999793</v>
      </c>
      <c r="AR139" s="19">
        <f t="shared" si="112"/>
        <v>0</v>
      </c>
      <c r="AS139" s="19">
        <f t="shared" si="113"/>
        <v>-0.6</v>
      </c>
      <c r="AT139" s="4" t="s">
        <v>0</v>
      </c>
      <c r="AU139" s="4">
        <f t="shared" si="114"/>
        <v>2102</v>
      </c>
      <c r="AV139" s="19">
        <f t="shared" si="115"/>
        <v>109.89999999999979</v>
      </c>
      <c r="AW139" s="19">
        <f t="shared" si="116"/>
        <v>149.4</v>
      </c>
      <c r="AX139" s="8">
        <f t="shared" si="117"/>
        <v>5</v>
      </c>
      <c r="AY139" s="4">
        <f t="shared" si="118"/>
        <v>12</v>
      </c>
      <c r="AZ139" s="8">
        <f t="shared" si="119"/>
        <v>1011.1</v>
      </c>
      <c r="BA139" s="4">
        <f t="shared" si="120"/>
        <v>0</v>
      </c>
      <c r="BB139" s="4">
        <f t="shared" si="121"/>
        <v>0</v>
      </c>
      <c r="BC139" s="4" t="str">
        <f t="shared" si="122"/>
        <v>G0</v>
      </c>
      <c r="BD139" s="4">
        <f t="shared" si="123"/>
        <v>0</v>
      </c>
      <c r="BE139" s="19">
        <f t="shared" si="124"/>
        <v>0</v>
      </c>
      <c r="BF139" s="19">
        <f t="shared" si="125"/>
        <v>1.1999999999999886</v>
      </c>
      <c r="BG139" s="19">
        <f t="shared" si="126"/>
        <v>90</v>
      </c>
      <c r="BH139" s="1" t="str">
        <f t="shared" si="127"/>
        <v>T,2101,109.9,150.6,5,12,1011.1,0,0,G0,0</v>
      </c>
      <c r="BI139" s="1" t="str">
        <f t="shared" si="128"/>
        <v>T,2102,109.9,149.4,5,12,1011.1,0,0,G0,0</v>
      </c>
      <c r="BJ139" s="1" t="str">
        <f t="shared" si="86"/>
        <v>T,2101,109.9,150.6,5,12,1011.1,0,0,G0,0|T,2102,109.9,149.4,5,12,1011.1,0,0,G0,0|</v>
      </c>
      <c r="BK139" s="1" t="str">
        <f t="shared" si="87"/>
        <v>109.9,150.0,5.0,9.0,0.0,99.9,0.0,99.9</v>
      </c>
    </row>
    <row r="140" spans="1:63" x14ac:dyDescent="0.2">
      <c r="A140" s="4">
        <f t="shared" si="132"/>
        <v>11.199999999999976</v>
      </c>
      <c r="B140" s="4">
        <f t="shared" si="88"/>
        <v>111.99999999999976</v>
      </c>
      <c r="C140" s="4">
        <f t="shared" si="89"/>
        <v>1</v>
      </c>
      <c r="D140" s="4">
        <v>1</v>
      </c>
      <c r="E140" s="4">
        <f t="shared" si="90"/>
        <v>11.199999999999976</v>
      </c>
      <c r="F140" s="19">
        <f t="shared" si="77"/>
        <v>0</v>
      </c>
      <c r="G140" s="19">
        <f t="shared" si="91"/>
        <v>0</v>
      </c>
      <c r="H140" s="19"/>
      <c r="I140" s="19">
        <f t="shared" si="92"/>
        <v>110.79999999999978</v>
      </c>
      <c r="J140" s="19">
        <f t="shared" si="93"/>
        <v>150</v>
      </c>
      <c r="K140" s="19"/>
      <c r="L140" s="19">
        <f t="shared" si="94"/>
        <v>9</v>
      </c>
      <c r="M140" s="19">
        <f t="shared" si="95"/>
        <v>0</v>
      </c>
      <c r="N140" s="19">
        <f t="shared" si="96"/>
        <v>9</v>
      </c>
      <c r="O140" s="19">
        <f t="shared" si="97"/>
        <v>0</v>
      </c>
      <c r="P140" s="19">
        <f t="shared" si="98"/>
        <v>0</v>
      </c>
      <c r="Q140" s="19">
        <f t="shared" si="129"/>
        <v>100.79999999999978</v>
      </c>
      <c r="R140" s="19">
        <f t="shared" si="99"/>
        <v>0</v>
      </c>
      <c r="S140" s="19">
        <f t="shared" si="100"/>
        <v>0.6</v>
      </c>
      <c r="T140" s="4" t="s">
        <v>0</v>
      </c>
      <c r="U140" s="4">
        <f t="shared" si="101"/>
        <v>2101</v>
      </c>
      <c r="V140" s="19">
        <f t="shared" si="78"/>
        <v>110.79999999999978</v>
      </c>
      <c r="W140" s="19">
        <f t="shared" si="79"/>
        <v>150.6</v>
      </c>
      <c r="X140" s="8">
        <f t="shared" si="102"/>
        <v>5</v>
      </c>
      <c r="Y140" s="4">
        <f t="shared" si="131"/>
        <v>12</v>
      </c>
      <c r="Z140" s="8">
        <f t="shared" si="103"/>
        <v>1011.1999999999999</v>
      </c>
      <c r="AA140" s="4">
        <f t="shared" si="104"/>
        <v>0</v>
      </c>
      <c r="AB140" s="4">
        <f t="shared" si="105"/>
        <v>0</v>
      </c>
      <c r="AC140" s="4" t="str">
        <f t="shared" si="106"/>
        <v>G0</v>
      </c>
      <c r="AD140" s="4">
        <f t="shared" si="107"/>
        <v>0</v>
      </c>
      <c r="AE140" s="4">
        <f t="shared" si="108"/>
        <v>11.199999999999976</v>
      </c>
      <c r="AF140" s="19">
        <f t="shared" si="80"/>
        <v>0</v>
      </c>
      <c r="AG140" s="19">
        <f t="shared" si="81"/>
        <v>0</v>
      </c>
      <c r="AH140" s="19"/>
      <c r="AI140" s="19">
        <f t="shared" si="82"/>
        <v>110.79999999999978</v>
      </c>
      <c r="AJ140" s="19">
        <f t="shared" si="83"/>
        <v>150</v>
      </c>
      <c r="AK140" s="19"/>
      <c r="AL140" s="19">
        <f t="shared" si="84"/>
        <v>9</v>
      </c>
      <c r="AM140" s="19">
        <f t="shared" si="85"/>
        <v>0</v>
      </c>
      <c r="AN140" s="19">
        <f t="shared" si="109"/>
        <v>9</v>
      </c>
      <c r="AO140" s="19">
        <f t="shared" si="110"/>
        <v>0</v>
      </c>
      <c r="AP140" s="19">
        <f t="shared" si="111"/>
        <v>0</v>
      </c>
      <c r="AQ140" s="19">
        <f t="shared" si="130"/>
        <v>100.79999999999978</v>
      </c>
      <c r="AR140" s="19">
        <f t="shared" si="112"/>
        <v>0</v>
      </c>
      <c r="AS140" s="19">
        <f t="shared" si="113"/>
        <v>-0.6</v>
      </c>
      <c r="AT140" s="4" t="s">
        <v>0</v>
      </c>
      <c r="AU140" s="4">
        <f t="shared" si="114"/>
        <v>2102</v>
      </c>
      <c r="AV140" s="19">
        <f t="shared" si="115"/>
        <v>110.79999999999978</v>
      </c>
      <c r="AW140" s="19">
        <f t="shared" si="116"/>
        <v>149.4</v>
      </c>
      <c r="AX140" s="8">
        <f t="shared" si="117"/>
        <v>5</v>
      </c>
      <c r="AY140" s="4">
        <f t="shared" si="118"/>
        <v>12</v>
      </c>
      <c r="AZ140" s="8">
        <f t="shared" si="119"/>
        <v>1011.1999999999999</v>
      </c>
      <c r="BA140" s="4">
        <f t="shared" si="120"/>
        <v>0</v>
      </c>
      <c r="BB140" s="4">
        <f t="shared" si="121"/>
        <v>0</v>
      </c>
      <c r="BC140" s="4" t="str">
        <f t="shared" si="122"/>
        <v>G0</v>
      </c>
      <c r="BD140" s="4">
        <f t="shared" si="123"/>
        <v>0</v>
      </c>
      <c r="BE140" s="19">
        <f t="shared" si="124"/>
        <v>0</v>
      </c>
      <c r="BF140" s="19">
        <f t="shared" si="125"/>
        <v>1.1999999999999886</v>
      </c>
      <c r="BG140" s="19">
        <f t="shared" si="126"/>
        <v>90</v>
      </c>
      <c r="BH140" s="1" t="str">
        <f t="shared" si="127"/>
        <v>T,2101,110.8,150.6,5,12,1011.2,0,0,G0,0</v>
      </c>
      <c r="BI140" s="1" t="str">
        <f t="shared" si="128"/>
        <v>T,2102,110.8,149.4,5,12,1011.2,0,0,G0,0</v>
      </c>
      <c r="BJ140" s="1" t="str">
        <f t="shared" si="86"/>
        <v>T,2101,110.8,150.6,5,12,1011.2,0,0,G0,0|T,2102,110.8,149.4,5,12,1011.2,0,0,G0,0|</v>
      </c>
      <c r="BK140" s="1" t="str">
        <f t="shared" si="87"/>
        <v>110.8,150.0,5.0,9.0,0.0,100.8,0.0,100.8</v>
      </c>
    </row>
    <row r="141" spans="1:63" x14ac:dyDescent="0.2">
      <c r="A141" s="4">
        <f t="shared" si="132"/>
        <v>11.299999999999976</v>
      </c>
      <c r="B141" s="4">
        <f t="shared" si="88"/>
        <v>112.99999999999976</v>
      </c>
      <c r="C141" s="4">
        <f t="shared" si="89"/>
        <v>1</v>
      </c>
      <c r="D141" s="4">
        <v>1</v>
      </c>
      <c r="E141" s="4">
        <f t="shared" si="90"/>
        <v>11.299999999999976</v>
      </c>
      <c r="F141" s="19">
        <f t="shared" si="77"/>
        <v>0</v>
      </c>
      <c r="G141" s="19">
        <f t="shared" si="91"/>
        <v>0</v>
      </c>
      <c r="H141" s="19"/>
      <c r="I141" s="19">
        <f t="shared" si="92"/>
        <v>111.69999999999979</v>
      </c>
      <c r="J141" s="19">
        <f t="shared" si="93"/>
        <v>150</v>
      </c>
      <c r="K141" s="19"/>
      <c r="L141" s="19">
        <f t="shared" si="94"/>
        <v>9</v>
      </c>
      <c r="M141" s="19">
        <f t="shared" si="95"/>
        <v>0</v>
      </c>
      <c r="N141" s="19">
        <f t="shared" si="96"/>
        <v>9</v>
      </c>
      <c r="O141" s="19">
        <f t="shared" si="97"/>
        <v>0</v>
      </c>
      <c r="P141" s="19">
        <f t="shared" si="98"/>
        <v>0</v>
      </c>
      <c r="Q141" s="19">
        <f t="shared" si="129"/>
        <v>101.69999999999979</v>
      </c>
      <c r="R141" s="19">
        <f t="shared" si="99"/>
        <v>0</v>
      </c>
      <c r="S141" s="19">
        <f t="shared" si="100"/>
        <v>0.6</v>
      </c>
      <c r="T141" s="4" t="s">
        <v>0</v>
      </c>
      <c r="U141" s="4">
        <f t="shared" si="101"/>
        <v>2101</v>
      </c>
      <c r="V141" s="19">
        <f t="shared" si="78"/>
        <v>111.69999999999979</v>
      </c>
      <c r="W141" s="19">
        <f t="shared" si="79"/>
        <v>150.6</v>
      </c>
      <c r="X141" s="8">
        <f t="shared" si="102"/>
        <v>5</v>
      </c>
      <c r="Y141" s="4">
        <f t="shared" si="131"/>
        <v>12</v>
      </c>
      <c r="Z141" s="8">
        <f t="shared" si="103"/>
        <v>1011.3</v>
      </c>
      <c r="AA141" s="4">
        <f t="shared" si="104"/>
        <v>0</v>
      </c>
      <c r="AB141" s="4">
        <f t="shared" si="105"/>
        <v>0</v>
      </c>
      <c r="AC141" s="4" t="str">
        <f t="shared" si="106"/>
        <v>G0</v>
      </c>
      <c r="AD141" s="4">
        <f t="shared" si="107"/>
        <v>0</v>
      </c>
      <c r="AE141" s="4">
        <f t="shared" si="108"/>
        <v>11.299999999999976</v>
      </c>
      <c r="AF141" s="19">
        <f t="shared" si="80"/>
        <v>0</v>
      </c>
      <c r="AG141" s="19">
        <f t="shared" si="81"/>
        <v>0</v>
      </c>
      <c r="AH141" s="19"/>
      <c r="AI141" s="19">
        <f t="shared" si="82"/>
        <v>111.69999999999979</v>
      </c>
      <c r="AJ141" s="19">
        <f t="shared" si="83"/>
        <v>150</v>
      </c>
      <c r="AK141" s="19"/>
      <c r="AL141" s="19">
        <f t="shared" si="84"/>
        <v>9</v>
      </c>
      <c r="AM141" s="19">
        <f t="shared" si="85"/>
        <v>0</v>
      </c>
      <c r="AN141" s="19">
        <f t="shared" si="109"/>
        <v>9</v>
      </c>
      <c r="AO141" s="19">
        <f t="shared" si="110"/>
        <v>0</v>
      </c>
      <c r="AP141" s="19">
        <f t="shared" si="111"/>
        <v>0</v>
      </c>
      <c r="AQ141" s="19">
        <f t="shared" si="130"/>
        <v>101.69999999999979</v>
      </c>
      <c r="AR141" s="19">
        <f t="shared" si="112"/>
        <v>0</v>
      </c>
      <c r="AS141" s="19">
        <f t="shared" si="113"/>
        <v>-0.6</v>
      </c>
      <c r="AT141" s="4" t="s">
        <v>0</v>
      </c>
      <c r="AU141" s="4">
        <f t="shared" si="114"/>
        <v>2102</v>
      </c>
      <c r="AV141" s="19">
        <f t="shared" si="115"/>
        <v>111.69999999999979</v>
      </c>
      <c r="AW141" s="19">
        <f t="shared" si="116"/>
        <v>149.4</v>
      </c>
      <c r="AX141" s="8">
        <f t="shared" si="117"/>
        <v>5</v>
      </c>
      <c r="AY141" s="4">
        <f t="shared" si="118"/>
        <v>12</v>
      </c>
      <c r="AZ141" s="8">
        <f t="shared" si="119"/>
        <v>1011.3</v>
      </c>
      <c r="BA141" s="4">
        <f t="shared" si="120"/>
        <v>0</v>
      </c>
      <c r="BB141" s="4">
        <f t="shared" si="121"/>
        <v>0</v>
      </c>
      <c r="BC141" s="4" t="str">
        <f t="shared" si="122"/>
        <v>G0</v>
      </c>
      <c r="BD141" s="4">
        <f t="shared" si="123"/>
        <v>0</v>
      </c>
      <c r="BE141" s="19">
        <f t="shared" si="124"/>
        <v>0</v>
      </c>
      <c r="BF141" s="19">
        <f t="shared" si="125"/>
        <v>1.1999999999999886</v>
      </c>
      <c r="BG141" s="19">
        <f t="shared" si="126"/>
        <v>90</v>
      </c>
      <c r="BH141" s="1" t="str">
        <f t="shared" si="127"/>
        <v>T,2101,111.7,150.6,5,12,1011.3,0,0,G0,0</v>
      </c>
      <c r="BI141" s="1" t="str">
        <f t="shared" si="128"/>
        <v>T,2102,111.7,149.4,5,12,1011.3,0,0,G0,0</v>
      </c>
      <c r="BJ141" s="1" t="str">
        <f t="shared" si="86"/>
        <v>T,2101,111.7,150.6,5,12,1011.3,0,0,G0,0|T,2102,111.7,149.4,5,12,1011.3,0,0,G0,0|</v>
      </c>
      <c r="BK141" s="1" t="str">
        <f t="shared" si="87"/>
        <v>111.7,150.0,5.0,9.0,0.0,101.7,0.0,101.7</v>
      </c>
    </row>
    <row r="142" spans="1:63" x14ac:dyDescent="0.2">
      <c r="A142" s="4">
        <f t="shared" si="132"/>
        <v>11.399999999999975</v>
      </c>
      <c r="B142" s="4">
        <f t="shared" si="88"/>
        <v>113.99999999999974</v>
      </c>
      <c r="C142" s="4">
        <f t="shared" si="89"/>
        <v>1</v>
      </c>
      <c r="D142" s="4">
        <v>1</v>
      </c>
      <c r="E142" s="4">
        <f t="shared" si="90"/>
        <v>11.399999999999975</v>
      </c>
      <c r="F142" s="19">
        <f t="shared" si="77"/>
        <v>0</v>
      </c>
      <c r="G142" s="19">
        <f t="shared" si="91"/>
        <v>0</v>
      </c>
      <c r="H142" s="19"/>
      <c r="I142" s="19">
        <f t="shared" si="92"/>
        <v>112.59999999999978</v>
      </c>
      <c r="J142" s="19">
        <f t="shared" si="93"/>
        <v>150</v>
      </c>
      <c r="K142" s="19"/>
      <c r="L142" s="19">
        <f t="shared" si="94"/>
        <v>9</v>
      </c>
      <c r="M142" s="19">
        <f t="shared" si="95"/>
        <v>0</v>
      </c>
      <c r="N142" s="19">
        <f t="shared" si="96"/>
        <v>9</v>
      </c>
      <c r="O142" s="19">
        <f t="shared" si="97"/>
        <v>0</v>
      </c>
      <c r="P142" s="19">
        <f t="shared" si="98"/>
        <v>0</v>
      </c>
      <c r="Q142" s="19">
        <f t="shared" si="129"/>
        <v>102.59999999999978</v>
      </c>
      <c r="R142" s="19">
        <f t="shared" si="99"/>
        <v>0</v>
      </c>
      <c r="S142" s="19">
        <f t="shared" si="100"/>
        <v>0.6</v>
      </c>
      <c r="T142" s="4" t="s">
        <v>0</v>
      </c>
      <c r="U142" s="4">
        <f t="shared" si="101"/>
        <v>2101</v>
      </c>
      <c r="V142" s="19">
        <f t="shared" si="78"/>
        <v>112.59999999999978</v>
      </c>
      <c r="W142" s="19">
        <f t="shared" si="79"/>
        <v>150.6</v>
      </c>
      <c r="X142" s="8">
        <f t="shared" si="102"/>
        <v>5</v>
      </c>
      <c r="Y142" s="4">
        <f t="shared" si="131"/>
        <v>12</v>
      </c>
      <c r="Z142" s="8">
        <f t="shared" si="103"/>
        <v>1011.4</v>
      </c>
      <c r="AA142" s="4">
        <f t="shared" si="104"/>
        <v>0</v>
      </c>
      <c r="AB142" s="4">
        <f t="shared" si="105"/>
        <v>0</v>
      </c>
      <c r="AC142" s="4" t="str">
        <f t="shared" si="106"/>
        <v>G0</v>
      </c>
      <c r="AD142" s="4">
        <f t="shared" si="107"/>
        <v>0</v>
      </c>
      <c r="AE142" s="4">
        <f t="shared" si="108"/>
        <v>11.399999999999975</v>
      </c>
      <c r="AF142" s="19">
        <f t="shared" si="80"/>
        <v>0</v>
      </c>
      <c r="AG142" s="19">
        <f t="shared" si="81"/>
        <v>0</v>
      </c>
      <c r="AH142" s="19"/>
      <c r="AI142" s="19">
        <f t="shared" si="82"/>
        <v>112.59999999999978</v>
      </c>
      <c r="AJ142" s="19">
        <f t="shared" si="83"/>
        <v>150</v>
      </c>
      <c r="AK142" s="19"/>
      <c r="AL142" s="19">
        <f t="shared" si="84"/>
        <v>9</v>
      </c>
      <c r="AM142" s="19">
        <f t="shared" si="85"/>
        <v>0</v>
      </c>
      <c r="AN142" s="19">
        <f t="shared" si="109"/>
        <v>9</v>
      </c>
      <c r="AO142" s="19">
        <f t="shared" si="110"/>
        <v>0</v>
      </c>
      <c r="AP142" s="19">
        <f t="shared" si="111"/>
        <v>0</v>
      </c>
      <c r="AQ142" s="19">
        <f t="shared" si="130"/>
        <v>102.59999999999978</v>
      </c>
      <c r="AR142" s="19">
        <f t="shared" si="112"/>
        <v>0</v>
      </c>
      <c r="AS142" s="19">
        <f t="shared" si="113"/>
        <v>-0.6</v>
      </c>
      <c r="AT142" s="4" t="s">
        <v>0</v>
      </c>
      <c r="AU142" s="4">
        <f t="shared" si="114"/>
        <v>2102</v>
      </c>
      <c r="AV142" s="19">
        <f t="shared" si="115"/>
        <v>112.59999999999978</v>
      </c>
      <c r="AW142" s="19">
        <f t="shared" si="116"/>
        <v>149.4</v>
      </c>
      <c r="AX142" s="8">
        <f t="shared" si="117"/>
        <v>5</v>
      </c>
      <c r="AY142" s="4">
        <f t="shared" si="118"/>
        <v>12</v>
      </c>
      <c r="AZ142" s="8">
        <f t="shared" si="119"/>
        <v>1011.4</v>
      </c>
      <c r="BA142" s="4">
        <f t="shared" si="120"/>
        <v>0</v>
      </c>
      <c r="BB142" s="4">
        <f t="shared" si="121"/>
        <v>0</v>
      </c>
      <c r="BC142" s="4" t="str">
        <f t="shared" si="122"/>
        <v>G0</v>
      </c>
      <c r="BD142" s="4">
        <f t="shared" si="123"/>
        <v>0</v>
      </c>
      <c r="BE142" s="19">
        <f t="shared" si="124"/>
        <v>0</v>
      </c>
      <c r="BF142" s="19">
        <f t="shared" si="125"/>
        <v>1.1999999999999886</v>
      </c>
      <c r="BG142" s="19">
        <f t="shared" si="126"/>
        <v>90</v>
      </c>
      <c r="BH142" s="1" t="str">
        <f t="shared" si="127"/>
        <v>T,2101,112.6,150.6,5,12,1011.4,0,0,G0,0</v>
      </c>
      <c r="BI142" s="1" t="str">
        <f t="shared" si="128"/>
        <v>T,2102,112.6,149.4,5,12,1011.4,0,0,G0,0</v>
      </c>
      <c r="BJ142" s="1" t="str">
        <f t="shared" si="86"/>
        <v>T,2101,112.6,150.6,5,12,1011.4,0,0,G0,0|T,2102,112.6,149.4,5,12,1011.4,0,0,G0,0|</v>
      </c>
      <c r="BK142" s="1" t="str">
        <f t="shared" si="87"/>
        <v>112.6,150.0,5.0,9.0,0.0,102.6,0.0,102.6</v>
      </c>
    </row>
    <row r="143" spans="1:63" x14ac:dyDescent="0.2">
      <c r="A143" s="4">
        <f t="shared" si="132"/>
        <v>11.499999999999975</v>
      </c>
      <c r="B143" s="4">
        <f t="shared" si="88"/>
        <v>114.99999999999974</v>
      </c>
      <c r="C143" s="4">
        <f t="shared" si="89"/>
        <v>1</v>
      </c>
      <c r="D143" s="4">
        <v>1</v>
      </c>
      <c r="E143" s="4">
        <f t="shared" si="90"/>
        <v>11.499999999999975</v>
      </c>
      <c r="F143" s="19">
        <f t="shared" si="77"/>
        <v>0</v>
      </c>
      <c r="G143" s="19">
        <f t="shared" si="91"/>
        <v>0</v>
      </c>
      <c r="H143" s="19"/>
      <c r="I143" s="19">
        <f t="shared" si="92"/>
        <v>113.49999999999977</v>
      </c>
      <c r="J143" s="19">
        <f t="shared" si="93"/>
        <v>150</v>
      </c>
      <c r="K143" s="19"/>
      <c r="L143" s="19">
        <f t="shared" si="94"/>
        <v>9</v>
      </c>
      <c r="M143" s="19">
        <f t="shared" si="95"/>
        <v>0</v>
      </c>
      <c r="N143" s="19">
        <f t="shared" si="96"/>
        <v>9</v>
      </c>
      <c r="O143" s="19">
        <f t="shared" si="97"/>
        <v>0</v>
      </c>
      <c r="P143" s="19">
        <f t="shared" si="98"/>
        <v>0</v>
      </c>
      <c r="Q143" s="19">
        <f t="shared" si="129"/>
        <v>103.49999999999977</v>
      </c>
      <c r="R143" s="19">
        <f t="shared" si="99"/>
        <v>0</v>
      </c>
      <c r="S143" s="19">
        <f t="shared" si="100"/>
        <v>0.6</v>
      </c>
      <c r="T143" s="4" t="s">
        <v>0</v>
      </c>
      <c r="U143" s="4">
        <f t="shared" si="101"/>
        <v>2101</v>
      </c>
      <c r="V143" s="19">
        <f t="shared" si="78"/>
        <v>113.49999999999977</v>
      </c>
      <c r="W143" s="19">
        <f t="shared" si="79"/>
        <v>150.6</v>
      </c>
      <c r="X143" s="8">
        <f t="shared" si="102"/>
        <v>5</v>
      </c>
      <c r="Y143" s="4">
        <f t="shared" si="131"/>
        <v>12</v>
      </c>
      <c r="Z143" s="8">
        <f t="shared" si="103"/>
        <v>1011.5</v>
      </c>
      <c r="AA143" s="4">
        <f t="shared" si="104"/>
        <v>0</v>
      </c>
      <c r="AB143" s="4">
        <f t="shared" si="105"/>
        <v>0</v>
      </c>
      <c r="AC143" s="4" t="str">
        <f t="shared" si="106"/>
        <v>G0</v>
      </c>
      <c r="AD143" s="4">
        <f t="shared" si="107"/>
        <v>0</v>
      </c>
      <c r="AE143" s="4">
        <f t="shared" si="108"/>
        <v>11.499999999999975</v>
      </c>
      <c r="AF143" s="19">
        <f t="shared" si="80"/>
        <v>0</v>
      </c>
      <c r="AG143" s="19">
        <f t="shared" si="81"/>
        <v>0</v>
      </c>
      <c r="AH143" s="19"/>
      <c r="AI143" s="19">
        <f t="shared" si="82"/>
        <v>113.49999999999977</v>
      </c>
      <c r="AJ143" s="19">
        <f t="shared" si="83"/>
        <v>150</v>
      </c>
      <c r="AK143" s="19"/>
      <c r="AL143" s="19">
        <f t="shared" si="84"/>
        <v>9</v>
      </c>
      <c r="AM143" s="19">
        <f t="shared" si="85"/>
        <v>0</v>
      </c>
      <c r="AN143" s="19">
        <f t="shared" si="109"/>
        <v>9</v>
      </c>
      <c r="AO143" s="19">
        <f t="shared" si="110"/>
        <v>0</v>
      </c>
      <c r="AP143" s="19">
        <f t="shared" si="111"/>
        <v>0</v>
      </c>
      <c r="AQ143" s="19">
        <f t="shared" si="130"/>
        <v>103.49999999999977</v>
      </c>
      <c r="AR143" s="19">
        <f t="shared" si="112"/>
        <v>0</v>
      </c>
      <c r="AS143" s="19">
        <f t="shared" si="113"/>
        <v>-0.6</v>
      </c>
      <c r="AT143" s="4" t="s">
        <v>0</v>
      </c>
      <c r="AU143" s="4">
        <f t="shared" si="114"/>
        <v>2102</v>
      </c>
      <c r="AV143" s="19">
        <f t="shared" si="115"/>
        <v>113.49999999999977</v>
      </c>
      <c r="AW143" s="19">
        <f t="shared" si="116"/>
        <v>149.4</v>
      </c>
      <c r="AX143" s="8">
        <f t="shared" si="117"/>
        <v>5</v>
      </c>
      <c r="AY143" s="4">
        <f t="shared" si="118"/>
        <v>12</v>
      </c>
      <c r="AZ143" s="8">
        <f t="shared" si="119"/>
        <v>1011.5</v>
      </c>
      <c r="BA143" s="4">
        <f t="shared" si="120"/>
        <v>0</v>
      </c>
      <c r="BB143" s="4">
        <f t="shared" si="121"/>
        <v>0</v>
      </c>
      <c r="BC143" s="4" t="str">
        <f t="shared" si="122"/>
        <v>G0</v>
      </c>
      <c r="BD143" s="4">
        <f t="shared" si="123"/>
        <v>0</v>
      </c>
      <c r="BE143" s="19">
        <f t="shared" si="124"/>
        <v>0</v>
      </c>
      <c r="BF143" s="19">
        <f t="shared" si="125"/>
        <v>1.1999999999999886</v>
      </c>
      <c r="BG143" s="19">
        <f t="shared" si="126"/>
        <v>90</v>
      </c>
      <c r="BH143" s="1" t="str">
        <f t="shared" si="127"/>
        <v>T,2101,113.5,150.6,5,12,1011.5,0,0,G0,0</v>
      </c>
      <c r="BI143" s="1" t="str">
        <f t="shared" si="128"/>
        <v>T,2102,113.5,149.4,5,12,1011.5,0,0,G0,0</v>
      </c>
      <c r="BJ143" s="1" t="str">
        <f t="shared" si="86"/>
        <v>T,2101,113.5,150.6,5,12,1011.5,0,0,G0,0|T,2102,113.5,149.4,5,12,1011.5,0,0,G0,0|</v>
      </c>
      <c r="BK143" s="1" t="str">
        <f t="shared" si="87"/>
        <v>113.5,150.0,5.0,9.0,0.0,103.5,0.0,103.5</v>
      </c>
    </row>
    <row r="144" spans="1:63" x14ac:dyDescent="0.2">
      <c r="A144" s="4">
        <f t="shared" si="132"/>
        <v>11.599999999999975</v>
      </c>
      <c r="B144" s="4">
        <f t="shared" si="88"/>
        <v>115.99999999999974</v>
      </c>
      <c r="C144" s="4">
        <f t="shared" si="89"/>
        <v>1</v>
      </c>
      <c r="D144" s="4">
        <v>1</v>
      </c>
      <c r="E144" s="4">
        <f t="shared" si="90"/>
        <v>11.599999999999975</v>
      </c>
      <c r="F144" s="19">
        <f t="shared" si="77"/>
        <v>0</v>
      </c>
      <c r="G144" s="19">
        <f t="shared" si="91"/>
        <v>0</v>
      </c>
      <c r="H144" s="19"/>
      <c r="I144" s="19">
        <f t="shared" si="92"/>
        <v>114.39999999999978</v>
      </c>
      <c r="J144" s="19">
        <f t="shared" si="93"/>
        <v>150</v>
      </c>
      <c r="K144" s="19"/>
      <c r="L144" s="19">
        <f t="shared" si="94"/>
        <v>9</v>
      </c>
      <c r="M144" s="19">
        <f t="shared" si="95"/>
        <v>0</v>
      </c>
      <c r="N144" s="19">
        <f t="shared" si="96"/>
        <v>9</v>
      </c>
      <c r="O144" s="19">
        <f t="shared" si="97"/>
        <v>0</v>
      </c>
      <c r="P144" s="19">
        <f t="shared" si="98"/>
        <v>0</v>
      </c>
      <c r="Q144" s="19">
        <f t="shared" si="129"/>
        <v>104.39999999999978</v>
      </c>
      <c r="R144" s="19">
        <f t="shared" si="99"/>
        <v>0</v>
      </c>
      <c r="S144" s="19">
        <f t="shared" si="100"/>
        <v>0.6</v>
      </c>
      <c r="T144" s="4" t="s">
        <v>0</v>
      </c>
      <c r="U144" s="4">
        <f t="shared" si="101"/>
        <v>2101</v>
      </c>
      <c r="V144" s="19">
        <f t="shared" si="78"/>
        <v>114.39999999999978</v>
      </c>
      <c r="W144" s="19">
        <f t="shared" si="79"/>
        <v>150.6</v>
      </c>
      <c r="X144" s="8">
        <f t="shared" si="102"/>
        <v>5</v>
      </c>
      <c r="Y144" s="4">
        <f t="shared" si="131"/>
        <v>12</v>
      </c>
      <c r="Z144" s="8">
        <f t="shared" si="103"/>
        <v>1011.6</v>
      </c>
      <c r="AA144" s="4">
        <f t="shared" si="104"/>
        <v>0</v>
      </c>
      <c r="AB144" s="4">
        <f t="shared" si="105"/>
        <v>0</v>
      </c>
      <c r="AC144" s="4" t="str">
        <f t="shared" si="106"/>
        <v>G0</v>
      </c>
      <c r="AD144" s="4">
        <f t="shared" si="107"/>
        <v>0</v>
      </c>
      <c r="AE144" s="4">
        <f t="shared" si="108"/>
        <v>11.599999999999975</v>
      </c>
      <c r="AF144" s="19">
        <f t="shared" si="80"/>
        <v>0</v>
      </c>
      <c r="AG144" s="19">
        <f t="shared" si="81"/>
        <v>0</v>
      </c>
      <c r="AH144" s="19"/>
      <c r="AI144" s="19">
        <f t="shared" si="82"/>
        <v>114.39999999999978</v>
      </c>
      <c r="AJ144" s="19">
        <f t="shared" si="83"/>
        <v>150</v>
      </c>
      <c r="AK144" s="19"/>
      <c r="AL144" s="19">
        <f t="shared" si="84"/>
        <v>9</v>
      </c>
      <c r="AM144" s="19">
        <f t="shared" si="85"/>
        <v>0</v>
      </c>
      <c r="AN144" s="19">
        <f t="shared" si="109"/>
        <v>9</v>
      </c>
      <c r="AO144" s="19">
        <f t="shared" si="110"/>
        <v>0</v>
      </c>
      <c r="AP144" s="19">
        <f t="shared" si="111"/>
        <v>0</v>
      </c>
      <c r="AQ144" s="19">
        <f t="shared" si="130"/>
        <v>104.39999999999978</v>
      </c>
      <c r="AR144" s="19">
        <f t="shared" si="112"/>
        <v>0</v>
      </c>
      <c r="AS144" s="19">
        <f t="shared" si="113"/>
        <v>-0.6</v>
      </c>
      <c r="AT144" s="4" t="s">
        <v>0</v>
      </c>
      <c r="AU144" s="4">
        <f t="shared" si="114"/>
        <v>2102</v>
      </c>
      <c r="AV144" s="19">
        <f t="shared" si="115"/>
        <v>114.39999999999978</v>
      </c>
      <c r="AW144" s="19">
        <f t="shared" si="116"/>
        <v>149.4</v>
      </c>
      <c r="AX144" s="8">
        <f t="shared" si="117"/>
        <v>5</v>
      </c>
      <c r="AY144" s="4">
        <f t="shared" si="118"/>
        <v>12</v>
      </c>
      <c r="AZ144" s="8">
        <f t="shared" si="119"/>
        <v>1011.6</v>
      </c>
      <c r="BA144" s="4">
        <f t="shared" si="120"/>
        <v>0</v>
      </c>
      <c r="BB144" s="4">
        <f t="shared" si="121"/>
        <v>0</v>
      </c>
      <c r="BC144" s="4" t="str">
        <f t="shared" si="122"/>
        <v>G0</v>
      </c>
      <c r="BD144" s="4">
        <f t="shared" si="123"/>
        <v>0</v>
      </c>
      <c r="BE144" s="19">
        <f t="shared" si="124"/>
        <v>0</v>
      </c>
      <c r="BF144" s="19">
        <f t="shared" si="125"/>
        <v>1.1999999999999886</v>
      </c>
      <c r="BG144" s="19">
        <f t="shared" si="126"/>
        <v>90</v>
      </c>
      <c r="BH144" s="1" t="str">
        <f t="shared" si="127"/>
        <v>T,2101,114.4,150.6,5,12,1011.6,0,0,G0,0</v>
      </c>
      <c r="BI144" s="1" t="str">
        <f t="shared" si="128"/>
        <v>T,2102,114.4,149.4,5,12,1011.6,0,0,G0,0</v>
      </c>
      <c r="BJ144" s="1" t="str">
        <f t="shared" si="86"/>
        <v>T,2101,114.4,150.6,5,12,1011.6,0,0,G0,0|T,2102,114.4,149.4,5,12,1011.6,0,0,G0,0|</v>
      </c>
      <c r="BK144" s="1" t="str">
        <f t="shared" si="87"/>
        <v>114.4,150.0,5.0,9.0,0.0,104.4,0.0,104.4</v>
      </c>
    </row>
    <row r="145" spans="1:63" x14ac:dyDescent="0.2">
      <c r="A145" s="4">
        <f t="shared" si="132"/>
        <v>11.699999999999974</v>
      </c>
      <c r="B145" s="4">
        <f t="shared" si="88"/>
        <v>116.99999999999974</v>
      </c>
      <c r="C145" s="4">
        <f t="shared" si="89"/>
        <v>1</v>
      </c>
      <c r="D145" s="4">
        <v>1</v>
      </c>
      <c r="E145" s="4">
        <f t="shared" si="90"/>
        <v>11.699999999999974</v>
      </c>
      <c r="F145" s="19">
        <f t="shared" si="77"/>
        <v>0</v>
      </c>
      <c r="G145" s="19">
        <f t="shared" si="91"/>
        <v>0</v>
      </c>
      <c r="H145" s="19"/>
      <c r="I145" s="19">
        <f t="shared" si="92"/>
        <v>115.29999999999977</v>
      </c>
      <c r="J145" s="19">
        <f t="shared" si="93"/>
        <v>150</v>
      </c>
      <c r="K145" s="19"/>
      <c r="L145" s="19">
        <f t="shared" si="94"/>
        <v>9</v>
      </c>
      <c r="M145" s="19">
        <f t="shared" si="95"/>
        <v>0</v>
      </c>
      <c r="N145" s="19">
        <f t="shared" si="96"/>
        <v>9</v>
      </c>
      <c r="O145" s="19">
        <f t="shared" si="97"/>
        <v>0</v>
      </c>
      <c r="P145" s="19">
        <f t="shared" si="98"/>
        <v>0</v>
      </c>
      <c r="Q145" s="19">
        <f t="shared" si="129"/>
        <v>105.29999999999977</v>
      </c>
      <c r="R145" s="19">
        <f t="shared" si="99"/>
        <v>0</v>
      </c>
      <c r="S145" s="19">
        <f t="shared" si="100"/>
        <v>0.6</v>
      </c>
      <c r="T145" s="4" t="s">
        <v>0</v>
      </c>
      <c r="U145" s="4">
        <f t="shared" si="101"/>
        <v>2101</v>
      </c>
      <c r="V145" s="19">
        <f t="shared" si="78"/>
        <v>115.29999999999977</v>
      </c>
      <c r="W145" s="19">
        <f t="shared" si="79"/>
        <v>150.6</v>
      </c>
      <c r="X145" s="8">
        <f t="shared" si="102"/>
        <v>5</v>
      </c>
      <c r="Y145" s="4">
        <f t="shared" si="131"/>
        <v>12</v>
      </c>
      <c r="Z145" s="8">
        <f t="shared" si="103"/>
        <v>1011.6999999999999</v>
      </c>
      <c r="AA145" s="4">
        <f t="shared" si="104"/>
        <v>0</v>
      </c>
      <c r="AB145" s="4">
        <f t="shared" si="105"/>
        <v>0</v>
      </c>
      <c r="AC145" s="4" t="str">
        <f t="shared" si="106"/>
        <v>G0</v>
      </c>
      <c r="AD145" s="4">
        <f t="shared" si="107"/>
        <v>0</v>
      </c>
      <c r="AE145" s="4">
        <f t="shared" si="108"/>
        <v>11.699999999999974</v>
      </c>
      <c r="AF145" s="19">
        <f t="shared" si="80"/>
        <v>0</v>
      </c>
      <c r="AG145" s="19">
        <f t="shared" si="81"/>
        <v>0</v>
      </c>
      <c r="AH145" s="19"/>
      <c r="AI145" s="19">
        <f t="shared" si="82"/>
        <v>115.29999999999977</v>
      </c>
      <c r="AJ145" s="19">
        <f t="shared" si="83"/>
        <v>150</v>
      </c>
      <c r="AK145" s="19"/>
      <c r="AL145" s="19">
        <f t="shared" si="84"/>
        <v>9</v>
      </c>
      <c r="AM145" s="19">
        <f t="shared" si="85"/>
        <v>0</v>
      </c>
      <c r="AN145" s="19">
        <f t="shared" si="109"/>
        <v>9</v>
      </c>
      <c r="AO145" s="19">
        <f t="shared" si="110"/>
        <v>0</v>
      </c>
      <c r="AP145" s="19">
        <f t="shared" si="111"/>
        <v>0</v>
      </c>
      <c r="AQ145" s="19">
        <f t="shared" si="130"/>
        <v>105.29999999999977</v>
      </c>
      <c r="AR145" s="19">
        <f t="shared" si="112"/>
        <v>0</v>
      </c>
      <c r="AS145" s="19">
        <f t="shared" si="113"/>
        <v>-0.6</v>
      </c>
      <c r="AT145" s="4" t="s">
        <v>0</v>
      </c>
      <c r="AU145" s="4">
        <f t="shared" si="114"/>
        <v>2102</v>
      </c>
      <c r="AV145" s="19">
        <f t="shared" si="115"/>
        <v>115.29999999999977</v>
      </c>
      <c r="AW145" s="19">
        <f t="shared" si="116"/>
        <v>149.4</v>
      </c>
      <c r="AX145" s="8">
        <f t="shared" si="117"/>
        <v>5</v>
      </c>
      <c r="AY145" s="4">
        <f t="shared" si="118"/>
        <v>12</v>
      </c>
      <c r="AZ145" s="8">
        <f t="shared" si="119"/>
        <v>1011.6999999999999</v>
      </c>
      <c r="BA145" s="4">
        <f t="shared" si="120"/>
        <v>0</v>
      </c>
      <c r="BB145" s="4">
        <f t="shared" si="121"/>
        <v>0</v>
      </c>
      <c r="BC145" s="4" t="str">
        <f t="shared" si="122"/>
        <v>G0</v>
      </c>
      <c r="BD145" s="4">
        <f t="shared" si="123"/>
        <v>0</v>
      </c>
      <c r="BE145" s="19">
        <f t="shared" si="124"/>
        <v>0</v>
      </c>
      <c r="BF145" s="19">
        <f t="shared" si="125"/>
        <v>1.1999999999999886</v>
      </c>
      <c r="BG145" s="19">
        <f t="shared" si="126"/>
        <v>90</v>
      </c>
      <c r="BH145" s="1" t="str">
        <f t="shared" si="127"/>
        <v>T,2101,115.3,150.6,5,12,1011.7,0,0,G0,0</v>
      </c>
      <c r="BI145" s="1" t="str">
        <f t="shared" si="128"/>
        <v>T,2102,115.3,149.4,5,12,1011.7,0,0,G0,0</v>
      </c>
      <c r="BJ145" s="1" t="str">
        <f t="shared" si="86"/>
        <v>T,2101,115.3,150.6,5,12,1011.7,0,0,G0,0|T,2102,115.3,149.4,5,12,1011.7,0,0,G0,0|</v>
      </c>
      <c r="BK145" s="1" t="str">
        <f t="shared" si="87"/>
        <v>115.3,150.0,5.0,9.0,0.0,105.3,0.0,105.3</v>
      </c>
    </row>
    <row r="146" spans="1:63" x14ac:dyDescent="0.2">
      <c r="A146" s="4">
        <f t="shared" si="132"/>
        <v>11.799999999999974</v>
      </c>
      <c r="B146" s="4">
        <f t="shared" si="88"/>
        <v>117.99999999999973</v>
      </c>
      <c r="C146" s="4">
        <f t="shared" si="89"/>
        <v>1</v>
      </c>
      <c r="D146" s="4">
        <v>1</v>
      </c>
      <c r="E146" s="4">
        <f t="shared" si="90"/>
        <v>11.799999999999974</v>
      </c>
      <c r="F146" s="19">
        <f t="shared" si="77"/>
        <v>0</v>
      </c>
      <c r="G146" s="19">
        <f t="shared" si="91"/>
        <v>0</v>
      </c>
      <c r="H146" s="19"/>
      <c r="I146" s="19">
        <f t="shared" si="92"/>
        <v>116.19999999999976</v>
      </c>
      <c r="J146" s="19">
        <f t="shared" si="93"/>
        <v>150</v>
      </c>
      <c r="K146" s="19"/>
      <c r="L146" s="19">
        <f t="shared" si="94"/>
        <v>9</v>
      </c>
      <c r="M146" s="19">
        <f t="shared" si="95"/>
        <v>0</v>
      </c>
      <c r="N146" s="19">
        <f t="shared" si="96"/>
        <v>9</v>
      </c>
      <c r="O146" s="19">
        <f t="shared" si="97"/>
        <v>0</v>
      </c>
      <c r="P146" s="19">
        <f t="shared" si="98"/>
        <v>0</v>
      </c>
      <c r="Q146" s="19">
        <f t="shared" si="129"/>
        <v>106.19999999999976</v>
      </c>
      <c r="R146" s="19">
        <f t="shared" si="99"/>
        <v>0</v>
      </c>
      <c r="S146" s="19">
        <f t="shared" si="100"/>
        <v>0.6</v>
      </c>
      <c r="T146" s="4" t="s">
        <v>0</v>
      </c>
      <c r="U146" s="4">
        <f t="shared" si="101"/>
        <v>2101</v>
      </c>
      <c r="V146" s="19">
        <f t="shared" si="78"/>
        <v>116.19999999999976</v>
      </c>
      <c r="W146" s="19">
        <f t="shared" si="79"/>
        <v>150.6</v>
      </c>
      <c r="X146" s="8">
        <f t="shared" si="102"/>
        <v>5</v>
      </c>
      <c r="Y146" s="4">
        <f t="shared" si="131"/>
        <v>12</v>
      </c>
      <c r="Z146" s="8">
        <f t="shared" si="103"/>
        <v>1011.8</v>
      </c>
      <c r="AA146" s="4">
        <f t="shared" si="104"/>
        <v>0</v>
      </c>
      <c r="AB146" s="4">
        <f t="shared" si="105"/>
        <v>0</v>
      </c>
      <c r="AC146" s="4" t="str">
        <f t="shared" si="106"/>
        <v>G0</v>
      </c>
      <c r="AD146" s="4">
        <f t="shared" si="107"/>
        <v>0</v>
      </c>
      <c r="AE146" s="4">
        <f t="shared" si="108"/>
        <v>11.799999999999974</v>
      </c>
      <c r="AF146" s="19">
        <f t="shared" si="80"/>
        <v>0</v>
      </c>
      <c r="AG146" s="19">
        <f t="shared" si="81"/>
        <v>0</v>
      </c>
      <c r="AH146" s="19"/>
      <c r="AI146" s="19">
        <f t="shared" si="82"/>
        <v>116.19999999999976</v>
      </c>
      <c r="AJ146" s="19">
        <f t="shared" si="83"/>
        <v>150</v>
      </c>
      <c r="AK146" s="19"/>
      <c r="AL146" s="19">
        <f t="shared" si="84"/>
        <v>9</v>
      </c>
      <c r="AM146" s="19">
        <f t="shared" si="85"/>
        <v>0</v>
      </c>
      <c r="AN146" s="19">
        <f t="shared" si="109"/>
        <v>9</v>
      </c>
      <c r="AO146" s="19">
        <f t="shared" si="110"/>
        <v>0</v>
      </c>
      <c r="AP146" s="19">
        <f t="shared" si="111"/>
        <v>0</v>
      </c>
      <c r="AQ146" s="19">
        <f t="shared" si="130"/>
        <v>106.19999999999976</v>
      </c>
      <c r="AR146" s="19">
        <f t="shared" si="112"/>
        <v>0</v>
      </c>
      <c r="AS146" s="19">
        <f t="shared" si="113"/>
        <v>-0.6</v>
      </c>
      <c r="AT146" s="4" t="s">
        <v>0</v>
      </c>
      <c r="AU146" s="4">
        <f t="shared" si="114"/>
        <v>2102</v>
      </c>
      <c r="AV146" s="19">
        <f t="shared" si="115"/>
        <v>116.19999999999976</v>
      </c>
      <c r="AW146" s="19">
        <f t="shared" si="116"/>
        <v>149.4</v>
      </c>
      <c r="AX146" s="8">
        <f t="shared" si="117"/>
        <v>5</v>
      </c>
      <c r="AY146" s="4">
        <f t="shared" si="118"/>
        <v>12</v>
      </c>
      <c r="AZ146" s="8">
        <f t="shared" si="119"/>
        <v>1011.8</v>
      </c>
      <c r="BA146" s="4">
        <f t="shared" si="120"/>
        <v>0</v>
      </c>
      <c r="BB146" s="4">
        <f t="shared" si="121"/>
        <v>0</v>
      </c>
      <c r="BC146" s="4" t="str">
        <f t="shared" si="122"/>
        <v>G0</v>
      </c>
      <c r="BD146" s="4">
        <f t="shared" si="123"/>
        <v>0</v>
      </c>
      <c r="BE146" s="19">
        <f t="shared" si="124"/>
        <v>0</v>
      </c>
      <c r="BF146" s="19">
        <f t="shared" si="125"/>
        <v>1.1999999999999886</v>
      </c>
      <c r="BG146" s="19">
        <f t="shared" si="126"/>
        <v>90</v>
      </c>
      <c r="BH146" s="1" t="str">
        <f t="shared" si="127"/>
        <v>T,2101,116.2,150.6,5,12,1011.8,0,0,G0,0</v>
      </c>
      <c r="BI146" s="1" t="str">
        <f t="shared" si="128"/>
        <v>T,2102,116.2,149.4,5,12,1011.8,0,0,G0,0</v>
      </c>
      <c r="BJ146" s="1" t="str">
        <f t="shared" si="86"/>
        <v>T,2101,116.2,150.6,5,12,1011.8,0,0,G0,0|T,2102,116.2,149.4,5,12,1011.8,0,0,G0,0|</v>
      </c>
      <c r="BK146" s="1" t="str">
        <f t="shared" si="87"/>
        <v>116.2,150.0,5.0,9.0,0.0,106.2,0.0,106.2</v>
      </c>
    </row>
    <row r="147" spans="1:63" x14ac:dyDescent="0.2">
      <c r="A147" s="4">
        <f t="shared" si="132"/>
        <v>11.899999999999974</v>
      </c>
      <c r="B147" s="4">
        <f t="shared" si="88"/>
        <v>118.99999999999973</v>
      </c>
      <c r="C147" s="4">
        <f t="shared" si="89"/>
        <v>1</v>
      </c>
      <c r="D147" s="4">
        <v>1</v>
      </c>
      <c r="E147" s="4">
        <f t="shared" si="90"/>
        <v>11.899999999999974</v>
      </c>
      <c r="F147" s="19">
        <f t="shared" si="77"/>
        <v>0</v>
      </c>
      <c r="G147" s="19">
        <f t="shared" si="91"/>
        <v>0</v>
      </c>
      <c r="H147" s="19"/>
      <c r="I147" s="19">
        <f t="shared" si="92"/>
        <v>117.09999999999977</v>
      </c>
      <c r="J147" s="19">
        <f t="shared" si="93"/>
        <v>150</v>
      </c>
      <c r="K147" s="19"/>
      <c r="L147" s="19">
        <f t="shared" si="94"/>
        <v>9</v>
      </c>
      <c r="M147" s="19">
        <f t="shared" si="95"/>
        <v>0</v>
      </c>
      <c r="N147" s="19">
        <f t="shared" si="96"/>
        <v>9</v>
      </c>
      <c r="O147" s="19">
        <f t="shared" si="97"/>
        <v>0</v>
      </c>
      <c r="P147" s="19">
        <f t="shared" si="98"/>
        <v>0</v>
      </c>
      <c r="Q147" s="19">
        <f t="shared" si="129"/>
        <v>107.09999999999977</v>
      </c>
      <c r="R147" s="19">
        <f t="shared" si="99"/>
        <v>0</v>
      </c>
      <c r="S147" s="19">
        <f t="shared" si="100"/>
        <v>0.6</v>
      </c>
      <c r="T147" s="4" t="s">
        <v>0</v>
      </c>
      <c r="U147" s="4">
        <f t="shared" si="101"/>
        <v>2101</v>
      </c>
      <c r="V147" s="19">
        <f t="shared" si="78"/>
        <v>117.09999999999977</v>
      </c>
      <c r="W147" s="19">
        <f t="shared" si="79"/>
        <v>150.6</v>
      </c>
      <c r="X147" s="8">
        <f t="shared" si="102"/>
        <v>5</v>
      </c>
      <c r="Y147" s="4">
        <f t="shared" si="131"/>
        <v>12</v>
      </c>
      <c r="Z147" s="8">
        <f t="shared" si="103"/>
        <v>1011.9</v>
      </c>
      <c r="AA147" s="4">
        <f t="shared" si="104"/>
        <v>0</v>
      </c>
      <c r="AB147" s="4">
        <f t="shared" si="105"/>
        <v>0</v>
      </c>
      <c r="AC147" s="4" t="str">
        <f t="shared" si="106"/>
        <v>G0</v>
      </c>
      <c r="AD147" s="4">
        <f t="shared" si="107"/>
        <v>0</v>
      </c>
      <c r="AE147" s="4">
        <f t="shared" si="108"/>
        <v>11.899999999999974</v>
      </c>
      <c r="AF147" s="19">
        <f t="shared" si="80"/>
        <v>0</v>
      </c>
      <c r="AG147" s="19">
        <f t="shared" si="81"/>
        <v>0</v>
      </c>
      <c r="AH147" s="19"/>
      <c r="AI147" s="19">
        <f t="shared" si="82"/>
        <v>117.09999999999977</v>
      </c>
      <c r="AJ147" s="19">
        <f t="shared" si="83"/>
        <v>150</v>
      </c>
      <c r="AK147" s="19"/>
      <c r="AL147" s="19">
        <f t="shared" si="84"/>
        <v>9</v>
      </c>
      <c r="AM147" s="19">
        <f t="shared" si="85"/>
        <v>0</v>
      </c>
      <c r="AN147" s="19">
        <f t="shared" si="109"/>
        <v>9</v>
      </c>
      <c r="AO147" s="19">
        <f t="shared" si="110"/>
        <v>0</v>
      </c>
      <c r="AP147" s="19">
        <f t="shared" si="111"/>
        <v>0</v>
      </c>
      <c r="AQ147" s="19">
        <f t="shared" si="130"/>
        <v>107.09999999999977</v>
      </c>
      <c r="AR147" s="19">
        <f t="shared" si="112"/>
        <v>0</v>
      </c>
      <c r="AS147" s="19">
        <f t="shared" si="113"/>
        <v>-0.6</v>
      </c>
      <c r="AT147" s="4" t="s">
        <v>0</v>
      </c>
      <c r="AU147" s="4">
        <f t="shared" si="114"/>
        <v>2102</v>
      </c>
      <c r="AV147" s="19">
        <f t="shared" si="115"/>
        <v>117.09999999999977</v>
      </c>
      <c r="AW147" s="19">
        <f t="shared" si="116"/>
        <v>149.4</v>
      </c>
      <c r="AX147" s="8">
        <f t="shared" si="117"/>
        <v>5</v>
      </c>
      <c r="AY147" s="4">
        <f t="shared" si="118"/>
        <v>12</v>
      </c>
      <c r="AZ147" s="8">
        <f t="shared" si="119"/>
        <v>1011.9</v>
      </c>
      <c r="BA147" s="4">
        <f t="shared" si="120"/>
        <v>0</v>
      </c>
      <c r="BB147" s="4">
        <f t="shared" si="121"/>
        <v>0</v>
      </c>
      <c r="BC147" s="4" t="str">
        <f t="shared" si="122"/>
        <v>G0</v>
      </c>
      <c r="BD147" s="4">
        <f t="shared" si="123"/>
        <v>0</v>
      </c>
      <c r="BE147" s="19">
        <f t="shared" si="124"/>
        <v>0</v>
      </c>
      <c r="BF147" s="19">
        <f t="shared" si="125"/>
        <v>1.1999999999999886</v>
      </c>
      <c r="BG147" s="19">
        <f t="shared" si="126"/>
        <v>90</v>
      </c>
      <c r="BH147" s="1" t="str">
        <f t="shared" si="127"/>
        <v>T,2101,117.1,150.6,5,12,1011.9,0,0,G0,0</v>
      </c>
      <c r="BI147" s="1" t="str">
        <f t="shared" si="128"/>
        <v>T,2102,117.1,149.4,5,12,1011.9,0,0,G0,0</v>
      </c>
      <c r="BJ147" s="1" t="str">
        <f t="shared" si="86"/>
        <v>T,2101,117.1,150.6,5,12,1011.9,0,0,G0,0|T,2102,117.1,149.4,5,12,1011.9,0,0,G0,0|</v>
      </c>
      <c r="BK147" s="1" t="str">
        <f t="shared" si="87"/>
        <v>117.1,150.0,5.0,9.0,0.0,107.1,0.0,107.1</v>
      </c>
    </row>
    <row r="148" spans="1:63" x14ac:dyDescent="0.2">
      <c r="A148" s="4">
        <f t="shared" si="132"/>
        <v>11.999999999999973</v>
      </c>
      <c r="B148" s="4">
        <f t="shared" si="88"/>
        <v>119.99999999999973</v>
      </c>
      <c r="C148" s="4">
        <f t="shared" si="89"/>
        <v>1</v>
      </c>
      <c r="D148" s="4">
        <v>1</v>
      </c>
      <c r="E148" s="4">
        <f t="shared" si="90"/>
        <v>11.999999999999973</v>
      </c>
      <c r="F148" s="19">
        <f t="shared" si="77"/>
        <v>0</v>
      </c>
      <c r="G148" s="19">
        <f t="shared" si="91"/>
        <v>0</v>
      </c>
      <c r="H148" s="19"/>
      <c r="I148" s="19">
        <f t="shared" si="92"/>
        <v>117.99999999999976</v>
      </c>
      <c r="J148" s="19">
        <f t="shared" si="93"/>
        <v>150</v>
      </c>
      <c r="K148" s="19"/>
      <c r="L148" s="19">
        <f t="shared" si="94"/>
        <v>9</v>
      </c>
      <c r="M148" s="19">
        <f t="shared" si="95"/>
        <v>0</v>
      </c>
      <c r="N148" s="19">
        <f t="shared" si="96"/>
        <v>9</v>
      </c>
      <c r="O148" s="19">
        <f t="shared" si="97"/>
        <v>0</v>
      </c>
      <c r="P148" s="19">
        <f t="shared" si="98"/>
        <v>0</v>
      </c>
      <c r="Q148" s="19">
        <f t="shared" si="129"/>
        <v>107.99999999999976</v>
      </c>
      <c r="R148" s="19">
        <f t="shared" si="99"/>
        <v>0</v>
      </c>
      <c r="S148" s="19">
        <f t="shared" si="100"/>
        <v>0.6</v>
      </c>
      <c r="T148" s="4" t="s">
        <v>0</v>
      </c>
      <c r="U148" s="4">
        <f t="shared" si="101"/>
        <v>2101</v>
      </c>
      <c r="V148" s="19">
        <f t="shared" si="78"/>
        <v>117.99999999999976</v>
      </c>
      <c r="W148" s="19">
        <f t="shared" si="79"/>
        <v>150.6</v>
      </c>
      <c r="X148" s="8">
        <f t="shared" si="102"/>
        <v>5</v>
      </c>
      <c r="Y148" s="4">
        <f t="shared" si="131"/>
        <v>12</v>
      </c>
      <c r="Z148" s="8">
        <f t="shared" si="103"/>
        <v>1012</v>
      </c>
      <c r="AA148" s="4">
        <f t="shared" si="104"/>
        <v>0</v>
      </c>
      <c r="AB148" s="4">
        <f t="shared" si="105"/>
        <v>0</v>
      </c>
      <c r="AC148" s="4" t="str">
        <f t="shared" si="106"/>
        <v>G0</v>
      </c>
      <c r="AD148" s="4">
        <f t="shared" si="107"/>
        <v>0</v>
      </c>
      <c r="AE148" s="4">
        <f t="shared" si="108"/>
        <v>11.999999999999973</v>
      </c>
      <c r="AF148" s="19">
        <f t="shared" si="80"/>
        <v>0</v>
      </c>
      <c r="AG148" s="19">
        <f t="shared" si="81"/>
        <v>0</v>
      </c>
      <c r="AH148" s="19"/>
      <c r="AI148" s="19">
        <f t="shared" si="82"/>
        <v>117.99999999999976</v>
      </c>
      <c r="AJ148" s="19">
        <f t="shared" si="83"/>
        <v>150</v>
      </c>
      <c r="AK148" s="19"/>
      <c r="AL148" s="19">
        <f t="shared" si="84"/>
        <v>9</v>
      </c>
      <c r="AM148" s="19">
        <f t="shared" si="85"/>
        <v>0</v>
      </c>
      <c r="AN148" s="19">
        <f t="shared" si="109"/>
        <v>9</v>
      </c>
      <c r="AO148" s="19">
        <f t="shared" si="110"/>
        <v>0</v>
      </c>
      <c r="AP148" s="19">
        <f t="shared" si="111"/>
        <v>0</v>
      </c>
      <c r="AQ148" s="19">
        <f t="shared" si="130"/>
        <v>107.99999999999976</v>
      </c>
      <c r="AR148" s="19">
        <f t="shared" si="112"/>
        <v>0</v>
      </c>
      <c r="AS148" s="19">
        <f t="shared" si="113"/>
        <v>-0.6</v>
      </c>
      <c r="AT148" s="4" t="s">
        <v>0</v>
      </c>
      <c r="AU148" s="4">
        <f t="shared" si="114"/>
        <v>2102</v>
      </c>
      <c r="AV148" s="19">
        <f t="shared" si="115"/>
        <v>117.99999999999976</v>
      </c>
      <c r="AW148" s="19">
        <f t="shared" si="116"/>
        <v>149.4</v>
      </c>
      <c r="AX148" s="8">
        <f t="shared" si="117"/>
        <v>5</v>
      </c>
      <c r="AY148" s="4">
        <f t="shared" si="118"/>
        <v>12</v>
      </c>
      <c r="AZ148" s="8">
        <f t="shared" si="119"/>
        <v>1012</v>
      </c>
      <c r="BA148" s="4">
        <f t="shared" si="120"/>
        <v>0</v>
      </c>
      <c r="BB148" s="4">
        <f t="shared" si="121"/>
        <v>0</v>
      </c>
      <c r="BC148" s="4" t="str">
        <f t="shared" si="122"/>
        <v>G0</v>
      </c>
      <c r="BD148" s="4">
        <f t="shared" si="123"/>
        <v>0</v>
      </c>
      <c r="BE148" s="19">
        <f t="shared" si="124"/>
        <v>0</v>
      </c>
      <c r="BF148" s="19">
        <f t="shared" si="125"/>
        <v>1.1999999999999886</v>
      </c>
      <c r="BG148" s="19">
        <f t="shared" si="126"/>
        <v>90</v>
      </c>
      <c r="BH148" s="1" t="str">
        <f t="shared" si="127"/>
        <v>T,2101,118.0,150.6,5,12,1012.0,0,0,G0,0</v>
      </c>
      <c r="BI148" s="1" t="str">
        <f t="shared" si="128"/>
        <v>T,2102,118.0,149.4,5,12,1012.0,0,0,G0,0</v>
      </c>
      <c r="BJ148" s="1" t="str">
        <f t="shared" si="86"/>
        <v>T,2101,118.0,150.6,5,12,1012.0,0,0,G0,0|T,2102,118.0,149.4,5,12,1012.0,0,0,G0,0|</v>
      </c>
      <c r="BK148" s="1" t="str">
        <f t="shared" si="87"/>
        <v>118.0,150.0,5.0,9.0,0.0,108.0,0.0,108.0</v>
      </c>
    </row>
    <row r="149" spans="1:63" x14ac:dyDescent="0.2">
      <c r="A149" s="4">
        <f t="shared" si="132"/>
        <v>12.099999999999973</v>
      </c>
      <c r="B149" s="4">
        <f t="shared" si="88"/>
        <v>120.99999999999973</v>
      </c>
      <c r="C149" s="4">
        <f t="shared" si="89"/>
        <v>1</v>
      </c>
      <c r="D149" s="4">
        <v>1</v>
      </c>
      <c r="E149" s="4">
        <f t="shared" si="90"/>
        <v>12.099999999999973</v>
      </c>
      <c r="F149" s="19">
        <f t="shared" si="77"/>
        <v>0</v>
      </c>
      <c r="G149" s="19">
        <f t="shared" si="91"/>
        <v>0</v>
      </c>
      <c r="H149" s="19"/>
      <c r="I149" s="19">
        <f t="shared" si="92"/>
        <v>118.89999999999975</v>
      </c>
      <c r="J149" s="19">
        <f t="shared" si="93"/>
        <v>150</v>
      </c>
      <c r="K149" s="19"/>
      <c r="L149" s="19">
        <f t="shared" si="94"/>
        <v>9</v>
      </c>
      <c r="M149" s="19">
        <f t="shared" si="95"/>
        <v>0</v>
      </c>
      <c r="N149" s="19">
        <f t="shared" si="96"/>
        <v>9</v>
      </c>
      <c r="O149" s="19">
        <f t="shared" si="97"/>
        <v>0</v>
      </c>
      <c r="P149" s="19">
        <f t="shared" si="98"/>
        <v>0</v>
      </c>
      <c r="Q149" s="19">
        <f t="shared" si="129"/>
        <v>108.89999999999975</v>
      </c>
      <c r="R149" s="19">
        <f t="shared" si="99"/>
        <v>0</v>
      </c>
      <c r="S149" s="19">
        <f t="shared" si="100"/>
        <v>0.6</v>
      </c>
      <c r="T149" s="4" t="s">
        <v>0</v>
      </c>
      <c r="U149" s="4">
        <f t="shared" si="101"/>
        <v>2101</v>
      </c>
      <c r="V149" s="19">
        <f t="shared" si="78"/>
        <v>118.89999999999975</v>
      </c>
      <c r="W149" s="19">
        <f t="shared" si="79"/>
        <v>150.6</v>
      </c>
      <c r="X149" s="8">
        <f t="shared" si="102"/>
        <v>5</v>
      </c>
      <c r="Y149" s="4">
        <f t="shared" si="131"/>
        <v>12</v>
      </c>
      <c r="Z149" s="8">
        <f t="shared" si="103"/>
        <v>1012.1</v>
      </c>
      <c r="AA149" s="4">
        <f t="shared" si="104"/>
        <v>0</v>
      </c>
      <c r="AB149" s="4">
        <f t="shared" si="105"/>
        <v>0</v>
      </c>
      <c r="AC149" s="4" t="str">
        <f t="shared" si="106"/>
        <v>G0</v>
      </c>
      <c r="AD149" s="4">
        <f t="shared" si="107"/>
        <v>0</v>
      </c>
      <c r="AE149" s="4">
        <f t="shared" si="108"/>
        <v>12.099999999999973</v>
      </c>
      <c r="AF149" s="19">
        <f t="shared" si="80"/>
        <v>0</v>
      </c>
      <c r="AG149" s="19">
        <f t="shared" si="81"/>
        <v>0</v>
      </c>
      <c r="AH149" s="19"/>
      <c r="AI149" s="19">
        <f t="shared" si="82"/>
        <v>118.89999999999975</v>
      </c>
      <c r="AJ149" s="19">
        <f t="shared" si="83"/>
        <v>150</v>
      </c>
      <c r="AK149" s="19"/>
      <c r="AL149" s="19">
        <f t="shared" si="84"/>
        <v>9</v>
      </c>
      <c r="AM149" s="19">
        <f t="shared" si="85"/>
        <v>0</v>
      </c>
      <c r="AN149" s="19">
        <f t="shared" si="109"/>
        <v>9</v>
      </c>
      <c r="AO149" s="19">
        <f t="shared" si="110"/>
        <v>0</v>
      </c>
      <c r="AP149" s="19">
        <f t="shared" si="111"/>
        <v>0</v>
      </c>
      <c r="AQ149" s="19">
        <f t="shared" si="130"/>
        <v>108.89999999999975</v>
      </c>
      <c r="AR149" s="19">
        <f t="shared" si="112"/>
        <v>0</v>
      </c>
      <c r="AS149" s="19">
        <f t="shared" si="113"/>
        <v>-0.6</v>
      </c>
      <c r="AT149" s="4" t="s">
        <v>0</v>
      </c>
      <c r="AU149" s="4">
        <f t="shared" si="114"/>
        <v>2102</v>
      </c>
      <c r="AV149" s="19">
        <f t="shared" si="115"/>
        <v>118.89999999999975</v>
      </c>
      <c r="AW149" s="19">
        <f t="shared" si="116"/>
        <v>149.4</v>
      </c>
      <c r="AX149" s="8">
        <f t="shared" si="117"/>
        <v>5</v>
      </c>
      <c r="AY149" s="4">
        <f t="shared" si="118"/>
        <v>12</v>
      </c>
      <c r="AZ149" s="8">
        <f t="shared" si="119"/>
        <v>1012.1</v>
      </c>
      <c r="BA149" s="4">
        <f t="shared" si="120"/>
        <v>0</v>
      </c>
      <c r="BB149" s="4">
        <f t="shared" si="121"/>
        <v>0</v>
      </c>
      <c r="BC149" s="4" t="str">
        <f t="shared" si="122"/>
        <v>G0</v>
      </c>
      <c r="BD149" s="4">
        <f t="shared" si="123"/>
        <v>0</v>
      </c>
      <c r="BE149" s="19">
        <f t="shared" si="124"/>
        <v>0</v>
      </c>
      <c r="BF149" s="19">
        <f t="shared" si="125"/>
        <v>1.1999999999999886</v>
      </c>
      <c r="BG149" s="19">
        <f t="shared" si="126"/>
        <v>90</v>
      </c>
      <c r="BH149" s="1" t="str">
        <f t="shared" si="127"/>
        <v>T,2101,118.9,150.6,5,12,1012.1,0,0,G0,0</v>
      </c>
      <c r="BI149" s="1" t="str">
        <f t="shared" si="128"/>
        <v>T,2102,118.9,149.4,5,12,1012.1,0,0,G0,0</v>
      </c>
      <c r="BJ149" s="1" t="str">
        <f t="shared" si="86"/>
        <v>T,2101,118.9,150.6,5,12,1012.1,0,0,G0,0|T,2102,118.9,149.4,5,12,1012.1,0,0,G0,0|</v>
      </c>
      <c r="BK149" s="1" t="str">
        <f t="shared" si="87"/>
        <v>118.9,150.0,5.0,9.0,0.0,108.9,0.0,108.9</v>
      </c>
    </row>
    <row r="150" spans="1:63" x14ac:dyDescent="0.2">
      <c r="A150" s="4">
        <f t="shared" si="132"/>
        <v>12.199999999999973</v>
      </c>
      <c r="B150" s="4">
        <f t="shared" si="88"/>
        <v>121.99999999999972</v>
      </c>
      <c r="C150" s="4">
        <f t="shared" si="89"/>
        <v>1</v>
      </c>
      <c r="D150" s="4">
        <v>1</v>
      </c>
      <c r="E150" s="4">
        <f t="shared" si="90"/>
        <v>12.199999999999973</v>
      </c>
      <c r="F150" s="19">
        <f t="shared" si="77"/>
        <v>0</v>
      </c>
      <c r="G150" s="19">
        <f t="shared" si="91"/>
        <v>0</v>
      </c>
      <c r="H150" s="19"/>
      <c r="I150" s="19">
        <f t="shared" si="92"/>
        <v>119.79999999999976</v>
      </c>
      <c r="J150" s="19">
        <f t="shared" si="93"/>
        <v>150</v>
      </c>
      <c r="K150" s="19"/>
      <c r="L150" s="19">
        <f t="shared" si="94"/>
        <v>9</v>
      </c>
      <c r="M150" s="19">
        <f t="shared" si="95"/>
        <v>0</v>
      </c>
      <c r="N150" s="19">
        <f t="shared" si="96"/>
        <v>9</v>
      </c>
      <c r="O150" s="19">
        <f t="shared" si="97"/>
        <v>0</v>
      </c>
      <c r="P150" s="19">
        <f t="shared" si="98"/>
        <v>0</v>
      </c>
      <c r="Q150" s="19">
        <f t="shared" si="129"/>
        <v>109.79999999999976</v>
      </c>
      <c r="R150" s="19">
        <f t="shared" si="99"/>
        <v>0</v>
      </c>
      <c r="S150" s="19">
        <f t="shared" si="100"/>
        <v>0.6</v>
      </c>
      <c r="T150" s="4" t="s">
        <v>0</v>
      </c>
      <c r="U150" s="4">
        <f t="shared" si="101"/>
        <v>2101</v>
      </c>
      <c r="V150" s="19">
        <f t="shared" si="78"/>
        <v>119.79999999999976</v>
      </c>
      <c r="W150" s="19">
        <f t="shared" si="79"/>
        <v>150.6</v>
      </c>
      <c r="X150" s="8">
        <f t="shared" si="102"/>
        <v>5</v>
      </c>
      <c r="Y150" s="4">
        <f t="shared" si="131"/>
        <v>12</v>
      </c>
      <c r="Z150" s="8">
        <f t="shared" si="103"/>
        <v>1012.1999999999999</v>
      </c>
      <c r="AA150" s="4">
        <f t="shared" si="104"/>
        <v>0</v>
      </c>
      <c r="AB150" s="4">
        <f t="shared" si="105"/>
        <v>0</v>
      </c>
      <c r="AC150" s="4" t="str">
        <f t="shared" si="106"/>
        <v>G0</v>
      </c>
      <c r="AD150" s="4">
        <f t="shared" si="107"/>
        <v>0</v>
      </c>
      <c r="AE150" s="4">
        <f t="shared" si="108"/>
        <v>12.199999999999973</v>
      </c>
      <c r="AF150" s="19">
        <f t="shared" si="80"/>
        <v>0</v>
      </c>
      <c r="AG150" s="19">
        <f t="shared" si="81"/>
        <v>0</v>
      </c>
      <c r="AH150" s="19"/>
      <c r="AI150" s="19">
        <f t="shared" si="82"/>
        <v>119.79999999999976</v>
      </c>
      <c r="AJ150" s="19">
        <f t="shared" si="83"/>
        <v>150</v>
      </c>
      <c r="AK150" s="19"/>
      <c r="AL150" s="19">
        <f t="shared" si="84"/>
        <v>9</v>
      </c>
      <c r="AM150" s="19">
        <f t="shared" si="85"/>
        <v>0</v>
      </c>
      <c r="AN150" s="19">
        <f t="shared" si="109"/>
        <v>9</v>
      </c>
      <c r="AO150" s="19">
        <f t="shared" si="110"/>
        <v>0</v>
      </c>
      <c r="AP150" s="19">
        <f t="shared" si="111"/>
        <v>0</v>
      </c>
      <c r="AQ150" s="19">
        <f t="shared" si="130"/>
        <v>109.79999999999976</v>
      </c>
      <c r="AR150" s="19">
        <f t="shared" si="112"/>
        <v>0</v>
      </c>
      <c r="AS150" s="19">
        <f t="shared" si="113"/>
        <v>-0.6</v>
      </c>
      <c r="AT150" s="4" t="s">
        <v>0</v>
      </c>
      <c r="AU150" s="4">
        <f t="shared" si="114"/>
        <v>2102</v>
      </c>
      <c r="AV150" s="19">
        <f t="shared" si="115"/>
        <v>119.79999999999976</v>
      </c>
      <c r="AW150" s="19">
        <f t="shared" si="116"/>
        <v>149.4</v>
      </c>
      <c r="AX150" s="8">
        <f t="shared" si="117"/>
        <v>5</v>
      </c>
      <c r="AY150" s="4">
        <f t="shared" si="118"/>
        <v>12</v>
      </c>
      <c r="AZ150" s="8">
        <f t="shared" si="119"/>
        <v>1012.1999999999999</v>
      </c>
      <c r="BA150" s="4">
        <f t="shared" si="120"/>
        <v>0</v>
      </c>
      <c r="BB150" s="4">
        <f t="shared" si="121"/>
        <v>0</v>
      </c>
      <c r="BC150" s="4" t="str">
        <f t="shared" si="122"/>
        <v>G0</v>
      </c>
      <c r="BD150" s="4">
        <f t="shared" si="123"/>
        <v>0</v>
      </c>
      <c r="BE150" s="19">
        <f t="shared" si="124"/>
        <v>0</v>
      </c>
      <c r="BF150" s="19">
        <f t="shared" si="125"/>
        <v>1.1999999999999886</v>
      </c>
      <c r="BG150" s="19">
        <f t="shared" si="126"/>
        <v>90</v>
      </c>
      <c r="BH150" s="1" t="str">
        <f t="shared" si="127"/>
        <v>T,2101,119.8,150.6,5,12,1012.2,0,0,G0,0</v>
      </c>
      <c r="BI150" s="1" t="str">
        <f t="shared" si="128"/>
        <v>T,2102,119.8,149.4,5,12,1012.2,0,0,G0,0</v>
      </c>
      <c r="BJ150" s="1" t="str">
        <f t="shared" si="86"/>
        <v>T,2101,119.8,150.6,5,12,1012.2,0,0,G0,0|T,2102,119.8,149.4,5,12,1012.2,0,0,G0,0|</v>
      </c>
      <c r="BK150" s="1" t="str">
        <f t="shared" si="87"/>
        <v>119.8,150.0,5.0,9.0,0.0,109.8,0.0,109.8</v>
      </c>
    </row>
    <row r="151" spans="1:63" x14ac:dyDescent="0.2">
      <c r="A151" s="4">
        <f t="shared" si="132"/>
        <v>12.299999999999972</v>
      </c>
      <c r="B151" s="4">
        <f t="shared" si="88"/>
        <v>122.99999999999972</v>
      </c>
      <c r="C151" s="4">
        <f t="shared" si="89"/>
        <v>1</v>
      </c>
      <c r="D151" s="4">
        <v>1</v>
      </c>
      <c r="E151" s="4">
        <f t="shared" si="90"/>
        <v>12.299999999999972</v>
      </c>
      <c r="F151" s="19">
        <f t="shared" si="77"/>
        <v>0</v>
      </c>
      <c r="G151" s="19">
        <f t="shared" si="91"/>
        <v>0</v>
      </c>
      <c r="H151" s="19"/>
      <c r="I151" s="19">
        <f t="shared" si="92"/>
        <v>120.69999999999975</v>
      </c>
      <c r="J151" s="19">
        <f t="shared" si="93"/>
        <v>150</v>
      </c>
      <c r="K151" s="19"/>
      <c r="L151" s="19">
        <f t="shared" si="94"/>
        <v>9</v>
      </c>
      <c r="M151" s="19">
        <f t="shared" si="95"/>
        <v>0</v>
      </c>
      <c r="N151" s="19">
        <f t="shared" si="96"/>
        <v>9</v>
      </c>
      <c r="O151" s="19">
        <f t="shared" si="97"/>
        <v>0</v>
      </c>
      <c r="P151" s="19">
        <f t="shared" si="98"/>
        <v>0</v>
      </c>
      <c r="Q151" s="19">
        <f t="shared" si="129"/>
        <v>110.69999999999975</v>
      </c>
      <c r="R151" s="19">
        <f t="shared" si="99"/>
        <v>0</v>
      </c>
      <c r="S151" s="19">
        <f t="shared" si="100"/>
        <v>0.6</v>
      </c>
      <c r="T151" s="4" t="s">
        <v>0</v>
      </c>
      <c r="U151" s="4">
        <f t="shared" si="101"/>
        <v>2101</v>
      </c>
      <c r="V151" s="19">
        <f t="shared" si="78"/>
        <v>120.69999999999975</v>
      </c>
      <c r="W151" s="19">
        <f t="shared" si="79"/>
        <v>150.6</v>
      </c>
      <c r="X151" s="8">
        <f t="shared" si="102"/>
        <v>5</v>
      </c>
      <c r="Y151" s="4">
        <f t="shared" si="131"/>
        <v>12</v>
      </c>
      <c r="Z151" s="8">
        <f t="shared" si="103"/>
        <v>1012.3</v>
      </c>
      <c r="AA151" s="4">
        <f t="shared" si="104"/>
        <v>0</v>
      </c>
      <c r="AB151" s="4">
        <f t="shared" si="105"/>
        <v>0</v>
      </c>
      <c r="AC151" s="4" t="str">
        <f t="shared" si="106"/>
        <v>G0</v>
      </c>
      <c r="AD151" s="4">
        <f t="shared" si="107"/>
        <v>0</v>
      </c>
      <c r="AE151" s="4">
        <f t="shared" si="108"/>
        <v>12.299999999999972</v>
      </c>
      <c r="AF151" s="19">
        <f t="shared" si="80"/>
        <v>0</v>
      </c>
      <c r="AG151" s="19">
        <f t="shared" si="81"/>
        <v>0</v>
      </c>
      <c r="AH151" s="19"/>
      <c r="AI151" s="19">
        <f t="shared" si="82"/>
        <v>120.69999999999975</v>
      </c>
      <c r="AJ151" s="19">
        <f t="shared" si="83"/>
        <v>150</v>
      </c>
      <c r="AK151" s="19"/>
      <c r="AL151" s="19">
        <f t="shared" si="84"/>
        <v>9</v>
      </c>
      <c r="AM151" s="19">
        <f t="shared" si="85"/>
        <v>0</v>
      </c>
      <c r="AN151" s="19">
        <f t="shared" si="109"/>
        <v>9</v>
      </c>
      <c r="AO151" s="19">
        <f t="shared" si="110"/>
        <v>0</v>
      </c>
      <c r="AP151" s="19">
        <f t="shared" si="111"/>
        <v>0</v>
      </c>
      <c r="AQ151" s="19">
        <f t="shared" si="130"/>
        <v>110.69999999999975</v>
      </c>
      <c r="AR151" s="19">
        <f t="shared" si="112"/>
        <v>0</v>
      </c>
      <c r="AS151" s="19">
        <f t="shared" si="113"/>
        <v>-0.6</v>
      </c>
      <c r="AT151" s="4" t="s">
        <v>0</v>
      </c>
      <c r="AU151" s="4">
        <f t="shared" si="114"/>
        <v>2102</v>
      </c>
      <c r="AV151" s="19">
        <f t="shared" si="115"/>
        <v>120.69999999999975</v>
      </c>
      <c r="AW151" s="19">
        <f t="shared" si="116"/>
        <v>149.4</v>
      </c>
      <c r="AX151" s="8">
        <f t="shared" si="117"/>
        <v>5</v>
      </c>
      <c r="AY151" s="4">
        <f t="shared" si="118"/>
        <v>12</v>
      </c>
      <c r="AZ151" s="8">
        <f t="shared" si="119"/>
        <v>1012.3</v>
      </c>
      <c r="BA151" s="4">
        <f t="shared" si="120"/>
        <v>0</v>
      </c>
      <c r="BB151" s="4">
        <f t="shared" si="121"/>
        <v>0</v>
      </c>
      <c r="BC151" s="4" t="str">
        <f t="shared" si="122"/>
        <v>G0</v>
      </c>
      <c r="BD151" s="4">
        <f t="shared" si="123"/>
        <v>0</v>
      </c>
      <c r="BE151" s="19">
        <f t="shared" si="124"/>
        <v>0</v>
      </c>
      <c r="BF151" s="19">
        <f t="shared" si="125"/>
        <v>1.1999999999999886</v>
      </c>
      <c r="BG151" s="19">
        <f t="shared" si="126"/>
        <v>90</v>
      </c>
      <c r="BH151" s="1" t="str">
        <f t="shared" si="127"/>
        <v>T,2101,120.7,150.6,5,12,1012.3,0,0,G0,0</v>
      </c>
      <c r="BI151" s="1" t="str">
        <f t="shared" si="128"/>
        <v>T,2102,120.7,149.4,5,12,1012.3,0,0,G0,0</v>
      </c>
      <c r="BJ151" s="1" t="str">
        <f t="shared" si="86"/>
        <v>T,2101,120.7,150.6,5,12,1012.3,0,0,G0,0|T,2102,120.7,149.4,5,12,1012.3,0,0,G0,0|</v>
      </c>
      <c r="BK151" s="1" t="str">
        <f t="shared" si="87"/>
        <v>120.7,150.0,5.0,9.0,0.0,110.7,0.0,110.7</v>
      </c>
    </row>
    <row r="152" spans="1:63" x14ac:dyDescent="0.2">
      <c r="A152" s="4">
        <f t="shared" si="132"/>
        <v>12.399999999999972</v>
      </c>
      <c r="B152" s="4">
        <f t="shared" si="88"/>
        <v>123.99999999999972</v>
      </c>
      <c r="C152" s="4">
        <f t="shared" si="89"/>
        <v>1</v>
      </c>
      <c r="D152" s="4">
        <v>1</v>
      </c>
      <c r="E152" s="4">
        <f t="shared" si="90"/>
        <v>12.399999999999972</v>
      </c>
      <c r="F152" s="19">
        <f t="shared" si="77"/>
        <v>0</v>
      </c>
      <c r="G152" s="19">
        <f t="shared" si="91"/>
        <v>0</v>
      </c>
      <c r="H152" s="19"/>
      <c r="I152" s="19">
        <f t="shared" si="92"/>
        <v>121.59999999999975</v>
      </c>
      <c r="J152" s="19">
        <f t="shared" si="93"/>
        <v>150</v>
      </c>
      <c r="K152" s="19"/>
      <c r="L152" s="19">
        <f t="shared" si="94"/>
        <v>9</v>
      </c>
      <c r="M152" s="19">
        <f t="shared" si="95"/>
        <v>0</v>
      </c>
      <c r="N152" s="19">
        <f t="shared" si="96"/>
        <v>9</v>
      </c>
      <c r="O152" s="19">
        <f t="shared" si="97"/>
        <v>0</v>
      </c>
      <c r="P152" s="19">
        <f t="shared" si="98"/>
        <v>0</v>
      </c>
      <c r="Q152" s="19">
        <f t="shared" si="129"/>
        <v>111.59999999999975</v>
      </c>
      <c r="R152" s="19">
        <f t="shared" si="99"/>
        <v>0</v>
      </c>
      <c r="S152" s="19">
        <f t="shared" si="100"/>
        <v>0.6</v>
      </c>
      <c r="T152" s="4" t="s">
        <v>0</v>
      </c>
      <c r="U152" s="4">
        <f t="shared" si="101"/>
        <v>2101</v>
      </c>
      <c r="V152" s="19">
        <f t="shared" si="78"/>
        <v>121.59999999999975</v>
      </c>
      <c r="W152" s="19">
        <f t="shared" si="79"/>
        <v>150.6</v>
      </c>
      <c r="X152" s="8">
        <f t="shared" si="102"/>
        <v>5</v>
      </c>
      <c r="Y152" s="4">
        <f t="shared" si="131"/>
        <v>12</v>
      </c>
      <c r="Z152" s="8">
        <f t="shared" si="103"/>
        <v>1012.4</v>
      </c>
      <c r="AA152" s="4">
        <f t="shared" si="104"/>
        <v>0</v>
      </c>
      <c r="AB152" s="4">
        <f t="shared" si="105"/>
        <v>0</v>
      </c>
      <c r="AC152" s="4" t="str">
        <f t="shared" si="106"/>
        <v>G0</v>
      </c>
      <c r="AD152" s="4">
        <f t="shared" si="107"/>
        <v>0</v>
      </c>
      <c r="AE152" s="4">
        <f t="shared" si="108"/>
        <v>12.399999999999972</v>
      </c>
      <c r="AF152" s="19">
        <f t="shared" si="80"/>
        <v>0</v>
      </c>
      <c r="AG152" s="19">
        <f t="shared" si="81"/>
        <v>0</v>
      </c>
      <c r="AH152" s="19"/>
      <c r="AI152" s="19">
        <f t="shared" si="82"/>
        <v>121.59999999999975</v>
      </c>
      <c r="AJ152" s="19">
        <f t="shared" si="83"/>
        <v>150</v>
      </c>
      <c r="AK152" s="19"/>
      <c r="AL152" s="19">
        <f t="shared" si="84"/>
        <v>9</v>
      </c>
      <c r="AM152" s="19">
        <f t="shared" si="85"/>
        <v>0</v>
      </c>
      <c r="AN152" s="19">
        <f t="shared" si="109"/>
        <v>9</v>
      </c>
      <c r="AO152" s="19">
        <f t="shared" si="110"/>
        <v>0</v>
      </c>
      <c r="AP152" s="19">
        <f t="shared" si="111"/>
        <v>0</v>
      </c>
      <c r="AQ152" s="19">
        <f t="shared" si="130"/>
        <v>111.59999999999975</v>
      </c>
      <c r="AR152" s="19">
        <f t="shared" si="112"/>
        <v>0</v>
      </c>
      <c r="AS152" s="19">
        <f t="shared" si="113"/>
        <v>-0.6</v>
      </c>
      <c r="AT152" s="4" t="s">
        <v>0</v>
      </c>
      <c r="AU152" s="4">
        <f t="shared" si="114"/>
        <v>2102</v>
      </c>
      <c r="AV152" s="19">
        <f t="shared" si="115"/>
        <v>121.59999999999975</v>
      </c>
      <c r="AW152" s="19">
        <f t="shared" si="116"/>
        <v>149.4</v>
      </c>
      <c r="AX152" s="8">
        <f t="shared" si="117"/>
        <v>5</v>
      </c>
      <c r="AY152" s="4">
        <f t="shared" si="118"/>
        <v>12</v>
      </c>
      <c r="AZ152" s="8">
        <f t="shared" si="119"/>
        <v>1012.4</v>
      </c>
      <c r="BA152" s="4">
        <f t="shared" si="120"/>
        <v>0</v>
      </c>
      <c r="BB152" s="4">
        <f t="shared" si="121"/>
        <v>0</v>
      </c>
      <c r="BC152" s="4" t="str">
        <f t="shared" si="122"/>
        <v>G0</v>
      </c>
      <c r="BD152" s="4">
        <f t="shared" si="123"/>
        <v>0</v>
      </c>
      <c r="BE152" s="19">
        <f t="shared" si="124"/>
        <v>0</v>
      </c>
      <c r="BF152" s="19">
        <f t="shared" si="125"/>
        <v>1.1999999999999886</v>
      </c>
      <c r="BG152" s="19">
        <f t="shared" si="126"/>
        <v>90</v>
      </c>
      <c r="BH152" s="1" t="str">
        <f t="shared" si="127"/>
        <v>T,2101,121.6,150.6,5,12,1012.4,0,0,G0,0</v>
      </c>
      <c r="BI152" s="1" t="str">
        <f t="shared" si="128"/>
        <v>T,2102,121.6,149.4,5,12,1012.4,0,0,G0,0</v>
      </c>
      <c r="BJ152" s="1" t="str">
        <f t="shared" si="86"/>
        <v>T,2101,121.6,150.6,5,12,1012.4,0,0,G0,0|T,2102,121.6,149.4,5,12,1012.4,0,0,G0,0|</v>
      </c>
      <c r="BK152" s="1" t="str">
        <f t="shared" si="87"/>
        <v>121.6,150.0,5.0,9.0,0.0,111.6,0.0,111.6</v>
      </c>
    </row>
    <row r="153" spans="1:63" x14ac:dyDescent="0.2">
      <c r="A153" s="4">
        <f t="shared" si="132"/>
        <v>12.499999999999972</v>
      </c>
      <c r="B153" s="4">
        <f t="shared" si="88"/>
        <v>124.99999999999972</v>
      </c>
      <c r="C153" s="4">
        <f t="shared" si="89"/>
        <v>1</v>
      </c>
      <c r="D153" s="4">
        <v>1</v>
      </c>
      <c r="E153" s="4">
        <f t="shared" si="90"/>
        <v>12.499999999999972</v>
      </c>
      <c r="F153" s="19">
        <f t="shared" si="77"/>
        <v>0</v>
      </c>
      <c r="G153" s="19">
        <f t="shared" si="91"/>
        <v>0</v>
      </c>
      <c r="H153" s="19"/>
      <c r="I153" s="19">
        <f t="shared" si="92"/>
        <v>122.49999999999974</v>
      </c>
      <c r="J153" s="19">
        <f t="shared" si="93"/>
        <v>150</v>
      </c>
      <c r="K153" s="19"/>
      <c r="L153" s="19">
        <f t="shared" si="94"/>
        <v>9</v>
      </c>
      <c r="M153" s="19">
        <f t="shared" si="95"/>
        <v>0</v>
      </c>
      <c r="N153" s="19">
        <f t="shared" si="96"/>
        <v>9</v>
      </c>
      <c r="O153" s="19">
        <f t="shared" si="97"/>
        <v>0</v>
      </c>
      <c r="P153" s="19">
        <f t="shared" si="98"/>
        <v>0</v>
      </c>
      <c r="Q153" s="19">
        <f t="shared" si="129"/>
        <v>112.49999999999974</v>
      </c>
      <c r="R153" s="19">
        <f t="shared" si="99"/>
        <v>0</v>
      </c>
      <c r="S153" s="19">
        <f t="shared" si="100"/>
        <v>0.6</v>
      </c>
      <c r="T153" s="4" t="s">
        <v>0</v>
      </c>
      <c r="U153" s="4">
        <f t="shared" si="101"/>
        <v>2101</v>
      </c>
      <c r="V153" s="19">
        <f t="shared" si="78"/>
        <v>122.49999999999974</v>
      </c>
      <c r="W153" s="19">
        <f t="shared" si="79"/>
        <v>150.6</v>
      </c>
      <c r="X153" s="8">
        <f t="shared" si="102"/>
        <v>5</v>
      </c>
      <c r="Y153" s="4">
        <f t="shared" si="131"/>
        <v>12</v>
      </c>
      <c r="Z153" s="8">
        <f t="shared" si="103"/>
        <v>1012.5</v>
      </c>
      <c r="AA153" s="4">
        <f t="shared" si="104"/>
        <v>0</v>
      </c>
      <c r="AB153" s="4">
        <f t="shared" si="105"/>
        <v>0</v>
      </c>
      <c r="AC153" s="4" t="str">
        <f t="shared" si="106"/>
        <v>G0</v>
      </c>
      <c r="AD153" s="4">
        <f t="shared" si="107"/>
        <v>0</v>
      </c>
      <c r="AE153" s="4">
        <f t="shared" si="108"/>
        <v>12.499999999999972</v>
      </c>
      <c r="AF153" s="19">
        <f t="shared" si="80"/>
        <v>0</v>
      </c>
      <c r="AG153" s="19">
        <f t="shared" si="81"/>
        <v>0</v>
      </c>
      <c r="AH153" s="19"/>
      <c r="AI153" s="19">
        <f t="shared" si="82"/>
        <v>122.49999999999974</v>
      </c>
      <c r="AJ153" s="19">
        <f t="shared" si="83"/>
        <v>150</v>
      </c>
      <c r="AK153" s="19"/>
      <c r="AL153" s="19">
        <f t="shared" si="84"/>
        <v>9</v>
      </c>
      <c r="AM153" s="19">
        <f t="shared" si="85"/>
        <v>0</v>
      </c>
      <c r="AN153" s="19">
        <f t="shared" si="109"/>
        <v>9</v>
      </c>
      <c r="AO153" s="19">
        <f t="shared" si="110"/>
        <v>0</v>
      </c>
      <c r="AP153" s="19">
        <f t="shared" si="111"/>
        <v>0</v>
      </c>
      <c r="AQ153" s="19">
        <f t="shared" si="130"/>
        <v>112.49999999999974</v>
      </c>
      <c r="AR153" s="19">
        <f t="shared" si="112"/>
        <v>0</v>
      </c>
      <c r="AS153" s="19">
        <f t="shared" si="113"/>
        <v>-0.6</v>
      </c>
      <c r="AT153" s="4" t="s">
        <v>0</v>
      </c>
      <c r="AU153" s="4">
        <f t="shared" si="114"/>
        <v>2102</v>
      </c>
      <c r="AV153" s="19">
        <f t="shared" si="115"/>
        <v>122.49999999999974</v>
      </c>
      <c r="AW153" s="19">
        <f t="shared" si="116"/>
        <v>149.4</v>
      </c>
      <c r="AX153" s="8">
        <f t="shared" si="117"/>
        <v>5</v>
      </c>
      <c r="AY153" s="4">
        <f t="shared" si="118"/>
        <v>12</v>
      </c>
      <c r="AZ153" s="8">
        <f t="shared" si="119"/>
        <v>1012.5</v>
      </c>
      <c r="BA153" s="4">
        <f t="shared" si="120"/>
        <v>0</v>
      </c>
      <c r="BB153" s="4">
        <f t="shared" si="121"/>
        <v>0</v>
      </c>
      <c r="BC153" s="4" t="str">
        <f t="shared" si="122"/>
        <v>G0</v>
      </c>
      <c r="BD153" s="4">
        <f t="shared" si="123"/>
        <v>0</v>
      </c>
      <c r="BE153" s="19">
        <f t="shared" si="124"/>
        <v>0</v>
      </c>
      <c r="BF153" s="19">
        <f t="shared" si="125"/>
        <v>1.1999999999999886</v>
      </c>
      <c r="BG153" s="19">
        <f t="shared" si="126"/>
        <v>90</v>
      </c>
      <c r="BH153" s="1" t="str">
        <f t="shared" si="127"/>
        <v>T,2101,122.5,150.6,5,12,1012.5,0,0,G0,0</v>
      </c>
      <c r="BI153" s="1" t="str">
        <f t="shared" si="128"/>
        <v>T,2102,122.5,149.4,5,12,1012.5,0,0,G0,0</v>
      </c>
      <c r="BJ153" s="1" t="str">
        <f t="shared" si="86"/>
        <v>T,2101,122.5,150.6,5,12,1012.5,0,0,G0,0|T,2102,122.5,149.4,5,12,1012.5,0,0,G0,0|</v>
      </c>
      <c r="BK153" s="1" t="str">
        <f t="shared" si="87"/>
        <v>122.5,150.0,5.0,9.0,0.0,112.5,0.0,112.5</v>
      </c>
    </row>
    <row r="154" spans="1:63" x14ac:dyDescent="0.2">
      <c r="A154" s="4">
        <f t="shared" si="132"/>
        <v>12.599999999999971</v>
      </c>
      <c r="B154" s="4">
        <f t="shared" si="88"/>
        <v>125.9999999999997</v>
      </c>
      <c r="C154" s="4">
        <f t="shared" si="89"/>
        <v>1</v>
      </c>
      <c r="D154" s="4">
        <v>1</v>
      </c>
      <c r="E154" s="4">
        <f t="shared" si="90"/>
        <v>12.599999999999971</v>
      </c>
      <c r="F154" s="19">
        <f t="shared" si="77"/>
        <v>0</v>
      </c>
      <c r="G154" s="19">
        <f t="shared" si="91"/>
        <v>0</v>
      </c>
      <c r="H154" s="19"/>
      <c r="I154" s="19">
        <f t="shared" si="92"/>
        <v>123.39999999999974</v>
      </c>
      <c r="J154" s="19">
        <f t="shared" si="93"/>
        <v>150</v>
      </c>
      <c r="K154" s="19"/>
      <c r="L154" s="19">
        <f t="shared" si="94"/>
        <v>9</v>
      </c>
      <c r="M154" s="19">
        <f t="shared" si="95"/>
        <v>0</v>
      </c>
      <c r="N154" s="19">
        <f t="shared" si="96"/>
        <v>9</v>
      </c>
      <c r="O154" s="19">
        <f t="shared" si="97"/>
        <v>0</v>
      </c>
      <c r="P154" s="19">
        <f t="shared" si="98"/>
        <v>0</v>
      </c>
      <c r="Q154" s="19">
        <f t="shared" si="129"/>
        <v>113.39999999999974</v>
      </c>
      <c r="R154" s="19">
        <f t="shared" si="99"/>
        <v>0</v>
      </c>
      <c r="S154" s="19">
        <f t="shared" si="100"/>
        <v>0.6</v>
      </c>
      <c r="T154" s="4" t="s">
        <v>0</v>
      </c>
      <c r="U154" s="4">
        <f t="shared" si="101"/>
        <v>2101</v>
      </c>
      <c r="V154" s="19">
        <f t="shared" si="78"/>
        <v>123.39999999999974</v>
      </c>
      <c r="W154" s="19">
        <f t="shared" si="79"/>
        <v>150.6</v>
      </c>
      <c r="X154" s="8">
        <f t="shared" si="102"/>
        <v>5</v>
      </c>
      <c r="Y154" s="4">
        <f t="shared" si="131"/>
        <v>12</v>
      </c>
      <c r="Z154" s="8">
        <f t="shared" si="103"/>
        <v>1012.6</v>
      </c>
      <c r="AA154" s="4">
        <f t="shared" si="104"/>
        <v>0</v>
      </c>
      <c r="AB154" s="4">
        <f t="shared" si="105"/>
        <v>0</v>
      </c>
      <c r="AC154" s="4" t="str">
        <f t="shared" si="106"/>
        <v>G0</v>
      </c>
      <c r="AD154" s="4">
        <f t="shared" si="107"/>
        <v>0</v>
      </c>
      <c r="AE154" s="4">
        <f t="shared" si="108"/>
        <v>12.599999999999971</v>
      </c>
      <c r="AF154" s="19">
        <f t="shared" si="80"/>
        <v>0</v>
      </c>
      <c r="AG154" s="19">
        <f t="shared" si="81"/>
        <v>0</v>
      </c>
      <c r="AH154" s="19"/>
      <c r="AI154" s="19">
        <f t="shared" si="82"/>
        <v>123.39999999999974</v>
      </c>
      <c r="AJ154" s="19">
        <f t="shared" si="83"/>
        <v>150</v>
      </c>
      <c r="AK154" s="19"/>
      <c r="AL154" s="19">
        <f t="shared" si="84"/>
        <v>9</v>
      </c>
      <c r="AM154" s="19">
        <f t="shared" si="85"/>
        <v>0</v>
      </c>
      <c r="AN154" s="19">
        <f t="shared" si="109"/>
        <v>9</v>
      </c>
      <c r="AO154" s="19">
        <f t="shared" si="110"/>
        <v>0</v>
      </c>
      <c r="AP154" s="19">
        <f t="shared" si="111"/>
        <v>0</v>
      </c>
      <c r="AQ154" s="19">
        <f t="shared" si="130"/>
        <v>113.39999999999974</v>
      </c>
      <c r="AR154" s="19">
        <f t="shared" si="112"/>
        <v>0</v>
      </c>
      <c r="AS154" s="19">
        <f t="shared" si="113"/>
        <v>-0.6</v>
      </c>
      <c r="AT154" s="4" t="s">
        <v>0</v>
      </c>
      <c r="AU154" s="4">
        <f t="shared" si="114"/>
        <v>2102</v>
      </c>
      <c r="AV154" s="19">
        <f t="shared" si="115"/>
        <v>123.39999999999974</v>
      </c>
      <c r="AW154" s="19">
        <f t="shared" si="116"/>
        <v>149.4</v>
      </c>
      <c r="AX154" s="8">
        <f t="shared" si="117"/>
        <v>5</v>
      </c>
      <c r="AY154" s="4">
        <f t="shared" si="118"/>
        <v>12</v>
      </c>
      <c r="AZ154" s="8">
        <f t="shared" si="119"/>
        <v>1012.6</v>
      </c>
      <c r="BA154" s="4">
        <f t="shared" si="120"/>
        <v>0</v>
      </c>
      <c r="BB154" s="4">
        <f t="shared" si="121"/>
        <v>0</v>
      </c>
      <c r="BC154" s="4" t="str">
        <f t="shared" si="122"/>
        <v>G0</v>
      </c>
      <c r="BD154" s="4">
        <f t="shared" si="123"/>
        <v>0</v>
      </c>
      <c r="BE154" s="19">
        <f t="shared" si="124"/>
        <v>0</v>
      </c>
      <c r="BF154" s="19">
        <f t="shared" si="125"/>
        <v>1.1999999999999886</v>
      </c>
      <c r="BG154" s="19">
        <f t="shared" si="126"/>
        <v>90</v>
      </c>
      <c r="BH154" s="1" t="str">
        <f t="shared" si="127"/>
        <v>T,2101,123.4,150.6,5,12,1012.6,0,0,G0,0</v>
      </c>
      <c r="BI154" s="1" t="str">
        <f t="shared" si="128"/>
        <v>T,2102,123.4,149.4,5,12,1012.6,0,0,G0,0</v>
      </c>
      <c r="BJ154" s="1" t="str">
        <f t="shared" si="86"/>
        <v>T,2101,123.4,150.6,5,12,1012.6,0,0,G0,0|T,2102,123.4,149.4,5,12,1012.6,0,0,G0,0|</v>
      </c>
      <c r="BK154" s="1" t="str">
        <f t="shared" si="87"/>
        <v>123.4,150.0,5.0,9.0,0.0,113.4,0.0,113.4</v>
      </c>
    </row>
    <row r="155" spans="1:63" x14ac:dyDescent="0.2">
      <c r="A155" s="4">
        <f t="shared" si="132"/>
        <v>12.699999999999971</v>
      </c>
      <c r="B155" s="4">
        <f t="shared" si="88"/>
        <v>126.9999999999997</v>
      </c>
      <c r="C155" s="4">
        <f t="shared" si="89"/>
        <v>1</v>
      </c>
      <c r="D155" s="4">
        <v>1</v>
      </c>
      <c r="E155" s="4">
        <f t="shared" si="90"/>
        <v>12.699999999999971</v>
      </c>
      <c r="F155" s="19">
        <f t="shared" si="77"/>
        <v>0</v>
      </c>
      <c r="G155" s="19">
        <f t="shared" si="91"/>
        <v>0</v>
      </c>
      <c r="H155" s="19"/>
      <c r="I155" s="19">
        <f t="shared" si="92"/>
        <v>124.29999999999974</v>
      </c>
      <c r="J155" s="19">
        <f t="shared" si="93"/>
        <v>150</v>
      </c>
      <c r="K155" s="19"/>
      <c r="L155" s="19">
        <f t="shared" si="94"/>
        <v>9</v>
      </c>
      <c r="M155" s="19">
        <f t="shared" si="95"/>
        <v>0</v>
      </c>
      <c r="N155" s="19">
        <f t="shared" si="96"/>
        <v>9</v>
      </c>
      <c r="O155" s="19">
        <f t="shared" si="97"/>
        <v>0</v>
      </c>
      <c r="P155" s="19">
        <f t="shared" si="98"/>
        <v>0</v>
      </c>
      <c r="Q155" s="19">
        <f t="shared" si="129"/>
        <v>114.29999999999974</v>
      </c>
      <c r="R155" s="19">
        <f t="shared" si="99"/>
        <v>0</v>
      </c>
      <c r="S155" s="19">
        <f t="shared" si="100"/>
        <v>0.6</v>
      </c>
      <c r="T155" s="4" t="s">
        <v>0</v>
      </c>
      <c r="U155" s="4">
        <f t="shared" si="101"/>
        <v>2101</v>
      </c>
      <c r="V155" s="19">
        <f t="shared" si="78"/>
        <v>124.29999999999974</v>
      </c>
      <c r="W155" s="19">
        <f t="shared" si="79"/>
        <v>150.6</v>
      </c>
      <c r="X155" s="8">
        <f t="shared" si="102"/>
        <v>5</v>
      </c>
      <c r="Y155" s="4">
        <f t="shared" si="131"/>
        <v>12</v>
      </c>
      <c r="Z155" s="8">
        <f t="shared" si="103"/>
        <v>1012.6999999999999</v>
      </c>
      <c r="AA155" s="4">
        <f t="shared" si="104"/>
        <v>0</v>
      </c>
      <c r="AB155" s="4">
        <f t="shared" si="105"/>
        <v>0</v>
      </c>
      <c r="AC155" s="4" t="str">
        <f t="shared" si="106"/>
        <v>G0</v>
      </c>
      <c r="AD155" s="4">
        <f t="shared" si="107"/>
        <v>0</v>
      </c>
      <c r="AE155" s="4">
        <f t="shared" si="108"/>
        <v>12.699999999999971</v>
      </c>
      <c r="AF155" s="19">
        <f t="shared" si="80"/>
        <v>0</v>
      </c>
      <c r="AG155" s="19">
        <f t="shared" si="81"/>
        <v>0</v>
      </c>
      <c r="AH155" s="19"/>
      <c r="AI155" s="19">
        <f t="shared" si="82"/>
        <v>124.29999999999974</v>
      </c>
      <c r="AJ155" s="19">
        <f t="shared" si="83"/>
        <v>150</v>
      </c>
      <c r="AK155" s="19"/>
      <c r="AL155" s="19">
        <f t="shared" si="84"/>
        <v>9</v>
      </c>
      <c r="AM155" s="19">
        <f t="shared" si="85"/>
        <v>0</v>
      </c>
      <c r="AN155" s="19">
        <f t="shared" si="109"/>
        <v>9</v>
      </c>
      <c r="AO155" s="19">
        <f t="shared" si="110"/>
        <v>0</v>
      </c>
      <c r="AP155" s="19">
        <f t="shared" si="111"/>
        <v>0</v>
      </c>
      <c r="AQ155" s="19">
        <f t="shared" si="130"/>
        <v>114.29999999999974</v>
      </c>
      <c r="AR155" s="19">
        <f t="shared" si="112"/>
        <v>0</v>
      </c>
      <c r="AS155" s="19">
        <f t="shared" si="113"/>
        <v>-0.6</v>
      </c>
      <c r="AT155" s="4" t="s">
        <v>0</v>
      </c>
      <c r="AU155" s="4">
        <f t="shared" si="114"/>
        <v>2102</v>
      </c>
      <c r="AV155" s="19">
        <f t="shared" si="115"/>
        <v>124.29999999999974</v>
      </c>
      <c r="AW155" s="19">
        <f t="shared" si="116"/>
        <v>149.4</v>
      </c>
      <c r="AX155" s="8">
        <f t="shared" si="117"/>
        <v>5</v>
      </c>
      <c r="AY155" s="4">
        <f t="shared" si="118"/>
        <v>12</v>
      </c>
      <c r="AZ155" s="8">
        <f t="shared" si="119"/>
        <v>1012.6999999999999</v>
      </c>
      <c r="BA155" s="4">
        <f t="shared" si="120"/>
        <v>0</v>
      </c>
      <c r="BB155" s="4">
        <f t="shared" si="121"/>
        <v>0</v>
      </c>
      <c r="BC155" s="4" t="str">
        <f t="shared" si="122"/>
        <v>G0</v>
      </c>
      <c r="BD155" s="4">
        <f t="shared" si="123"/>
        <v>0</v>
      </c>
      <c r="BE155" s="19">
        <f t="shared" si="124"/>
        <v>0</v>
      </c>
      <c r="BF155" s="19">
        <f t="shared" si="125"/>
        <v>1.1999999999999886</v>
      </c>
      <c r="BG155" s="19">
        <f t="shared" si="126"/>
        <v>90</v>
      </c>
      <c r="BH155" s="1" t="str">
        <f t="shared" si="127"/>
        <v>T,2101,124.3,150.6,5,12,1012.7,0,0,G0,0</v>
      </c>
      <c r="BI155" s="1" t="str">
        <f t="shared" si="128"/>
        <v>T,2102,124.3,149.4,5,12,1012.7,0,0,G0,0</v>
      </c>
      <c r="BJ155" s="1" t="str">
        <f t="shared" si="86"/>
        <v>T,2101,124.3,150.6,5,12,1012.7,0,0,G0,0|T,2102,124.3,149.4,5,12,1012.7,0,0,G0,0|</v>
      </c>
      <c r="BK155" s="1" t="str">
        <f t="shared" si="87"/>
        <v>124.3,150.0,5.0,9.0,0.0,114.3,0.0,114.3</v>
      </c>
    </row>
    <row r="156" spans="1:63" x14ac:dyDescent="0.2">
      <c r="A156" s="4">
        <f t="shared" si="132"/>
        <v>12.799999999999971</v>
      </c>
      <c r="B156" s="4">
        <f t="shared" si="88"/>
        <v>127.9999999999997</v>
      </c>
      <c r="C156" s="4">
        <f t="shared" si="89"/>
        <v>1</v>
      </c>
      <c r="D156" s="4">
        <v>1</v>
      </c>
      <c r="E156" s="4">
        <f t="shared" si="90"/>
        <v>12.799999999999971</v>
      </c>
      <c r="F156" s="19">
        <f t="shared" ref="F156:F219" si="133">$B$14 + $D$14*$E156 + 0.5*$F$14*$E156*$E156</f>
        <v>0</v>
      </c>
      <c r="G156" s="19">
        <f t="shared" si="91"/>
        <v>0</v>
      </c>
      <c r="H156" s="19"/>
      <c r="I156" s="19">
        <f t="shared" si="92"/>
        <v>125.19999999999973</v>
      </c>
      <c r="J156" s="19">
        <f t="shared" si="93"/>
        <v>150</v>
      </c>
      <c r="K156" s="19"/>
      <c r="L156" s="19">
        <f t="shared" si="94"/>
        <v>9</v>
      </c>
      <c r="M156" s="19">
        <f t="shared" si="95"/>
        <v>0</v>
      </c>
      <c r="N156" s="19">
        <f t="shared" si="96"/>
        <v>9</v>
      </c>
      <c r="O156" s="19">
        <f t="shared" si="97"/>
        <v>0</v>
      </c>
      <c r="P156" s="19">
        <f t="shared" si="98"/>
        <v>0</v>
      </c>
      <c r="Q156" s="19">
        <f t="shared" si="129"/>
        <v>115.19999999999973</v>
      </c>
      <c r="R156" s="19">
        <f t="shared" si="99"/>
        <v>0</v>
      </c>
      <c r="S156" s="19">
        <f t="shared" si="100"/>
        <v>0.6</v>
      </c>
      <c r="T156" s="4" t="s">
        <v>0</v>
      </c>
      <c r="U156" s="4">
        <f t="shared" si="101"/>
        <v>2101</v>
      </c>
      <c r="V156" s="19">
        <f t="shared" ref="V156:V219" si="134">I156+R156</f>
        <v>125.19999999999973</v>
      </c>
      <c r="W156" s="19">
        <f t="shared" ref="W156:W219" si="135">J156+S156</f>
        <v>150.6</v>
      </c>
      <c r="X156" s="8">
        <f t="shared" si="102"/>
        <v>5</v>
      </c>
      <c r="Y156" s="4">
        <f t="shared" si="131"/>
        <v>12</v>
      </c>
      <c r="Z156" s="8">
        <f t="shared" si="103"/>
        <v>1012.8</v>
      </c>
      <c r="AA156" s="4">
        <f t="shared" si="104"/>
        <v>0</v>
      </c>
      <c r="AB156" s="4">
        <f t="shared" si="105"/>
        <v>0</v>
      </c>
      <c r="AC156" s="4" t="str">
        <f t="shared" si="106"/>
        <v>G0</v>
      </c>
      <c r="AD156" s="4">
        <f t="shared" si="107"/>
        <v>0</v>
      </c>
      <c r="AE156" s="4">
        <f t="shared" si="108"/>
        <v>12.799999999999971</v>
      </c>
      <c r="AF156" s="19">
        <f t="shared" ref="AF156:AF219" si="136">$B$14 + $D$14*$AE156 + 0.5*$F$14*$AE156*$AE156</f>
        <v>0</v>
      </c>
      <c r="AG156" s="19">
        <f t="shared" ref="AG156:AG219" si="137">$D$14+ $F$14*$AE156</f>
        <v>0</v>
      </c>
      <c r="AH156" s="19"/>
      <c r="AI156" s="19">
        <f t="shared" ref="AI156:AI219" si="138">$B$7 + $B$10*$AE156 + 0.5*$B$12*$AE156*$AE156 + $B$13*COS(AF156)</f>
        <v>125.19999999999973</v>
      </c>
      <c r="AJ156" s="19">
        <f t="shared" ref="AJ156:AJ219" si="139">$D$7 + $D$10*$AE156 + 0.5*$D$12*$AE156*$AE156 + $B$13*SIN(AF156)</f>
        <v>150</v>
      </c>
      <c r="AK156" s="19"/>
      <c r="AL156" s="19">
        <f t="shared" ref="AL156:AL219" si="140">$B$10 + $B$12*$AE156 - $B$13*SIN(AF156)*AG156</f>
        <v>9</v>
      </c>
      <c r="AM156" s="19">
        <f t="shared" ref="AM156:AM219" si="141">$D$10 + $D$12*$AE156 + $B$13*COS(AF156)*AG156</f>
        <v>0</v>
      </c>
      <c r="AN156" s="19">
        <f t="shared" si="109"/>
        <v>9</v>
      </c>
      <c r="AO156" s="19">
        <f t="shared" si="110"/>
        <v>0</v>
      </c>
      <c r="AP156" s="19">
        <f t="shared" si="111"/>
        <v>0</v>
      </c>
      <c r="AQ156" s="19">
        <f t="shared" si="130"/>
        <v>115.19999999999973</v>
      </c>
      <c r="AR156" s="19">
        <f t="shared" si="112"/>
        <v>0</v>
      </c>
      <c r="AS156" s="19">
        <f t="shared" si="113"/>
        <v>-0.6</v>
      </c>
      <c r="AT156" s="4" t="s">
        <v>0</v>
      </c>
      <c r="AU156" s="4">
        <f t="shared" si="114"/>
        <v>2102</v>
      </c>
      <c r="AV156" s="19">
        <f t="shared" si="115"/>
        <v>125.19999999999973</v>
      </c>
      <c r="AW156" s="19">
        <f t="shared" si="116"/>
        <v>149.4</v>
      </c>
      <c r="AX156" s="8">
        <f t="shared" si="117"/>
        <v>5</v>
      </c>
      <c r="AY156" s="4">
        <f t="shared" si="118"/>
        <v>12</v>
      </c>
      <c r="AZ156" s="8">
        <f t="shared" si="119"/>
        <v>1012.8</v>
      </c>
      <c r="BA156" s="4">
        <f t="shared" si="120"/>
        <v>0</v>
      </c>
      <c r="BB156" s="4">
        <f t="shared" si="121"/>
        <v>0</v>
      </c>
      <c r="BC156" s="4" t="str">
        <f t="shared" si="122"/>
        <v>G0</v>
      </c>
      <c r="BD156" s="4">
        <f t="shared" si="123"/>
        <v>0</v>
      </c>
      <c r="BE156" s="19">
        <f t="shared" si="124"/>
        <v>0</v>
      </c>
      <c r="BF156" s="19">
        <f t="shared" si="125"/>
        <v>1.1999999999999886</v>
      </c>
      <c r="BG156" s="19">
        <f t="shared" si="126"/>
        <v>90</v>
      </c>
      <c r="BH156" s="1" t="str">
        <f t="shared" si="127"/>
        <v>T,2101,125.2,150.6,5,12,1012.8,0,0,G0,0</v>
      </c>
      <c r="BI156" s="1" t="str">
        <f t="shared" si="128"/>
        <v>T,2102,125.2,149.4,5,12,1012.8,0,0,G0,0</v>
      </c>
      <c r="BJ156" s="1" t="str">
        <f t="shared" ref="BJ156:BJ219" si="142">IF(C156=1,CONCATENATE(BH156,$BH$25,BI156,$BH$25),"")</f>
        <v>T,2101,125.2,150.6,5,12,1012.8,0,0,G0,0|T,2102,125.2,149.4,5,12,1012.8,0,0,G0,0|</v>
      </c>
      <c r="BK156" s="1" t="str">
        <f t="shared" ref="BK156:BK219" si="143">CONCATENATE(TEXT(I156,"0.0"),",",TEXT(J156,"0.0"),",",TEXT($F$7,"0.0"),",",TEXT(N156,"0.0"),",",TEXT(0,"0.0"),",",TEXT($Q156,"0.0"),",",TEXT($P156,"0.0"),",",TEXT($Q156,"0.0"))</f>
        <v>125.2,150.0,5.0,9.0,0.0,115.2,0.0,115.2</v>
      </c>
    </row>
    <row r="157" spans="1:63" x14ac:dyDescent="0.2">
      <c r="A157" s="4">
        <f t="shared" si="132"/>
        <v>12.89999999999997</v>
      </c>
      <c r="B157" s="4">
        <f t="shared" ref="B157:B220" si="144">A157/$B$17</f>
        <v>128.99999999999969</v>
      </c>
      <c r="C157" s="4">
        <f t="shared" ref="C157:C220" si="145">IF(B157-INT(B157+0.001)&gt;0.001,0,1)</f>
        <v>1</v>
      </c>
      <c r="D157" s="4">
        <v>1</v>
      </c>
      <c r="E157" s="4">
        <f t="shared" ref="E157:E220" si="146">$A157+$B$21</f>
        <v>12.89999999999997</v>
      </c>
      <c r="F157" s="19">
        <f t="shared" si="133"/>
        <v>0</v>
      </c>
      <c r="G157" s="19">
        <f t="shared" ref="G157:G220" si="147">$D$14 + $F$14*$E157</f>
        <v>0</v>
      </c>
      <c r="H157" s="19"/>
      <c r="I157" s="19">
        <f t="shared" ref="I157:I220" si="148">$B$7 + $B$10*$E157 +  0.5*$B$12*$E157*$E157 + $B$13*COS(F157)</f>
        <v>126.09999999999974</v>
      </c>
      <c r="J157" s="19">
        <f t="shared" ref="J157:J220" si="149">$D$7 + $D$10*$E157 + 0.5*$D$12*$E157*$E157 + $B$13*SIN(F157)</f>
        <v>150</v>
      </c>
      <c r="K157" s="19"/>
      <c r="L157" s="19">
        <f t="shared" ref="L157:L220" si="150">$B$10 + $B$12*$E157 - $B$13*SIN(F157)*$G157</f>
        <v>9</v>
      </c>
      <c r="M157" s="19">
        <f t="shared" ref="M157:M220" si="151">$D$10 + $D$12*$E157 + $B$13*COS(F157)*$G157</f>
        <v>0</v>
      </c>
      <c r="N157" s="19">
        <f t="shared" ref="N157:N220" si="152">SQRT(L157*L157+M157*M157)</f>
        <v>9</v>
      </c>
      <c r="O157" s="19">
        <f t="shared" ref="O157:O220" si="153">ATAN2(L157,M157)</f>
        <v>0</v>
      </c>
      <c r="P157" s="19">
        <f t="shared" ref="P157:P220" si="154">O157/$H$12</f>
        <v>0</v>
      </c>
      <c r="Q157" s="19">
        <f t="shared" si="129"/>
        <v>116.09999999999974</v>
      </c>
      <c r="R157" s="19">
        <f t="shared" ref="R157:R220" si="155">$B$20*COS(O157)-$D$20*SIN(O157)</f>
        <v>0</v>
      </c>
      <c r="S157" s="19">
        <f t="shared" ref="S157:S220" si="156">$B$20*SIN(O157)+$D$20*COS(O157)</f>
        <v>0.6</v>
      </c>
      <c r="T157" s="4" t="s">
        <v>0</v>
      </c>
      <c r="U157" s="4">
        <f t="shared" ref="U157:U220" si="157">$B$19</f>
        <v>2101</v>
      </c>
      <c r="V157" s="19">
        <f t="shared" si="134"/>
        <v>126.09999999999974</v>
      </c>
      <c r="W157" s="19">
        <f t="shared" si="135"/>
        <v>150.6</v>
      </c>
      <c r="X157" s="8">
        <f t="shared" ref="X157:X220" si="158">$F$7</f>
        <v>5</v>
      </c>
      <c r="Y157" s="4">
        <f t="shared" si="131"/>
        <v>12</v>
      </c>
      <c r="Z157" s="8">
        <f t="shared" ref="Z157:Z220" si="159">$B$5 + E157</f>
        <v>1012.9</v>
      </c>
      <c r="AA157" s="4">
        <f t="shared" ref="AA157:AA220" si="160">$J$19</f>
        <v>0</v>
      </c>
      <c r="AB157" s="4">
        <f t="shared" ref="AB157:AB220" si="161">$J$20</f>
        <v>0</v>
      </c>
      <c r="AC157" s="4" t="str">
        <f t="shared" ref="AC157:AC220" si="162">$J$21</f>
        <v>G0</v>
      </c>
      <c r="AD157" s="4">
        <f t="shared" ref="AD157:AD220" si="163">$J$22</f>
        <v>0</v>
      </c>
      <c r="AE157" s="4">
        <f t="shared" ref="AE157:AE220" si="164">$A157+$F$21</f>
        <v>12.89999999999997</v>
      </c>
      <c r="AF157" s="19">
        <f t="shared" si="136"/>
        <v>0</v>
      </c>
      <c r="AG157" s="19">
        <f t="shared" si="137"/>
        <v>0</v>
      </c>
      <c r="AH157" s="19"/>
      <c r="AI157" s="19">
        <f t="shared" si="138"/>
        <v>126.09999999999974</v>
      </c>
      <c r="AJ157" s="19">
        <f t="shared" si="139"/>
        <v>150</v>
      </c>
      <c r="AK157" s="19"/>
      <c r="AL157" s="19">
        <f t="shared" si="140"/>
        <v>9</v>
      </c>
      <c r="AM157" s="19">
        <f t="shared" si="141"/>
        <v>0</v>
      </c>
      <c r="AN157" s="19">
        <f t="shared" ref="AN157:AN220" si="165">SQRT(AL157*AL157+AM157*AM157)</f>
        <v>9</v>
      </c>
      <c r="AO157" s="19">
        <f t="shared" ref="AO157:AO220" si="166">ATAN2(AL157,AM157)</f>
        <v>0</v>
      </c>
      <c r="AP157" s="19">
        <f t="shared" ref="AP157:AP220" si="167">AO157/$H$12</f>
        <v>0</v>
      </c>
      <c r="AQ157" s="19">
        <f t="shared" si="130"/>
        <v>116.09999999999974</v>
      </c>
      <c r="AR157" s="19">
        <f t="shared" ref="AR157:AR220" si="168">$F$20*COS(AO157)-$H$20*SIN(AO157)</f>
        <v>0</v>
      </c>
      <c r="AS157" s="19">
        <f t="shared" ref="AS157:AS220" si="169">$F$20*SIN(AO157)+$H$20*COS(AO157)</f>
        <v>-0.6</v>
      </c>
      <c r="AT157" s="4" t="s">
        <v>0</v>
      </c>
      <c r="AU157" s="4">
        <f t="shared" ref="AU157:AU220" si="170">$F$19</f>
        <v>2102</v>
      </c>
      <c r="AV157" s="19">
        <f t="shared" ref="AV157:AV220" si="171">AI157+AR157</f>
        <v>126.09999999999974</v>
      </c>
      <c r="AW157" s="19">
        <f t="shared" ref="AW157:AW220" si="172">AJ157+AS157</f>
        <v>149.4</v>
      </c>
      <c r="AX157" s="8">
        <f t="shared" ref="AX157:AX220" si="173">$F$7</f>
        <v>5</v>
      </c>
      <c r="AY157" s="4">
        <f t="shared" ref="AY157:AY220" si="174">$F$22</f>
        <v>12</v>
      </c>
      <c r="AZ157" s="8">
        <f t="shared" ref="AZ157:AZ220" si="175">$B$5 + AE157</f>
        <v>1012.9</v>
      </c>
      <c r="BA157" s="4">
        <f t="shared" ref="BA157:BA220" si="176">$J$19</f>
        <v>0</v>
      </c>
      <c r="BB157" s="4">
        <f t="shared" ref="BB157:BB220" si="177">$J$20</f>
        <v>0</v>
      </c>
      <c r="BC157" s="4" t="str">
        <f t="shared" ref="BC157:BC220" si="178">$J$21</f>
        <v>G0</v>
      </c>
      <c r="BD157" s="4">
        <f t="shared" ref="BD157:BD220" si="179">$J$22</f>
        <v>0</v>
      </c>
      <c r="BE157" s="19">
        <f t="shared" ref="BE157:BE220" si="180">SQRT((I157-AI157)*(I157-AI157)+(J157-AJ157)*(J157-AJ157))</f>
        <v>0</v>
      </c>
      <c r="BF157" s="19">
        <f t="shared" ref="BF157:BF220" si="181">SQRT((V157-AV157)*(V157-AV157)+(W157-AW157)*(W157-AW157))</f>
        <v>1.1999999999999886</v>
      </c>
      <c r="BG157" s="19">
        <f t="shared" ref="BG157:BG220" si="182">ATAN2(V157-AV157,W157-AW157)/$H$12</f>
        <v>90</v>
      </c>
      <c r="BH157" s="1" t="str">
        <f t="shared" ref="BH157:BH220" si="183">CONCATENATE(T157,",",U157,",",TEXT(V157,"0.0"),",",TEXT(W157,"0.0"),",",X157,",",Y157,",",TEXT(Z157,"0.0"),",",AA157,",",AB157,",",AC157,",",AD157)</f>
        <v>T,2101,126.1,150.6,5,12,1012.9,0,0,G0,0</v>
      </c>
      <c r="BI157" s="1" t="str">
        <f t="shared" ref="BI157:BI220" si="184">CONCATENATE(AT157,",",AU157,",",TEXT(AV157,"0.0"),",",TEXT(AW157,"0.0"),",",AX157,",",AY157,",",TEXT(AZ157,"0.0"),",",BA157,",",BB157,",",BC157,",",BD157)</f>
        <v>T,2102,126.1,149.4,5,12,1012.9,0,0,G0,0</v>
      </c>
      <c r="BJ157" s="1" t="str">
        <f t="shared" si="142"/>
        <v>T,2101,126.1,150.6,5,12,1012.9,0,0,G0,0|T,2102,126.1,149.4,5,12,1012.9,0,0,G0,0|</v>
      </c>
      <c r="BK157" s="1" t="str">
        <f t="shared" si="143"/>
        <v>126.1,150.0,5.0,9.0,0.0,116.1,0.0,116.1</v>
      </c>
    </row>
    <row r="158" spans="1:63" x14ac:dyDescent="0.2">
      <c r="A158" s="4">
        <f t="shared" si="132"/>
        <v>12.99999999999997</v>
      </c>
      <c r="B158" s="4">
        <f t="shared" si="144"/>
        <v>129.99999999999969</v>
      </c>
      <c r="C158" s="4">
        <f t="shared" si="145"/>
        <v>1</v>
      </c>
      <c r="D158" s="4">
        <v>1</v>
      </c>
      <c r="E158" s="4">
        <f t="shared" si="146"/>
        <v>12.99999999999997</v>
      </c>
      <c r="F158" s="19">
        <f t="shared" si="133"/>
        <v>0</v>
      </c>
      <c r="G158" s="19">
        <f t="shared" si="147"/>
        <v>0</v>
      </c>
      <c r="H158" s="19"/>
      <c r="I158" s="19">
        <f t="shared" si="148"/>
        <v>126.99999999999973</v>
      </c>
      <c r="J158" s="19">
        <f t="shared" si="149"/>
        <v>150</v>
      </c>
      <c r="K158" s="19"/>
      <c r="L158" s="19">
        <f t="shared" si="150"/>
        <v>9</v>
      </c>
      <c r="M158" s="19">
        <f t="shared" si="151"/>
        <v>0</v>
      </c>
      <c r="N158" s="19">
        <f t="shared" si="152"/>
        <v>9</v>
      </c>
      <c r="O158" s="19">
        <f t="shared" si="153"/>
        <v>0</v>
      </c>
      <c r="P158" s="19">
        <f t="shared" si="154"/>
        <v>0</v>
      </c>
      <c r="Q158" s="19">
        <f t="shared" ref="Q158:Q221" si="185">Q157+ SQRT( (I158-I157)* (I158-I157) + (J158-J157)* (J158-J157))</f>
        <v>116.99999999999973</v>
      </c>
      <c r="R158" s="19">
        <f t="shared" si="155"/>
        <v>0</v>
      </c>
      <c r="S158" s="19">
        <f t="shared" si="156"/>
        <v>0.6</v>
      </c>
      <c r="T158" s="4" t="s">
        <v>0</v>
      </c>
      <c r="U158" s="4">
        <f t="shared" si="157"/>
        <v>2101</v>
      </c>
      <c r="V158" s="19">
        <f t="shared" si="134"/>
        <v>126.99999999999973</v>
      </c>
      <c r="W158" s="19">
        <f t="shared" si="135"/>
        <v>150.6</v>
      </c>
      <c r="X158" s="8">
        <f t="shared" si="158"/>
        <v>5</v>
      </c>
      <c r="Y158" s="4">
        <f t="shared" si="131"/>
        <v>12</v>
      </c>
      <c r="Z158" s="8">
        <f t="shared" si="159"/>
        <v>1013</v>
      </c>
      <c r="AA158" s="4">
        <f t="shared" si="160"/>
        <v>0</v>
      </c>
      <c r="AB158" s="4">
        <f t="shared" si="161"/>
        <v>0</v>
      </c>
      <c r="AC158" s="4" t="str">
        <f t="shared" si="162"/>
        <v>G0</v>
      </c>
      <c r="AD158" s="4">
        <f t="shared" si="163"/>
        <v>0</v>
      </c>
      <c r="AE158" s="4">
        <f t="shared" si="164"/>
        <v>12.99999999999997</v>
      </c>
      <c r="AF158" s="19">
        <f t="shared" si="136"/>
        <v>0</v>
      </c>
      <c r="AG158" s="19">
        <f t="shared" si="137"/>
        <v>0</v>
      </c>
      <c r="AH158" s="19"/>
      <c r="AI158" s="19">
        <f t="shared" si="138"/>
        <v>126.99999999999973</v>
      </c>
      <c r="AJ158" s="19">
        <f t="shared" si="139"/>
        <v>150</v>
      </c>
      <c r="AK158" s="19"/>
      <c r="AL158" s="19">
        <f t="shared" si="140"/>
        <v>9</v>
      </c>
      <c r="AM158" s="19">
        <f t="shared" si="141"/>
        <v>0</v>
      </c>
      <c r="AN158" s="19">
        <f t="shared" si="165"/>
        <v>9</v>
      </c>
      <c r="AO158" s="19">
        <f t="shared" si="166"/>
        <v>0</v>
      </c>
      <c r="AP158" s="19">
        <f t="shared" si="167"/>
        <v>0</v>
      </c>
      <c r="AQ158" s="19">
        <f t="shared" ref="AQ158:AQ221" si="186">AQ157+ SQRT( (AI158-AI157)* (AI158-AI157) + (AJ158-AJ157)* (AJ158-AJ157))</f>
        <v>116.99999999999973</v>
      </c>
      <c r="AR158" s="19">
        <f t="shared" si="168"/>
        <v>0</v>
      </c>
      <c r="AS158" s="19">
        <f t="shared" si="169"/>
        <v>-0.6</v>
      </c>
      <c r="AT158" s="4" t="s">
        <v>0</v>
      </c>
      <c r="AU158" s="4">
        <f t="shared" si="170"/>
        <v>2102</v>
      </c>
      <c r="AV158" s="19">
        <f t="shared" si="171"/>
        <v>126.99999999999973</v>
      </c>
      <c r="AW158" s="19">
        <f t="shared" si="172"/>
        <v>149.4</v>
      </c>
      <c r="AX158" s="8">
        <f t="shared" si="173"/>
        <v>5</v>
      </c>
      <c r="AY158" s="4">
        <f t="shared" si="174"/>
        <v>12</v>
      </c>
      <c r="AZ158" s="8">
        <f t="shared" si="175"/>
        <v>1013</v>
      </c>
      <c r="BA158" s="4">
        <f t="shared" si="176"/>
        <v>0</v>
      </c>
      <c r="BB158" s="4">
        <f t="shared" si="177"/>
        <v>0</v>
      </c>
      <c r="BC158" s="4" t="str">
        <f t="shared" si="178"/>
        <v>G0</v>
      </c>
      <c r="BD158" s="4">
        <f t="shared" si="179"/>
        <v>0</v>
      </c>
      <c r="BE158" s="19">
        <f t="shared" si="180"/>
        <v>0</v>
      </c>
      <c r="BF158" s="19">
        <f t="shared" si="181"/>
        <v>1.1999999999999886</v>
      </c>
      <c r="BG158" s="19">
        <f t="shared" si="182"/>
        <v>90</v>
      </c>
      <c r="BH158" s="1" t="str">
        <f t="shared" si="183"/>
        <v>T,2101,127.0,150.6,5,12,1013.0,0,0,G0,0</v>
      </c>
      <c r="BI158" s="1" t="str">
        <f t="shared" si="184"/>
        <v>T,2102,127.0,149.4,5,12,1013.0,0,0,G0,0</v>
      </c>
      <c r="BJ158" s="1" t="str">
        <f t="shared" si="142"/>
        <v>T,2101,127.0,150.6,5,12,1013.0,0,0,G0,0|T,2102,127.0,149.4,5,12,1013.0,0,0,G0,0|</v>
      </c>
      <c r="BK158" s="1" t="str">
        <f t="shared" si="143"/>
        <v>127.0,150.0,5.0,9.0,0.0,117.0,0.0,117.0</v>
      </c>
    </row>
    <row r="159" spans="1:63" x14ac:dyDescent="0.2">
      <c r="A159" s="4">
        <f t="shared" si="132"/>
        <v>13.099999999999969</v>
      </c>
      <c r="B159" s="4">
        <f t="shared" si="144"/>
        <v>130.99999999999969</v>
      </c>
      <c r="C159" s="4">
        <f t="shared" si="145"/>
        <v>1</v>
      </c>
      <c r="D159" s="4">
        <v>1</v>
      </c>
      <c r="E159" s="4">
        <f t="shared" si="146"/>
        <v>13.099999999999969</v>
      </c>
      <c r="F159" s="19">
        <f t="shared" si="133"/>
        <v>0</v>
      </c>
      <c r="G159" s="19">
        <f t="shared" si="147"/>
        <v>0</v>
      </c>
      <c r="H159" s="19"/>
      <c r="I159" s="19">
        <f t="shared" si="148"/>
        <v>127.89999999999972</v>
      </c>
      <c r="J159" s="19">
        <f t="shared" si="149"/>
        <v>150</v>
      </c>
      <c r="K159" s="19"/>
      <c r="L159" s="19">
        <f t="shared" si="150"/>
        <v>9</v>
      </c>
      <c r="M159" s="19">
        <f t="shared" si="151"/>
        <v>0</v>
      </c>
      <c r="N159" s="19">
        <f t="shared" si="152"/>
        <v>9</v>
      </c>
      <c r="O159" s="19">
        <f t="shared" si="153"/>
        <v>0</v>
      </c>
      <c r="P159" s="19">
        <f t="shared" si="154"/>
        <v>0</v>
      </c>
      <c r="Q159" s="19">
        <f t="shared" si="185"/>
        <v>117.89999999999972</v>
      </c>
      <c r="R159" s="19">
        <f t="shared" si="155"/>
        <v>0</v>
      </c>
      <c r="S159" s="19">
        <f t="shared" si="156"/>
        <v>0.6</v>
      </c>
      <c r="T159" s="4" t="s">
        <v>0</v>
      </c>
      <c r="U159" s="4">
        <f t="shared" si="157"/>
        <v>2101</v>
      </c>
      <c r="V159" s="19">
        <f t="shared" si="134"/>
        <v>127.89999999999972</v>
      </c>
      <c r="W159" s="19">
        <f t="shared" si="135"/>
        <v>150.6</v>
      </c>
      <c r="X159" s="8">
        <f t="shared" si="158"/>
        <v>5</v>
      </c>
      <c r="Y159" s="4">
        <f t="shared" si="131"/>
        <v>12</v>
      </c>
      <c r="Z159" s="8">
        <f t="shared" si="159"/>
        <v>1013.1</v>
      </c>
      <c r="AA159" s="4">
        <f t="shared" si="160"/>
        <v>0</v>
      </c>
      <c r="AB159" s="4">
        <f t="shared" si="161"/>
        <v>0</v>
      </c>
      <c r="AC159" s="4" t="str">
        <f t="shared" si="162"/>
        <v>G0</v>
      </c>
      <c r="AD159" s="4">
        <f t="shared" si="163"/>
        <v>0</v>
      </c>
      <c r="AE159" s="4">
        <f t="shared" si="164"/>
        <v>13.099999999999969</v>
      </c>
      <c r="AF159" s="19">
        <f t="shared" si="136"/>
        <v>0</v>
      </c>
      <c r="AG159" s="19">
        <f t="shared" si="137"/>
        <v>0</v>
      </c>
      <c r="AH159" s="19"/>
      <c r="AI159" s="19">
        <f t="shared" si="138"/>
        <v>127.89999999999972</v>
      </c>
      <c r="AJ159" s="19">
        <f t="shared" si="139"/>
        <v>150</v>
      </c>
      <c r="AK159" s="19"/>
      <c r="AL159" s="19">
        <f t="shared" si="140"/>
        <v>9</v>
      </c>
      <c r="AM159" s="19">
        <f t="shared" si="141"/>
        <v>0</v>
      </c>
      <c r="AN159" s="19">
        <f t="shared" si="165"/>
        <v>9</v>
      </c>
      <c r="AO159" s="19">
        <f t="shared" si="166"/>
        <v>0</v>
      </c>
      <c r="AP159" s="19">
        <f t="shared" si="167"/>
        <v>0</v>
      </c>
      <c r="AQ159" s="19">
        <f t="shared" si="186"/>
        <v>117.89999999999972</v>
      </c>
      <c r="AR159" s="19">
        <f t="shared" si="168"/>
        <v>0</v>
      </c>
      <c r="AS159" s="19">
        <f t="shared" si="169"/>
        <v>-0.6</v>
      </c>
      <c r="AT159" s="4" t="s">
        <v>0</v>
      </c>
      <c r="AU159" s="4">
        <f t="shared" si="170"/>
        <v>2102</v>
      </c>
      <c r="AV159" s="19">
        <f t="shared" si="171"/>
        <v>127.89999999999972</v>
      </c>
      <c r="AW159" s="19">
        <f t="shared" si="172"/>
        <v>149.4</v>
      </c>
      <c r="AX159" s="8">
        <f t="shared" si="173"/>
        <v>5</v>
      </c>
      <c r="AY159" s="4">
        <f t="shared" si="174"/>
        <v>12</v>
      </c>
      <c r="AZ159" s="8">
        <f t="shared" si="175"/>
        <v>1013.1</v>
      </c>
      <c r="BA159" s="4">
        <f t="shared" si="176"/>
        <v>0</v>
      </c>
      <c r="BB159" s="4">
        <f t="shared" si="177"/>
        <v>0</v>
      </c>
      <c r="BC159" s="4" t="str">
        <f t="shared" si="178"/>
        <v>G0</v>
      </c>
      <c r="BD159" s="4">
        <f t="shared" si="179"/>
        <v>0</v>
      </c>
      <c r="BE159" s="19">
        <f t="shared" si="180"/>
        <v>0</v>
      </c>
      <c r="BF159" s="19">
        <f t="shared" si="181"/>
        <v>1.1999999999999886</v>
      </c>
      <c r="BG159" s="19">
        <f t="shared" si="182"/>
        <v>90</v>
      </c>
      <c r="BH159" s="1" t="str">
        <f t="shared" si="183"/>
        <v>T,2101,127.9,150.6,5,12,1013.1,0,0,G0,0</v>
      </c>
      <c r="BI159" s="1" t="str">
        <f t="shared" si="184"/>
        <v>T,2102,127.9,149.4,5,12,1013.1,0,0,G0,0</v>
      </c>
      <c r="BJ159" s="1" t="str">
        <f t="shared" si="142"/>
        <v>T,2101,127.9,150.6,5,12,1013.1,0,0,G0,0|T,2102,127.9,149.4,5,12,1013.1,0,0,G0,0|</v>
      </c>
      <c r="BK159" s="1" t="str">
        <f t="shared" si="143"/>
        <v>127.9,150.0,5.0,9.0,0.0,117.9,0.0,117.9</v>
      </c>
    </row>
    <row r="160" spans="1:63" x14ac:dyDescent="0.2">
      <c r="A160" s="4">
        <f t="shared" si="132"/>
        <v>13.199999999999969</v>
      </c>
      <c r="B160" s="4">
        <f t="shared" si="144"/>
        <v>131.99999999999969</v>
      </c>
      <c r="C160" s="4">
        <f t="shared" si="145"/>
        <v>1</v>
      </c>
      <c r="D160" s="4">
        <v>1</v>
      </c>
      <c r="E160" s="4">
        <f t="shared" si="146"/>
        <v>13.199999999999969</v>
      </c>
      <c r="F160" s="19">
        <f t="shared" si="133"/>
        <v>0</v>
      </c>
      <c r="G160" s="19">
        <f t="shared" si="147"/>
        <v>0</v>
      </c>
      <c r="H160" s="19"/>
      <c r="I160" s="19">
        <f t="shared" si="148"/>
        <v>128.79999999999973</v>
      </c>
      <c r="J160" s="19">
        <f t="shared" si="149"/>
        <v>150</v>
      </c>
      <c r="K160" s="19"/>
      <c r="L160" s="19">
        <f t="shared" si="150"/>
        <v>9</v>
      </c>
      <c r="M160" s="19">
        <f t="shared" si="151"/>
        <v>0</v>
      </c>
      <c r="N160" s="19">
        <f t="shared" si="152"/>
        <v>9</v>
      </c>
      <c r="O160" s="19">
        <f t="shared" si="153"/>
        <v>0</v>
      </c>
      <c r="P160" s="19">
        <f t="shared" si="154"/>
        <v>0</v>
      </c>
      <c r="Q160" s="19">
        <f t="shared" si="185"/>
        <v>118.79999999999973</v>
      </c>
      <c r="R160" s="19">
        <f t="shared" si="155"/>
        <v>0</v>
      </c>
      <c r="S160" s="19">
        <f t="shared" si="156"/>
        <v>0.6</v>
      </c>
      <c r="T160" s="4" t="s">
        <v>0</v>
      </c>
      <c r="U160" s="4">
        <f t="shared" si="157"/>
        <v>2101</v>
      </c>
      <c r="V160" s="19">
        <f t="shared" si="134"/>
        <v>128.79999999999973</v>
      </c>
      <c r="W160" s="19">
        <f t="shared" si="135"/>
        <v>150.6</v>
      </c>
      <c r="X160" s="8">
        <f t="shared" si="158"/>
        <v>5</v>
      </c>
      <c r="Y160" s="4">
        <f t="shared" si="131"/>
        <v>12</v>
      </c>
      <c r="Z160" s="8">
        <f t="shared" si="159"/>
        <v>1013.1999999999999</v>
      </c>
      <c r="AA160" s="4">
        <f t="shared" si="160"/>
        <v>0</v>
      </c>
      <c r="AB160" s="4">
        <f t="shared" si="161"/>
        <v>0</v>
      </c>
      <c r="AC160" s="4" t="str">
        <f t="shared" si="162"/>
        <v>G0</v>
      </c>
      <c r="AD160" s="4">
        <f t="shared" si="163"/>
        <v>0</v>
      </c>
      <c r="AE160" s="4">
        <f t="shared" si="164"/>
        <v>13.199999999999969</v>
      </c>
      <c r="AF160" s="19">
        <f t="shared" si="136"/>
        <v>0</v>
      </c>
      <c r="AG160" s="19">
        <f t="shared" si="137"/>
        <v>0</v>
      </c>
      <c r="AH160" s="19"/>
      <c r="AI160" s="19">
        <f t="shared" si="138"/>
        <v>128.79999999999973</v>
      </c>
      <c r="AJ160" s="19">
        <f t="shared" si="139"/>
        <v>150</v>
      </c>
      <c r="AK160" s="19"/>
      <c r="AL160" s="19">
        <f t="shared" si="140"/>
        <v>9</v>
      </c>
      <c r="AM160" s="19">
        <f t="shared" si="141"/>
        <v>0</v>
      </c>
      <c r="AN160" s="19">
        <f t="shared" si="165"/>
        <v>9</v>
      </c>
      <c r="AO160" s="19">
        <f t="shared" si="166"/>
        <v>0</v>
      </c>
      <c r="AP160" s="19">
        <f t="shared" si="167"/>
        <v>0</v>
      </c>
      <c r="AQ160" s="19">
        <f t="shared" si="186"/>
        <v>118.79999999999973</v>
      </c>
      <c r="AR160" s="19">
        <f t="shared" si="168"/>
        <v>0</v>
      </c>
      <c r="AS160" s="19">
        <f t="shared" si="169"/>
        <v>-0.6</v>
      </c>
      <c r="AT160" s="4" t="s">
        <v>0</v>
      </c>
      <c r="AU160" s="4">
        <f t="shared" si="170"/>
        <v>2102</v>
      </c>
      <c r="AV160" s="19">
        <f t="shared" si="171"/>
        <v>128.79999999999973</v>
      </c>
      <c r="AW160" s="19">
        <f t="shared" si="172"/>
        <v>149.4</v>
      </c>
      <c r="AX160" s="8">
        <f t="shared" si="173"/>
        <v>5</v>
      </c>
      <c r="AY160" s="4">
        <f t="shared" si="174"/>
        <v>12</v>
      </c>
      <c r="AZ160" s="8">
        <f t="shared" si="175"/>
        <v>1013.1999999999999</v>
      </c>
      <c r="BA160" s="4">
        <f t="shared" si="176"/>
        <v>0</v>
      </c>
      <c r="BB160" s="4">
        <f t="shared" si="177"/>
        <v>0</v>
      </c>
      <c r="BC160" s="4" t="str">
        <f t="shared" si="178"/>
        <v>G0</v>
      </c>
      <c r="BD160" s="4">
        <f t="shared" si="179"/>
        <v>0</v>
      </c>
      <c r="BE160" s="19">
        <f t="shared" si="180"/>
        <v>0</v>
      </c>
      <c r="BF160" s="19">
        <f t="shared" si="181"/>
        <v>1.1999999999999886</v>
      </c>
      <c r="BG160" s="19">
        <f t="shared" si="182"/>
        <v>90</v>
      </c>
      <c r="BH160" s="1" t="str">
        <f t="shared" si="183"/>
        <v>T,2101,128.8,150.6,5,12,1013.2,0,0,G0,0</v>
      </c>
      <c r="BI160" s="1" t="str">
        <f t="shared" si="184"/>
        <v>T,2102,128.8,149.4,5,12,1013.2,0,0,G0,0</v>
      </c>
      <c r="BJ160" s="1" t="str">
        <f t="shared" si="142"/>
        <v>T,2101,128.8,150.6,5,12,1013.2,0,0,G0,0|T,2102,128.8,149.4,5,12,1013.2,0,0,G0,0|</v>
      </c>
      <c r="BK160" s="1" t="str">
        <f t="shared" si="143"/>
        <v>128.8,150.0,5.0,9.0,0.0,118.8,0.0,118.8</v>
      </c>
    </row>
    <row r="161" spans="1:63" x14ac:dyDescent="0.2">
      <c r="A161" s="4">
        <f t="shared" si="132"/>
        <v>13.299999999999969</v>
      </c>
      <c r="B161" s="4">
        <f t="shared" si="144"/>
        <v>132.99999999999969</v>
      </c>
      <c r="C161" s="4">
        <f t="shared" si="145"/>
        <v>1</v>
      </c>
      <c r="D161" s="4">
        <v>1</v>
      </c>
      <c r="E161" s="4">
        <f t="shared" si="146"/>
        <v>13.299999999999969</v>
      </c>
      <c r="F161" s="19">
        <f t="shared" si="133"/>
        <v>0</v>
      </c>
      <c r="G161" s="19">
        <f t="shared" si="147"/>
        <v>0</v>
      </c>
      <c r="H161" s="19"/>
      <c r="I161" s="19">
        <f t="shared" si="148"/>
        <v>129.6999999999997</v>
      </c>
      <c r="J161" s="19">
        <f t="shared" si="149"/>
        <v>150</v>
      </c>
      <c r="K161" s="19"/>
      <c r="L161" s="19">
        <f t="shared" si="150"/>
        <v>9</v>
      </c>
      <c r="M161" s="19">
        <f t="shared" si="151"/>
        <v>0</v>
      </c>
      <c r="N161" s="19">
        <f t="shared" si="152"/>
        <v>9</v>
      </c>
      <c r="O161" s="19">
        <f t="shared" si="153"/>
        <v>0</v>
      </c>
      <c r="P161" s="19">
        <f t="shared" si="154"/>
        <v>0</v>
      </c>
      <c r="Q161" s="19">
        <f t="shared" si="185"/>
        <v>119.6999999999997</v>
      </c>
      <c r="R161" s="19">
        <f t="shared" si="155"/>
        <v>0</v>
      </c>
      <c r="S161" s="19">
        <f t="shared" si="156"/>
        <v>0.6</v>
      </c>
      <c r="T161" s="4" t="s">
        <v>0</v>
      </c>
      <c r="U161" s="4">
        <f t="shared" si="157"/>
        <v>2101</v>
      </c>
      <c r="V161" s="19">
        <f t="shared" si="134"/>
        <v>129.6999999999997</v>
      </c>
      <c r="W161" s="19">
        <f t="shared" si="135"/>
        <v>150.6</v>
      </c>
      <c r="X161" s="8">
        <f t="shared" si="158"/>
        <v>5</v>
      </c>
      <c r="Y161" s="4">
        <f t="shared" si="131"/>
        <v>12</v>
      </c>
      <c r="Z161" s="8">
        <f t="shared" si="159"/>
        <v>1013.3</v>
      </c>
      <c r="AA161" s="4">
        <f t="shared" si="160"/>
        <v>0</v>
      </c>
      <c r="AB161" s="4">
        <f t="shared" si="161"/>
        <v>0</v>
      </c>
      <c r="AC161" s="4" t="str">
        <f t="shared" si="162"/>
        <v>G0</v>
      </c>
      <c r="AD161" s="4">
        <f t="shared" si="163"/>
        <v>0</v>
      </c>
      <c r="AE161" s="4">
        <f t="shared" si="164"/>
        <v>13.299999999999969</v>
      </c>
      <c r="AF161" s="19">
        <f t="shared" si="136"/>
        <v>0</v>
      </c>
      <c r="AG161" s="19">
        <f t="shared" si="137"/>
        <v>0</v>
      </c>
      <c r="AH161" s="19"/>
      <c r="AI161" s="19">
        <f t="shared" si="138"/>
        <v>129.6999999999997</v>
      </c>
      <c r="AJ161" s="19">
        <f t="shared" si="139"/>
        <v>150</v>
      </c>
      <c r="AK161" s="19"/>
      <c r="AL161" s="19">
        <f t="shared" si="140"/>
        <v>9</v>
      </c>
      <c r="AM161" s="19">
        <f t="shared" si="141"/>
        <v>0</v>
      </c>
      <c r="AN161" s="19">
        <f t="shared" si="165"/>
        <v>9</v>
      </c>
      <c r="AO161" s="19">
        <f t="shared" si="166"/>
        <v>0</v>
      </c>
      <c r="AP161" s="19">
        <f t="shared" si="167"/>
        <v>0</v>
      </c>
      <c r="AQ161" s="19">
        <f t="shared" si="186"/>
        <v>119.6999999999997</v>
      </c>
      <c r="AR161" s="19">
        <f t="shared" si="168"/>
        <v>0</v>
      </c>
      <c r="AS161" s="19">
        <f t="shared" si="169"/>
        <v>-0.6</v>
      </c>
      <c r="AT161" s="4" t="s">
        <v>0</v>
      </c>
      <c r="AU161" s="4">
        <f t="shared" si="170"/>
        <v>2102</v>
      </c>
      <c r="AV161" s="19">
        <f t="shared" si="171"/>
        <v>129.6999999999997</v>
      </c>
      <c r="AW161" s="19">
        <f t="shared" si="172"/>
        <v>149.4</v>
      </c>
      <c r="AX161" s="8">
        <f t="shared" si="173"/>
        <v>5</v>
      </c>
      <c r="AY161" s="4">
        <f t="shared" si="174"/>
        <v>12</v>
      </c>
      <c r="AZ161" s="8">
        <f t="shared" si="175"/>
        <v>1013.3</v>
      </c>
      <c r="BA161" s="4">
        <f t="shared" si="176"/>
        <v>0</v>
      </c>
      <c r="BB161" s="4">
        <f t="shared" si="177"/>
        <v>0</v>
      </c>
      <c r="BC161" s="4" t="str">
        <f t="shared" si="178"/>
        <v>G0</v>
      </c>
      <c r="BD161" s="4">
        <f t="shared" si="179"/>
        <v>0</v>
      </c>
      <c r="BE161" s="19">
        <f t="shared" si="180"/>
        <v>0</v>
      </c>
      <c r="BF161" s="19">
        <f t="shared" si="181"/>
        <v>1.1999999999999886</v>
      </c>
      <c r="BG161" s="19">
        <f t="shared" si="182"/>
        <v>90</v>
      </c>
      <c r="BH161" s="1" t="str">
        <f t="shared" si="183"/>
        <v>T,2101,129.7,150.6,5,12,1013.3,0,0,G0,0</v>
      </c>
      <c r="BI161" s="1" t="str">
        <f t="shared" si="184"/>
        <v>T,2102,129.7,149.4,5,12,1013.3,0,0,G0,0</v>
      </c>
      <c r="BJ161" s="1" t="str">
        <f t="shared" si="142"/>
        <v>T,2101,129.7,150.6,5,12,1013.3,0,0,G0,0|T,2102,129.7,149.4,5,12,1013.3,0,0,G0,0|</v>
      </c>
      <c r="BK161" s="1" t="str">
        <f t="shared" si="143"/>
        <v>129.7,150.0,5.0,9.0,0.0,119.7,0.0,119.7</v>
      </c>
    </row>
    <row r="162" spans="1:63" x14ac:dyDescent="0.2">
      <c r="A162" s="4">
        <f t="shared" si="132"/>
        <v>13.399999999999968</v>
      </c>
      <c r="B162" s="4">
        <f t="shared" si="144"/>
        <v>133.99999999999969</v>
      </c>
      <c r="C162" s="4">
        <f t="shared" si="145"/>
        <v>1</v>
      </c>
      <c r="D162" s="4">
        <v>1</v>
      </c>
      <c r="E162" s="4">
        <f t="shared" si="146"/>
        <v>13.399999999999968</v>
      </c>
      <c r="F162" s="19">
        <f t="shared" si="133"/>
        <v>0</v>
      </c>
      <c r="G162" s="19">
        <f t="shared" si="147"/>
        <v>0</v>
      </c>
      <c r="H162" s="19"/>
      <c r="I162" s="19">
        <f t="shared" si="148"/>
        <v>130.59999999999971</v>
      </c>
      <c r="J162" s="19">
        <f t="shared" si="149"/>
        <v>150</v>
      </c>
      <c r="K162" s="19"/>
      <c r="L162" s="19">
        <f t="shared" si="150"/>
        <v>9</v>
      </c>
      <c r="M162" s="19">
        <f t="shared" si="151"/>
        <v>0</v>
      </c>
      <c r="N162" s="19">
        <f t="shared" si="152"/>
        <v>9</v>
      </c>
      <c r="O162" s="19">
        <f t="shared" si="153"/>
        <v>0</v>
      </c>
      <c r="P162" s="19">
        <f t="shared" si="154"/>
        <v>0</v>
      </c>
      <c r="Q162" s="19">
        <f t="shared" si="185"/>
        <v>120.59999999999971</v>
      </c>
      <c r="R162" s="19">
        <f t="shared" si="155"/>
        <v>0</v>
      </c>
      <c r="S162" s="19">
        <f t="shared" si="156"/>
        <v>0.6</v>
      </c>
      <c r="T162" s="4" t="s">
        <v>0</v>
      </c>
      <c r="U162" s="4">
        <f t="shared" si="157"/>
        <v>2101</v>
      </c>
      <c r="V162" s="19">
        <f t="shared" si="134"/>
        <v>130.59999999999971</v>
      </c>
      <c r="W162" s="19">
        <f t="shared" si="135"/>
        <v>150.6</v>
      </c>
      <c r="X162" s="8">
        <f t="shared" si="158"/>
        <v>5</v>
      </c>
      <c r="Y162" s="4">
        <f t="shared" si="131"/>
        <v>12</v>
      </c>
      <c r="Z162" s="8">
        <f t="shared" si="159"/>
        <v>1013.4</v>
      </c>
      <c r="AA162" s="4">
        <f t="shared" si="160"/>
        <v>0</v>
      </c>
      <c r="AB162" s="4">
        <f t="shared" si="161"/>
        <v>0</v>
      </c>
      <c r="AC162" s="4" t="str">
        <f t="shared" si="162"/>
        <v>G0</v>
      </c>
      <c r="AD162" s="4">
        <f t="shared" si="163"/>
        <v>0</v>
      </c>
      <c r="AE162" s="4">
        <f t="shared" si="164"/>
        <v>13.399999999999968</v>
      </c>
      <c r="AF162" s="19">
        <f t="shared" si="136"/>
        <v>0</v>
      </c>
      <c r="AG162" s="19">
        <f t="shared" si="137"/>
        <v>0</v>
      </c>
      <c r="AH162" s="19"/>
      <c r="AI162" s="19">
        <f t="shared" si="138"/>
        <v>130.59999999999971</v>
      </c>
      <c r="AJ162" s="19">
        <f t="shared" si="139"/>
        <v>150</v>
      </c>
      <c r="AK162" s="19"/>
      <c r="AL162" s="19">
        <f t="shared" si="140"/>
        <v>9</v>
      </c>
      <c r="AM162" s="19">
        <f t="shared" si="141"/>
        <v>0</v>
      </c>
      <c r="AN162" s="19">
        <f t="shared" si="165"/>
        <v>9</v>
      </c>
      <c r="AO162" s="19">
        <f t="shared" si="166"/>
        <v>0</v>
      </c>
      <c r="AP162" s="19">
        <f t="shared" si="167"/>
        <v>0</v>
      </c>
      <c r="AQ162" s="19">
        <f t="shared" si="186"/>
        <v>120.59999999999971</v>
      </c>
      <c r="AR162" s="19">
        <f t="shared" si="168"/>
        <v>0</v>
      </c>
      <c r="AS162" s="19">
        <f t="shared" si="169"/>
        <v>-0.6</v>
      </c>
      <c r="AT162" s="4" t="s">
        <v>0</v>
      </c>
      <c r="AU162" s="4">
        <f t="shared" si="170"/>
        <v>2102</v>
      </c>
      <c r="AV162" s="19">
        <f t="shared" si="171"/>
        <v>130.59999999999971</v>
      </c>
      <c r="AW162" s="19">
        <f t="shared" si="172"/>
        <v>149.4</v>
      </c>
      <c r="AX162" s="8">
        <f t="shared" si="173"/>
        <v>5</v>
      </c>
      <c r="AY162" s="4">
        <f t="shared" si="174"/>
        <v>12</v>
      </c>
      <c r="AZ162" s="8">
        <f t="shared" si="175"/>
        <v>1013.4</v>
      </c>
      <c r="BA162" s="4">
        <f t="shared" si="176"/>
        <v>0</v>
      </c>
      <c r="BB162" s="4">
        <f t="shared" si="177"/>
        <v>0</v>
      </c>
      <c r="BC162" s="4" t="str">
        <f t="shared" si="178"/>
        <v>G0</v>
      </c>
      <c r="BD162" s="4">
        <f t="shared" si="179"/>
        <v>0</v>
      </c>
      <c r="BE162" s="19">
        <f t="shared" si="180"/>
        <v>0</v>
      </c>
      <c r="BF162" s="19">
        <f t="shared" si="181"/>
        <v>1.1999999999999886</v>
      </c>
      <c r="BG162" s="19">
        <f t="shared" si="182"/>
        <v>90</v>
      </c>
      <c r="BH162" s="1" t="str">
        <f t="shared" si="183"/>
        <v>T,2101,130.6,150.6,5,12,1013.4,0,0,G0,0</v>
      </c>
      <c r="BI162" s="1" t="str">
        <f t="shared" si="184"/>
        <v>T,2102,130.6,149.4,5,12,1013.4,0,0,G0,0</v>
      </c>
      <c r="BJ162" s="1" t="str">
        <f t="shared" si="142"/>
        <v>T,2101,130.6,150.6,5,12,1013.4,0,0,G0,0|T,2102,130.6,149.4,5,12,1013.4,0,0,G0,0|</v>
      </c>
      <c r="BK162" s="1" t="str">
        <f t="shared" si="143"/>
        <v>130.6,150.0,5.0,9.0,0.0,120.6,0.0,120.6</v>
      </c>
    </row>
    <row r="163" spans="1:63" x14ac:dyDescent="0.2">
      <c r="A163" s="4">
        <f t="shared" si="132"/>
        <v>13.499999999999968</v>
      </c>
      <c r="B163" s="4">
        <f t="shared" si="144"/>
        <v>134.99999999999966</v>
      </c>
      <c r="C163" s="4">
        <f t="shared" si="145"/>
        <v>1</v>
      </c>
      <c r="D163" s="4">
        <v>1</v>
      </c>
      <c r="E163" s="4">
        <f t="shared" si="146"/>
        <v>13.499999999999968</v>
      </c>
      <c r="F163" s="19">
        <f t="shared" si="133"/>
        <v>0</v>
      </c>
      <c r="G163" s="19">
        <f t="shared" si="147"/>
        <v>0</v>
      </c>
      <c r="H163" s="19"/>
      <c r="I163" s="19">
        <f t="shared" si="148"/>
        <v>131.49999999999972</v>
      </c>
      <c r="J163" s="19">
        <f t="shared" si="149"/>
        <v>150</v>
      </c>
      <c r="K163" s="19"/>
      <c r="L163" s="19">
        <f t="shared" si="150"/>
        <v>9</v>
      </c>
      <c r="M163" s="19">
        <f t="shared" si="151"/>
        <v>0</v>
      </c>
      <c r="N163" s="19">
        <f t="shared" si="152"/>
        <v>9</v>
      </c>
      <c r="O163" s="19">
        <f t="shared" si="153"/>
        <v>0</v>
      </c>
      <c r="P163" s="19">
        <f t="shared" si="154"/>
        <v>0</v>
      </c>
      <c r="Q163" s="19">
        <f t="shared" si="185"/>
        <v>121.49999999999972</v>
      </c>
      <c r="R163" s="19">
        <f t="shared" si="155"/>
        <v>0</v>
      </c>
      <c r="S163" s="19">
        <f t="shared" si="156"/>
        <v>0.6</v>
      </c>
      <c r="T163" s="4" t="s">
        <v>0</v>
      </c>
      <c r="U163" s="4">
        <f t="shared" si="157"/>
        <v>2101</v>
      </c>
      <c r="V163" s="19">
        <f t="shared" si="134"/>
        <v>131.49999999999972</v>
      </c>
      <c r="W163" s="19">
        <f t="shared" si="135"/>
        <v>150.6</v>
      </c>
      <c r="X163" s="8">
        <f t="shared" si="158"/>
        <v>5</v>
      </c>
      <c r="Y163" s="4">
        <f t="shared" ref="Y163:Y226" si="187">$B$22</f>
        <v>12</v>
      </c>
      <c r="Z163" s="8">
        <f t="shared" si="159"/>
        <v>1013.5</v>
      </c>
      <c r="AA163" s="4">
        <f t="shared" si="160"/>
        <v>0</v>
      </c>
      <c r="AB163" s="4">
        <f t="shared" si="161"/>
        <v>0</v>
      </c>
      <c r="AC163" s="4" t="str">
        <f t="shared" si="162"/>
        <v>G0</v>
      </c>
      <c r="AD163" s="4">
        <f t="shared" si="163"/>
        <v>0</v>
      </c>
      <c r="AE163" s="4">
        <f t="shared" si="164"/>
        <v>13.499999999999968</v>
      </c>
      <c r="AF163" s="19">
        <f t="shared" si="136"/>
        <v>0</v>
      </c>
      <c r="AG163" s="19">
        <f t="shared" si="137"/>
        <v>0</v>
      </c>
      <c r="AH163" s="19"/>
      <c r="AI163" s="19">
        <f t="shared" si="138"/>
        <v>131.49999999999972</v>
      </c>
      <c r="AJ163" s="19">
        <f t="shared" si="139"/>
        <v>150</v>
      </c>
      <c r="AK163" s="19"/>
      <c r="AL163" s="19">
        <f t="shared" si="140"/>
        <v>9</v>
      </c>
      <c r="AM163" s="19">
        <f t="shared" si="141"/>
        <v>0</v>
      </c>
      <c r="AN163" s="19">
        <f t="shared" si="165"/>
        <v>9</v>
      </c>
      <c r="AO163" s="19">
        <f t="shared" si="166"/>
        <v>0</v>
      </c>
      <c r="AP163" s="19">
        <f t="shared" si="167"/>
        <v>0</v>
      </c>
      <c r="AQ163" s="19">
        <f t="shared" si="186"/>
        <v>121.49999999999972</v>
      </c>
      <c r="AR163" s="19">
        <f t="shared" si="168"/>
        <v>0</v>
      </c>
      <c r="AS163" s="19">
        <f t="shared" si="169"/>
        <v>-0.6</v>
      </c>
      <c r="AT163" s="4" t="s">
        <v>0</v>
      </c>
      <c r="AU163" s="4">
        <f t="shared" si="170"/>
        <v>2102</v>
      </c>
      <c r="AV163" s="19">
        <f t="shared" si="171"/>
        <v>131.49999999999972</v>
      </c>
      <c r="AW163" s="19">
        <f t="shared" si="172"/>
        <v>149.4</v>
      </c>
      <c r="AX163" s="8">
        <f t="shared" si="173"/>
        <v>5</v>
      </c>
      <c r="AY163" s="4">
        <f t="shared" si="174"/>
        <v>12</v>
      </c>
      <c r="AZ163" s="8">
        <f t="shared" si="175"/>
        <v>1013.5</v>
      </c>
      <c r="BA163" s="4">
        <f t="shared" si="176"/>
        <v>0</v>
      </c>
      <c r="BB163" s="4">
        <f t="shared" si="177"/>
        <v>0</v>
      </c>
      <c r="BC163" s="4" t="str">
        <f t="shared" si="178"/>
        <v>G0</v>
      </c>
      <c r="BD163" s="4">
        <f t="shared" si="179"/>
        <v>0</v>
      </c>
      <c r="BE163" s="19">
        <f t="shared" si="180"/>
        <v>0</v>
      </c>
      <c r="BF163" s="19">
        <f t="shared" si="181"/>
        <v>1.1999999999999886</v>
      </c>
      <c r="BG163" s="19">
        <f t="shared" si="182"/>
        <v>90</v>
      </c>
      <c r="BH163" s="1" t="str">
        <f t="shared" si="183"/>
        <v>T,2101,131.5,150.6,5,12,1013.5,0,0,G0,0</v>
      </c>
      <c r="BI163" s="1" t="str">
        <f t="shared" si="184"/>
        <v>T,2102,131.5,149.4,5,12,1013.5,0,0,G0,0</v>
      </c>
      <c r="BJ163" s="1" t="str">
        <f t="shared" si="142"/>
        <v>T,2101,131.5,150.6,5,12,1013.5,0,0,G0,0|T,2102,131.5,149.4,5,12,1013.5,0,0,G0,0|</v>
      </c>
      <c r="BK163" s="1" t="str">
        <f t="shared" si="143"/>
        <v>131.5,150.0,5.0,9.0,0.0,121.5,0.0,121.5</v>
      </c>
    </row>
    <row r="164" spans="1:63" x14ac:dyDescent="0.2">
      <c r="A164" s="4">
        <f t="shared" si="132"/>
        <v>13.599999999999968</v>
      </c>
      <c r="B164" s="4">
        <f t="shared" si="144"/>
        <v>135.99999999999966</v>
      </c>
      <c r="C164" s="4">
        <f t="shared" si="145"/>
        <v>1</v>
      </c>
      <c r="D164" s="4">
        <v>1</v>
      </c>
      <c r="E164" s="4">
        <f t="shared" si="146"/>
        <v>13.599999999999968</v>
      </c>
      <c r="F164" s="19">
        <f t="shared" si="133"/>
        <v>0</v>
      </c>
      <c r="G164" s="19">
        <f t="shared" si="147"/>
        <v>0</v>
      </c>
      <c r="H164" s="19"/>
      <c r="I164" s="19">
        <f t="shared" si="148"/>
        <v>132.39999999999969</v>
      </c>
      <c r="J164" s="19">
        <f t="shared" si="149"/>
        <v>150</v>
      </c>
      <c r="K164" s="19"/>
      <c r="L164" s="19">
        <f t="shared" si="150"/>
        <v>9</v>
      </c>
      <c r="M164" s="19">
        <f t="shared" si="151"/>
        <v>0</v>
      </c>
      <c r="N164" s="19">
        <f t="shared" si="152"/>
        <v>9</v>
      </c>
      <c r="O164" s="19">
        <f t="shared" si="153"/>
        <v>0</v>
      </c>
      <c r="P164" s="19">
        <f t="shared" si="154"/>
        <v>0</v>
      </c>
      <c r="Q164" s="19">
        <f t="shared" si="185"/>
        <v>122.39999999999969</v>
      </c>
      <c r="R164" s="19">
        <f t="shared" si="155"/>
        <v>0</v>
      </c>
      <c r="S164" s="19">
        <f t="shared" si="156"/>
        <v>0.6</v>
      </c>
      <c r="T164" s="4" t="s">
        <v>0</v>
      </c>
      <c r="U164" s="4">
        <f t="shared" si="157"/>
        <v>2101</v>
      </c>
      <c r="V164" s="19">
        <f t="shared" si="134"/>
        <v>132.39999999999969</v>
      </c>
      <c r="W164" s="19">
        <f t="shared" si="135"/>
        <v>150.6</v>
      </c>
      <c r="X164" s="8">
        <f t="shared" si="158"/>
        <v>5</v>
      </c>
      <c r="Y164" s="4">
        <f t="shared" si="187"/>
        <v>12</v>
      </c>
      <c r="Z164" s="8">
        <f t="shared" si="159"/>
        <v>1013.6</v>
      </c>
      <c r="AA164" s="4">
        <f t="shared" si="160"/>
        <v>0</v>
      </c>
      <c r="AB164" s="4">
        <f t="shared" si="161"/>
        <v>0</v>
      </c>
      <c r="AC164" s="4" t="str">
        <f t="shared" si="162"/>
        <v>G0</v>
      </c>
      <c r="AD164" s="4">
        <f t="shared" si="163"/>
        <v>0</v>
      </c>
      <c r="AE164" s="4">
        <f t="shared" si="164"/>
        <v>13.599999999999968</v>
      </c>
      <c r="AF164" s="19">
        <f t="shared" si="136"/>
        <v>0</v>
      </c>
      <c r="AG164" s="19">
        <f t="shared" si="137"/>
        <v>0</v>
      </c>
      <c r="AH164" s="19"/>
      <c r="AI164" s="19">
        <f t="shared" si="138"/>
        <v>132.39999999999969</v>
      </c>
      <c r="AJ164" s="19">
        <f t="shared" si="139"/>
        <v>150</v>
      </c>
      <c r="AK164" s="19"/>
      <c r="AL164" s="19">
        <f t="shared" si="140"/>
        <v>9</v>
      </c>
      <c r="AM164" s="19">
        <f t="shared" si="141"/>
        <v>0</v>
      </c>
      <c r="AN164" s="19">
        <f t="shared" si="165"/>
        <v>9</v>
      </c>
      <c r="AO164" s="19">
        <f t="shared" si="166"/>
        <v>0</v>
      </c>
      <c r="AP164" s="19">
        <f t="shared" si="167"/>
        <v>0</v>
      </c>
      <c r="AQ164" s="19">
        <f t="shared" si="186"/>
        <v>122.39999999999969</v>
      </c>
      <c r="AR164" s="19">
        <f t="shared" si="168"/>
        <v>0</v>
      </c>
      <c r="AS164" s="19">
        <f t="shared" si="169"/>
        <v>-0.6</v>
      </c>
      <c r="AT164" s="4" t="s">
        <v>0</v>
      </c>
      <c r="AU164" s="4">
        <f t="shared" si="170"/>
        <v>2102</v>
      </c>
      <c r="AV164" s="19">
        <f t="shared" si="171"/>
        <v>132.39999999999969</v>
      </c>
      <c r="AW164" s="19">
        <f t="shared" si="172"/>
        <v>149.4</v>
      </c>
      <c r="AX164" s="8">
        <f t="shared" si="173"/>
        <v>5</v>
      </c>
      <c r="AY164" s="4">
        <f t="shared" si="174"/>
        <v>12</v>
      </c>
      <c r="AZ164" s="8">
        <f t="shared" si="175"/>
        <v>1013.6</v>
      </c>
      <c r="BA164" s="4">
        <f t="shared" si="176"/>
        <v>0</v>
      </c>
      <c r="BB164" s="4">
        <f t="shared" si="177"/>
        <v>0</v>
      </c>
      <c r="BC164" s="4" t="str">
        <f t="shared" si="178"/>
        <v>G0</v>
      </c>
      <c r="BD164" s="4">
        <f t="shared" si="179"/>
        <v>0</v>
      </c>
      <c r="BE164" s="19">
        <f t="shared" si="180"/>
        <v>0</v>
      </c>
      <c r="BF164" s="19">
        <f t="shared" si="181"/>
        <v>1.1999999999999886</v>
      </c>
      <c r="BG164" s="19">
        <f t="shared" si="182"/>
        <v>90</v>
      </c>
      <c r="BH164" s="1" t="str">
        <f t="shared" si="183"/>
        <v>T,2101,132.4,150.6,5,12,1013.6,0,0,G0,0</v>
      </c>
      <c r="BI164" s="1" t="str">
        <f t="shared" si="184"/>
        <v>T,2102,132.4,149.4,5,12,1013.6,0,0,G0,0</v>
      </c>
      <c r="BJ164" s="1" t="str">
        <f t="shared" si="142"/>
        <v>T,2101,132.4,150.6,5,12,1013.6,0,0,G0,0|T,2102,132.4,149.4,5,12,1013.6,0,0,G0,0|</v>
      </c>
      <c r="BK164" s="1" t="str">
        <f t="shared" si="143"/>
        <v>132.4,150.0,5.0,9.0,0.0,122.4,0.0,122.4</v>
      </c>
    </row>
    <row r="165" spans="1:63" x14ac:dyDescent="0.2">
      <c r="A165" s="4">
        <f t="shared" si="132"/>
        <v>13.699999999999967</v>
      </c>
      <c r="B165" s="4">
        <f t="shared" si="144"/>
        <v>136.99999999999966</v>
      </c>
      <c r="C165" s="4">
        <f t="shared" si="145"/>
        <v>1</v>
      </c>
      <c r="D165" s="4">
        <v>1</v>
      </c>
      <c r="E165" s="4">
        <f t="shared" si="146"/>
        <v>13.699999999999967</v>
      </c>
      <c r="F165" s="19">
        <f t="shared" si="133"/>
        <v>0</v>
      </c>
      <c r="G165" s="19">
        <f t="shared" si="147"/>
        <v>0</v>
      </c>
      <c r="H165" s="19"/>
      <c r="I165" s="19">
        <f t="shared" si="148"/>
        <v>133.2999999999997</v>
      </c>
      <c r="J165" s="19">
        <f t="shared" si="149"/>
        <v>150</v>
      </c>
      <c r="K165" s="19"/>
      <c r="L165" s="19">
        <f t="shared" si="150"/>
        <v>9</v>
      </c>
      <c r="M165" s="19">
        <f t="shared" si="151"/>
        <v>0</v>
      </c>
      <c r="N165" s="19">
        <f t="shared" si="152"/>
        <v>9</v>
      </c>
      <c r="O165" s="19">
        <f t="shared" si="153"/>
        <v>0</v>
      </c>
      <c r="P165" s="19">
        <f t="shared" si="154"/>
        <v>0</v>
      </c>
      <c r="Q165" s="19">
        <f t="shared" si="185"/>
        <v>123.2999999999997</v>
      </c>
      <c r="R165" s="19">
        <f t="shared" si="155"/>
        <v>0</v>
      </c>
      <c r="S165" s="19">
        <f t="shared" si="156"/>
        <v>0.6</v>
      </c>
      <c r="T165" s="4" t="s">
        <v>0</v>
      </c>
      <c r="U165" s="4">
        <f t="shared" si="157"/>
        <v>2101</v>
      </c>
      <c r="V165" s="19">
        <f t="shared" si="134"/>
        <v>133.2999999999997</v>
      </c>
      <c r="W165" s="19">
        <f t="shared" si="135"/>
        <v>150.6</v>
      </c>
      <c r="X165" s="8">
        <f t="shared" si="158"/>
        <v>5</v>
      </c>
      <c r="Y165" s="4">
        <f t="shared" si="187"/>
        <v>12</v>
      </c>
      <c r="Z165" s="8">
        <f t="shared" si="159"/>
        <v>1013.6999999999999</v>
      </c>
      <c r="AA165" s="4">
        <f t="shared" si="160"/>
        <v>0</v>
      </c>
      <c r="AB165" s="4">
        <f t="shared" si="161"/>
        <v>0</v>
      </c>
      <c r="AC165" s="4" t="str">
        <f t="shared" si="162"/>
        <v>G0</v>
      </c>
      <c r="AD165" s="4">
        <f t="shared" si="163"/>
        <v>0</v>
      </c>
      <c r="AE165" s="4">
        <f t="shared" si="164"/>
        <v>13.699999999999967</v>
      </c>
      <c r="AF165" s="19">
        <f t="shared" si="136"/>
        <v>0</v>
      </c>
      <c r="AG165" s="19">
        <f t="shared" si="137"/>
        <v>0</v>
      </c>
      <c r="AH165" s="19"/>
      <c r="AI165" s="19">
        <f t="shared" si="138"/>
        <v>133.2999999999997</v>
      </c>
      <c r="AJ165" s="19">
        <f t="shared" si="139"/>
        <v>150</v>
      </c>
      <c r="AK165" s="19"/>
      <c r="AL165" s="19">
        <f t="shared" si="140"/>
        <v>9</v>
      </c>
      <c r="AM165" s="19">
        <f t="shared" si="141"/>
        <v>0</v>
      </c>
      <c r="AN165" s="19">
        <f t="shared" si="165"/>
        <v>9</v>
      </c>
      <c r="AO165" s="19">
        <f t="shared" si="166"/>
        <v>0</v>
      </c>
      <c r="AP165" s="19">
        <f t="shared" si="167"/>
        <v>0</v>
      </c>
      <c r="AQ165" s="19">
        <f t="shared" si="186"/>
        <v>123.2999999999997</v>
      </c>
      <c r="AR165" s="19">
        <f t="shared" si="168"/>
        <v>0</v>
      </c>
      <c r="AS165" s="19">
        <f t="shared" si="169"/>
        <v>-0.6</v>
      </c>
      <c r="AT165" s="4" t="s">
        <v>0</v>
      </c>
      <c r="AU165" s="4">
        <f t="shared" si="170"/>
        <v>2102</v>
      </c>
      <c r="AV165" s="19">
        <f t="shared" si="171"/>
        <v>133.2999999999997</v>
      </c>
      <c r="AW165" s="19">
        <f t="shared" si="172"/>
        <v>149.4</v>
      </c>
      <c r="AX165" s="8">
        <f t="shared" si="173"/>
        <v>5</v>
      </c>
      <c r="AY165" s="4">
        <f t="shared" si="174"/>
        <v>12</v>
      </c>
      <c r="AZ165" s="8">
        <f t="shared" si="175"/>
        <v>1013.6999999999999</v>
      </c>
      <c r="BA165" s="4">
        <f t="shared" si="176"/>
        <v>0</v>
      </c>
      <c r="BB165" s="4">
        <f t="shared" si="177"/>
        <v>0</v>
      </c>
      <c r="BC165" s="4" t="str">
        <f t="shared" si="178"/>
        <v>G0</v>
      </c>
      <c r="BD165" s="4">
        <f t="shared" si="179"/>
        <v>0</v>
      </c>
      <c r="BE165" s="19">
        <f t="shared" si="180"/>
        <v>0</v>
      </c>
      <c r="BF165" s="19">
        <f t="shared" si="181"/>
        <v>1.1999999999999886</v>
      </c>
      <c r="BG165" s="19">
        <f t="shared" si="182"/>
        <v>90</v>
      </c>
      <c r="BH165" s="1" t="str">
        <f t="shared" si="183"/>
        <v>T,2101,133.3,150.6,5,12,1013.7,0,0,G0,0</v>
      </c>
      <c r="BI165" s="1" t="str">
        <f t="shared" si="184"/>
        <v>T,2102,133.3,149.4,5,12,1013.7,0,0,G0,0</v>
      </c>
      <c r="BJ165" s="1" t="str">
        <f t="shared" si="142"/>
        <v>T,2101,133.3,150.6,5,12,1013.7,0,0,G0,0|T,2102,133.3,149.4,5,12,1013.7,0,0,G0,0|</v>
      </c>
      <c r="BK165" s="1" t="str">
        <f t="shared" si="143"/>
        <v>133.3,150.0,5.0,9.0,0.0,123.3,0.0,123.3</v>
      </c>
    </row>
    <row r="166" spans="1:63" x14ac:dyDescent="0.2">
      <c r="A166" s="4">
        <f t="shared" si="132"/>
        <v>13.799999999999967</v>
      </c>
      <c r="B166" s="4">
        <f t="shared" si="144"/>
        <v>137.99999999999966</v>
      </c>
      <c r="C166" s="4">
        <f t="shared" si="145"/>
        <v>1</v>
      </c>
      <c r="D166" s="4">
        <v>1</v>
      </c>
      <c r="E166" s="4">
        <f t="shared" si="146"/>
        <v>13.799999999999967</v>
      </c>
      <c r="F166" s="19">
        <f t="shared" si="133"/>
        <v>0</v>
      </c>
      <c r="G166" s="19">
        <f t="shared" si="147"/>
        <v>0</v>
      </c>
      <c r="H166" s="19"/>
      <c r="I166" s="19">
        <f t="shared" si="148"/>
        <v>134.1999999999997</v>
      </c>
      <c r="J166" s="19">
        <f t="shared" si="149"/>
        <v>150</v>
      </c>
      <c r="K166" s="19"/>
      <c r="L166" s="19">
        <f t="shared" si="150"/>
        <v>9</v>
      </c>
      <c r="M166" s="19">
        <f t="shared" si="151"/>
        <v>0</v>
      </c>
      <c r="N166" s="19">
        <f t="shared" si="152"/>
        <v>9</v>
      </c>
      <c r="O166" s="19">
        <f t="shared" si="153"/>
        <v>0</v>
      </c>
      <c r="P166" s="19">
        <f t="shared" si="154"/>
        <v>0</v>
      </c>
      <c r="Q166" s="19">
        <f t="shared" si="185"/>
        <v>124.1999999999997</v>
      </c>
      <c r="R166" s="19">
        <f t="shared" si="155"/>
        <v>0</v>
      </c>
      <c r="S166" s="19">
        <f t="shared" si="156"/>
        <v>0.6</v>
      </c>
      <c r="T166" s="4" t="s">
        <v>0</v>
      </c>
      <c r="U166" s="4">
        <f t="shared" si="157"/>
        <v>2101</v>
      </c>
      <c r="V166" s="19">
        <f t="shared" si="134"/>
        <v>134.1999999999997</v>
      </c>
      <c r="W166" s="19">
        <f t="shared" si="135"/>
        <v>150.6</v>
      </c>
      <c r="X166" s="8">
        <f t="shared" si="158"/>
        <v>5</v>
      </c>
      <c r="Y166" s="4">
        <f t="shared" si="187"/>
        <v>12</v>
      </c>
      <c r="Z166" s="8">
        <f t="shared" si="159"/>
        <v>1013.8</v>
      </c>
      <c r="AA166" s="4">
        <f t="shared" si="160"/>
        <v>0</v>
      </c>
      <c r="AB166" s="4">
        <f t="shared" si="161"/>
        <v>0</v>
      </c>
      <c r="AC166" s="4" t="str">
        <f t="shared" si="162"/>
        <v>G0</v>
      </c>
      <c r="AD166" s="4">
        <f t="shared" si="163"/>
        <v>0</v>
      </c>
      <c r="AE166" s="4">
        <f t="shared" si="164"/>
        <v>13.799999999999967</v>
      </c>
      <c r="AF166" s="19">
        <f t="shared" si="136"/>
        <v>0</v>
      </c>
      <c r="AG166" s="19">
        <f t="shared" si="137"/>
        <v>0</v>
      </c>
      <c r="AH166" s="19"/>
      <c r="AI166" s="19">
        <f t="shared" si="138"/>
        <v>134.1999999999997</v>
      </c>
      <c r="AJ166" s="19">
        <f t="shared" si="139"/>
        <v>150</v>
      </c>
      <c r="AK166" s="19"/>
      <c r="AL166" s="19">
        <f t="shared" si="140"/>
        <v>9</v>
      </c>
      <c r="AM166" s="19">
        <f t="shared" si="141"/>
        <v>0</v>
      </c>
      <c r="AN166" s="19">
        <f t="shared" si="165"/>
        <v>9</v>
      </c>
      <c r="AO166" s="19">
        <f t="shared" si="166"/>
        <v>0</v>
      </c>
      <c r="AP166" s="19">
        <f t="shared" si="167"/>
        <v>0</v>
      </c>
      <c r="AQ166" s="19">
        <f t="shared" si="186"/>
        <v>124.1999999999997</v>
      </c>
      <c r="AR166" s="19">
        <f t="shared" si="168"/>
        <v>0</v>
      </c>
      <c r="AS166" s="19">
        <f t="shared" si="169"/>
        <v>-0.6</v>
      </c>
      <c r="AT166" s="4" t="s">
        <v>0</v>
      </c>
      <c r="AU166" s="4">
        <f t="shared" si="170"/>
        <v>2102</v>
      </c>
      <c r="AV166" s="19">
        <f t="shared" si="171"/>
        <v>134.1999999999997</v>
      </c>
      <c r="AW166" s="19">
        <f t="shared" si="172"/>
        <v>149.4</v>
      </c>
      <c r="AX166" s="8">
        <f t="shared" si="173"/>
        <v>5</v>
      </c>
      <c r="AY166" s="4">
        <f t="shared" si="174"/>
        <v>12</v>
      </c>
      <c r="AZ166" s="8">
        <f t="shared" si="175"/>
        <v>1013.8</v>
      </c>
      <c r="BA166" s="4">
        <f t="shared" si="176"/>
        <v>0</v>
      </c>
      <c r="BB166" s="4">
        <f t="shared" si="177"/>
        <v>0</v>
      </c>
      <c r="BC166" s="4" t="str">
        <f t="shared" si="178"/>
        <v>G0</v>
      </c>
      <c r="BD166" s="4">
        <f t="shared" si="179"/>
        <v>0</v>
      </c>
      <c r="BE166" s="19">
        <f t="shared" si="180"/>
        <v>0</v>
      </c>
      <c r="BF166" s="19">
        <f t="shared" si="181"/>
        <v>1.1999999999999886</v>
      </c>
      <c r="BG166" s="19">
        <f t="shared" si="182"/>
        <v>90</v>
      </c>
      <c r="BH166" s="1" t="str">
        <f t="shared" si="183"/>
        <v>T,2101,134.2,150.6,5,12,1013.8,0,0,G0,0</v>
      </c>
      <c r="BI166" s="1" t="str">
        <f t="shared" si="184"/>
        <v>T,2102,134.2,149.4,5,12,1013.8,0,0,G0,0</v>
      </c>
      <c r="BJ166" s="1" t="str">
        <f t="shared" si="142"/>
        <v>T,2101,134.2,150.6,5,12,1013.8,0,0,G0,0|T,2102,134.2,149.4,5,12,1013.8,0,0,G0,0|</v>
      </c>
      <c r="BK166" s="1" t="str">
        <f t="shared" si="143"/>
        <v>134.2,150.0,5.0,9.0,0.0,124.2,0.0,124.2</v>
      </c>
    </row>
    <row r="167" spans="1:63" x14ac:dyDescent="0.2">
      <c r="A167" s="4">
        <f t="shared" si="132"/>
        <v>13.899999999999967</v>
      </c>
      <c r="B167" s="4">
        <f t="shared" si="144"/>
        <v>138.99999999999966</v>
      </c>
      <c r="C167" s="4">
        <f t="shared" si="145"/>
        <v>1</v>
      </c>
      <c r="D167" s="4">
        <v>1</v>
      </c>
      <c r="E167" s="4">
        <f t="shared" si="146"/>
        <v>13.899999999999967</v>
      </c>
      <c r="F167" s="19">
        <f t="shared" si="133"/>
        <v>0</v>
      </c>
      <c r="G167" s="19">
        <f t="shared" si="147"/>
        <v>0</v>
      </c>
      <c r="H167" s="19"/>
      <c r="I167" s="19">
        <f t="shared" si="148"/>
        <v>135.09999999999968</v>
      </c>
      <c r="J167" s="19">
        <f t="shared" si="149"/>
        <v>150</v>
      </c>
      <c r="K167" s="19"/>
      <c r="L167" s="19">
        <f t="shared" si="150"/>
        <v>9</v>
      </c>
      <c r="M167" s="19">
        <f t="shared" si="151"/>
        <v>0</v>
      </c>
      <c r="N167" s="19">
        <f t="shared" si="152"/>
        <v>9</v>
      </c>
      <c r="O167" s="19">
        <f t="shared" si="153"/>
        <v>0</v>
      </c>
      <c r="P167" s="19">
        <f t="shared" si="154"/>
        <v>0</v>
      </c>
      <c r="Q167" s="19">
        <f t="shared" si="185"/>
        <v>125.09999999999968</v>
      </c>
      <c r="R167" s="19">
        <f t="shared" si="155"/>
        <v>0</v>
      </c>
      <c r="S167" s="19">
        <f t="shared" si="156"/>
        <v>0.6</v>
      </c>
      <c r="T167" s="4" t="s">
        <v>0</v>
      </c>
      <c r="U167" s="4">
        <f t="shared" si="157"/>
        <v>2101</v>
      </c>
      <c r="V167" s="19">
        <f t="shared" si="134"/>
        <v>135.09999999999968</v>
      </c>
      <c r="W167" s="19">
        <f t="shared" si="135"/>
        <v>150.6</v>
      </c>
      <c r="X167" s="8">
        <f t="shared" si="158"/>
        <v>5</v>
      </c>
      <c r="Y167" s="4">
        <f t="shared" si="187"/>
        <v>12</v>
      </c>
      <c r="Z167" s="8">
        <f t="shared" si="159"/>
        <v>1013.9</v>
      </c>
      <c r="AA167" s="4">
        <f t="shared" si="160"/>
        <v>0</v>
      </c>
      <c r="AB167" s="4">
        <f t="shared" si="161"/>
        <v>0</v>
      </c>
      <c r="AC167" s="4" t="str">
        <f t="shared" si="162"/>
        <v>G0</v>
      </c>
      <c r="AD167" s="4">
        <f t="shared" si="163"/>
        <v>0</v>
      </c>
      <c r="AE167" s="4">
        <f t="shared" si="164"/>
        <v>13.899999999999967</v>
      </c>
      <c r="AF167" s="19">
        <f t="shared" si="136"/>
        <v>0</v>
      </c>
      <c r="AG167" s="19">
        <f t="shared" si="137"/>
        <v>0</v>
      </c>
      <c r="AH167" s="19"/>
      <c r="AI167" s="19">
        <f t="shared" si="138"/>
        <v>135.09999999999968</v>
      </c>
      <c r="AJ167" s="19">
        <f t="shared" si="139"/>
        <v>150</v>
      </c>
      <c r="AK167" s="19"/>
      <c r="AL167" s="19">
        <f t="shared" si="140"/>
        <v>9</v>
      </c>
      <c r="AM167" s="19">
        <f t="shared" si="141"/>
        <v>0</v>
      </c>
      <c r="AN167" s="19">
        <f t="shared" si="165"/>
        <v>9</v>
      </c>
      <c r="AO167" s="19">
        <f t="shared" si="166"/>
        <v>0</v>
      </c>
      <c r="AP167" s="19">
        <f t="shared" si="167"/>
        <v>0</v>
      </c>
      <c r="AQ167" s="19">
        <f t="shared" si="186"/>
        <v>125.09999999999968</v>
      </c>
      <c r="AR167" s="19">
        <f t="shared" si="168"/>
        <v>0</v>
      </c>
      <c r="AS167" s="19">
        <f t="shared" si="169"/>
        <v>-0.6</v>
      </c>
      <c r="AT167" s="4" t="s">
        <v>0</v>
      </c>
      <c r="AU167" s="4">
        <f t="shared" si="170"/>
        <v>2102</v>
      </c>
      <c r="AV167" s="19">
        <f t="shared" si="171"/>
        <v>135.09999999999968</v>
      </c>
      <c r="AW167" s="19">
        <f t="shared" si="172"/>
        <v>149.4</v>
      </c>
      <c r="AX167" s="8">
        <f t="shared" si="173"/>
        <v>5</v>
      </c>
      <c r="AY167" s="4">
        <f t="shared" si="174"/>
        <v>12</v>
      </c>
      <c r="AZ167" s="8">
        <f t="shared" si="175"/>
        <v>1013.9</v>
      </c>
      <c r="BA167" s="4">
        <f t="shared" si="176"/>
        <v>0</v>
      </c>
      <c r="BB167" s="4">
        <f t="shared" si="177"/>
        <v>0</v>
      </c>
      <c r="BC167" s="4" t="str">
        <f t="shared" si="178"/>
        <v>G0</v>
      </c>
      <c r="BD167" s="4">
        <f t="shared" si="179"/>
        <v>0</v>
      </c>
      <c r="BE167" s="19">
        <f t="shared" si="180"/>
        <v>0</v>
      </c>
      <c r="BF167" s="19">
        <f t="shared" si="181"/>
        <v>1.1999999999999886</v>
      </c>
      <c r="BG167" s="19">
        <f t="shared" si="182"/>
        <v>90</v>
      </c>
      <c r="BH167" s="1" t="str">
        <f t="shared" si="183"/>
        <v>T,2101,135.1,150.6,5,12,1013.9,0,0,G0,0</v>
      </c>
      <c r="BI167" s="1" t="str">
        <f t="shared" si="184"/>
        <v>T,2102,135.1,149.4,5,12,1013.9,0,0,G0,0</v>
      </c>
      <c r="BJ167" s="1" t="str">
        <f t="shared" si="142"/>
        <v>T,2101,135.1,150.6,5,12,1013.9,0,0,G0,0|T,2102,135.1,149.4,5,12,1013.9,0,0,G0,0|</v>
      </c>
      <c r="BK167" s="1" t="str">
        <f t="shared" si="143"/>
        <v>135.1,150.0,5.0,9.0,0.0,125.1,0.0,125.1</v>
      </c>
    </row>
    <row r="168" spans="1:63" x14ac:dyDescent="0.2">
      <c r="A168" s="4">
        <f t="shared" si="132"/>
        <v>13.999999999999966</v>
      </c>
      <c r="B168" s="4">
        <f t="shared" si="144"/>
        <v>139.99999999999966</v>
      </c>
      <c r="C168" s="4">
        <f t="shared" si="145"/>
        <v>1</v>
      </c>
      <c r="D168" s="4">
        <v>1</v>
      </c>
      <c r="E168" s="4">
        <f t="shared" si="146"/>
        <v>13.999999999999966</v>
      </c>
      <c r="F168" s="19">
        <f t="shared" si="133"/>
        <v>0</v>
      </c>
      <c r="G168" s="19">
        <f t="shared" si="147"/>
        <v>0</v>
      </c>
      <c r="H168" s="19"/>
      <c r="I168" s="19">
        <f t="shared" si="148"/>
        <v>135.99999999999972</v>
      </c>
      <c r="J168" s="19">
        <f t="shared" si="149"/>
        <v>150</v>
      </c>
      <c r="K168" s="19"/>
      <c r="L168" s="19">
        <f t="shared" si="150"/>
        <v>9</v>
      </c>
      <c r="M168" s="19">
        <f t="shared" si="151"/>
        <v>0</v>
      </c>
      <c r="N168" s="19">
        <f t="shared" si="152"/>
        <v>9</v>
      </c>
      <c r="O168" s="19">
        <f t="shared" si="153"/>
        <v>0</v>
      </c>
      <c r="P168" s="19">
        <f t="shared" si="154"/>
        <v>0</v>
      </c>
      <c r="Q168" s="19">
        <f t="shared" si="185"/>
        <v>125.99999999999972</v>
      </c>
      <c r="R168" s="19">
        <f t="shared" si="155"/>
        <v>0</v>
      </c>
      <c r="S168" s="19">
        <f t="shared" si="156"/>
        <v>0.6</v>
      </c>
      <c r="T168" s="4" t="s">
        <v>0</v>
      </c>
      <c r="U168" s="4">
        <f t="shared" si="157"/>
        <v>2101</v>
      </c>
      <c r="V168" s="19">
        <f t="shared" si="134"/>
        <v>135.99999999999972</v>
      </c>
      <c r="W168" s="19">
        <f t="shared" si="135"/>
        <v>150.6</v>
      </c>
      <c r="X168" s="8">
        <f t="shared" si="158"/>
        <v>5</v>
      </c>
      <c r="Y168" s="4">
        <f t="shared" si="187"/>
        <v>12</v>
      </c>
      <c r="Z168" s="8">
        <f t="shared" si="159"/>
        <v>1014</v>
      </c>
      <c r="AA168" s="4">
        <f t="shared" si="160"/>
        <v>0</v>
      </c>
      <c r="AB168" s="4">
        <f t="shared" si="161"/>
        <v>0</v>
      </c>
      <c r="AC168" s="4" t="str">
        <f t="shared" si="162"/>
        <v>G0</v>
      </c>
      <c r="AD168" s="4">
        <f t="shared" si="163"/>
        <v>0</v>
      </c>
      <c r="AE168" s="4">
        <f t="shared" si="164"/>
        <v>13.999999999999966</v>
      </c>
      <c r="AF168" s="19">
        <f t="shared" si="136"/>
        <v>0</v>
      </c>
      <c r="AG168" s="19">
        <f t="shared" si="137"/>
        <v>0</v>
      </c>
      <c r="AH168" s="19"/>
      <c r="AI168" s="19">
        <f t="shared" si="138"/>
        <v>135.99999999999972</v>
      </c>
      <c r="AJ168" s="19">
        <f t="shared" si="139"/>
        <v>150</v>
      </c>
      <c r="AK168" s="19"/>
      <c r="AL168" s="19">
        <f t="shared" si="140"/>
        <v>9</v>
      </c>
      <c r="AM168" s="19">
        <f t="shared" si="141"/>
        <v>0</v>
      </c>
      <c r="AN168" s="19">
        <f t="shared" si="165"/>
        <v>9</v>
      </c>
      <c r="AO168" s="19">
        <f t="shared" si="166"/>
        <v>0</v>
      </c>
      <c r="AP168" s="19">
        <f t="shared" si="167"/>
        <v>0</v>
      </c>
      <c r="AQ168" s="19">
        <f t="shared" si="186"/>
        <v>125.99999999999972</v>
      </c>
      <c r="AR168" s="19">
        <f t="shared" si="168"/>
        <v>0</v>
      </c>
      <c r="AS168" s="19">
        <f t="shared" si="169"/>
        <v>-0.6</v>
      </c>
      <c r="AT168" s="4" t="s">
        <v>0</v>
      </c>
      <c r="AU168" s="4">
        <f t="shared" si="170"/>
        <v>2102</v>
      </c>
      <c r="AV168" s="19">
        <f t="shared" si="171"/>
        <v>135.99999999999972</v>
      </c>
      <c r="AW168" s="19">
        <f t="shared" si="172"/>
        <v>149.4</v>
      </c>
      <c r="AX168" s="8">
        <f t="shared" si="173"/>
        <v>5</v>
      </c>
      <c r="AY168" s="4">
        <f t="shared" si="174"/>
        <v>12</v>
      </c>
      <c r="AZ168" s="8">
        <f t="shared" si="175"/>
        <v>1014</v>
      </c>
      <c r="BA168" s="4">
        <f t="shared" si="176"/>
        <v>0</v>
      </c>
      <c r="BB168" s="4">
        <f t="shared" si="177"/>
        <v>0</v>
      </c>
      <c r="BC168" s="4" t="str">
        <f t="shared" si="178"/>
        <v>G0</v>
      </c>
      <c r="BD168" s="4">
        <f t="shared" si="179"/>
        <v>0</v>
      </c>
      <c r="BE168" s="19">
        <f t="shared" si="180"/>
        <v>0</v>
      </c>
      <c r="BF168" s="19">
        <f t="shared" si="181"/>
        <v>1.1999999999999886</v>
      </c>
      <c r="BG168" s="19">
        <f t="shared" si="182"/>
        <v>90</v>
      </c>
      <c r="BH168" s="1" t="str">
        <f t="shared" si="183"/>
        <v>T,2101,136.0,150.6,5,12,1014.0,0,0,G0,0</v>
      </c>
      <c r="BI168" s="1" t="str">
        <f t="shared" si="184"/>
        <v>T,2102,136.0,149.4,5,12,1014.0,0,0,G0,0</v>
      </c>
      <c r="BJ168" s="1" t="str">
        <f t="shared" si="142"/>
        <v>T,2101,136.0,150.6,5,12,1014.0,0,0,G0,0|T,2102,136.0,149.4,5,12,1014.0,0,0,G0,0|</v>
      </c>
      <c r="BK168" s="1" t="str">
        <f t="shared" si="143"/>
        <v>136.0,150.0,5.0,9.0,0.0,126.0,0.0,126.0</v>
      </c>
    </row>
    <row r="169" spans="1:63" x14ac:dyDescent="0.2">
      <c r="A169" s="4">
        <f t="shared" si="132"/>
        <v>14.099999999999966</v>
      </c>
      <c r="B169" s="4">
        <f t="shared" si="144"/>
        <v>140.99999999999966</v>
      </c>
      <c r="C169" s="4">
        <f t="shared" si="145"/>
        <v>1</v>
      </c>
      <c r="D169" s="4">
        <v>1</v>
      </c>
      <c r="E169" s="4">
        <f t="shared" si="146"/>
        <v>14.099999999999966</v>
      </c>
      <c r="F169" s="19">
        <f t="shared" si="133"/>
        <v>0</v>
      </c>
      <c r="G169" s="19">
        <f t="shared" si="147"/>
        <v>0</v>
      </c>
      <c r="H169" s="19"/>
      <c r="I169" s="19">
        <f t="shared" si="148"/>
        <v>136.89999999999969</v>
      </c>
      <c r="J169" s="19">
        <f t="shared" si="149"/>
        <v>150</v>
      </c>
      <c r="K169" s="19"/>
      <c r="L169" s="19">
        <f t="shared" si="150"/>
        <v>9</v>
      </c>
      <c r="M169" s="19">
        <f t="shared" si="151"/>
        <v>0</v>
      </c>
      <c r="N169" s="19">
        <f t="shared" si="152"/>
        <v>9</v>
      </c>
      <c r="O169" s="19">
        <f t="shared" si="153"/>
        <v>0</v>
      </c>
      <c r="P169" s="19">
        <f t="shared" si="154"/>
        <v>0</v>
      </c>
      <c r="Q169" s="19">
        <f t="shared" si="185"/>
        <v>126.89999999999969</v>
      </c>
      <c r="R169" s="19">
        <f t="shared" si="155"/>
        <v>0</v>
      </c>
      <c r="S169" s="19">
        <f t="shared" si="156"/>
        <v>0.6</v>
      </c>
      <c r="T169" s="4" t="s">
        <v>0</v>
      </c>
      <c r="U169" s="4">
        <f t="shared" si="157"/>
        <v>2101</v>
      </c>
      <c r="V169" s="19">
        <f t="shared" si="134"/>
        <v>136.89999999999969</v>
      </c>
      <c r="W169" s="19">
        <f t="shared" si="135"/>
        <v>150.6</v>
      </c>
      <c r="X169" s="8">
        <f t="shared" si="158"/>
        <v>5</v>
      </c>
      <c r="Y169" s="4">
        <f t="shared" si="187"/>
        <v>12</v>
      </c>
      <c r="Z169" s="8">
        <f t="shared" si="159"/>
        <v>1014.0999999999999</v>
      </c>
      <c r="AA169" s="4">
        <f t="shared" si="160"/>
        <v>0</v>
      </c>
      <c r="AB169" s="4">
        <f t="shared" si="161"/>
        <v>0</v>
      </c>
      <c r="AC169" s="4" t="str">
        <f t="shared" si="162"/>
        <v>G0</v>
      </c>
      <c r="AD169" s="4">
        <f t="shared" si="163"/>
        <v>0</v>
      </c>
      <c r="AE169" s="4">
        <f t="shared" si="164"/>
        <v>14.099999999999966</v>
      </c>
      <c r="AF169" s="19">
        <f t="shared" si="136"/>
        <v>0</v>
      </c>
      <c r="AG169" s="19">
        <f t="shared" si="137"/>
        <v>0</v>
      </c>
      <c r="AH169" s="19"/>
      <c r="AI169" s="19">
        <f t="shared" si="138"/>
        <v>136.89999999999969</v>
      </c>
      <c r="AJ169" s="19">
        <f t="shared" si="139"/>
        <v>150</v>
      </c>
      <c r="AK169" s="19"/>
      <c r="AL169" s="19">
        <f t="shared" si="140"/>
        <v>9</v>
      </c>
      <c r="AM169" s="19">
        <f t="shared" si="141"/>
        <v>0</v>
      </c>
      <c r="AN169" s="19">
        <f t="shared" si="165"/>
        <v>9</v>
      </c>
      <c r="AO169" s="19">
        <f t="shared" si="166"/>
        <v>0</v>
      </c>
      <c r="AP169" s="19">
        <f t="shared" si="167"/>
        <v>0</v>
      </c>
      <c r="AQ169" s="19">
        <f t="shared" si="186"/>
        <v>126.89999999999969</v>
      </c>
      <c r="AR169" s="19">
        <f t="shared" si="168"/>
        <v>0</v>
      </c>
      <c r="AS169" s="19">
        <f t="shared" si="169"/>
        <v>-0.6</v>
      </c>
      <c r="AT169" s="4" t="s">
        <v>0</v>
      </c>
      <c r="AU169" s="4">
        <f t="shared" si="170"/>
        <v>2102</v>
      </c>
      <c r="AV169" s="19">
        <f t="shared" si="171"/>
        <v>136.89999999999969</v>
      </c>
      <c r="AW169" s="19">
        <f t="shared" si="172"/>
        <v>149.4</v>
      </c>
      <c r="AX169" s="8">
        <f t="shared" si="173"/>
        <v>5</v>
      </c>
      <c r="AY169" s="4">
        <f t="shared" si="174"/>
        <v>12</v>
      </c>
      <c r="AZ169" s="8">
        <f t="shared" si="175"/>
        <v>1014.0999999999999</v>
      </c>
      <c r="BA169" s="4">
        <f t="shared" si="176"/>
        <v>0</v>
      </c>
      <c r="BB169" s="4">
        <f t="shared" si="177"/>
        <v>0</v>
      </c>
      <c r="BC169" s="4" t="str">
        <f t="shared" si="178"/>
        <v>G0</v>
      </c>
      <c r="BD169" s="4">
        <f t="shared" si="179"/>
        <v>0</v>
      </c>
      <c r="BE169" s="19">
        <f t="shared" si="180"/>
        <v>0</v>
      </c>
      <c r="BF169" s="19">
        <f t="shared" si="181"/>
        <v>1.1999999999999886</v>
      </c>
      <c r="BG169" s="19">
        <f t="shared" si="182"/>
        <v>90</v>
      </c>
      <c r="BH169" s="1" t="str">
        <f t="shared" si="183"/>
        <v>T,2101,136.9,150.6,5,12,1014.1,0,0,G0,0</v>
      </c>
      <c r="BI169" s="1" t="str">
        <f t="shared" si="184"/>
        <v>T,2102,136.9,149.4,5,12,1014.1,0,0,G0,0</v>
      </c>
      <c r="BJ169" s="1" t="str">
        <f t="shared" si="142"/>
        <v>T,2101,136.9,150.6,5,12,1014.1,0,0,G0,0|T,2102,136.9,149.4,5,12,1014.1,0,0,G0,0|</v>
      </c>
      <c r="BK169" s="1" t="str">
        <f t="shared" si="143"/>
        <v>136.9,150.0,5.0,9.0,0.0,126.9,0.0,126.9</v>
      </c>
    </row>
    <row r="170" spans="1:63" x14ac:dyDescent="0.2">
      <c r="A170" s="4">
        <f t="shared" si="132"/>
        <v>14.199999999999966</v>
      </c>
      <c r="B170" s="4">
        <f t="shared" si="144"/>
        <v>141.99999999999966</v>
      </c>
      <c r="C170" s="4">
        <f t="shared" si="145"/>
        <v>1</v>
      </c>
      <c r="D170" s="4">
        <v>1</v>
      </c>
      <c r="E170" s="4">
        <f t="shared" si="146"/>
        <v>14.199999999999966</v>
      </c>
      <c r="F170" s="19">
        <f t="shared" si="133"/>
        <v>0</v>
      </c>
      <c r="G170" s="19">
        <f t="shared" si="147"/>
        <v>0</v>
      </c>
      <c r="H170" s="19"/>
      <c r="I170" s="19">
        <f t="shared" si="148"/>
        <v>137.79999999999967</v>
      </c>
      <c r="J170" s="19">
        <f t="shared" si="149"/>
        <v>150</v>
      </c>
      <c r="K170" s="19"/>
      <c r="L170" s="19">
        <f t="shared" si="150"/>
        <v>9</v>
      </c>
      <c r="M170" s="19">
        <f t="shared" si="151"/>
        <v>0</v>
      </c>
      <c r="N170" s="19">
        <f t="shared" si="152"/>
        <v>9</v>
      </c>
      <c r="O170" s="19">
        <f t="shared" si="153"/>
        <v>0</v>
      </c>
      <c r="P170" s="19">
        <f t="shared" si="154"/>
        <v>0</v>
      </c>
      <c r="Q170" s="19">
        <f t="shared" si="185"/>
        <v>127.79999999999967</v>
      </c>
      <c r="R170" s="19">
        <f t="shared" si="155"/>
        <v>0</v>
      </c>
      <c r="S170" s="19">
        <f t="shared" si="156"/>
        <v>0.6</v>
      </c>
      <c r="T170" s="4" t="s">
        <v>0</v>
      </c>
      <c r="U170" s="4">
        <f t="shared" si="157"/>
        <v>2101</v>
      </c>
      <c r="V170" s="19">
        <f t="shared" si="134"/>
        <v>137.79999999999967</v>
      </c>
      <c r="W170" s="19">
        <f t="shared" si="135"/>
        <v>150.6</v>
      </c>
      <c r="X170" s="8">
        <f t="shared" si="158"/>
        <v>5</v>
      </c>
      <c r="Y170" s="4">
        <f t="shared" si="187"/>
        <v>12</v>
      </c>
      <c r="Z170" s="8">
        <f t="shared" si="159"/>
        <v>1014.1999999999999</v>
      </c>
      <c r="AA170" s="4">
        <f t="shared" si="160"/>
        <v>0</v>
      </c>
      <c r="AB170" s="4">
        <f t="shared" si="161"/>
        <v>0</v>
      </c>
      <c r="AC170" s="4" t="str">
        <f t="shared" si="162"/>
        <v>G0</v>
      </c>
      <c r="AD170" s="4">
        <f t="shared" si="163"/>
        <v>0</v>
      </c>
      <c r="AE170" s="4">
        <f t="shared" si="164"/>
        <v>14.199999999999966</v>
      </c>
      <c r="AF170" s="19">
        <f t="shared" si="136"/>
        <v>0</v>
      </c>
      <c r="AG170" s="19">
        <f t="shared" si="137"/>
        <v>0</v>
      </c>
      <c r="AH170" s="19"/>
      <c r="AI170" s="19">
        <f t="shared" si="138"/>
        <v>137.79999999999967</v>
      </c>
      <c r="AJ170" s="19">
        <f t="shared" si="139"/>
        <v>150</v>
      </c>
      <c r="AK170" s="19"/>
      <c r="AL170" s="19">
        <f t="shared" si="140"/>
        <v>9</v>
      </c>
      <c r="AM170" s="19">
        <f t="shared" si="141"/>
        <v>0</v>
      </c>
      <c r="AN170" s="19">
        <f t="shared" si="165"/>
        <v>9</v>
      </c>
      <c r="AO170" s="19">
        <f t="shared" si="166"/>
        <v>0</v>
      </c>
      <c r="AP170" s="19">
        <f t="shared" si="167"/>
        <v>0</v>
      </c>
      <c r="AQ170" s="19">
        <f t="shared" si="186"/>
        <v>127.79999999999967</v>
      </c>
      <c r="AR170" s="19">
        <f t="shared" si="168"/>
        <v>0</v>
      </c>
      <c r="AS170" s="19">
        <f t="shared" si="169"/>
        <v>-0.6</v>
      </c>
      <c r="AT170" s="4" t="s">
        <v>0</v>
      </c>
      <c r="AU170" s="4">
        <f t="shared" si="170"/>
        <v>2102</v>
      </c>
      <c r="AV170" s="19">
        <f t="shared" si="171"/>
        <v>137.79999999999967</v>
      </c>
      <c r="AW170" s="19">
        <f t="shared" si="172"/>
        <v>149.4</v>
      </c>
      <c r="AX170" s="8">
        <f t="shared" si="173"/>
        <v>5</v>
      </c>
      <c r="AY170" s="4">
        <f t="shared" si="174"/>
        <v>12</v>
      </c>
      <c r="AZ170" s="8">
        <f t="shared" si="175"/>
        <v>1014.1999999999999</v>
      </c>
      <c r="BA170" s="4">
        <f t="shared" si="176"/>
        <v>0</v>
      </c>
      <c r="BB170" s="4">
        <f t="shared" si="177"/>
        <v>0</v>
      </c>
      <c r="BC170" s="4" t="str">
        <f t="shared" si="178"/>
        <v>G0</v>
      </c>
      <c r="BD170" s="4">
        <f t="shared" si="179"/>
        <v>0</v>
      </c>
      <c r="BE170" s="19">
        <f t="shared" si="180"/>
        <v>0</v>
      </c>
      <c r="BF170" s="19">
        <f t="shared" si="181"/>
        <v>1.1999999999999886</v>
      </c>
      <c r="BG170" s="19">
        <f t="shared" si="182"/>
        <v>90</v>
      </c>
      <c r="BH170" s="1" t="str">
        <f t="shared" si="183"/>
        <v>T,2101,137.8,150.6,5,12,1014.2,0,0,G0,0</v>
      </c>
      <c r="BI170" s="1" t="str">
        <f t="shared" si="184"/>
        <v>T,2102,137.8,149.4,5,12,1014.2,0,0,G0,0</v>
      </c>
      <c r="BJ170" s="1" t="str">
        <f t="shared" si="142"/>
        <v>T,2101,137.8,150.6,5,12,1014.2,0,0,G0,0|T,2102,137.8,149.4,5,12,1014.2,0,0,G0,0|</v>
      </c>
      <c r="BK170" s="1" t="str">
        <f t="shared" si="143"/>
        <v>137.8,150.0,5.0,9.0,0.0,127.8,0.0,127.8</v>
      </c>
    </row>
    <row r="171" spans="1:63" x14ac:dyDescent="0.2">
      <c r="A171" s="4">
        <f t="shared" si="132"/>
        <v>14.299999999999965</v>
      </c>
      <c r="B171" s="4">
        <f t="shared" si="144"/>
        <v>142.99999999999963</v>
      </c>
      <c r="C171" s="4">
        <f t="shared" si="145"/>
        <v>1</v>
      </c>
      <c r="D171" s="4">
        <v>1</v>
      </c>
      <c r="E171" s="4">
        <f t="shared" si="146"/>
        <v>14.299999999999965</v>
      </c>
      <c r="F171" s="19">
        <f t="shared" si="133"/>
        <v>0</v>
      </c>
      <c r="G171" s="19">
        <f t="shared" si="147"/>
        <v>0</v>
      </c>
      <c r="H171" s="19"/>
      <c r="I171" s="19">
        <f t="shared" si="148"/>
        <v>138.69999999999968</v>
      </c>
      <c r="J171" s="19">
        <f t="shared" si="149"/>
        <v>150</v>
      </c>
      <c r="K171" s="19"/>
      <c r="L171" s="19">
        <f t="shared" si="150"/>
        <v>9</v>
      </c>
      <c r="M171" s="19">
        <f t="shared" si="151"/>
        <v>0</v>
      </c>
      <c r="N171" s="19">
        <f t="shared" si="152"/>
        <v>9</v>
      </c>
      <c r="O171" s="19">
        <f t="shared" si="153"/>
        <v>0</v>
      </c>
      <c r="P171" s="19">
        <f t="shared" si="154"/>
        <v>0</v>
      </c>
      <c r="Q171" s="19">
        <f t="shared" si="185"/>
        <v>128.69999999999968</v>
      </c>
      <c r="R171" s="19">
        <f t="shared" si="155"/>
        <v>0</v>
      </c>
      <c r="S171" s="19">
        <f t="shared" si="156"/>
        <v>0.6</v>
      </c>
      <c r="T171" s="4" t="s">
        <v>0</v>
      </c>
      <c r="U171" s="4">
        <f t="shared" si="157"/>
        <v>2101</v>
      </c>
      <c r="V171" s="19">
        <f t="shared" si="134"/>
        <v>138.69999999999968</v>
      </c>
      <c r="W171" s="19">
        <f t="shared" si="135"/>
        <v>150.6</v>
      </c>
      <c r="X171" s="8">
        <f t="shared" si="158"/>
        <v>5</v>
      </c>
      <c r="Y171" s="4">
        <f t="shared" si="187"/>
        <v>12</v>
      </c>
      <c r="Z171" s="8">
        <f t="shared" si="159"/>
        <v>1014.3</v>
      </c>
      <c r="AA171" s="4">
        <f t="shared" si="160"/>
        <v>0</v>
      </c>
      <c r="AB171" s="4">
        <f t="shared" si="161"/>
        <v>0</v>
      </c>
      <c r="AC171" s="4" t="str">
        <f t="shared" si="162"/>
        <v>G0</v>
      </c>
      <c r="AD171" s="4">
        <f t="shared" si="163"/>
        <v>0</v>
      </c>
      <c r="AE171" s="4">
        <f t="shared" si="164"/>
        <v>14.299999999999965</v>
      </c>
      <c r="AF171" s="19">
        <f t="shared" si="136"/>
        <v>0</v>
      </c>
      <c r="AG171" s="19">
        <f t="shared" si="137"/>
        <v>0</v>
      </c>
      <c r="AH171" s="19"/>
      <c r="AI171" s="19">
        <f t="shared" si="138"/>
        <v>138.69999999999968</v>
      </c>
      <c r="AJ171" s="19">
        <f t="shared" si="139"/>
        <v>150</v>
      </c>
      <c r="AK171" s="19"/>
      <c r="AL171" s="19">
        <f t="shared" si="140"/>
        <v>9</v>
      </c>
      <c r="AM171" s="19">
        <f t="shared" si="141"/>
        <v>0</v>
      </c>
      <c r="AN171" s="19">
        <f t="shared" si="165"/>
        <v>9</v>
      </c>
      <c r="AO171" s="19">
        <f t="shared" si="166"/>
        <v>0</v>
      </c>
      <c r="AP171" s="19">
        <f t="shared" si="167"/>
        <v>0</v>
      </c>
      <c r="AQ171" s="19">
        <f t="shared" si="186"/>
        <v>128.69999999999968</v>
      </c>
      <c r="AR171" s="19">
        <f t="shared" si="168"/>
        <v>0</v>
      </c>
      <c r="AS171" s="19">
        <f t="shared" si="169"/>
        <v>-0.6</v>
      </c>
      <c r="AT171" s="4" t="s">
        <v>0</v>
      </c>
      <c r="AU171" s="4">
        <f t="shared" si="170"/>
        <v>2102</v>
      </c>
      <c r="AV171" s="19">
        <f t="shared" si="171"/>
        <v>138.69999999999968</v>
      </c>
      <c r="AW171" s="19">
        <f t="shared" si="172"/>
        <v>149.4</v>
      </c>
      <c r="AX171" s="8">
        <f t="shared" si="173"/>
        <v>5</v>
      </c>
      <c r="AY171" s="4">
        <f t="shared" si="174"/>
        <v>12</v>
      </c>
      <c r="AZ171" s="8">
        <f t="shared" si="175"/>
        <v>1014.3</v>
      </c>
      <c r="BA171" s="4">
        <f t="shared" si="176"/>
        <v>0</v>
      </c>
      <c r="BB171" s="4">
        <f t="shared" si="177"/>
        <v>0</v>
      </c>
      <c r="BC171" s="4" t="str">
        <f t="shared" si="178"/>
        <v>G0</v>
      </c>
      <c r="BD171" s="4">
        <f t="shared" si="179"/>
        <v>0</v>
      </c>
      <c r="BE171" s="19">
        <f t="shared" si="180"/>
        <v>0</v>
      </c>
      <c r="BF171" s="19">
        <f t="shared" si="181"/>
        <v>1.1999999999999886</v>
      </c>
      <c r="BG171" s="19">
        <f t="shared" si="182"/>
        <v>90</v>
      </c>
      <c r="BH171" s="1" t="str">
        <f t="shared" si="183"/>
        <v>T,2101,138.7,150.6,5,12,1014.3,0,0,G0,0</v>
      </c>
      <c r="BI171" s="1" t="str">
        <f t="shared" si="184"/>
        <v>T,2102,138.7,149.4,5,12,1014.3,0,0,G0,0</v>
      </c>
      <c r="BJ171" s="1" t="str">
        <f t="shared" si="142"/>
        <v>T,2101,138.7,150.6,5,12,1014.3,0,0,G0,0|T,2102,138.7,149.4,5,12,1014.3,0,0,G0,0|</v>
      </c>
      <c r="BK171" s="1" t="str">
        <f t="shared" si="143"/>
        <v>138.7,150.0,5.0,9.0,0.0,128.7,0.0,128.7</v>
      </c>
    </row>
    <row r="172" spans="1:63" x14ac:dyDescent="0.2">
      <c r="A172" s="4">
        <f t="shared" si="132"/>
        <v>14.399999999999965</v>
      </c>
      <c r="B172" s="4">
        <f t="shared" si="144"/>
        <v>143.99999999999963</v>
      </c>
      <c r="C172" s="4">
        <f t="shared" si="145"/>
        <v>1</v>
      </c>
      <c r="D172" s="4">
        <v>1</v>
      </c>
      <c r="E172" s="4">
        <f t="shared" si="146"/>
        <v>14.399999999999965</v>
      </c>
      <c r="F172" s="19">
        <f t="shared" si="133"/>
        <v>0</v>
      </c>
      <c r="G172" s="19">
        <f t="shared" si="147"/>
        <v>0</v>
      </c>
      <c r="H172" s="19"/>
      <c r="I172" s="19">
        <f t="shared" si="148"/>
        <v>139.59999999999968</v>
      </c>
      <c r="J172" s="19">
        <f t="shared" si="149"/>
        <v>150</v>
      </c>
      <c r="K172" s="19"/>
      <c r="L172" s="19">
        <f t="shared" si="150"/>
        <v>9</v>
      </c>
      <c r="M172" s="19">
        <f t="shared" si="151"/>
        <v>0</v>
      </c>
      <c r="N172" s="19">
        <f t="shared" si="152"/>
        <v>9</v>
      </c>
      <c r="O172" s="19">
        <f t="shared" si="153"/>
        <v>0</v>
      </c>
      <c r="P172" s="19">
        <f t="shared" si="154"/>
        <v>0</v>
      </c>
      <c r="Q172" s="19">
        <f t="shared" si="185"/>
        <v>129.59999999999968</v>
      </c>
      <c r="R172" s="19">
        <f t="shared" si="155"/>
        <v>0</v>
      </c>
      <c r="S172" s="19">
        <f t="shared" si="156"/>
        <v>0.6</v>
      </c>
      <c r="T172" s="4" t="s">
        <v>0</v>
      </c>
      <c r="U172" s="4">
        <f t="shared" si="157"/>
        <v>2101</v>
      </c>
      <c r="V172" s="19">
        <f t="shared" si="134"/>
        <v>139.59999999999968</v>
      </c>
      <c r="W172" s="19">
        <f t="shared" si="135"/>
        <v>150.6</v>
      </c>
      <c r="X172" s="8">
        <f t="shared" si="158"/>
        <v>5</v>
      </c>
      <c r="Y172" s="4">
        <f t="shared" si="187"/>
        <v>12</v>
      </c>
      <c r="Z172" s="8">
        <f t="shared" si="159"/>
        <v>1014.4</v>
      </c>
      <c r="AA172" s="4">
        <f t="shared" si="160"/>
        <v>0</v>
      </c>
      <c r="AB172" s="4">
        <f t="shared" si="161"/>
        <v>0</v>
      </c>
      <c r="AC172" s="4" t="str">
        <f t="shared" si="162"/>
        <v>G0</v>
      </c>
      <c r="AD172" s="4">
        <f t="shared" si="163"/>
        <v>0</v>
      </c>
      <c r="AE172" s="4">
        <f t="shared" si="164"/>
        <v>14.399999999999965</v>
      </c>
      <c r="AF172" s="19">
        <f t="shared" si="136"/>
        <v>0</v>
      </c>
      <c r="AG172" s="19">
        <f t="shared" si="137"/>
        <v>0</v>
      </c>
      <c r="AH172" s="19"/>
      <c r="AI172" s="19">
        <f t="shared" si="138"/>
        <v>139.59999999999968</v>
      </c>
      <c r="AJ172" s="19">
        <f t="shared" si="139"/>
        <v>150</v>
      </c>
      <c r="AK172" s="19"/>
      <c r="AL172" s="19">
        <f t="shared" si="140"/>
        <v>9</v>
      </c>
      <c r="AM172" s="19">
        <f t="shared" si="141"/>
        <v>0</v>
      </c>
      <c r="AN172" s="19">
        <f t="shared" si="165"/>
        <v>9</v>
      </c>
      <c r="AO172" s="19">
        <f t="shared" si="166"/>
        <v>0</v>
      </c>
      <c r="AP172" s="19">
        <f t="shared" si="167"/>
        <v>0</v>
      </c>
      <c r="AQ172" s="19">
        <f t="shared" si="186"/>
        <v>129.59999999999968</v>
      </c>
      <c r="AR172" s="19">
        <f t="shared" si="168"/>
        <v>0</v>
      </c>
      <c r="AS172" s="19">
        <f t="shared" si="169"/>
        <v>-0.6</v>
      </c>
      <c r="AT172" s="4" t="s">
        <v>0</v>
      </c>
      <c r="AU172" s="4">
        <f t="shared" si="170"/>
        <v>2102</v>
      </c>
      <c r="AV172" s="19">
        <f t="shared" si="171"/>
        <v>139.59999999999968</v>
      </c>
      <c r="AW172" s="19">
        <f t="shared" si="172"/>
        <v>149.4</v>
      </c>
      <c r="AX172" s="8">
        <f t="shared" si="173"/>
        <v>5</v>
      </c>
      <c r="AY172" s="4">
        <f t="shared" si="174"/>
        <v>12</v>
      </c>
      <c r="AZ172" s="8">
        <f t="shared" si="175"/>
        <v>1014.4</v>
      </c>
      <c r="BA172" s="4">
        <f t="shared" si="176"/>
        <v>0</v>
      </c>
      <c r="BB172" s="4">
        <f t="shared" si="177"/>
        <v>0</v>
      </c>
      <c r="BC172" s="4" t="str">
        <f t="shared" si="178"/>
        <v>G0</v>
      </c>
      <c r="BD172" s="4">
        <f t="shared" si="179"/>
        <v>0</v>
      </c>
      <c r="BE172" s="19">
        <f t="shared" si="180"/>
        <v>0</v>
      </c>
      <c r="BF172" s="19">
        <f t="shared" si="181"/>
        <v>1.1999999999999886</v>
      </c>
      <c r="BG172" s="19">
        <f t="shared" si="182"/>
        <v>90</v>
      </c>
      <c r="BH172" s="1" t="str">
        <f t="shared" si="183"/>
        <v>T,2101,139.6,150.6,5,12,1014.4,0,0,G0,0</v>
      </c>
      <c r="BI172" s="1" t="str">
        <f t="shared" si="184"/>
        <v>T,2102,139.6,149.4,5,12,1014.4,0,0,G0,0</v>
      </c>
      <c r="BJ172" s="1" t="str">
        <f t="shared" si="142"/>
        <v>T,2101,139.6,150.6,5,12,1014.4,0,0,G0,0|T,2102,139.6,149.4,5,12,1014.4,0,0,G0,0|</v>
      </c>
      <c r="BK172" s="1" t="str">
        <f t="shared" si="143"/>
        <v>139.6,150.0,5.0,9.0,0.0,129.6,0.0,129.6</v>
      </c>
    </row>
    <row r="173" spans="1:63" x14ac:dyDescent="0.2">
      <c r="A173" s="4">
        <f t="shared" si="132"/>
        <v>14.499999999999964</v>
      </c>
      <c r="B173" s="4">
        <f t="shared" si="144"/>
        <v>144.99999999999963</v>
      </c>
      <c r="C173" s="4">
        <f t="shared" si="145"/>
        <v>1</v>
      </c>
      <c r="D173" s="4">
        <v>1</v>
      </c>
      <c r="E173" s="4">
        <f t="shared" si="146"/>
        <v>14.499999999999964</v>
      </c>
      <c r="F173" s="19">
        <f t="shared" si="133"/>
        <v>0</v>
      </c>
      <c r="G173" s="19">
        <f t="shared" si="147"/>
        <v>0</v>
      </c>
      <c r="H173" s="19"/>
      <c r="I173" s="19">
        <f t="shared" si="148"/>
        <v>140.49999999999969</v>
      </c>
      <c r="J173" s="19">
        <f t="shared" si="149"/>
        <v>150</v>
      </c>
      <c r="K173" s="19"/>
      <c r="L173" s="19">
        <f t="shared" si="150"/>
        <v>9</v>
      </c>
      <c r="M173" s="19">
        <f t="shared" si="151"/>
        <v>0</v>
      </c>
      <c r="N173" s="19">
        <f t="shared" si="152"/>
        <v>9</v>
      </c>
      <c r="O173" s="19">
        <f t="shared" si="153"/>
        <v>0</v>
      </c>
      <c r="P173" s="19">
        <f t="shared" si="154"/>
        <v>0</v>
      </c>
      <c r="Q173" s="19">
        <f t="shared" si="185"/>
        <v>130.49999999999969</v>
      </c>
      <c r="R173" s="19">
        <f t="shared" si="155"/>
        <v>0</v>
      </c>
      <c r="S173" s="19">
        <f t="shared" si="156"/>
        <v>0.6</v>
      </c>
      <c r="T173" s="4" t="s">
        <v>0</v>
      </c>
      <c r="U173" s="4">
        <f t="shared" si="157"/>
        <v>2101</v>
      </c>
      <c r="V173" s="19">
        <f t="shared" si="134"/>
        <v>140.49999999999969</v>
      </c>
      <c r="W173" s="19">
        <f t="shared" si="135"/>
        <v>150.6</v>
      </c>
      <c r="X173" s="8">
        <f t="shared" si="158"/>
        <v>5</v>
      </c>
      <c r="Y173" s="4">
        <f t="shared" si="187"/>
        <v>12</v>
      </c>
      <c r="Z173" s="8">
        <f t="shared" si="159"/>
        <v>1014.5</v>
      </c>
      <c r="AA173" s="4">
        <f t="shared" si="160"/>
        <v>0</v>
      </c>
      <c r="AB173" s="4">
        <f t="shared" si="161"/>
        <v>0</v>
      </c>
      <c r="AC173" s="4" t="str">
        <f t="shared" si="162"/>
        <v>G0</v>
      </c>
      <c r="AD173" s="4">
        <f t="shared" si="163"/>
        <v>0</v>
      </c>
      <c r="AE173" s="4">
        <f t="shared" si="164"/>
        <v>14.499999999999964</v>
      </c>
      <c r="AF173" s="19">
        <f t="shared" si="136"/>
        <v>0</v>
      </c>
      <c r="AG173" s="19">
        <f t="shared" si="137"/>
        <v>0</v>
      </c>
      <c r="AH173" s="19"/>
      <c r="AI173" s="19">
        <f t="shared" si="138"/>
        <v>140.49999999999969</v>
      </c>
      <c r="AJ173" s="19">
        <f t="shared" si="139"/>
        <v>150</v>
      </c>
      <c r="AK173" s="19"/>
      <c r="AL173" s="19">
        <f t="shared" si="140"/>
        <v>9</v>
      </c>
      <c r="AM173" s="19">
        <f t="shared" si="141"/>
        <v>0</v>
      </c>
      <c r="AN173" s="19">
        <f t="shared" si="165"/>
        <v>9</v>
      </c>
      <c r="AO173" s="19">
        <f t="shared" si="166"/>
        <v>0</v>
      </c>
      <c r="AP173" s="19">
        <f t="shared" si="167"/>
        <v>0</v>
      </c>
      <c r="AQ173" s="19">
        <f t="shared" si="186"/>
        <v>130.49999999999969</v>
      </c>
      <c r="AR173" s="19">
        <f t="shared" si="168"/>
        <v>0</v>
      </c>
      <c r="AS173" s="19">
        <f t="shared" si="169"/>
        <v>-0.6</v>
      </c>
      <c r="AT173" s="4" t="s">
        <v>0</v>
      </c>
      <c r="AU173" s="4">
        <f t="shared" si="170"/>
        <v>2102</v>
      </c>
      <c r="AV173" s="19">
        <f t="shared" si="171"/>
        <v>140.49999999999969</v>
      </c>
      <c r="AW173" s="19">
        <f t="shared" si="172"/>
        <v>149.4</v>
      </c>
      <c r="AX173" s="8">
        <f t="shared" si="173"/>
        <v>5</v>
      </c>
      <c r="AY173" s="4">
        <f t="shared" si="174"/>
        <v>12</v>
      </c>
      <c r="AZ173" s="8">
        <f t="shared" si="175"/>
        <v>1014.5</v>
      </c>
      <c r="BA173" s="4">
        <f t="shared" si="176"/>
        <v>0</v>
      </c>
      <c r="BB173" s="4">
        <f t="shared" si="177"/>
        <v>0</v>
      </c>
      <c r="BC173" s="4" t="str">
        <f t="shared" si="178"/>
        <v>G0</v>
      </c>
      <c r="BD173" s="4">
        <f t="shared" si="179"/>
        <v>0</v>
      </c>
      <c r="BE173" s="19">
        <f t="shared" si="180"/>
        <v>0</v>
      </c>
      <c r="BF173" s="19">
        <f t="shared" si="181"/>
        <v>1.1999999999999886</v>
      </c>
      <c r="BG173" s="19">
        <f t="shared" si="182"/>
        <v>90</v>
      </c>
      <c r="BH173" s="1" t="str">
        <f t="shared" si="183"/>
        <v>T,2101,140.5,150.6,5,12,1014.5,0,0,G0,0</v>
      </c>
      <c r="BI173" s="1" t="str">
        <f t="shared" si="184"/>
        <v>T,2102,140.5,149.4,5,12,1014.5,0,0,G0,0</v>
      </c>
      <c r="BJ173" s="1" t="str">
        <f t="shared" si="142"/>
        <v>T,2101,140.5,150.6,5,12,1014.5,0,0,G0,0|T,2102,140.5,149.4,5,12,1014.5,0,0,G0,0|</v>
      </c>
      <c r="BK173" s="1" t="str">
        <f t="shared" si="143"/>
        <v>140.5,150.0,5.0,9.0,0.0,130.5,0.0,130.5</v>
      </c>
    </row>
    <row r="174" spans="1:63" x14ac:dyDescent="0.2">
      <c r="A174" s="4">
        <f t="shared" si="132"/>
        <v>14.599999999999964</v>
      </c>
      <c r="B174" s="4">
        <f t="shared" si="144"/>
        <v>145.99999999999963</v>
      </c>
      <c r="C174" s="4">
        <f t="shared" si="145"/>
        <v>1</v>
      </c>
      <c r="D174" s="4">
        <v>1</v>
      </c>
      <c r="E174" s="4">
        <f t="shared" si="146"/>
        <v>14.599999999999964</v>
      </c>
      <c r="F174" s="19">
        <f t="shared" si="133"/>
        <v>0</v>
      </c>
      <c r="G174" s="19">
        <f t="shared" si="147"/>
        <v>0</v>
      </c>
      <c r="H174" s="19"/>
      <c r="I174" s="19">
        <f t="shared" si="148"/>
        <v>141.39999999999966</v>
      </c>
      <c r="J174" s="19">
        <f t="shared" si="149"/>
        <v>150</v>
      </c>
      <c r="K174" s="19"/>
      <c r="L174" s="19">
        <f t="shared" si="150"/>
        <v>9</v>
      </c>
      <c r="M174" s="19">
        <f t="shared" si="151"/>
        <v>0</v>
      </c>
      <c r="N174" s="19">
        <f t="shared" si="152"/>
        <v>9</v>
      </c>
      <c r="O174" s="19">
        <f t="shared" si="153"/>
        <v>0</v>
      </c>
      <c r="P174" s="19">
        <f t="shared" si="154"/>
        <v>0</v>
      </c>
      <c r="Q174" s="19">
        <f t="shared" si="185"/>
        <v>131.39999999999966</v>
      </c>
      <c r="R174" s="19">
        <f t="shared" si="155"/>
        <v>0</v>
      </c>
      <c r="S174" s="19">
        <f t="shared" si="156"/>
        <v>0.6</v>
      </c>
      <c r="T174" s="4" t="s">
        <v>0</v>
      </c>
      <c r="U174" s="4">
        <f t="shared" si="157"/>
        <v>2101</v>
      </c>
      <c r="V174" s="19">
        <f t="shared" si="134"/>
        <v>141.39999999999966</v>
      </c>
      <c r="W174" s="19">
        <f t="shared" si="135"/>
        <v>150.6</v>
      </c>
      <c r="X174" s="8">
        <f t="shared" si="158"/>
        <v>5</v>
      </c>
      <c r="Y174" s="4">
        <f t="shared" si="187"/>
        <v>12</v>
      </c>
      <c r="Z174" s="8">
        <f t="shared" si="159"/>
        <v>1014.5999999999999</v>
      </c>
      <c r="AA174" s="4">
        <f t="shared" si="160"/>
        <v>0</v>
      </c>
      <c r="AB174" s="4">
        <f t="shared" si="161"/>
        <v>0</v>
      </c>
      <c r="AC174" s="4" t="str">
        <f t="shared" si="162"/>
        <v>G0</v>
      </c>
      <c r="AD174" s="4">
        <f t="shared" si="163"/>
        <v>0</v>
      </c>
      <c r="AE174" s="4">
        <f t="shared" si="164"/>
        <v>14.599999999999964</v>
      </c>
      <c r="AF174" s="19">
        <f t="shared" si="136"/>
        <v>0</v>
      </c>
      <c r="AG174" s="19">
        <f t="shared" si="137"/>
        <v>0</v>
      </c>
      <c r="AH174" s="19"/>
      <c r="AI174" s="19">
        <f t="shared" si="138"/>
        <v>141.39999999999966</v>
      </c>
      <c r="AJ174" s="19">
        <f t="shared" si="139"/>
        <v>150</v>
      </c>
      <c r="AK174" s="19"/>
      <c r="AL174" s="19">
        <f t="shared" si="140"/>
        <v>9</v>
      </c>
      <c r="AM174" s="19">
        <f t="shared" si="141"/>
        <v>0</v>
      </c>
      <c r="AN174" s="19">
        <f t="shared" si="165"/>
        <v>9</v>
      </c>
      <c r="AO174" s="19">
        <f t="shared" si="166"/>
        <v>0</v>
      </c>
      <c r="AP174" s="19">
        <f t="shared" si="167"/>
        <v>0</v>
      </c>
      <c r="AQ174" s="19">
        <f t="shared" si="186"/>
        <v>131.39999999999966</v>
      </c>
      <c r="AR174" s="19">
        <f t="shared" si="168"/>
        <v>0</v>
      </c>
      <c r="AS174" s="19">
        <f t="shared" si="169"/>
        <v>-0.6</v>
      </c>
      <c r="AT174" s="4" t="s">
        <v>0</v>
      </c>
      <c r="AU174" s="4">
        <f t="shared" si="170"/>
        <v>2102</v>
      </c>
      <c r="AV174" s="19">
        <f t="shared" si="171"/>
        <v>141.39999999999966</v>
      </c>
      <c r="AW174" s="19">
        <f t="shared" si="172"/>
        <v>149.4</v>
      </c>
      <c r="AX174" s="8">
        <f t="shared" si="173"/>
        <v>5</v>
      </c>
      <c r="AY174" s="4">
        <f t="shared" si="174"/>
        <v>12</v>
      </c>
      <c r="AZ174" s="8">
        <f t="shared" si="175"/>
        <v>1014.5999999999999</v>
      </c>
      <c r="BA174" s="4">
        <f t="shared" si="176"/>
        <v>0</v>
      </c>
      <c r="BB174" s="4">
        <f t="shared" si="177"/>
        <v>0</v>
      </c>
      <c r="BC174" s="4" t="str">
        <f t="shared" si="178"/>
        <v>G0</v>
      </c>
      <c r="BD174" s="4">
        <f t="shared" si="179"/>
        <v>0</v>
      </c>
      <c r="BE174" s="19">
        <f t="shared" si="180"/>
        <v>0</v>
      </c>
      <c r="BF174" s="19">
        <f t="shared" si="181"/>
        <v>1.1999999999999886</v>
      </c>
      <c r="BG174" s="19">
        <f t="shared" si="182"/>
        <v>90</v>
      </c>
      <c r="BH174" s="1" t="str">
        <f t="shared" si="183"/>
        <v>T,2101,141.4,150.6,5,12,1014.6,0,0,G0,0</v>
      </c>
      <c r="BI174" s="1" t="str">
        <f t="shared" si="184"/>
        <v>T,2102,141.4,149.4,5,12,1014.6,0,0,G0,0</v>
      </c>
      <c r="BJ174" s="1" t="str">
        <f t="shared" si="142"/>
        <v>T,2101,141.4,150.6,5,12,1014.6,0,0,G0,0|T,2102,141.4,149.4,5,12,1014.6,0,0,G0,0|</v>
      </c>
      <c r="BK174" s="1" t="str">
        <f t="shared" si="143"/>
        <v>141.4,150.0,5.0,9.0,0.0,131.4,0.0,131.4</v>
      </c>
    </row>
    <row r="175" spans="1:63" x14ac:dyDescent="0.2">
      <c r="A175" s="4">
        <f t="shared" si="132"/>
        <v>14.699999999999964</v>
      </c>
      <c r="B175" s="4">
        <f t="shared" si="144"/>
        <v>146.99999999999963</v>
      </c>
      <c r="C175" s="4">
        <f t="shared" si="145"/>
        <v>1</v>
      </c>
      <c r="D175" s="4">
        <v>1</v>
      </c>
      <c r="E175" s="4">
        <f t="shared" si="146"/>
        <v>14.699999999999964</v>
      </c>
      <c r="F175" s="19">
        <f t="shared" si="133"/>
        <v>0</v>
      </c>
      <c r="G175" s="19">
        <f t="shared" si="147"/>
        <v>0</v>
      </c>
      <c r="H175" s="19"/>
      <c r="I175" s="19">
        <f t="shared" si="148"/>
        <v>142.29999999999967</v>
      </c>
      <c r="J175" s="19">
        <f t="shared" si="149"/>
        <v>150</v>
      </c>
      <c r="K175" s="19"/>
      <c r="L175" s="19">
        <f t="shared" si="150"/>
        <v>9</v>
      </c>
      <c r="M175" s="19">
        <f t="shared" si="151"/>
        <v>0</v>
      </c>
      <c r="N175" s="19">
        <f t="shared" si="152"/>
        <v>9</v>
      </c>
      <c r="O175" s="19">
        <f t="shared" si="153"/>
        <v>0</v>
      </c>
      <c r="P175" s="19">
        <f t="shared" si="154"/>
        <v>0</v>
      </c>
      <c r="Q175" s="19">
        <f t="shared" si="185"/>
        <v>132.29999999999967</v>
      </c>
      <c r="R175" s="19">
        <f t="shared" si="155"/>
        <v>0</v>
      </c>
      <c r="S175" s="19">
        <f t="shared" si="156"/>
        <v>0.6</v>
      </c>
      <c r="T175" s="4" t="s">
        <v>0</v>
      </c>
      <c r="U175" s="4">
        <f t="shared" si="157"/>
        <v>2101</v>
      </c>
      <c r="V175" s="19">
        <f t="shared" si="134"/>
        <v>142.29999999999967</v>
      </c>
      <c r="W175" s="19">
        <f t="shared" si="135"/>
        <v>150.6</v>
      </c>
      <c r="X175" s="8">
        <f t="shared" si="158"/>
        <v>5</v>
      </c>
      <c r="Y175" s="4">
        <f t="shared" si="187"/>
        <v>12</v>
      </c>
      <c r="Z175" s="8">
        <f t="shared" si="159"/>
        <v>1014.6999999999999</v>
      </c>
      <c r="AA175" s="4">
        <f t="shared" si="160"/>
        <v>0</v>
      </c>
      <c r="AB175" s="4">
        <f t="shared" si="161"/>
        <v>0</v>
      </c>
      <c r="AC175" s="4" t="str">
        <f t="shared" si="162"/>
        <v>G0</v>
      </c>
      <c r="AD175" s="4">
        <f t="shared" si="163"/>
        <v>0</v>
      </c>
      <c r="AE175" s="4">
        <f t="shared" si="164"/>
        <v>14.699999999999964</v>
      </c>
      <c r="AF175" s="19">
        <f t="shared" si="136"/>
        <v>0</v>
      </c>
      <c r="AG175" s="19">
        <f t="shared" si="137"/>
        <v>0</v>
      </c>
      <c r="AH175" s="19"/>
      <c r="AI175" s="19">
        <f t="shared" si="138"/>
        <v>142.29999999999967</v>
      </c>
      <c r="AJ175" s="19">
        <f t="shared" si="139"/>
        <v>150</v>
      </c>
      <c r="AK175" s="19"/>
      <c r="AL175" s="19">
        <f t="shared" si="140"/>
        <v>9</v>
      </c>
      <c r="AM175" s="19">
        <f t="shared" si="141"/>
        <v>0</v>
      </c>
      <c r="AN175" s="19">
        <f t="shared" si="165"/>
        <v>9</v>
      </c>
      <c r="AO175" s="19">
        <f t="shared" si="166"/>
        <v>0</v>
      </c>
      <c r="AP175" s="19">
        <f t="shared" si="167"/>
        <v>0</v>
      </c>
      <c r="AQ175" s="19">
        <f t="shared" si="186"/>
        <v>132.29999999999967</v>
      </c>
      <c r="AR175" s="19">
        <f t="shared" si="168"/>
        <v>0</v>
      </c>
      <c r="AS175" s="19">
        <f t="shared" si="169"/>
        <v>-0.6</v>
      </c>
      <c r="AT175" s="4" t="s">
        <v>0</v>
      </c>
      <c r="AU175" s="4">
        <f t="shared" si="170"/>
        <v>2102</v>
      </c>
      <c r="AV175" s="19">
        <f t="shared" si="171"/>
        <v>142.29999999999967</v>
      </c>
      <c r="AW175" s="19">
        <f t="shared" si="172"/>
        <v>149.4</v>
      </c>
      <c r="AX175" s="8">
        <f t="shared" si="173"/>
        <v>5</v>
      </c>
      <c r="AY175" s="4">
        <f t="shared" si="174"/>
        <v>12</v>
      </c>
      <c r="AZ175" s="8">
        <f t="shared" si="175"/>
        <v>1014.6999999999999</v>
      </c>
      <c r="BA175" s="4">
        <f t="shared" si="176"/>
        <v>0</v>
      </c>
      <c r="BB175" s="4">
        <f t="shared" si="177"/>
        <v>0</v>
      </c>
      <c r="BC175" s="4" t="str">
        <f t="shared" si="178"/>
        <v>G0</v>
      </c>
      <c r="BD175" s="4">
        <f t="shared" si="179"/>
        <v>0</v>
      </c>
      <c r="BE175" s="19">
        <f t="shared" si="180"/>
        <v>0</v>
      </c>
      <c r="BF175" s="19">
        <f t="shared" si="181"/>
        <v>1.1999999999999886</v>
      </c>
      <c r="BG175" s="19">
        <f t="shared" si="182"/>
        <v>90</v>
      </c>
      <c r="BH175" s="1" t="str">
        <f t="shared" si="183"/>
        <v>T,2101,142.3,150.6,5,12,1014.7,0,0,G0,0</v>
      </c>
      <c r="BI175" s="1" t="str">
        <f t="shared" si="184"/>
        <v>T,2102,142.3,149.4,5,12,1014.7,0,0,G0,0</v>
      </c>
      <c r="BJ175" s="1" t="str">
        <f t="shared" si="142"/>
        <v>T,2101,142.3,150.6,5,12,1014.7,0,0,G0,0|T,2102,142.3,149.4,5,12,1014.7,0,0,G0,0|</v>
      </c>
      <c r="BK175" s="1" t="str">
        <f t="shared" si="143"/>
        <v>142.3,150.0,5.0,9.0,0.0,132.3,0.0,132.3</v>
      </c>
    </row>
    <row r="176" spans="1:63" x14ac:dyDescent="0.2">
      <c r="A176" s="4">
        <f t="shared" si="132"/>
        <v>14.799999999999963</v>
      </c>
      <c r="B176" s="4">
        <f t="shared" si="144"/>
        <v>147.99999999999963</v>
      </c>
      <c r="C176" s="4">
        <f t="shared" si="145"/>
        <v>1</v>
      </c>
      <c r="D176" s="4">
        <v>1</v>
      </c>
      <c r="E176" s="4">
        <f t="shared" si="146"/>
        <v>14.799999999999963</v>
      </c>
      <c r="F176" s="19">
        <f t="shared" si="133"/>
        <v>0</v>
      </c>
      <c r="G176" s="19">
        <f t="shared" si="147"/>
        <v>0</v>
      </c>
      <c r="H176" s="19"/>
      <c r="I176" s="19">
        <f t="shared" si="148"/>
        <v>143.19999999999968</v>
      </c>
      <c r="J176" s="19">
        <f t="shared" si="149"/>
        <v>150</v>
      </c>
      <c r="K176" s="19"/>
      <c r="L176" s="19">
        <f t="shared" si="150"/>
        <v>9</v>
      </c>
      <c r="M176" s="19">
        <f t="shared" si="151"/>
        <v>0</v>
      </c>
      <c r="N176" s="19">
        <f t="shared" si="152"/>
        <v>9</v>
      </c>
      <c r="O176" s="19">
        <f t="shared" si="153"/>
        <v>0</v>
      </c>
      <c r="P176" s="19">
        <f t="shared" si="154"/>
        <v>0</v>
      </c>
      <c r="Q176" s="19">
        <f t="shared" si="185"/>
        <v>133.19999999999968</v>
      </c>
      <c r="R176" s="19">
        <f t="shared" si="155"/>
        <v>0</v>
      </c>
      <c r="S176" s="19">
        <f t="shared" si="156"/>
        <v>0.6</v>
      </c>
      <c r="T176" s="4" t="s">
        <v>0</v>
      </c>
      <c r="U176" s="4">
        <f t="shared" si="157"/>
        <v>2101</v>
      </c>
      <c r="V176" s="19">
        <f t="shared" si="134"/>
        <v>143.19999999999968</v>
      </c>
      <c r="W176" s="19">
        <f t="shared" si="135"/>
        <v>150.6</v>
      </c>
      <c r="X176" s="8">
        <f t="shared" si="158"/>
        <v>5</v>
      </c>
      <c r="Y176" s="4">
        <f t="shared" si="187"/>
        <v>12</v>
      </c>
      <c r="Z176" s="8">
        <f t="shared" si="159"/>
        <v>1014.8</v>
      </c>
      <c r="AA176" s="4">
        <f t="shared" si="160"/>
        <v>0</v>
      </c>
      <c r="AB176" s="4">
        <f t="shared" si="161"/>
        <v>0</v>
      </c>
      <c r="AC176" s="4" t="str">
        <f t="shared" si="162"/>
        <v>G0</v>
      </c>
      <c r="AD176" s="4">
        <f t="shared" si="163"/>
        <v>0</v>
      </c>
      <c r="AE176" s="4">
        <f t="shared" si="164"/>
        <v>14.799999999999963</v>
      </c>
      <c r="AF176" s="19">
        <f t="shared" si="136"/>
        <v>0</v>
      </c>
      <c r="AG176" s="19">
        <f t="shared" si="137"/>
        <v>0</v>
      </c>
      <c r="AH176" s="19"/>
      <c r="AI176" s="19">
        <f t="shared" si="138"/>
        <v>143.19999999999968</v>
      </c>
      <c r="AJ176" s="19">
        <f t="shared" si="139"/>
        <v>150</v>
      </c>
      <c r="AK176" s="19"/>
      <c r="AL176" s="19">
        <f t="shared" si="140"/>
        <v>9</v>
      </c>
      <c r="AM176" s="19">
        <f t="shared" si="141"/>
        <v>0</v>
      </c>
      <c r="AN176" s="19">
        <f t="shared" si="165"/>
        <v>9</v>
      </c>
      <c r="AO176" s="19">
        <f t="shared" si="166"/>
        <v>0</v>
      </c>
      <c r="AP176" s="19">
        <f t="shared" si="167"/>
        <v>0</v>
      </c>
      <c r="AQ176" s="19">
        <f t="shared" si="186"/>
        <v>133.19999999999968</v>
      </c>
      <c r="AR176" s="19">
        <f t="shared" si="168"/>
        <v>0</v>
      </c>
      <c r="AS176" s="19">
        <f t="shared" si="169"/>
        <v>-0.6</v>
      </c>
      <c r="AT176" s="4" t="s">
        <v>0</v>
      </c>
      <c r="AU176" s="4">
        <f t="shared" si="170"/>
        <v>2102</v>
      </c>
      <c r="AV176" s="19">
        <f t="shared" si="171"/>
        <v>143.19999999999968</v>
      </c>
      <c r="AW176" s="19">
        <f t="shared" si="172"/>
        <v>149.4</v>
      </c>
      <c r="AX176" s="8">
        <f t="shared" si="173"/>
        <v>5</v>
      </c>
      <c r="AY176" s="4">
        <f t="shared" si="174"/>
        <v>12</v>
      </c>
      <c r="AZ176" s="8">
        <f t="shared" si="175"/>
        <v>1014.8</v>
      </c>
      <c r="BA176" s="4">
        <f t="shared" si="176"/>
        <v>0</v>
      </c>
      <c r="BB176" s="4">
        <f t="shared" si="177"/>
        <v>0</v>
      </c>
      <c r="BC176" s="4" t="str">
        <f t="shared" si="178"/>
        <v>G0</v>
      </c>
      <c r="BD176" s="4">
        <f t="shared" si="179"/>
        <v>0</v>
      </c>
      <c r="BE176" s="19">
        <f t="shared" si="180"/>
        <v>0</v>
      </c>
      <c r="BF176" s="19">
        <f t="shared" si="181"/>
        <v>1.1999999999999886</v>
      </c>
      <c r="BG176" s="19">
        <f t="shared" si="182"/>
        <v>90</v>
      </c>
      <c r="BH176" s="1" t="str">
        <f t="shared" si="183"/>
        <v>T,2101,143.2,150.6,5,12,1014.8,0,0,G0,0</v>
      </c>
      <c r="BI176" s="1" t="str">
        <f t="shared" si="184"/>
        <v>T,2102,143.2,149.4,5,12,1014.8,0,0,G0,0</v>
      </c>
      <c r="BJ176" s="1" t="str">
        <f t="shared" si="142"/>
        <v>T,2101,143.2,150.6,5,12,1014.8,0,0,G0,0|T,2102,143.2,149.4,5,12,1014.8,0,0,G0,0|</v>
      </c>
      <c r="BK176" s="1" t="str">
        <f t="shared" si="143"/>
        <v>143.2,150.0,5.0,9.0,0.0,133.2,0.0,133.2</v>
      </c>
    </row>
    <row r="177" spans="1:63" x14ac:dyDescent="0.2">
      <c r="A177" s="4">
        <f t="shared" si="132"/>
        <v>14.899999999999963</v>
      </c>
      <c r="B177" s="4">
        <f t="shared" si="144"/>
        <v>148.99999999999963</v>
      </c>
      <c r="C177" s="4">
        <f t="shared" si="145"/>
        <v>1</v>
      </c>
      <c r="D177" s="4">
        <v>1</v>
      </c>
      <c r="E177" s="4">
        <f t="shared" si="146"/>
        <v>14.899999999999963</v>
      </c>
      <c r="F177" s="19">
        <f t="shared" si="133"/>
        <v>0</v>
      </c>
      <c r="G177" s="19">
        <f t="shared" si="147"/>
        <v>0</v>
      </c>
      <c r="H177" s="19"/>
      <c r="I177" s="19">
        <f t="shared" si="148"/>
        <v>144.09999999999968</v>
      </c>
      <c r="J177" s="19">
        <f t="shared" si="149"/>
        <v>150</v>
      </c>
      <c r="K177" s="19"/>
      <c r="L177" s="19">
        <f t="shared" si="150"/>
        <v>9</v>
      </c>
      <c r="M177" s="19">
        <f t="shared" si="151"/>
        <v>0</v>
      </c>
      <c r="N177" s="19">
        <f t="shared" si="152"/>
        <v>9</v>
      </c>
      <c r="O177" s="19">
        <f t="shared" si="153"/>
        <v>0</v>
      </c>
      <c r="P177" s="19">
        <f t="shared" si="154"/>
        <v>0</v>
      </c>
      <c r="Q177" s="19">
        <f t="shared" si="185"/>
        <v>134.09999999999968</v>
      </c>
      <c r="R177" s="19">
        <f t="shared" si="155"/>
        <v>0</v>
      </c>
      <c r="S177" s="19">
        <f t="shared" si="156"/>
        <v>0.6</v>
      </c>
      <c r="T177" s="4" t="s">
        <v>0</v>
      </c>
      <c r="U177" s="4">
        <f t="shared" si="157"/>
        <v>2101</v>
      </c>
      <c r="V177" s="19">
        <f t="shared" si="134"/>
        <v>144.09999999999968</v>
      </c>
      <c r="W177" s="19">
        <f t="shared" si="135"/>
        <v>150.6</v>
      </c>
      <c r="X177" s="8">
        <f t="shared" si="158"/>
        <v>5</v>
      </c>
      <c r="Y177" s="4">
        <f t="shared" si="187"/>
        <v>12</v>
      </c>
      <c r="Z177" s="8">
        <f t="shared" si="159"/>
        <v>1014.9</v>
      </c>
      <c r="AA177" s="4">
        <f t="shared" si="160"/>
        <v>0</v>
      </c>
      <c r="AB177" s="4">
        <f t="shared" si="161"/>
        <v>0</v>
      </c>
      <c r="AC177" s="4" t="str">
        <f t="shared" si="162"/>
        <v>G0</v>
      </c>
      <c r="AD177" s="4">
        <f t="shared" si="163"/>
        <v>0</v>
      </c>
      <c r="AE177" s="4">
        <f t="shared" si="164"/>
        <v>14.899999999999963</v>
      </c>
      <c r="AF177" s="19">
        <f t="shared" si="136"/>
        <v>0</v>
      </c>
      <c r="AG177" s="19">
        <f t="shared" si="137"/>
        <v>0</v>
      </c>
      <c r="AH177" s="19"/>
      <c r="AI177" s="19">
        <f t="shared" si="138"/>
        <v>144.09999999999968</v>
      </c>
      <c r="AJ177" s="19">
        <f t="shared" si="139"/>
        <v>150</v>
      </c>
      <c r="AK177" s="19"/>
      <c r="AL177" s="19">
        <f t="shared" si="140"/>
        <v>9</v>
      </c>
      <c r="AM177" s="19">
        <f t="shared" si="141"/>
        <v>0</v>
      </c>
      <c r="AN177" s="19">
        <f t="shared" si="165"/>
        <v>9</v>
      </c>
      <c r="AO177" s="19">
        <f t="shared" si="166"/>
        <v>0</v>
      </c>
      <c r="AP177" s="19">
        <f t="shared" si="167"/>
        <v>0</v>
      </c>
      <c r="AQ177" s="19">
        <f t="shared" si="186"/>
        <v>134.09999999999968</v>
      </c>
      <c r="AR177" s="19">
        <f t="shared" si="168"/>
        <v>0</v>
      </c>
      <c r="AS177" s="19">
        <f t="shared" si="169"/>
        <v>-0.6</v>
      </c>
      <c r="AT177" s="4" t="s">
        <v>0</v>
      </c>
      <c r="AU177" s="4">
        <f t="shared" si="170"/>
        <v>2102</v>
      </c>
      <c r="AV177" s="19">
        <f t="shared" si="171"/>
        <v>144.09999999999968</v>
      </c>
      <c r="AW177" s="19">
        <f t="shared" si="172"/>
        <v>149.4</v>
      </c>
      <c r="AX177" s="8">
        <f t="shared" si="173"/>
        <v>5</v>
      </c>
      <c r="AY177" s="4">
        <f t="shared" si="174"/>
        <v>12</v>
      </c>
      <c r="AZ177" s="8">
        <f t="shared" si="175"/>
        <v>1014.9</v>
      </c>
      <c r="BA177" s="4">
        <f t="shared" si="176"/>
        <v>0</v>
      </c>
      <c r="BB177" s="4">
        <f t="shared" si="177"/>
        <v>0</v>
      </c>
      <c r="BC177" s="4" t="str">
        <f t="shared" si="178"/>
        <v>G0</v>
      </c>
      <c r="BD177" s="4">
        <f t="shared" si="179"/>
        <v>0</v>
      </c>
      <c r="BE177" s="19">
        <f t="shared" si="180"/>
        <v>0</v>
      </c>
      <c r="BF177" s="19">
        <f t="shared" si="181"/>
        <v>1.1999999999999886</v>
      </c>
      <c r="BG177" s="19">
        <f t="shared" si="182"/>
        <v>90</v>
      </c>
      <c r="BH177" s="1" t="str">
        <f t="shared" si="183"/>
        <v>T,2101,144.1,150.6,5,12,1014.9,0,0,G0,0</v>
      </c>
      <c r="BI177" s="1" t="str">
        <f t="shared" si="184"/>
        <v>T,2102,144.1,149.4,5,12,1014.9,0,0,G0,0</v>
      </c>
      <c r="BJ177" s="1" t="str">
        <f t="shared" si="142"/>
        <v>T,2101,144.1,150.6,5,12,1014.9,0,0,G0,0|T,2102,144.1,149.4,5,12,1014.9,0,0,G0,0|</v>
      </c>
      <c r="BK177" s="1" t="str">
        <f t="shared" si="143"/>
        <v>144.1,150.0,5.0,9.0,0.0,134.1,0.0,134.1</v>
      </c>
    </row>
    <row r="178" spans="1:63" x14ac:dyDescent="0.2">
      <c r="A178" s="4">
        <f t="shared" si="132"/>
        <v>14.999999999999963</v>
      </c>
      <c r="B178" s="4">
        <f t="shared" si="144"/>
        <v>149.99999999999963</v>
      </c>
      <c r="C178" s="4">
        <f t="shared" si="145"/>
        <v>1</v>
      </c>
      <c r="D178" s="4">
        <v>1</v>
      </c>
      <c r="E178" s="4">
        <f t="shared" si="146"/>
        <v>14.999999999999963</v>
      </c>
      <c r="F178" s="19">
        <f t="shared" si="133"/>
        <v>0</v>
      </c>
      <c r="G178" s="19">
        <f t="shared" si="147"/>
        <v>0</v>
      </c>
      <c r="H178" s="19"/>
      <c r="I178" s="19">
        <f t="shared" si="148"/>
        <v>144.99999999999966</v>
      </c>
      <c r="J178" s="19">
        <f t="shared" si="149"/>
        <v>150</v>
      </c>
      <c r="K178" s="19"/>
      <c r="L178" s="19">
        <f t="shared" si="150"/>
        <v>9</v>
      </c>
      <c r="M178" s="19">
        <f t="shared" si="151"/>
        <v>0</v>
      </c>
      <c r="N178" s="19">
        <f t="shared" si="152"/>
        <v>9</v>
      </c>
      <c r="O178" s="19">
        <f t="shared" si="153"/>
        <v>0</v>
      </c>
      <c r="P178" s="19">
        <f t="shared" si="154"/>
        <v>0</v>
      </c>
      <c r="Q178" s="19">
        <f t="shared" si="185"/>
        <v>134.99999999999966</v>
      </c>
      <c r="R178" s="19">
        <f t="shared" si="155"/>
        <v>0</v>
      </c>
      <c r="S178" s="19">
        <f t="shared" si="156"/>
        <v>0.6</v>
      </c>
      <c r="T178" s="4" t="s">
        <v>0</v>
      </c>
      <c r="U178" s="4">
        <f t="shared" si="157"/>
        <v>2101</v>
      </c>
      <c r="V178" s="19">
        <f t="shared" si="134"/>
        <v>144.99999999999966</v>
      </c>
      <c r="W178" s="19">
        <f t="shared" si="135"/>
        <v>150.6</v>
      </c>
      <c r="X178" s="8">
        <f t="shared" si="158"/>
        <v>5</v>
      </c>
      <c r="Y178" s="4">
        <f t="shared" si="187"/>
        <v>12</v>
      </c>
      <c r="Z178" s="8">
        <f t="shared" si="159"/>
        <v>1015</v>
      </c>
      <c r="AA178" s="4">
        <f t="shared" si="160"/>
        <v>0</v>
      </c>
      <c r="AB178" s="4">
        <f t="shared" si="161"/>
        <v>0</v>
      </c>
      <c r="AC178" s="4" t="str">
        <f t="shared" si="162"/>
        <v>G0</v>
      </c>
      <c r="AD178" s="4">
        <f t="shared" si="163"/>
        <v>0</v>
      </c>
      <c r="AE178" s="4">
        <f t="shared" si="164"/>
        <v>14.999999999999963</v>
      </c>
      <c r="AF178" s="19">
        <f t="shared" si="136"/>
        <v>0</v>
      </c>
      <c r="AG178" s="19">
        <f t="shared" si="137"/>
        <v>0</v>
      </c>
      <c r="AH178" s="19"/>
      <c r="AI178" s="19">
        <f t="shared" si="138"/>
        <v>144.99999999999966</v>
      </c>
      <c r="AJ178" s="19">
        <f t="shared" si="139"/>
        <v>150</v>
      </c>
      <c r="AK178" s="19"/>
      <c r="AL178" s="19">
        <f t="shared" si="140"/>
        <v>9</v>
      </c>
      <c r="AM178" s="19">
        <f t="shared" si="141"/>
        <v>0</v>
      </c>
      <c r="AN178" s="19">
        <f t="shared" si="165"/>
        <v>9</v>
      </c>
      <c r="AO178" s="19">
        <f t="shared" si="166"/>
        <v>0</v>
      </c>
      <c r="AP178" s="19">
        <f t="shared" si="167"/>
        <v>0</v>
      </c>
      <c r="AQ178" s="19">
        <f t="shared" si="186"/>
        <v>134.99999999999966</v>
      </c>
      <c r="AR178" s="19">
        <f t="shared" si="168"/>
        <v>0</v>
      </c>
      <c r="AS178" s="19">
        <f t="shared" si="169"/>
        <v>-0.6</v>
      </c>
      <c r="AT178" s="4" t="s">
        <v>0</v>
      </c>
      <c r="AU178" s="4">
        <f t="shared" si="170"/>
        <v>2102</v>
      </c>
      <c r="AV178" s="19">
        <f t="shared" si="171"/>
        <v>144.99999999999966</v>
      </c>
      <c r="AW178" s="19">
        <f t="shared" si="172"/>
        <v>149.4</v>
      </c>
      <c r="AX178" s="8">
        <f t="shared" si="173"/>
        <v>5</v>
      </c>
      <c r="AY178" s="4">
        <f t="shared" si="174"/>
        <v>12</v>
      </c>
      <c r="AZ178" s="8">
        <f t="shared" si="175"/>
        <v>1015</v>
      </c>
      <c r="BA178" s="4">
        <f t="shared" si="176"/>
        <v>0</v>
      </c>
      <c r="BB178" s="4">
        <f t="shared" si="177"/>
        <v>0</v>
      </c>
      <c r="BC178" s="4" t="str">
        <f t="shared" si="178"/>
        <v>G0</v>
      </c>
      <c r="BD178" s="4">
        <f t="shared" si="179"/>
        <v>0</v>
      </c>
      <c r="BE178" s="19">
        <f t="shared" si="180"/>
        <v>0</v>
      </c>
      <c r="BF178" s="19">
        <f t="shared" si="181"/>
        <v>1.1999999999999886</v>
      </c>
      <c r="BG178" s="19">
        <f t="shared" si="182"/>
        <v>90</v>
      </c>
      <c r="BH178" s="1" t="str">
        <f t="shared" si="183"/>
        <v>T,2101,145.0,150.6,5,12,1015.0,0,0,G0,0</v>
      </c>
      <c r="BI178" s="1" t="str">
        <f t="shared" si="184"/>
        <v>T,2102,145.0,149.4,5,12,1015.0,0,0,G0,0</v>
      </c>
      <c r="BJ178" s="1" t="str">
        <f t="shared" si="142"/>
        <v>T,2101,145.0,150.6,5,12,1015.0,0,0,G0,0|T,2102,145.0,149.4,5,12,1015.0,0,0,G0,0|</v>
      </c>
      <c r="BK178" s="1" t="str">
        <f t="shared" si="143"/>
        <v>145.0,150.0,5.0,9.0,0.0,135.0,0.0,135.0</v>
      </c>
    </row>
    <row r="179" spans="1:63" x14ac:dyDescent="0.2">
      <c r="A179" s="4">
        <f t="shared" si="132"/>
        <v>15.099999999999962</v>
      </c>
      <c r="B179" s="4">
        <f t="shared" si="144"/>
        <v>150.9999999999996</v>
      </c>
      <c r="C179" s="4">
        <f t="shared" si="145"/>
        <v>1</v>
      </c>
      <c r="D179" s="4">
        <v>1</v>
      </c>
      <c r="E179" s="4">
        <f t="shared" si="146"/>
        <v>15.099999999999962</v>
      </c>
      <c r="F179" s="19">
        <f t="shared" si="133"/>
        <v>0</v>
      </c>
      <c r="G179" s="19">
        <f t="shared" si="147"/>
        <v>0</v>
      </c>
      <c r="H179" s="19"/>
      <c r="I179" s="19">
        <f t="shared" si="148"/>
        <v>145.89999999999966</v>
      </c>
      <c r="J179" s="19">
        <f t="shared" si="149"/>
        <v>150</v>
      </c>
      <c r="K179" s="19"/>
      <c r="L179" s="19">
        <f t="shared" si="150"/>
        <v>9</v>
      </c>
      <c r="M179" s="19">
        <f t="shared" si="151"/>
        <v>0</v>
      </c>
      <c r="N179" s="19">
        <f t="shared" si="152"/>
        <v>9</v>
      </c>
      <c r="O179" s="19">
        <f t="shared" si="153"/>
        <v>0</v>
      </c>
      <c r="P179" s="19">
        <f t="shared" si="154"/>
        <v>0</v>
      </c>
      <c r="Q179" s="19">
        <f t="shared" si="185"/>
        <v>135.89999999999966</v>
      </c>
      <c r="R179" s="19">
        <f t="shared" si="155"/>
        <v>0</v>
      </c>
      <c r="S179" s="19">
        <f t="shared" si="156"/>
        <v>0.6</v>
      </c>
      <c r="T179" s="4" t="s">
        <v>0</v>
      </c>
      <c r="U179" s="4">
        <f t="shared" si="157"/>
        <v>2101</v>
      </c>
      <c r="V179" s="19">
        <f t="shared" si="134"/>
        <v>145.89999999999966</v>
      </c>
      <c r="W179" s="19">
        <f t="shared" si="135"/>
        <v>150.6</v>
      </c>
      <c r="X179" s="8">
        <f t="shared" si="158"/>
        <v>5</v>
      </c>
      <c r="Y179" s="4">
        <f t="shared" si="187"/>
        <v>12</v>
      </c>
      <c r="Z179" s="8">
        <f t="shared" si="159"/>
        <v>1015.0999999999999</v>
      </c>
      <c r="AA179" s="4">
        <f t="shared" si="160"/>
        <v>0</v>
      </c>
      <c r="AB179" s="4">
        <f t="shared" si="161"/>
        <v>0</v>
      </c>
      <c r="AC179" s="4" t="str">
        <f t="shared" si="162"/>
        <v>G0</v>
      </c>
      <c r="AD179" s="4">
        <f t="shared" si="163"/>
        <v>0</v>
      </c>
      <c r="AE179" s="4">
        <f t="shared" si="164"/>
        <v>15.099999999999962</v>
      </c>
      <c r="AF179" s="19">
        <f t="shared" si="136"/>
        <v>0</v>
      </c>
      <c r="AG179" s="19">
        <f t="shared" si="137"/>
        <v>0</v>
      </c>
      <c r="AH179" s="19"/>
      <c r="AI179" s="19">
        <f t="shared" si="138"/>
        <v>145.89999999999966</v>
      </c>
      <c r="AJ179" s="19">
        <f t="shared" si="139"/>
        <v>150</v>
      </c>
      <c r="AK179" s="19"/>
      <c r="AL179" s="19">
        <f t="shared" si="140"/>
        <v>9</v>
      </c>
      <c r="AM179" s="19">
        <f t="shared" si="141"/>
        <v>0</v>
      </c>
      <c r="AN179" s="19">
        <f t="shared" si="165"/>
        <v>9</v>
      </c>
      <c r="AO179" s="19">
        <f t="shared" si="166"/>
        <v>0</v>
      </c>
      <c r="AP179" s="19">
        <f t="shared" si="167"/>
        <v>0</v>
      </c>
      <c r="AQ179" s="19">
        <f t="shared" si="186"/>
        <v>135.89999999999966</v>
      </c>
      <c r="AR179" s="19">
        <f t="shared" si="168"/>
        <v>0</v>
      </c>
      <c r="AS179" s="19">
        <f t="shared" si="169"/>
        <v>-0.6</v>
      </c>
      <c r="AT179" s="4" t="s">
        <v>0</v>
      </c>
      <c r="AU179" s="4">
        <f t="shared" si="170"/>
        <v>2102</v>
      </c>
      <c r="AV179" s="19">
        <f t="shared" si="171"/>
        <v>145.89999999999966</v>
      </c>
      <c r="AW179" s="19">
        <f t="shared" si="172"/>
        <v>149.4</v>
      </c>
      <c r="AX179" s="8">
        <f t="shared" si="173"/>
        <v>5</v>
      </c>
      <c r="AY179" s="4">
        <f t="shared" si="174"/>
        <v>12</v>
      </c>
      <c r="AZ179" s="8">
        <f t="shared" si="175"/>
        <v>1015.0999999999999</v>
      </c>
      <c r="BA179" s="4">
        <f t="shared" si="176"/>
        <v>0</v>
      </c>
      <c r="BB179" s="4">
        <f t="shared" si="177"/>
        <v>0</v>
      </c>
      <c r="BC179" s="4" t="str">
        <f t="shared" si="178"/>
        <v>G0</v>
      </c>
      <c r="BD179" s="4">
        <f t="shared" si="179"/>
        <v>0</v>
      </c>
      <c r="BE179" s="19">
        <f t="shared" si="180"/>
        <v>0</v>
      </c>
      <c r="BF179" s="19">
        <f t="shared" si="181"/>
        <v>1.1999999999999886</v>
      </c>
      <c r="BG179" s="19">
        <f t="shared" si="182"/>
        <v>90</v>
      </c>
      <c r="BH179" s="1" t="str">
        <f t="shared" si="183"/>
        <v>T,2101,145.9,150.6,5,12,1015.1,0,0,G0,0</v>
      </c>
      <c r="BI179" s="1" t="str">
        <f t="shared" si="184"/>
        <v>T,2102,145.9,149.4,5,12,1015.1,0,0,G0,0</v>
      </c>
      <c r="BJ179" s="1" t="str">
        <f t="shared" si="142"/>
        <v>T,2101,145.9,150.6,5,12,1015.1,0,0,G0,0|T,2102,145.9,149.4,5,12,1015.1,0,0,G0,0|</v>
      </c>
      <c r="BK179" s="1" t="str">
        <f t="shared" si="143"/>
        <v>145.9,150.0,5.0,9.0,0.0,135.9,0.0,135.9</v>
      </c>
    </row>
    <row r="180" spans="1:63" x14ac:dyDescent="0.2">
      <c r="A180" s="4">
        <f t="shared" ref="A180:A228" si="188">A179+$B$16</f>
        <v>15.199999999999962</v>
      </c>
      <c r="B180" s="4">
        <f t="shared" si="144"/>
        <v>151.9999999999996</v>
      </c>
      <c r="C180" s="4">
        <f t="shared" si="145"/>
        <v>1</v>
      </c>
      <c r="D180" s="4">
        <v>1</v>
      </c>
      <c r="E180" s="4">
        <f t="shared" si="146"/>
        <v>15.199999999999962</v>
      </c>
      <c r="F180" s="19">
        <f t="shared" si="133"/>
        <v>0</v>
      </c>
      <c r="G180" s="19">
        <f t="shared" si="147"/>
        <v>0</v>
      </c>
      <c r="H180" s="19"/>
      <c r="I180" s="19">
        <f t="shared" si="148"/>
        <v>146.79999999999967</v>
      </c>
      <c r="J180" s="19">
        <f t="shared" si="149"/>
        <v>150</v>
      </c>
      <c r="K180" s="19"/>
      <c r="L180" s="19">
        <f t="shared" si="150"/>
        <v>9</v>
      </c>
      <c r="M180" s="19">
        <f t="shared" si="151"/>
        <v>0</v>
      </c>
      <c r="N180" s="19">
        <f t="shared" si="152"/>
        <v>9</v>
      </c>
      <c r="O180" s="19">
        <f t="shared" si="153"/>
        <v>0</v>
      </c>
      <c r="P180" s="19">
        <f t="shared" si="154"/>
        <v>0</v>
      </c>
      <c r="Q180" s="19">
        <f t="shared" si="185"/>
        <v>136.79999999999967</v>
      </c>
      <c r="R180" s="19">
        <f t="shared" si="155"/>
        <v>0</v>
      </c>
      <c r="S180" s="19">
        <f t="shared" si="156"/>
        <v>0.6</v>
      </c>
      <c r="T180" s="4" t="s">
        <v>0</v>
      </c>
      <c r="U180" s="4">
        <f t="shared" si="157"/>
        <v>2101</v>
      </c>
      <c r="V180" s="19">
        <f t="shared" si="134"/>
        <v>146.79999999999967</v>
      </c>
      <c r="W180" s="19">
        <f t="shared" si="135"/>
        <v>150.6</v>
      </c>
      <c r="X180" s="8">
        <f t="shared" si="158"/>
        <v>5</v>
      </c>
      <c r="Y180" s="4">
        <f t="shared" si="187"/>
        <v>12</v>
      </c>
      <c r="Z180" s="8">
        <f t="shared" si="159"/>
        <v>1015.1999999999999</v>
      </c>
      <c r="AA180" s="4">
        <f t="shared" si="160"/>
        <v>0</v>
      </c>
      <c r="AB180" s="4">
        <f t="shared" si="161"/>
        <v>0</v>
      </c>
      <c r="AC180" s="4" t="str">
        <f t="shared" si="162"/>
        <v>G0</v>
      </c>
      <c r="AD180" s="4">
        <f t="shared" si="163"/>
        <v>0</v>
      </c>
      <c r="AE180" s="4">
        <f t="shared" si="164"/>
        <v>15.199999999999962</v>
      </c>
      <c r="AF180" s="19">
        <f t="shared" si="136"/>
        <v>0</v>
      </c>
      <c r="AG180" s="19">
        <f t="shared" si="137"/>
        <v>0</v>
      </c>
      <c r="AH180" s="19"/>
      <c r="AI180" s="19">
        <f t="shared" si="138"/>
        <v>146.79999999999967</v>
      </c>
      <c r="AJ180" s="19">
        <f t="shared" si="139"/>
        <v>150</v>
      </c>
      <c r="AK180" s="19"/>
      <c r="AL180" s="19">
        <f t="shared" si="140"/>
        <v>9</v>
      </c>
      <c r="AM180" s="19">
        <f t="shared" si="141"/>
        <v>0</v>
      </c>
      <c r="AN180" s="19">
        <f t="shared" si="165"/>
        <v>9</v>
      </c>
      <c r="AO180" s="19">
        <f t="shared" si="166"/>
        <v>0</v>
      </c>
      <c r="AP180" s="19">
        <f t="shared" si="167"/>
        <v>0</v>
      </c>
      <c r="AQ180" s="19">
        <f t="shared" si="186"/>
        <v>136.79999999999967</v>
      </c>
      <c r="AR180" s="19">
        <f t="shared" si="168"/>
        <v>0</v>
      </c>
      <c r="AS180" s="19">
        <f t="shared" si="169"/>
        <v>-0.6</v>
      </c>
      <c r="AT180" s="4" t="s">
        <v>0</v>
      </c>
      <c r="AU180" s="4">
        <f t="shared" si="170"/>
        <v>2102</v>
      </c>
      <c r="AV180" s="19">
        <f t="shared" si="171"/>
        <v>146.79999999999967</v>
      </c>
      <c r="AW180" s="19">
        <f t="shared" si="172"/>
        <v>149.4</v>
      </c>
      <c r="AX180" s="8">
        <f t="shared" si="173"/>
        <v>5</v>
      </c>
      <c r="AY180" s="4">
        <f t="shared" si="174"/>
        <v>12</v>
      </c>
      <c r="AZ180" s="8">
        <f t="shared" si="175"/>
        <v>1015.1999999999999</v>
      </c>
      <c r="BA180" s="4">
        <f t="shared" si="176"/>
        <v>0</v>
      </c>
      <c r="BB180" s="4">
        <f t="shared" si="177"/>
        <v>0</v>
      </c>
      <c r="BC180" s="4" t="str">
        <f t="shared" si="178"/>
        <v>G0</v>
      </c>
      <c r="BD180" s="4">
        <f t="shared" si="179"/>
        <v>0</v>
      </c>
      <c r="BE180" s="19">
        <f t="shared" si="180"/>
        <v>0</v>
      </c>
      <c r="BF180" s="19">
        <f t="shared" si="181"/>
        <v>1.1999999999999886</v>
      </c>
      <c r="BG180" s="19">
        <f t="shared" si="182"/>
        <v>90</v>
      </c>
      <c r="BH180" s="1" t="str">
        <f t="shared" si="183"/>
        <v>T,2101,146.8,150.6,5,12,1015.2,0,0,G0,0</v>
      </c>
      <c r="BI180" s="1" t="str">
        <f t="shared" si="184"/>
        <v>T,2102,146.8,149.4,5,12,1015.2,0,0,G0,0</v>
      </c>
      <c r="BJ180" s="1" t="str">
        <f t="shared" si="142"/>
        <v>T,2101,146.8,150.6,5,12,1015.2,0,0,G0,0|T,2102,146.8,149.4,5,12,1015.2,0,0,G0,0|</v>
      </c>
      <c r="BK180" s="1" t="str">
        <f t="shared" si="143"/>
        <v>146.8,150.0,5.0,9.0,0.0,136.8,0.0,136.8</v>
      </c>
    </row>
    <row r="181" spans="1:63" x14ac:dyDescent="0.2">
      <c r="A181" s="4">
        <f t="shared" si="188"/>
        <v>15.299999999999962</v>
      </c>
      <c r="B181" s="4">
        <f t="shared" si="144"/>
        <v>152.9999999999996</v>
      </c>
      <c r="C181" s="4">
        <f t="shared" si="145"/>
        <v>1</v>
      </c>
      <c r="D181" s="4">
        <v>1</v>
      </c>
      <c r="E181" s="4">
        <f t="shared" si="146"/>
        <v>15.299999999999962</v>
      </c>
      <c r="F181" s="19">
        <f t="shared" si="133"/>
        <v>0</v>
      </c>
      <c r="G181" s="19">
        <f t="shared" si="147"/>
        <v>0</v>
      </c>
      <c r="H181" s="19"/>
      <c r="I181" s="19">
        <f t="shared" si="148"/>
        <v>147.69999999999965</v>
      </c>
      <c r="J181" s="19">
        <f t="shared" si="149"/>
        <v>150</v>
      </c>
      <c r="K181" s="19"/>
      <c r="L181" s="19">
        <f t="shared" si="150"/>
        <v>9</v>
      </c>
      <c r="M181" s="19">
        <f t="shared" si="151"/>
        <v>0</v>
      </c>
      <c r="N181" s="19">
        <f t="shared" si="152"/>
        <v>9</v>
      </c>
      <c r="O181" s="19">
        <f t="shared" si="153"/>
        <v>0</v>
      </c>
      <c r="P181" s="19">
        <f t="shared" si="154"/>
        <v>0</v>
      </c>
      <c r="Q181" s="19">
        <f t="shared" si="185"/>
        <v>137.69999999999965</v>
      </c>
      <c r="R181" s="19">
        <f t="shared" si="155"/>
        <v>0</v>
      </c>
      <c r="S181" s="19">
        <f t="shared" si="156"/>
        <v>0.6</v>
      </c>
      <c r="T181" s="4" t="s">
        <v>0</v>
      </c>
      <c r="U181" s="4">
        <f t="shared" si="157"/>
        <v>2101</v>
      </c>
      <c r="V181" s="19">
        <f t="shared" si="134"/>
        <v>147.69999999999965</v>
      </c>
      <c r="W181" s="19">
        <f t="shared" si="135"/>
        <v>150.6</v>
      </c>
      <c r="X181" s="8">
        <f t="shared" si="158"/>
        <v>5</v>
      </c>
      <c r="Y181" s="4">
        <f t="shared" si="187"/>
        <v>12</v>
      </c>
      <c r="Z181" s="8">
        <f t="shared" si="159"/>
        <v>1015.3</v>
      </c>
      <c r="AA181" s="4">
        <f t="shared" si="160"/>
        <v>0</v>
      </c>
      <c r="AB181" s="4">
        <f t="shared" si="161"/>
        <v>0</v>
      </c>
      <c r="AC181" s="4" t="str">
        <f t="shared" si="162"/>
        <v>G0</v>
      </c>
      <c r="AD181" s="4">
        <f t="shared" si="163"/>
        <v>0</v>
      </c>
      <c r="AE181" s="4">
        <f t="shared" si="164"/>
        <v>15.299999999999962</v>
      </c>
      <c r="AF181" s="19">
        <f t="shared" si="136"/>
        <v>0</v>
      </c>
      <c r="AG181" s="19">
        <f t="shared" si="137"/>
        <v>0</v>
      </c>
      <c r="AH181" s="19"/>
      <c r="AI181" s="19">
        <f t="shared" si="138"/>
        <v>147.69999999999965</v>
      </c>
      <c r="AJ181" s="19">
        <f t="shared" si="139"/>
        <v>150</v>
      </c>
      <c r="AK181" s="19"/>
      <c r="AL181" s="19">
        <f t="shared" si="140"/>
        <v>9</v>
      </c>
      <c r="AM181" s="19">
        <f t="shared" si="141"/>
        <v>0</v>
      </c>
      <c r="AN181" s="19">
        <f t="shared" si="165"/>
        <v>9</v>
      </c>
      <c r="AO181" s="19">
        <f t="shared" si="166"/>
        <v>0</v>
      </c>
      <c r="AP181" s="19">
        <f t="shared" si="167"/>
        <v>0</v>
      </c>
      <c r="AQ181" s="19">
        <f t="shared" si="186"/>
        <v>137.69999999999965</v>
      </c>
      <c r="AR181" s="19">
        <f t="shared" si="168"/>
        <v>0</v>
      </c>
      <c r="AS181" s="19">
        <f t="shared" si="169"/>
        <v>-0.6</v>
      </c>
      <c r="AT181" s="4" t="s">
        <v>0</v>
      </c>
      <c r="AU181" s="4">
        <f t="shared" si="170"/>
        <v>2102</v>
      </c>
      <c r="AV181" s="19">
        <f t="shared" si="171"/>
        <v>147.69999999999965</v>
      </c>
      <c r="AW181" s="19">
        <f t="shared" si="172"/>
        <v>149.4</v>
      </c>
      <c r="AX181" s="8">
        <f t="shared" si="173"/>
        <v>5</v>
      </c>
      <c r="AY181" s="4">
        <f t="shared" si="174"/>
        <v>12</v>
      </c>
      <c r="AZ181" s="8">
        <f t="shared" si="175"/>
        <v>1015.3</v>
      </c>
      <c r="BA181" s="4">
        <f t="shared" si="176"/>
        <v>0</v>
      </c>
      <c r="BB181" s="4">
        <f t="shared" si="177"/>
        <v>0</v>
      </c>
      <c r="BC181" s="4" t="str">
        <f t="shared" si="178"/>
        <v>G0</v>
      </c>
      <c r="BD181" s="4">
        <f t="shared" si="179"/>
        <v>0</v>
      </c>
      <c r="BE181" s="19">
        <f t="shared" si="180"/>
        <v>0</v>
      </c>
      <c r="BF181" s="19">
        <f t="shared" si="181"/>
        <v>1.1999999999999886</v>
      </c>
      <c r="BG181" s="19">
        <f t="shared" si="182"/>
        <v>90</v>
      </c>
      <c r="BH181" s="1" t="str">
        <f t="shared" si="183"/>
        <v>T,2101,147.7,150.6,5,12,1015.3,0,0,G0,0</v>
      </c>
      <c r="BI181" s="1" t="str">
        <f t="shared" si="184"/>
        <v>T,2102,147.7,149.4,5,12,1015.3,0,0,G0,0</v>
      </c>
      <c r="BJ181" s="1" t="str">
        <f t="shared" si="142"/>
        <v>T,2101,147.7,150.6,5,12,1015.3,0,0,G0,0|T,2102,147.7,149.4,5,12,1015.3,0,0,G0,0|</v>
      </c>
      <c r="BK181" s="1" t="str">
        <f t="shared" si="143"/>
        <v>147.7,150.0,5.0,9.0,0.0,137.7,0.0,137.7</v>
      </c>
    </row>
    <row r="182" spans="1:63" x14ac:dyDescent="0.2">
      <c r="A182" s="4">
        <f t="shared" si="188"/>
        <v>15.399999999999961</v>
      </c>
      <c r="B182" s="4">
        <f t="shared" si="144"/>
        <v>153.9999999999996</v>
      </c>
      <c r="C182" s="4">
        <f t="shared" si="145"/>
        <v>1</v>
      </c>
      <c r="D182" s="4">
        <v>1</v>
      </c>
      <c r="E182" s="4">
        <f t="shared" si="146"/>
        <v>15.399999999999961</v>
      </c>
      <c r="F182" s="19">
        <f t="shared" si="133"/>
        <v>0</v>
      </c>
      <c r="G182" s="19">
        <f t="shared" si="147"/>
        <v>0</v>
      </c>
      <c r="H182" s="19"/>
      <c r="I182" s="19">
        <f t="shared" si="148"/>
        <v>148.59999999999965</v>
      </c>
      <c r="J182" s="19">
        <f t="shared" si="149"/>
        <v>150</v>
      </c>
      <c r="K182" s="19"/>
      <c r="L182" s="19">
        <f t="shared" si="150"/>
        <v>9</v>
      </c>
      <c r="M182" s="19">
        <f t="shared" si="151"/>
        <v>0</v>
      </c>
      <c r="N182" s="19">
        <f t="shared" si="152"/>
        <v>9</v>
      </c>
      <c r="O182" s="19">
        <f t="shared" si="153"/>
        <v>0</v>
      </c>
      <c r="P182" s="19">
        <f t="shared" si="154"/>
        <v>0</v>
      </c>
      <c r="Q182" s="19">
        <f t="shared" si="185"/>
        <v>138.59999999999965</v>
      </c>
      <c r="R182" s="19">
        <f t="shared" si="155"/>
        <v>0</v>
      </c>
      <c r="S182" s="19">
        <f t="shared" si="156"/>
        <v>0.6</v>
      </c>
      <c r="T182" s="4" t="s">
        <v>0</v>
      </c>
      <c r="U182" s="4">
        <f t="shared" si="157"/>
        <v>2101</v>
      </c>
      <c r="V182" s="19">
        <f t="shared" si="134"/>
        <v>148.59999999999965</v>
      </c>
      <c r="W182" s="19">
        <f t="shared" si="135"/>
        <v>150.6</v>
      </c>
      <c r="X182" s="8">
        <f t="shared" si="158"/>
        <v>5</v>
      </c>
      <c r="Y182" s="4">
        <f t="shared" si="187"/>
        <v>12</v>
      </c>
      <c r="Z182" s="8">
        <f t="shared" si="159"/>
        <v>1015.4</v>
      </c>
      <c r="AA182" s="4">
        <f t="shared" si="160"/>
        <v>0</v>
      </c>
      <c r="AB182" s="4">
        <f t="shared" si="161"/>
        <v>0</v>
      </c>
      <c r="AC182" s="4" t="str">
        <f t="shared" si="162"/>
        <v>G0</v>
      </c>
      <c r="AD182" s="4">
        <f t="shared" si="163"/>
        <v>0</v>
      </c>
      <c r="AE182" s="4">
        <f t="shared" si="164"/>
        <v>15.399999999999961</v>
      </c>
      <c r="AF182" s="19">
        <f t="shared" si="136"/>
        <v>0</v>
      </c>
      <c r="AG182" s="19">
        <f t="shared" si="137"/>
        <v>0</v>
      </c>
      <c r="AH182" s="19"/>
      <c r="AI182" s="19">
        <f t="shared" si="138"/>
        <v>148.59999999999965</v>
      </c>
      <c r="AJ182" s="19">
        <f t="shared" si="139"/>
        <v>150</v>
      </c>
      <c r="AK182" s="19"/>
      <c r="AL182" s="19">
        <f t="shared" si="140"/>
        <v>9</v>
      </c>
      <c r="AM182" s="19">
        <f t="shared" si="141"/>
        <v>0</v>
      </c>
      <c r="AN182" s="19">
        <f t="shared" si="165"/>
        <v>9</v>
      </c>
      <c r="AO182" s="19">
        <f t="shared" si="166"/>
        <v>0</v>
      </c>
      <c r="AP182" s="19">
        <f t="shared" si="167"/>
        <v>0</v>
      </c>
      <c r="AQ182" s="19">
        <f t="shared" si="186"/>
        <v>138.59999999999965</v>
      </c>
      <c r="AR182" s="19">
        <f t="shared" si="168"/>
        <v>0</v>
      </c>
      <c r="AS182" s="19">
        <f t="shared" si="169"/>
        <v>-0.6</v>
      </c>
      <c r="AT182" s="4" t="s">
        <v>0</v>
      </c>
      <c r="AU182" s="4">
        <f t="shared" si="170"/>
        <v>2102</v>
      </c>
      <c r="AV182" s="19">
        <f t="shared" si="171"/>
        <v>148.59999999999965</v>
      </c>
      <c r="AW182" s="19">
        <f t="shared" si="172"/>
        <v>149.4</v>
      </c>
      <c r="AX182" s="8">
        <f t="shared" si="173"/>
        <v>5</v>
      </c>
      <c r="AY182" s="4">
        <f t="shared" si="174"/>
        <v>12</v>
      </c>
      <c r="AZ182" s="8">
        <f t="shared" si="175"/>
        <v>1015.4</v>
      </c>
      <c r="BA182" s="4">
        <f t="shared" si="176"/>
        <v>0</v>
      </c>
      <c r="BB182" s="4">
        <f t="shared" si="177"/>
        <v>0</v>
      </c>
      <c r="BC182" s="4" t="str">
        <f t="shared" si="178"/>
        <v>G0</v>
      </c>
      <c r="BD182" s="4">
        <f t="shared" si="179"/>
        <v>0</v>
      </c>
      <c r="BE182" s="19">
        <f t="shared" si="180"/>
        <v>0</v>
      </c>
      <c r="BF182" s="19">
        <f t="shared" si="181"/>
        <v>1.1999999999999886</v>
      </c>
      <c r="BG182" s="19">
        <f t="shared" si="182"/>
        <v>90</v>
      </c>
      <c r="BH182" s="1" t="str">
        <f t="shared" si="183"/>
        <v>T,2101,148.6,150.6,5,12,1015.4,0,0,G0,0</v>
      </c>
      <c r="BI182" s="1" t="str">
        <f t="shared" si="184"/>
        <v>T,2102,148.6,149.4,5,12,1015.4,0,0,G0,0</v>
      </c>
      <c r="BJ182" s="1" t="str">
        <f t="shared" si="142"/>
        <v>T,2101,148.6,150.6,5,12,1015.4,0,0,G0,0|T,2102,148.6,149.4,5,12,1015.4,0,0,G0,0|</v>
      </c>
      <c r="BK182" s="1" t="str">
        <f t="shared" si="143"/>
        <v>148.6,150.0,5.0,9.0,0.0,138.6,0.0,138.6</v>
      </c>
    </row>
    <row r="183" spans="1:63" x14ac:dyDescent="0.2">
      <c r="A183" s="4">
        <f t="shared" si="188"/>
        <v>15.499999999999961</v>
      </c>
      <c r="B183" s="4">
        <f t="shared" si="144"/>
        <v>154.9999999999996</v>
      </c>
      <c r="C183" s="4">
        <f t="shared" si="145"/>
        <v>1</v>
      </c>
      <c r="D183" s="4">
        <v>1</v>
      </c>
      <c r="E183" s="4">
        <f t="shared" si="146"/>
        <v>15.499999999999961</v>
      </c>
      <c r="F183" s="19">
        <f t="shared" si="133"/>
        <v>0</v>
      </c>
      <c r="G183" s="19">
        <f t="shared" si="147"/>
        <v>0</v>
      </c>
      <c r="H183" s="19"/>
      <c r="I183" s="19">
        <f t="shared" si="148"/>
        <v>149.49999999999966</v>
      </c>
      <c r="J183" s="19">
        <f t="shared" si="149"/>
        <v>150</v>
      </c>
      <c r="K183" s="19"/>
      <c r="L183" s="19">
        <f t="shared" si="150"/>
        <v>9</v>
      </c>
      <c r="M183" s="19">
        <f t="shared" si="151"/>
        <v>0</v>
      </c>
      <c r="N183" s="19">
        <f t="shared" si="152"/>
        <v>9</v>
      </c>
      <c r="O183" s="19">
        <f t="shared" si="153"/>
        <v>0</v>
      </c>
      <c r="P183" s="19">
        <f t="shared" si="154"/>
        <v>0</v>
      </c>
      <c r="Q183" s="19">
        <f t="shared" si="185"/>
        <v>139.49999999999966</v>
      </c>
      <c r="R183" s="19">
        <f t="shared" si="155"/>
        <v>0</v>
      </c>
      <c r="S183" s="19">
        <f t="shared" si="156"/>
        <v>0.6</v>
      </c>
      <c r="T183" s="4" t="s">
        <v>0</v>
      </c>
      <c r="U183" s="4">
        <f t="shared" si="157"/>
        <v>2101</v>
      </c>
      <c r="V183" s="19">
        <f t="shared" si="134"/>
        <v>149.49999999999966</v>
      </c>
      <c r="W183" s="19">
        <f t="shared" si="135"/>
        <v>150.6</v>
      </c>
      <c r="X183" s="8">
        <f t="shared" si="158"/>
        <v>5</v>
      </c>
      <c r="Y183" s="4">
        <f t="shared" si="187"/>
        <v>12</v>
      </c>
      <c r="Z183" s="8">
        <f t="shared" si="159"/>
        <v>1015.5</v>
      </c>
      <c r="AA183" s="4">
        <f t="shared" si="160"/>
        <v>0</v>
      </c>
      <c r="AB183" s="4">
        <f t="shared" si="161"/>
        <v>0</v>
      </c>
      <c r="AC183" s="4" t="str">
        <f t="shared" si="162"/>
        <v>G0</v>
      </c>
      <c r="AD183" s="4">
        <f t="shared" si="163"/>
        <v>0</v>
      </c>
      <c r="AE183" s="4">
        <f t="shared" si="164"/>
        <v>15.499999999999961</v>
      </c>
      <c r="AF183" s="19">
        <f t="shared" si="136"/>
        <v>0</v>
      </c>
      <c r="AG183" s="19">
        <f t="shared" si="137"/>
        <v>0</v>
      </c>
      <c r="AH183" s="19"/>
      <c r="AI183" s="19">
        <f t="shared" si="138"/>
        <v>149.49999999999966</v>
      </c>
      <c r="AJ183" s="19">
        <f t="shared" si="139"/>
        <v>150</v>
      </c>
      <c r="AK183" s="19"/>
      <c r="AL183" s="19">
        <f t="shared" si="140"/>
        <v>9</v>
      </c>
      <c r="AM183" s="19">
        <f t="shared" si="141"/>
        <v>0</v>
      </c>
      <c r="AN183" s="19">
        <f t="shared" si="165"/>
        <v>9</v>
      </c>
      <c r="AO183" s="19">
        <f t="shared" si="166"/>
        <v>0</v>
      </c>
      <c r="AP183" s="19">
        <f t="shared" si="167"/>
        <v>0</v>
      </c>
      <c r="AQ183" s="19">
        <f t="shared" si="186"/>
        <v>139.49999999999966</v>
      </c>
      <c r="AR183" s="19">
        <f t="shared" si="168"/>
        <v>0</v>
      </c>
      <c r="AS183" s="19">
        <f t="shared" si="169"/>
        <v>-0.6</v>
      </c>
      <c r="AT183" s="4" t="s">
        <v>0</v>
      </c>
      <c r="AU183" s="4">
        <f t="shared" si="170"/>
        <v>2102</v>
      </c>
      <c r="AV183" s="19">
        <f t="shared" si="171"/>
        <v>149.49999999999966</v>
      </c>
      <c r="AW183" s="19">
        <f t="shared" si="172"/>
        <v>149.4</v>
      </c>
      <c r="AX183" s="8">
        <f t="shared" si="173"/>
        <v>5</v>
      </c>
      <c r="AY183" s="4">
        <f t="shared" si="174"/>
        <v>12</v>
      </c>
      <c r="AZ183" s="8">
        <f t="shared" si="175"/>
        <v>1015.5</v>
      </c>
      <c r="BA183" s="4">
        <f t="shared" si="176"/>
        <v>0</v>
      </c>
      <c r="BB183" s="4">
        <f t="shared" si="177"/>
        <v>0</v>
      </c>
      <c r="BC183" s="4" t="str">
        <f t="shared" si="178"/>
        <v>G0</v>
      </c>
      <c r="BD183" s="4">
        <f t="shared" si="179"/>
        <v>0</v>
      </c>
      <c r="BE183" s="19">
        <f t="shared" si="180"/>
        <v>0</v>
      </c>
      <c r="BF183" s="19">
        <f t="shared" si="181"/>
        <v>1.1999999999999886</v>
      </c>
      <c r="BG183" s="19">
        <f t="shared" si="182"/>
        <v>90</v>
      </c>
      <c r="BH183" s="1" t="str">
        <f t="shared" si="183"/>
        <v>T,2101,149.5,150.6,5,12,1015.5,0,0,G0,0</v>
      </c>
      <c r="BI183" s="1" t="str">
        <f t="shared" si="184"/>
        <v>T,2102,149.5,149.4,5,12,1015.5,0,0,G0,0</v>
      </c>
      <c r="BJ183" s="1" t="str">
        <f t="shared" si="142"/>
        <v>T,2101,149.5,150.6,5,12,1015.5,0,0,G0,0|T,2102,149.5,149.4,5,12,1015.5,0,0,G0,0|</v>
      </c>
      <c r="BK183" s="1" t="str">
        <f t="shared" si="143"/>
        <v>149.5,150.0,5.0,9.0,0.0,139.5,0.0,139.5</v>
      </c>
    </row>
    <row r="184" spans="1:63" x14ac:dyDescent="0.2">
      <c r="A184" s="4">
        <f t="shared" si="188"/>
        <v>15.599999999999961</v>
      </c>
      <c r="B184" s="4">
        <f t="shared" si="144"/>
        <v>155.9999999999996</v>
      </c>
      <c r="C184" s="4">
        <f t="shared" si="145"/>
        <v>1</v>
      </c>
      <c r="D184" s="4">
        <v>1</v>
      </c>
      <c r="E184" s="4">
        <f t="shared" si="146"/>
        <v>15.599999999999961</v>
      </c>
      <c r="F184" s="19">
        <f t="shared" si="133"/>
        <v>0</v>
      </c>
      <c r="G184" s="19">
        <f t="shared" si="147"/>
        <v>0</v>
      </c>
      <c r="H184" s="19"/>
      <c r="I184" s="19">
        <f t="shared" si="148"/>
        <v>150.39999999999964</v>
      </c>
      <c r="J184" s="19">
        <f t="shared" si="149"/>
        <v>150</v>
      </c>
      <c r="K184" s="19"/>
      <c r="L184" s="19">
        <f t="shared" si="150"/>
        <v>9</v>
      </c>
      <c r="M184" s="19">
        <f t="shared" si="151"/>
        <v>0</v>
      </c>
      <c r="N184" s="19">
        <f t="shared" si="152"/>
        <v>9</v>
      </c>
      <c r="O184" s="19">
        <f t="shared" si="153"/>
        <v>0</v>
      </c>
      <c r="P184" s="19">
        <f t="shared" si="154"/>
        <v>0</v>
      </c>
      <c r="Q184" s="19">
        <f t="shared" si="185"/>
        <v>140.39999999999964</v>
      </c>
      <c r="R184" s="19">
        <f t="shared" si="155"/>
        <v>0</v>
      </c>
      <c r="S184" s="19">
        <f t="shared" si="156"/>
        <v>0.6</v>
      </c>
      <c r="T184" s="4" t="s">
        <v>0</v>
      </c>
      <c r="U184" s="4">
        <f t="shared" si="157"/>
        <v>2101</v>
      </c>
      <c r="V184" s="19">
        <f t="shared" si="134"/>
        <v>150.39999999999964</v>
      </c>
      <c r="W184" s="19">
        <f t="shared" si="135"/>
        <v>150.6</v>
      </c>
      <c r="X184" s="8">
        <f t="shared" si="158"/>
        <v>5</v>
      </c>
      <c r="Y184" s="4">
        <f t="shared" si="187"/>
        <v>12</v>
      </c>
      <c r="Z184" s="8">
        <f t="shared" si="159"/>
        <v>1015.5999999999999</v>
      </c>
      <c r="AA184" s="4">
        <f t="shared" si="160"/>
        <v>0</v>
      </c>
      <c r="AB184" s="4">
        <f t="shared" si="161"/>
        <v>0</v>
      </c>
      <c r="AC184" s="4" t="str">
        <f t="shared" si="162"/>
        <v>G0</v>
      </c>
      <c r="AD184" s="4">
        <f t="shared" si="163"/>
        <v>0</v>
      </c>
      <c r="AE184" s="4">
        <f t="shared" si="164"/>
        <v>15.599999999999961</v>
      </c>
      <c r="AF184" s="19">
        <f t="shared" si="136"/>
        <v>0</v>
      </c>
      <c r="AG184" s="19">
        <f t="shared" si="137"/>
        <v>0</v>
      </c>
      <c r="AH184" s="19"/>
      <c r="AI184" s="19">
        <f t="shared" si="138"/>
        <v>150.39999999999964</v>
      </c>
      <c r="AJ184" s="19">
        <f t="shared" si="139"/>
        <v>150</v>
      </c>
      <c r="AK184" s="19"/>
      <c r="AL184" s="19">
        <f t="shared" si="140"/>
        <v>9</v>
      </c>
      <c r="AM184" s="19">
        <f t="shared" si="141"/>
        <v>0</v>
      </c>
      <c r="AN184" s="19">
        <f t="shared" si="165"/>
        <v>9</v>
      </c>
      <c r="AO184" s="19">
        <f t="shared" si="166"/>
        <v>0</v>
      </c>
      <c r="AP184" s="19">
        <f t="shared" si="167"/>
        <v>0</v>
      </c>
      <c r="AQ184" s="19">
        <f t="shared" si="186"/>
        <v>140.39999999999964</v>
      </c>
      <c r="AR184" s="19">
        <f t="shared" si="168"/>
        <v>0</v>
      </c>
      <c r="AS184" s="19">
        <f t="shared" si="169"/>
        <v>-0.6</v>
      </c>
      <c r="AT184" s="4" t="s">
        <v>0</v>
      </c>
      <c r="AU184" s="4">
        <f t="shared" si="170"/>
        <v>2102</v>
      </c>
      <c r="AV184" s="19">
        <f t="shared" si="171"/>
        <v>150.39999999999964</v>
      </c>
      <c r="AW184" s="19">
        <f t="shared" si="172"/>
        <v>149.4</v>
      </c>
      <c r="AX184" s="8">
        <f t="shared" si="173"/>
        <v>5</v>
      </c>
      <c r="AY184" s="4">
        <f t="shared" si="174"/>
        <v>12</v>
      </c>
      <c r="AZ184" s="8">
        <f t="shared" si="175"/>
        <v>1015.5999999999999</v>
      </c>
      <c r="BA184" s="4">
        <f t="shared" si="176"/>
        <v>0</v>
      </c>
      <c r="BB184" s="4">
        <f t="shared" si="177"/>
        <v>0</v>
      </c>
      <c r="BC184" s="4" t="str">
        <f t="shared" si="178"/>
        <v>G0</v>
      </c>
      <c r="BD184" s="4">
        <f t="shared" si="179"/>
        <v>0</v>
      </c>
      <c r="BE184" s="19">
        <f t="shared" si="180"/>
        <v>0</v>
      </c>
      <c r="BF184" s="19">
        <f t="shared" si="181"/>
        <v>1.1999999999999886</v>
      </c>
      <c r="BG184" s="19">
        <f t="shared" si="182"/>
        <v>90</v>
      </c>
      <c r="BH184" s="1" t="str">
        <f t="shared" si="183"/>
        <v>T,2101,150.4,150.6,5,12,1015.6,0,0,G0,0</v>
      </c>
      <c r="BI184" s="1" t="str">
        <f t="shared" si="184"/>
        <v>T,2102,150.4,149.4,5,12,1015.6,0,0,G0,0</v>
      </c>
      <c r="BJ184" s="1" t="str">
        <f t="shared" si="142"/>
        <v>T,2101,150.4,150.6,5,12,1015.6,0,0,G0,0|T,2102,150.4,149.4,5,12,1015.6,0,0,G0,0|</v>
      </c>
      <c r="BK184" s="1" t="str">
        <f t="shared" si="143"/>
        <v>150.4,150.0,5.0,9.0,0.0,140.4,0.0,140.4</v>
      </c>
    </row>
    <row r="185" spans="1:63" x14ac:dyDescent="0.2">
      <c r="A185" s="4">
        <f t="shared" si="188"/>
        <v>15.69999999999996</v>
      </c>
      <c r="B185" s="4">
        <f t="shared" si="144"/>
        <v>156.9999999999996</v>
      </c>
      <c r="C185" s="4">
        <f t="shared" si="145"/>
        <v>1</v>
      </c>
      <c r="D185" s="4">
        <v>1</v>
      </c>
      <c r="E185" s="4">
        <f t="shared" si="146"/>
        <v>15.69999999999996</v>
      </c>
      <c r="F185" s="19">
        <f t="shared" si="133"/>
        <v>0</v>
      </c>
      <c r="G185" s="19">
        <f t="shared" si="147"/>
        <v>0</v>
      </c>
      <c r="H185" s="19"/>
      <c r="I185" s="19">
        <f t="shared" si="148"/>
        <v>151.29999999999964</v>
      </c>
      <c r="J185" s="19">
        <f t="shared" si="149"/>
        <v>150</v>
      </c>
      <c r="K185" s="19"/>
      <c r="L185" s="19">
        <f t="shared" si="150"/>
        <v>9</v>
      </c>
      <c r="M185" s="19">
        <f t="shared" si="151"/>
        <v>0</v>
      </c>
      <c r="N185" s="19">
        <f t="shared" si="152"/>
        <v>9</v>
      </c>
      <c r="O185" s="19">
        <f t="shared" si="153"/>
        <v>0</v>
      </c>
      <c r="P185" s="19">
        <f t="shared" si="154"/>
        <v>0</v>
      </c>
      <c r="Q185" s="19">
        <f t="shared" si="185"/>
        <v>141.29999999999964</v>
      </c>
      <c r="R185" s="19">
        <f t="shared" si="155"/>
        <v>0</v>
      </c>
      <c r="S185" s="19">
        <f t="shared" si="156"/>
        <v>0.6</v>
      </c>
      <c r="T185" s="4" t="s">
        <v>0</v>
      </c>
      <c r="U185" s="4">
        <f t="shared" si="157"/>
        <v>2101</v>
      </c>
      <c r="V185" s="19">
        <f t="shared" si="134"/>
        <v>151.29999999999964</v>
      </c>
      <c r="W185" s="19">
        <f t="shared" si="135"/>
        <v>150.6</v>
      </c>
      <c r="X185" s="8">
        <f t="shared" si="158"/>
        <v>5</v>
      </c>
      <c r="Y185" s="4">
        <f t="shared" si="187"/>
        <v>12</v>
      </c>
      <c r="Z185" s="8">
        <f t="shared" si="159"/>
        <v>1015.6999999999999</v>
      </c>
      <c r="AA185" s="4">
        <f t="shared" si="160"/>
        <v>0</v>
      </c>
      <c r="AB185" s="4">
        <f t="shared" si="161"/>
        <v>0</v>
      </c>
      <c r="AC185" s="4" t="str">
        <f t="shared" si="162"/>
        <v>G0</v>
      </c>
      <c r="AD185" s="4">
        <f t="shared" si="163"/>
        <v>0</v>
      </c>
      <c r="AE185" s="4">
        <f t="shared" si="164"/>
        <v>15.69999999999996</v>
      </c>
      <c r="AF185" s="19">
        <f t="shared" si="136"/>
        <v>0</v>
      </c>
      <c r="AG185" s="19">
        <f t="shared" si="137"/>
        <v>0</v>
      </c>
      <c r="AH185" s="19"/>
      <c r="AI185" s="19">
        <f t="shared" si="138"/>
        <v>151.29999999999964</v>
      </c>
      <c r="AJ185" s="19">
        <f t="shared" si="139"/>
        <v>150</v>
      </c>
      <c r="AK185" s="19"/>
      <c r="AL185" s="19">
        <f t="shared" si="140"/>
        <v>9</v>
      </c>
      <c r="AM185" s="19">
        <f t="shared" si="141"/>
        <v>0</v>
      </c>
      <c r="AN185" s="19">
        <f t="shared" si="165"/>
        <v>9</v>
      </c>
      <c r="AO185" s="19">
        <f t="shared" si="166"/>
        <v>0</v>
      </c>
      <c r="AP185" s="19">
        <f t="shared" si="167"/>
        <v>0</v>
      </c>
      <c r="AQ185" s="19">
        <f t="shared" si="186"/>
        <v>141.29999999999964</v>
      </c>
      <c r="AR185" s="19">
        <f t="shared" si="168"/>
        <v>0</v>
      </c>
      <c r="AS185" s="19">
        <f t="shared" si="169"/>
        <v>-0.6</v>
      </c>
      <c r="AT185" s="4" t="s">
        <v>0</v>
      </c>
      <c r="AU185" s="4">
        <f t="shared" si="170"/>
        <v>2102</v>
      </c>
      <c r="AV185" s="19">
        <f t="shared" si="171"/>
        <v>151.29999999999964</v>
      </c>
      <c r="AW185" s="19">
        <f t="shared" si="172"/>
        <v>149.4</v>
      </c>
      <c r="AX185" s="8">
        <f t="shared" si="173"/>
        <v>5</v>
      </c>
      <c r="AY185" s="4">
        <f t="shared" si="174"/>
        <v>12</v>
      </c>
      <c r="AZ185" s="8">
        <f t="shared" si="175"/>
        <v>1015.6999999999999</v>
      </c>
      <c r="BA185" s="4">
        <f t="shared" si="176"/>
        <v>0</v>
      </c>
      <c r="BB185" s="4">
        <f t="shared" si="177"/>
        <v>0</v>
      </c>
      <c r="BC185" s="4" t="str">
        <f t="shared" si="178"/>
        <v>G0</v>
      </c>
      <c r="BD185" s="4">
        <f t="shared" si="179"/>
        <v>0</v>
      </c>
      <c r="BE185" s="19">
        <f t="shared" si="180"/>
        <v>0</v>
      </c>
      <c r="BF185" s="19">
        <f t="shared" si="181"/>
        <v>1.1999999999999886</v>
      </c>
      <c r="BG185" s="19">
        <f t="shared" si="182"/>
        <v>90</v>
      </c>
      <c r="BH185" s="1" t="str">
        <f t="shared" si="183"/>
        <v>T,2101,151.3,150.6,5,12,1015.7,0,0,G0,0</v>
      </c>
      <c r="BI185" s="1" t="str">
        <f t="shared" si="184"/>
        <v>T,2102,151.3,149.4,5,12,1015.7,0,0,G0,0</v>
      </c>
      <c r="BJ185" s="1" t="str">
        <f t="shared" si="142"/>
        <v>T,2101,151.3,150.6,5,12,1015.7,0,0,G0,0|T,2102,151.3,149.4,5,12,1015.7,0,0,G0,0|</v>
      </c>
      <c r="BK185" s="1" t="str">
        <f t="shared" si="143"/>
        <v>151.3,150.0,5.0,9.0,0.0,141.3,0.0,141.3</v>
      </c>
    </row>
    <row r="186" spans="1:63" x14ac:dyDescent="0.2">
      <c r="A186" s="4">
        <f t="shared" si="188"/>
        <v>15.79999999999996</v>
      </c>
      <c r="B186" s="4">
        <f t="shared" si="144"/>
        <v>157.9999999999996</v>
      </c>
      <c r="C186" s="4">
        <f t="shared" si="145"/>
        <v>1</v>
      </c>
      <c r="D186" s="4">
        <v>1</v>
      </c>
      <c r="E186" s="4">
        <f t="shared" si="146"/>
        <v>15.79999999999996</v>
      </c>
      <c r="F186" s="19">
        <f t="shared" si="133"/>
        <v>0</v>
      </c>
      <c r="G186" s="19">
        <f t="shared" si="147"/>
        <v>0</v>
      </c>
      <c r="H186" s="19"/>
      <c r="I186" s="19">
        <f t="shared" si="148"/>
        <v>152.19999999999965</v>
      </c>
      <c r="J186" s="19">
        <f t="shared" si="149"/>
        <v>150</v>
      </c>
      <c r="K186" s="19"/>
      <c r="L186" s="19">
        <f t="shared" si="150"/>
        <v>9</v>
      </c>
      <c r="M186" s="19">
        <f t="shared" si="151"/>
        <v>0</v>
      </c>
      <c r="N186" s="19">
        <f t="shared" si="152"/>
        <v>9</v>
      </c>
      <c r="O186" s="19">
        <f t="shared" si="153"/>
        <v>0</v>
      </c>
      <c r="P186" s="19">
        <f t="shared" si="154"/>
        <v>0</v>
      </c>
      <c r="Q186" s="19">
        <f t="shared" si="185"/>
        <v>142.19999999999965</v>
      </c>
      <c r="R186" s="19">
        <f t="shared" si="155"/>
        <v>0</v>
      </c>
      <c r="S186" s="19">
        <f t="shared" si="156"/>
        <v>0.6</v>
      </c>
      <c r="T186" s="4" t="s">
        <v>0</v>
      </c>
      <c r="U186" s="4">
        <f t="shared" si="157"/>
        <v>2101</v>
      </c>
      <c r="V186" s="19">
        <f t="shared" si="134"/>
        <v>152.19999999999965</v>
      </c>
      <c r="W186" s="19">
        <f t="shared" si="135"/>
        <v>150.6</v>
      </c>
      <c r="X186" s="8">
        <f t="shared" si="158"/>
        <v>5</v>
      </c>
      <c r="Y186" s="4">
        <f t="shared" si="187"/>
        <v>12</v>
      </c>
      <c r="Z186" s="8">
        <f t="shared" si="159"/>
        <v>1015.8</v>
      </c>
      <c r="AA186" s="4">
        <f t="shared" si="160"/>
        <v>0</v>
      </c>
      <c r="AB186" s="4">
        <f t="shared" si="161"/>
        <v>0</v>
      </c>
      <c r="AC186" s="4" t="str">
        <f t="shared" si="162"/>
        <v>G0</v>
      </c>
      <c r="AD186" s="4">
        <f t="shared" si="163"/>
        <v>0</v>
      </c>
      <c r="AE186" s="4">
        <f t="shared" si="164"/>
        <v>15.79999999999996</v>
      </c>
      <c r="AF186" s="19">
        <f t="shared" si="136"/>
        <v>0</v>
      </c>
      <c r="AG186" s="19">
        <f t="shared" si="137"/>
        <v>0</v>
      </c>
      <c r="AH186" s="19"/>
      <c r="AI186" s="19">
        <f t="shared" si="138"/>
        <v>152.19999999999965</v>
      </c>
      <c r="AJ186" s="19">
        <f t="shared" si="139"/>
        <v>150</v>
      </c>
      <c r="AK186" s="19"/>
      <c r="AL186" s="19">
        <f t="shared" si="140"/>
        <v>9</v>
      </c>
      <c r="AM186" s="19">
        <f t="shared" si="141"/>
        <v>0</v>
      </c>
      <c r="AN186" s="19">
        <f t="shared" si="165"/>
        <v>9</v>
      </c>
      <c r="AO186" s="19">
        <f t="shared" si="166"/>
        <v>0</v>
      </c>
      <c r="AP186" s="19">
        <f t="shared" si="167"/>
        <v>0</v>
      </c>
      <c r="AQ186" s="19">
        <f t="shared" si="186"/>
        <v>142.19999999999965</v>
      </c>
      <c r="AR186" s="19">
        <f t="shared" si="168"/>
        <v>0</v>
      </c>
      <c r="AS186" s="19">
        <f t="shared" si="169"/>
        <v>-0.6</v>
      </c>
      <c r="AT186" s="4" t="s">
        <v>0</v>
      </c>
      <c r="AU186" s="4">
        <f t="shared" si="170"/>
        <v>2102</v>
      </c>
      <c r="AV186" s="19">
        <f t="shared" si="171"/>
        <v>152.19999999999965</v>
      </c>
      <c r="AW186" s="19">
        <f t="shared" si="172"/>
        <v>149.4</v>
      </c>
      <c r="AX186" s="8">
        <f t="shared" si="173"/>
        <v>5</v>
      </c>
      <c r="AY186" s="4">
        <f t="shared" si="174"/>
        <v>12</v>
      </c>
      <c r="AZ186" s="8">
        <f t="shared" si="175"/>
        <v>1015.8</v>
      </c>
      <c r="BA186" s="4">
        <f t="shared" si="176"/>
        <v>0</v>
      </c>
      <c r="BB186" s="4">
        <f t="shared" si="177"/>
        <v>0</v>
      </c>
      <c r="BC186" s="4" t="str">
        <f t="shared" si="178"/>
        <v>G0</v>
      </c>
      <c r="BD186" s="4">
        <f t="shared" si="179"/>
        <v>0</v>
      </c>
      <c r="BE186" s="19">
        <f t="shared" si="180"/>
        <v>0</v>
      </c>
      <c r="BF186" s="19">
        <f t="shared" si="181"/>
        <v>1.1999999999999886</v>
      </c>
      <c r="BG186" s="19">
        <f t="shared" si="182"/>
        <v>90</v>
      </c>
      <c r="BH186" s="1" t="str">
        <f t="shared" si="183"/>
        <v>T,2101,152.2,150.6,5,12,1015.8,0,0,G0,0</v>
      </c>
      <c r="BI186" s="1" t="str">
        <f t="shared" si="184"/>
        <v>T,2102,152.2,149.4,5,12,1015.8,0,0,G0,0</v>
      </c>
      <c r="BJ186" s="1" t="str">
        <f t="shared" si="142"/>
        <v>T,2101,152.2,150.6,5,12,1015.8,0,0,G0,0|T,2102,152.2,149.4,5,12,1015.8,0,0,G0,0|</v>
      </c>
      <c r="BK186" s="1" t="str">
        <f t="shared" si="143"/>
        <v>152.2,150.0,5.0,9.0,0.0,142.2,0.0,142.2</v>
      </c>
    </row>
    <row r="187" spans="1:63" x14ac:dyDescent="0.2">
      <c r="A187" s="4">
        <f t="shared" si="188"/>
        <v>15.899999999999959</v>
      </c>
      <c r="B187" s="4">
        <f t="shared" si="144"/>
        <v>158.99999999999957</v>
      </c>
      <c r="C187" s="4">
        <f t="shared" si="145"/>
        <v>1</v>
      </c>
      <c r="D187" s="4">
        <v>1</v>
      </c>
      <c r="E187" s="4">
        <f t="shared" si="146"/>
        <v>15.899999999999959</v>
      </c>
      <c r="F187" s="19">
        <f t="shared" si="133"/>
        <v>0</v>
      </c>
      <c r="G187" s="19">
        <f t="shared" si="147"/>
        <v>0</v>
      </c>
      <c r="H187" s="19"/>
      <c r="I187" s="19">
        <f t="shared" si="148"/>
        <v>153.09999999999962</v>
      </c>
      <c r="J187" s="19">
        <f t="shared" si="149"/>
        <v>150</v>
      </c>
      <c r="K187" s="19"/>
      <c r="L187" s="19">
        <f t="shared" si="150"/>
        <v>9</v>
      </c>
      <c r="M187" s="19">
        <f t="shared" si="151"/>
        <v>0</v>
      </c>
      <c r="N187" s="19">
        <f t="shared" si="152"/>
        <v>9</v>
      </c>
      <c r="O187" s="19">
        <f t="shared" si="153"/>
        <v>0</v>
      </c>
      <c r="P187" s="19">
        <f t="shared" si="154"/>
        <v>0</v>
      </c>
      <c r="Q187" s="19">
        <f t="shared" si="185"/>
        <v>143.09999999999962</v>
      </c>
      <c r="R187" s="19">
        <f t="shared" si="155"/>
        <v>0</v>
      </c>
      <c r="S187" s="19">
        <f t="shared" si="156"/>
        <v>0.6</v>
      </c>
      <c r="T187" s="4" t="s">
        <v>0</v>
      </c>
      <c r="U187" s="4">
        <f t="shared" si="157"/>
        <v>2101</v>
      </c>
      <c r="V187" s="19">
        <f t="shared" si="134"/>
        <v>153.09999999999962</v>
      </c>
      <c r="W187" s="19">
        <f t="shared" si="135"/>
        <v>150.6</v>
      </c>
      <c r="X187" s="8">
        <f t="shared" si="158"/>
        <v>5</v>
      </c>
      <c r="Y187" s="4">
        <f t="shared" si="187"/>
        <v>12</v>
      </c>
      <c r="Z187" s="8">
        <f t="shared" si="159"/>
        <v>1015.9</v>
      </c>
      <c r="AA187" s="4">
        <f t="shared" si="160"/>
        <v>0</v>
      </c>
      <c r="AB187" s="4">
        <f t="shared" si="161"/>
        <v>0</v>
      </c>
      <c r="AC187" s="4" t="str">
        <f t="shared" si="162"/>
        <v>G0</v>
      </c>
      <c r="AD187" s="4">
        <f t="shared" si="163"/>
        <v>0</v>
      </c>
      <c r="AE187" s="4">
        <f t="shared" si="164"/>
        <v>15.899999999999959</v>
      </c>
      <c r="AF187" s="19">
        <f t="shared" si="136"/>
        <v>0</v>
      </c>
      <c r="AG187" s="19">
        <f t="shared" si="137"/>
        <v>0</v>
      </c>
      <c r="AH187" s="19"/>
      <c r="AI187" s="19">
        <f t="shared" si="138"/>
        <v>153.09999999999962</v>
      </c>
      <c r="AJ187" s="19">
        <f t="shared" si="139"/>
        <v>150</v>
      </c>
      <c r="AK187" s="19"/>
      <c r="AL187" s="19">
        <f t="shared" si="140"/>
        <v>9</v>
      </c>
      <c r="AM187" s="19">
        <f t="shared" si="141"/>
        <v>0</v>
      </c>
      <c r="AN187" s="19">
        <f t="shared" si="165"/>
        <v>9</v>
      </c>
      <c r="AO187" s="19">
        <f t="shared" si="166"/>
        <v>0</v>
      </c>
      <c r="AP187" s="19">
        <f t="shared" si="167"/>
        <v>0</v>
      </c>
      <c r="AQ187" s="19">
        <f t="shared" si="186"/>
        <v>143.09999999999962</v>
      </c>
      <c r="AR187" s="19">
        <f t="shared" si="168"/>
        <v>0</v>
      </c>
      <c r="AS187" s="19">
        <f t="shared" si="169"/>
        <v>-0.6</v>
      </c>
      <c r="AT187" s="4" t="s">
        <v>0</v>
      </c>
      <c r="AU187" s="4">
        <f t="shared" si="170"/>
        <v>2102</v>
      </c>
      <c r="AV187" s="19">
        <f t="shared" si="171"/>
        <v>153.09999999999962</v>
      </c>
      <c r="AW187" s="19">
        <f t="shared" si="172"/>
        <v>149.4</v>
      </c>
      <c r="AX187" s="8">
        <f t="shared" si="173"/>
        <v>5</v>
      </c>
      <c r="AY187" s="4">
        <f t="shared" si="174"/>
        <v>12</v>
      </c>
      <c r="AZ187" s="8">
        <f t="shared" si="175"/>
        <v>1015.9</v>
      </c>
      <c r="BA187" s="4">
        <f t="shared" si="176"/>
        <v>0</v>
      </c>
      <c r="BB187" s="4">
        <f t="shared" si="177"/>
        <v>0</v>
      </c>
      <c r="BC187" s="4" t="str">
        <f t="shared" si="178"/>
        <v>G0</v>
      </c>
      <c r="BD187" s="4">
        <f t="shared" si="179"/>
        <v>0</v>
      </c>
      <c r="BE187" s="19">
        <f t="shared" si="180"/>
        <v>0</v>
      </c>
      <c r="BF187" s="19">
        <f t="shared" si="181"/>
        <v>1.1999999999999886</v>
      </c>
      <c r="BG187" s="19">
        <f t="shared" si="182"/>
        <v>90</v>
      </c>
      <c r="BH187" s="1" t="str">
        <f t="shared" si="183"/>
        <v>T,2101,153.1,150.6,5,12,1015.9,0,0,G0,0</v>
      </c>
      <c r="BI187" s="1" t="str">
        <f t="shared" si="184"/>
        <v>T,2102,153.1,149.4,5,12,1015.9,0,0,G0,0</v>
      </c>
      <c r="BJ187" s="1" t="str">
        <f t="shared" si="142"/>
        <v>T,2101,153.1,150.6,5,12,1015.9,0,0,G0,0|T,2102,153.1,149.4,5,12,1015.9,0,0,G0,0|</v>
      </c>
      <c r="BK187" s="1" t="str">
        <f t="shared" si="143"/>
        <v>153.1,150.0,5.0,9.0,0.0,143.1,0.0,143.1</v>
      </c>
    </row>
    <row r="188" spans="1:63" x14ac:dyDescent="0.2">
      <c r="A188" s="4">
        <f t="shared" si="188"/>
        <v>15.999999999999959</v>
      </c>
      <c r="B188" s="4">
        <f t="shared" si="144"/>
        <v>159.99999999999957</v>
      </c>
      <c r="C188" s="4">
        <f t="shared" si="145"/>
        <v>1</v>
      </c>
      <c r="D188" s="4">
        <v>1</v>
      </c>
      <c r="E188" s="4">
        <f t="shared" si="146"/>
        <v>15.999999999999959</v>
      </c>
      <c r="F188" s="19">
        <f t="shared" si="133"/>
        <v>0</v>
      </c>
      <c r="G188" s="19">
        <f t="shared" si="147"/>
        <v>0</v>
      </c>
      <c r="H188" s="19"/>
      <c r="I188" s="19">
        <f t="shared" si="148"/>
        <v>153.99999999999963</v>
      </c>
      <c r="J188" s="19">
        <f t="shared" si="149"/>
        <v>150</v>
      </c>
      <c r="K188" s="19"/>
      <c r="L188" s="19">
        <f t="shared" si="150"/>
        <v>9</v>
      </c>
      <c r="M188" s="19">
        <f t="shared" si="151"/>
        <v>0</v>
      </c>
      <c r="N188" s="19">
        <f t="shared" si="152"/>
        <v>9</v>
      </c>
      <c r="O188" s="19">
        <f t="shared" si="153"/>
        <v>0</v>
      </c>
      <c r="P188" s="19">
        <f t="shared" si="154"/>
        <v>0</v>
      </c>
      <c r="Q188" s="19">
        <f t="shared" si="185"/>
        <v>143.99999999999963</v>
      </c>
      <c r="R188" s="19">
        <f t="shared" si="155"/>
        <v>0</v>
      </c>
      <c r="S188" s="19">
        <f t="shared" si="156"/>
        <v>0.6</v>
      </c>
      <c r="T188" s="4" t="s">
        <v>0</v>
      </c>
      <c r="U188" s="4">
        <f t="shared" si="157"/>
        <v>2101</v>
      </c>
      <c r="V188" s="19">
        <f t="shared" si="134"/>
        <v>153.99999999999963</v>
      </c>
      <c r="W188" s="19">
        <f t="shared" si="135"/>
        <v>150.6</v>
      </c>
      <c r="X188" s="8">
        <f t="shared" si="158"/>
        <v>5</v>
      </c>
      <c r="Y188" s="4">
        <f t="shared" si="187"/>
        <v>12</v>
      </c>
      <c r="Z188" s="8">
        <f t="shared" si="159"/>
        <v>1016</v>
      </c>
      <c r="AA188" s="4">
        <f t="shared" si="160"/>
        <v>0</v>
      </c>
      <c r="AB188" s="4">
        <f t="shared" si="161"/>
        <v>0</v>
      </c>
      <c r="AC188" s="4" t="str">
        <f t="shared" si="162"/>
        <v>G0</v>
      </c>
      <c r="AD188" s="4">
        <f t="shared" si="163"/>
        <v>0</v>
      </c>
      <c r="AE188" s="4">
        <f t="shared" si="164"/>
        <v>15.999999999999959</v>
      </c>
      <c r="AF188" s="19">
        <f t="shared" si="136"/>
        <v>0</v>
      </c>
      <c r="AG188" s="19">
        <f t="shared" si="137"/>
        <v>0</v>
      </c>
      <c r="AH188" s="19"/>
      <c r="AI188" s="19">
        <f t="shared" si="138"/>
        <v>153.99999999999963</v>
      </c>
      <c r="AJ188" s="19">
        <f t="shared" si="139"/>
        <v>150</v>
      </c>
      <c r="AK188" s="19"/>
      <c r="AL188" s="19">
        <f t="shared" si="140"/>
        <v>9</v>
      </c>
      <c r="AM188" s="19">
        <f t="shared" si="141"/>
        <v>0</v>
      </c>
      <c r="AN188" s="19">
        <f t="shared" si="165"/>
        <v>9</v>
      </c>
      <c r="AO188" s="19">
        <f t="shared" si="166"/>
        <v>0</v>
      </c>
      <c r="AP188" s="19">
        <f t="shared" si="167"/>
        <v>0</v>
      </c>
      <c r="AQ188" s="19">
        <f t="shared" si="186"/>
        <v>143.99999999999963</v>
      </c>
      <c r="AR188" s="19">
        <f t="shared" si="168"/>
        <v>0</v>
      </c>
      <c r="AS188" s="19">
        <f t="shared" si="169"/>
        <v>-0.6</v>
      </c>
      <c r="AT188" s="4" t="s">
        <v>0</v>
      </c>
      <c r="AU188" s="4">
        <f t="shared" si="170"/>
        <v>2102</v>
      </c>
      <c r="AV188" s="19">
        <f t="shared" si="171"/>
        <v>153.99999999999963</v>
      </c>
      <c r="AW188" s="19">
        <f t="shared" si="172"/>
        <v>149.4</v>
      </c>
      <c r="AX188" s="8">
        <f t="shared" si="173"/>
        <v>5</v>
      </c>
      <c r="AY188" s="4">
        <f t="shared" si="174"/>
        <v>12</v>
      </c>
      <c r="AZ188" s="8">
        <f t="shared" si="175"/>
        <v>1016</v>
      </c>
      <c r="BA188" s="4">
        <f t="shared" si="176"/>
        <v>0</v>
      </c>
      <c r="BB188" s="4">
        <f t="shared" si="177"/>
        <v>0</v>
      </c>
      <c r="BC188" s="4" t="str">
        <f t="shared" si="178"/>
        <v>G0</v>
      </c>
      <c r="BD188" s="4">
        <f t="shared" si="179"/>
        <v>0</v>
      </c>
      <c r="BE188" s="19">
        <f t="shared" si="180"/>
        <v>0</v>
      </c>
      <c r="BF188" s="19">
        <f t="shared" si="181"/>
        <v>1.1999999999999886</v>
      </c>
      <c r="BG188" s="19">
        <f t="shared" si="182"/>
        <v>90</v>
      </c>
      <c r="BH188" s="1" t="str">
        <f t="shared" si="183"/>
        <v>T,2101,154.0,150.6,5,12,1016.0,0,0,G0,0</v>
      </c>
      <c r="BI188" s="1" t="str">
        <f t="shared" si="184"/>
        <v>T,2102,154.0,149.4,5,12,1016.0,0,0,G0,0</v>
      </c>
      <c r="BJ188" s="1" t="str">
        <f t="shared" si="142"/>
        <v>T,2101,154.0,150.6,5,12,1016.0,0,0,G0,0|T,2102,154.0,149.4,5,12,1016.0,0,0,G0,0|</v>
      </c>
      <c r="BK188" s="1" t="str">
        <f t="shared" si="143"/>
        <v>154.0,150.0,5.0,9.0,0.0,144.0,0.0,144.0</v>
      </c>
    </row>
    <row r="189" spans="1:63" x14ac:dyDescent="0.2">
      <c r="A189" s="4">
        <f t="shared" si="188"/>
        <v>16.099999999999959</v>
      </c>
      <c r="B189" s="4">
        <f t="shared" si="144"/>
        <v>160.99999999999957</v>
      </c>
      <c r="C189" s="4">
        <f t="shared" si="145"/>
        <v>1</v>
      </c>
      <c r="D189" s="4">
        <v>1</v>
      </c>
      <c r="E189" s="4">
        <f t="shared" si="146"/>
        <v>16.099999999999959</v>
      </c>
      <c r="F189" s="19">
        <f t="shared" si="133"/>
        <v>0</v>
      </c>
      <c r="G189" s="19">
        <f t="shared" si="147"/>
        <v>0</v>
      </c>
      <c r="H189" s="19"/>
      <c r="I189" s="19">
        <f t="shared" si="148"/>
        <v>154.89999999999964</v>
      </c>
      <c r="J189" s="19">
        <f t="shared" si="149"/>
        <v>150</v>
      </c>
      <c r="K189" s="19"/>
      <c r="L189" s="19">
        <f t="shared" si="150"/>
        <v>9</v>
      </c>
      <c r="M189" s="19">
        <f t="shared" si="151"/>
        <v>0</v>
      </c>
      <c r="N189" s="19">
        <f t="shared" si="152"/>
        <v>9</v>
      </c>
      <c r="O189" s="19">
        <f t="shared" si="153"/>
        <v>0</v>
      </c>
      <c r="P189" s="19">
        <f t="shared" si="154"/>
        <v>0</v>
      </c>
      <c r="Q189" s="19">
        <f t="shared" si="185"/>
        <v>144.89999999999964</v>
      </c>
      <c r="R189" s="19">
        <f t="shared" si="155"/>
        <v>0</v>
      </c>
      <c r="S189" s="19">
        <f t="shared" si="156"/>
        <v>0.6</v>
      </c>
      <c r="T189" s="4" t="s">
        <v>0</v>
      </c>
      <c r="U189" s="4">
        <f t="shared" si="157"/>
        <v>2101</v>
      </c>
      <c r="V189" s="19">
        <f t="shared" si="134"/>
        <v>154.89999999999964</v>
      </c>
      <c r="W189" s="19">
        <f t="shared" si="135"/>
        <v>150.6</v>
      </c>
      <c r="X189" s="8">
        <f t="shared" si="158"/>
        <v>5</v>
      </c>
      <c r="Y189" s="4">
        <f t="shared" si="187"/>
        <v>12</v>
      </c>
      <c r="Z189" s="8">
        <f t="shared" si="159"/>
        <v>1016.0999999999999</v>
      </c>
      <c r="AA189" s="4">
        <f t="shared" si="160"/>
        <v>0</v>
      </c>
      <c r="AB189" s="4">
        <f t="shared" si="161"/>
        <v>0</v>
      </c>
      <c r="AC189" s="4" t="str">
        <f t="shared" si="162"/>
        <v>G0</v>
      </c>
      <c r="AD189" s="4">
        <f t="shared" si="163"/>
        <v>0</v>
      </c>
      <c r="AE189" s="4">
        <f t="shared" si="164"/>
        <v>16.099999999999959</v>
      </c>
      <c r="AF189" s="19">
        <f t="shared" si="136"/>
        <v>0</v>
      </c>
      <c r="AG189" s="19">
        <f t="shared" si="137"/>
        <v>0</v>
      </c>
      <c r="AH189" s="19"/>
      <c r="AI189" s="19">
        <f t="shared" si="138"/>
        <v>154.89999999999964</v>
      </c>
      <c r="AJ189" s="19">
        <f t="shared" si="139"/>
        <v>150</v>
      </c>
      <c r="AK189" s="19"/>
      <c r="AL189" s="19">
        <f t="shared" si="140"/>
        <v>9</v>
      </c>
      <c r="AM189" s="19">
        <f t="shared" si="141"/>
        <v>0</v>
      </c>
      <c r="AN189" s="19">
        <f t="shared" si="165"/>
        <v>9</v>
      </c>
      <c r="AO189" s="19">
        <f t="shared" si="166"/>
        <v>0</v>
      </c>
      <c r="AP189" s="19">
        <f t="shared" si="167"/>
        <v>0</v>
      </c>
      <c r="AQ189" s="19">
        <f t="shared" si="186"/>
        <v>144.89999999999964</v>
      </c>
      <c r="AR189" s="19">
        <f t="shared" si="168"/>
        <v>0</v>
      </c>
      <c r="AS189" s="19">
        <f t="shared" si="169"/>
        <v>-0.6</v>
      </c>
      <c r="AT189" s="4" t="s">
        <v>0</v>
      </c>
      <c r="AU189" s="4">
        <f t="shared" si="170"/>
        <v>2102</v>
      </c>
      <c r="AV189" s="19">
        <f t="shared" si="171"/>
        <v>154.89999999999964</v>
      </c>
      <c r="AW189" s="19">
        <f t="shared" si="172"/>
        <v>149.4</v>
      </c>
      <c r="AX189" s="8">
        <f t="shared" si="173"/>
        <v>5</v>
      </c>
      <c r="AY189" s="4">
        <f t="shared" si="174"/>
        <v>12</v>
      </c>
      <c r="AZ189" s="8">
        <f t="shared" si="175"/>
        <v>1016.0999999999999</v>
      </c>
      <c r="BA189" s="4">
        <f t="shared" si="176"/>
        <v>0</v>
      </c>
      <c r="BB189" s="4">
        <f t="shared" si="177"/>
        <v>0</v>
      </c>
      <c r="BC189" s="4" t="str">
        <f t="shared" si="178"/>
        <v>G0</v>
      </c>
      <c r="BD189" s="4">
        <f t="shared" si="179"/>
        <v>0</v>
      </c>
      <c r="BE189" s="19">
        <f t="shared" si="180"/>
        <v>0</v>
      </c>
      <c r="BF189" s="19">
        <f t="shared" si="181"/>
        <v>1.1999999999999886</v>
      </c>
      <c r="BG189" s="19">
        <f t="shared" si="182"/>
        <v>90</v>
      </c>
      <c r="BH189" s="1" t="str">
        <f t="shared" si="183"/>
        <v>T,2101,154.9,150.6,5,12,1016.1,0,0,G0,0</v>
      </c>
      <c r="BI189" s="1" t="str">
        <f t="shared" si="184"/>
        <v>T,2102,154.9,149.4,5,12,1016.1,0,0,G0,0</v>
      </c>
      <c r="BJ189" s="1" t="str">
        <f t="shared" si="142"/>
        <v>T,2101,154.9,150.6,5,12,1016.1,0,0,G0,0|T,2102,154.9,149.4,5,12,1016.1,0,0,G0,0|</v>
      </c>
      <c r="BK189" s="1" t="str">
        <f t="shared" si="143"/>
        <v>154.9,150.0,5.0,9.0,0.0,144.9,0.0,144.9</v>
      </c>
    </row>
    <row r="190" spans="1:63" x14ac:dyDescent="0.2">
      <c r="A190" s="4">
        <f t="shared" si="188"/>
        <v>16.19999999999996</v>
      </c>
      <c r="B190" s="4">
        <f t="shared" si="144"/>
        <v>161.9999999999996</v>
      </c>
      <c r="C190" s="4">
        <f t="shared" si="145"/>
        <v>1</v>
      </c>
      <c r="D190" s="4">
        <v>1</v>
      </c>
      <c r="E190" s="4">
        <f t="shared" si="146"/>
        <v>16.19999999999996</v>
      </c>
      <c r="F190" s="19">
        <f t="shared" si="133"/>
        <v>0</v>
      </c>
      <c r="G190" s="19">
        <f t="shared" si="147"/>
        <v>0</v>
      </c>
      <c r="H190" s="19"/>
      <c r="I190" s="19">
        <f t="shared" si="148"/>
        <v>155.79999999999964</v>
      </c>
      <c r="J190" s="19">
        <f t="shared" si="149"/>
        <v>150</v>
      </c>
      <c r="K190" s="19"/>
      <c r="L190" s="19">
        <f t="shared" si="150"/>
        <v>9</v>
      </c>
      <c r="M190" s="19">
        <f t="shared" si="151"/>
        <v>0</v>
      </c>
      <c r="N190" s="19">
        <f t="shared" si="152"/>
        <v>9</v>
      </c>
      <c r="O190" s="19">
        <f t="shared" si="153"/>
        <v>0</v>
      </c>
      <c r="P190" s="19">
        <f t="shared" si="154"/>
        <v>0</v>
      </c>
      <c r="Q190" s="19">
        <f t="shared" si="185"/>
        <v>145.79999999999964</v>
      </c>
      <c r="R190" s="19">
        <f t="shared" si="155"/>
        <v>0</v>
      </c>
      <c r="S190" s="19">
        <f t="shared" si="156"/>
        <v>0.6</v>
      </c>
      <c r="T190" s="4" t="s">
        <v>0</v>
      </c>
      <c r="U190" s="4">
        <f t="shared" si="157"/>
        <v>2101</v>
      </c>
      <c r="V190" s="19">
        <f t="shared" si="134"/>
        <v>155.79999999999964</v>
      </c>
      <c r="W190" s="19">
        <f t="shared" si="135"/>
        <v>150.6</v>
      </c>
      <c r="X190" s="8">
        <f t="shared" si="158"/>
        <v>5</v>
      </c>
      <c r="Y190" s="4">
        <f t="shared" si="187"/>
        <v>12</v>
      </c>
      <c r="Z190" s="8">
        <f t="shared" si="159"/>
        <v>1016.1999999999999</v>
      </c>
      <c r="AA190" s="4">
        <f t="shared" si="160"/>
        <v>0</v>
      </c>
      <c r="AB190" s="4">
        <f t="shared" si="161"/>
        <v>0</v>
      </c>
      <c r="AC190" s="4" t="str">
        <f t="shared" si="162"/>
        <v>G0</v>
      </c>
      <c r="AD190" s="4">
        <f t="shared" si="163"/>
        <v>0</v>
      </c>
      <c r="AE190" s="4">
        <f t="shared" si="164"/>
        <v>16.19999999999996</v>
      </c>
      <c r="AF190" s="19">
        <f t="shared" si="136"/>
        <v>0</v>
      </c>
      <c r="AG190" s="19">
        <f t="shared" si="137"/>
        <v>0</v>
      </c>
      <c r="AH190" s="19"/>
      <c r="AI190" s="19">
        <f t="shared" si="138"/>
        <v>155.79999999999964</v>
      </c>
      <c r="AJ190" s="19">
        <f t="shared" si="139"/>
        <v>150</v>
      </c>
      <c r="AK190" s="19"/>
      <c r="AL190" s="19">
        <f t="shared" si="140"/>
        <v>9</v>
      </c>
      <c r="AM190" s="19">
        <f t="shared" si="141"/>
        <v>0</v>
      </c>
      <c r="AN190" s="19">
        <f t="shared" si="165"/>
        <v>9</v>
      </c>
      <c r="AO190" s="19">
        <f t="shared" si="166"/>
        <v>0</v>
      </c>
      <c r="AP190" s="19">
        <f t="shared" si="167"/>
        <v>0</v>
      </c>
      <c r="AQ190" s="19">
        <f t="shared" si="186"/>
        <v>145.79999999999964</v>
      </c>
      <c r="AR190" s="19">
        <f t="shared" si="168"/>
        <v>0</v>
      </c>
      <c r="AS190" s="19">
        <f t="shared" si="169"/>
        <v>-0.6</v>
      </c>
      <c r="AT190" s="4" t="s">
        <v>0</v>
      </c>
      <c r="AU190" s="4">
        <f t="shared" si="170"/>
        <v>2102</v>
      </c>
      <c r="AV190" s="19">
        <f t="shared" si="171"/>
        <v>155.79999999999964</v>
      </c>
      <c r="AW190" s="19">
        <f t="shared" si="172"/>
        <v>149.4</v>
      </c>
      <c r="AX190" s="8">
        <f t="shared" si="173"/>
        <v>5</v>
      </c>
      <c r="AY190" s="4">
        <f t="shared" si="174"/>
        <v>12</v>
      </c>
      <c r="AZ190" s="8">
        <f t="shared" si="175"/>
        <v>1016.1999999999999</v>
      </c>
      <c r="BA190" s="4">
        <f t="shared" si="176"/>
        <v>0</v>
      </c>
      <c r="BB190" s="4">
        <f t="shared" si="177"/>
        <v>0</v>
      </c>
      <c r="BC190" s="4" t="str">
        <f t="shared" si="178"/>
        <v>G0</v>
      </c>
      <c r="BD190" s="4">
        <f t="shared" si="179"/>
        <v>0</v>
      </c>
      <c r="BE190" s="19">
        <f t="shared" si="180"/>
        <v>0</v>
      </c>
      <c r="BF190" s="19">
        <f t="shared" si="181"/>
        <v>1.1999999999999886</v>
      </c>
      <c r="BG190" s="19">
        <f t="shared" si="182"/>
        <v>90</v>
      </c>
      <c r="BH190" s="1" t="str">
        <f t="shared" si="183"/>
        <v>T,2101,155.8,150.6,5,12,1016.2,0,0,G0,0</v>
      </c>
      <c r="BI190" s="1" t="str">
        <f t="shared" si="184"/>
        <v>T,2102,155.8,149.4,5,12,1016.2,0,0,G0,0</v>
      </c>
      <c r="BJ190" s="1" t="str">
        <f t="shared" si="142"/>
        <v>T,2101,155.8,150.6,5,12,1016.2,0,0,G0,0|T,2102,155.8,149.4,5,12,1016.2,0,0,G0,0|</v>
      </c>
      <c r="BK190" s="1" t="str">
        <f t="shared" si="143"/>
        <v>155.8,150.0,5.0,9.0,0.0,145.8,0.0,145.8</v>
      </c>
    </row>
    <row r="191" spans="1:63" x14ac:dyDescent="0.2">
      <c r="A191" s="4">
        <f t="shared" si="188"/>
        <v>16.299999999999962</v>
      </c>
      <c r="B191" s="4">
        <f t="shared" si="144"/>
        <v>162.9999999999996</v>
      </c>
      <c r="C191" s="4">
        <f t="shared" si="145"/>
        <v>1</v>
      </c>
      <c r="D191" s="4">
        <v>1</v>
      </c>
      <c r="E191" s="4">
        <f t="shared" si="146"/>
        <v>16.299999999999962</v>
      </c>
      <c r="F191" s="19">
        <f t="shared" si="133"/>
        <v>0</v>
      </c>
      <c r="G191" s="19">
        <f t="shared" si="147"/>
        <v>0</v>
      </c>
      <c r="H191" s="19"/>
      <c r="I191" s="19">
        <f t="shared" si="148"/>
        <v>156.69999999999965</v>
      </c>
      <c r="J191" s="19">
        <f t="shared" si="149"/>
        <v>150</v>
      </c>
      <c r="K191" s="19"/>
      <c r="L191" s="19">
        <f t="shared" si="150"/>
        <v>9</v>
      </c>
      <c r="M191" s="19">
        <f t="shared" si="151"/>
        <v>0</v>
      </c>
      <c r="N191" s="19">
        <f t="shared" si="152"/>
        <v>9</v>
      </c>
      <c r="O191" s="19">
        <f t="shared" si="153"/>
        <v>0</v>
      </c>
      <c r="P191" s="19">
        <f t="shared" si="154"/>
        <v>0</v>
      </c>
      <c r="Q191" s="19">
        <f t="shared" si="185"/>
        <v>146.69999999999965</v>
      </c>
      <c r="R191" s="19">
        <f t="shared" si="155"/>
        <v>0</v>
      </c>
      <c r="S191" s="19">
        <f t="shared" si="156"/>
        <v>0.6</v>
      </c>
      <c r="T191" s="4" t="s">
        <v>0</v>
      </c>
      <c r="U191" s="4">
        <f t="shared" si="157"/>
        <v>2101</v>
      </c>
      <c r="V191" s="19">
        <f t="shared" si="134"/>
        <v>156.69999999999965</v>
      </c>
      <c r="W191" s="19">
        <f t="shared" si="135"/>
        <v>150.6</v>
      </c>
      <c r="X191" s="8">
        <f t="shared" si="158"/>
        <v>5</v>
      </c>
      <c r="Y191" s="4">
        <f t="shared" si="187"/>
        <v>12</v>
      </c>
      <c r="Z191" s="8">
        <f t="shared" si="159"/>
        <v>1016.3</v>
      </c>
      <c r="AA191" s="4">
        <f t="shared" si="160"/>
        <v>0</v>
      </c>
      <c r="AB191" s="4">
        <f t="shared" si="161"/>
        <v>0</v>
      </c>
      <c r="AC191" s="4" t="str">
        <f t="shared" si="162"/>
        <v>G0</v>
      </c>
      <c r="AD191" s="4">
        <f t="shared" si="163"/>
        <v>0</v>
      </c>
      <c r="AE191" s="4">
        <f t="shared" si="164"/>
        <v>16.299999999999962</v>
      </c>
      <c r="AF191" s="19">
        <f t="shared" si="136"/>
        <v>0</v>
      </c>
      <c r="AG191" s="19">
        <f t="shared" si="137"/>
        <v>0</v>
      </c>
      <c r="AH191" s="19"/>
      <c r="AI191" s="19">
        <f t="shared" si="138"/>
        <v>156.69999999999965</v>
      </c>
      <c r="AJ191" s="19">
        <f t="shared" si="139"/>
        <v>150</v>
      </c>
      <c r="AK191" s="19"/>
      <c r="AL191" s="19">
        <f t="shared" si="140"/>
        <v>9</v>
      </c>
      <c r="AM191" s="19">
        <f t="shared" si="141"/>
        <v>0</v>
      </c>
      <c r="AN191" s="19">
        <f t="shared" si="165"/>
        <v>9</v>
      </c>
      <c r="AO191" s="19">
        <f t="shared" si="166"/>
        <v>0</v>
      </c>
      <c r="AP191" s="19">
        <f t="shared" si="167"/>
        <v>0</v>
      </c>
      <c r="AQ191" s="19">
        <f t="shared" si="186"/>
        <v>146.69999999999965</v>
      </c>
      <c r="AR191" s="19">
        <f t="shared" si="168"/>
        <v>0</v>
      </c>
      <c r="AS191" s="19">
        <f t="shared" si="169"/>
        <v>-0.6</v>
      </c>
      <c r="AT191" s="4" t="s">
        <v>0</v>
      </c>
      <c r="AU191" s="4">
        <f t="shared" si="170"/>
        <v>2102</v>
      </c>
      <c r="AV191" s="19">
        <f t="shared" si="171"/>
        <v>156.69999999999965</v>
      </c>
      <c r="AW191" s="19">
        <f t="shared" si="172"/>
        <v>149.4</v>
      </c>
      <c r="AX191" s="8">
        <f t="shared" si="173"/>
        <v>5</v>
      </c>
      <c r="AY191" s="4">
        <f t="shared" si="174"/>
        <v>12</v>
      </c>
      <c r="AZ191" s="8">
        <f t="shared" si="175"/>
        <v>1016.3</v>
      </c>
      <c r="BA191" s="4">
        <f t="shared" si="176"/>
        <v>0</v>
      </c>
      <c r="BB191" s="4">
        <f t="shared" si="177"/>
        <v>0</v>
      </c>
      <c r="BC191" s="4" t="str">
        <f t="shared" si="178"/>
        <v>G0</v>
      </c>
      <c r="BD191" s="4">
        <f t="shared" si="179"/>
        <v>0</v>
      </c>
      <c r="BE191" s="19">
        <f t="shared" si="180"/>
        <v>0</v>
      </c>
      <c r="BF191" s="19">
        <f t="shared" si="181"/>
        <v>1.1999999999999886</v>
      </c>
      <c r="BG191" s="19">
        <f t="shared" si="182"/>
        <v>90</v>
      </c>
      <c r="BH191" s="1" t="str">
        <f t="shared" si="183"/>
        <v>T,2101,156.7,150.6,5,12,1016.3,0,0,G0,0</v>
      </c>
      <c r="BI191" s="1" t="str">
        <f t="shared" si="184"/>
        <v>T,2102,156.7,149.4,5,12,1016.3,0,0,G0,0</v>
      </c>
      <c r="BJ191" s="1" t="str">
        <f t="shared" si="142"/>
        <v>T,2101,156.7,150.6,5,12,1016.3,0,0,G0,0|T,2102,156.7,149.4,5,12,1016.3,0,0,G0,0|</v>
      </c>
      <c r="BK191" s="1" t="str">
        <f t="shared" si="143"/>
        <v>156.7,150.0,5.0,9.0,0.0,146.7,0.0,146.7</v>
      </c>
    </row>
    <row r="192" spans="1:63" x14ac:dyDescent="0.2">
      <c r="A192" s="4">
        <f t="shared" si="188"/>
        <v>16.399999999999963</v>
      </c>
      <c r="B192" s="4">
        <f t="shared" si="144"/>
        <v>163.99999999999963</v>
      </c>
      <c r="C192" s="4">
        <f t="shared" si="145"/>
        <v>1</v>
      </c>
      <c r="D192" s="4">
        <v>1</v>
      </c>
      <c r="E192" s="4">
        <f t="shared" si="146"/>
        <v>16.399999999999963</v>
      </c>
      <c r="F192" s="19">
        <f t="shared" si="133"/>
        <v>0</v>
      </c>
      <c r="G192" s="19">
        <f t="shared" si="147"/>
        <v>0</v>
      </c>
      <c r="H192" s="19"/>
      <c r="I192" s="19">
        <f t="shared" si="148"/>
        <v>157.59999999999968</v>
      </c>
      <c r="J192" s="19">
        <f t="shared" si="149"/>
        <v>150</v>
      </c>
      <c r="K192" s="19"/>
      <c r="L192" s="19">
        <f t="shared" si="150"/>
        <v>9</v>
      </c>
      <c r="M192" s="19">
        <f t="shared" si="151"/>
        <v>0</v>
      </c>
      <c r="N192" s="19">
        <f t="shared" si="152"/>
        <v>9</v>
      </c>
      <c r="O192" s="19">
        <f t="shared" si="153"/>
        <v>0</v>
      </c>
      <c r="P192" s="19">
        <f t="shared" si="154"/>
        <v>0</v>
      </c>
      <c r="Q192" s="19">
        <f t="shared" si="185"/>
        <v>147.59999999999968</v>
      </c>
      <c r="R192" s="19">
        <f t="shared" si="155"/>
        <v>0</v>
      </c>
      <c r="S192" s="19">
        <f t="shared" si="156"/>
        <v>0.6</v>
      </c>
      <c r="T192" s="4" t="s">
        <v>0</v>
      </c>
      <c r="U192" s="4">
        <f t="shared" si="157"/>
        <v>2101</v>
      </c>
      <c r="V192" s="19">
        <f t="shared" si="134"/>
        <v>157.59999999999968</v>
      </c>
      <c r="W192" s="19">
        <f t="shared" si="135"/>
        <v>150.6</v>
      </c>
      <c r="X192" s="8">
        <f t="shared" si="158"/>
        <v>5</v>
      </c>
      <c r="Y192" s="4">
        <f t="shared" si="187"/>
        <v>12</v>
      </c>
      <c r="Z192" s="8">
        <f t="shared" si="159"/>
        <v>1016.4</v>
      </c>
      <c r="AA192" s="4">
        <f t="shared" si="160"/>
        <v>0</v>
      </c>
      <c r="AB192" s="4">
        <f t="shared" si="161"/>
        <v>0</v>
      </c>
      <c r="AC192" s="4" t="str">
        <f t="shared" si="162"/>
        <v>G0</v>
      </c>
      <c r="AD192" s="4">
        <f t="shared" si="163"/>
        <v>0</v>
      </c>
      <c r="AE192" s="4">
        <f t="shared" si="164"/>
        <v>16.399999999999963</v>
      </c>
      <c r="AF192" s="19">
        <f t="shared" si="136"/>
        <v>0</v>
      </c>
      <c r="AG192" s="19">
        <f t="shared" si="137"/>
        <v>0</v>
      </c>
      <c r="AH192" s="19"/>
      <c r="AI192" s="19">
        <f t="shared" si="138"/>
        <v>157.59999999999968</v>
      </c>
      <c r="AJ192" s="19">
        <f t="shared" si="139"/>
        <v>150</v>
      </c>
      <c r="AK192" s="19"/>
      <c r="AL192" s="19">
        <f t="shared" si="140"/>
        <v>9</v>
      </c>
      <c r="AM192" s="19">
        <f t="shared" si="141"/>
        <v>0</v>
      </c>
      <c r="AN192" s="19">
        <f t="shared" si="165"/>
        <v>9</v>
      </c>
      <c r="AO192" s="19">
        <f t="shared" si="166"/>
        <v>0</v>
      </c>
      <c r="AP192" s="19">
        <f t="shared" si="167"/>
        <v>0</v>
      </c>
      <c r="AQ192" s="19">
        <f t="shared" si="186"/>
        <v>147.59999999999968</v>
      </c>
      <c r="AR192" s="19">
        <f t="shared" si="168"/>
        <v>0</v>
      </c>
      <c r="AS192" s="19">
        <f t="shared" si="169"/>
        <v>-0.6</v>
      </c>
      <c r="AT192" s="4" t="s">
        <v>0</v>
      </c>
      <c r="AU192" s="4">
        <f t="shared" si="170"/>
        <v>2102</v>
      </c>
      <c r="AV192" s="19">
        <f t="shared" si="171"/>
        <v>157.59999999999968</v>
      </c>
      <c r="AW192" s="19">
        <f t="shared" si="172"/>
        <v>149.4</v>
      </c>
      <c r="AX192" s="8">
        <f t="shared" si="173"/>
        <v>5</v>
      </c>
      <c r="AY192" s="4">
        <f t="shared" si="174"/>
        <v>12</v>
      </c>
      <c r="AZ192" s="8">
        <f t="shared" si="175"/>
        <v>1016.4</v>
      </c>
      <c r="BA192" s="4">
        <f t="shared" si="176"/>
        <v>0</v>
      </c>
      <c r="BB192" s="4">
        <f t="shared" si="177"/>
        <v>0</v>
      </c>
      <c r="BC192" s="4" t="str">
        <f t="shared" si="178"/>
        <v>G0</v>
      </c>
      <c r="BD192" s="4">
        <f t="shared" si="179"/>
        <v>0</v>
      </c>
      <c r="BE192" s="19">
        <f t="shared" si="180"/>
        <v>0</v>
      </c>
      <c r="BF192" s="19">
        <f t="shared" si="181"/>
        <v>1.1999999999999886</v>
      </c>
      <c r="BG192" s="19">
        <f t="shared" si="182"/>
        <v>90</v>
      </c>
      <c r="BH192" s="1" t="str">
        <f t="shared" si="183"/>
        <v>T,2101,157.6,150.6,5,12,1016.4,0,0,G0,0</v>
      </c>
      <c r="BI192" s="1" t="str">
        <f t="shared" si="184"/>
        <v>T,2102,157.6,149.4,5,12,1016.4,0,0,G0,0</v>
      </c>
      <c r="BJ192" s="1" t="str">
        <f t="shared" si="142"/>
        <v>T,2101,157.6,150.6,5,12,1016.4,0,0,G0,0|T,2102,157.6,149.4,5,12,1016.4,0,0,G0,0|</v>
      </c>
      <c r="BK192" s="1" t="str">
        <f t="shared" si="143"/>
        <v>157.6,150.0,5.0,9.0,0.0,147.6,0.0,147.6</v>
      </c>
    </row>
    <row r="193" spans="1:63" x14ac:dyDescent="0.2">
      <c r="A193" s="4">
        <f t="shared" si="188"/>
        <v>16.499999999999964</v>
      </c>
      <c r="B193" s="4">
        <f t="shared" si="144"/>
        <v>164.99999999999963</v>
      </c>
      <c r="C193" s="4">
        <f t="shared" si="145"/>
        <v>1</v>
      </c>
      <c r="D193" s="4">
        <v>1</v>
      </c>
      <c r="E193" s="4">
        <f t="shared" si="146"/>
        <v>16.499999999999964</v>
      </c>
      <c r="F193" s="19">
        <f t="shared" si="133"/>
        <v>0</v>
      </c>
      <c r="G193" s="19">
        <f t="shared" si="147"/>
        <v>0</v>
      </c>
      <c r="H193" s="19"/>
      <c r="I193" s="19">
        <f t="shared" si="148"/>
        <v>158.49999999999969</v>
      </c>
      <c r="J193" s="19">
        <f t="shared" si="149"/>
        <v>150</v>
      </c>
      <c r="K193" s="19"/>
      <c r="L193" s="19">
        <f t="shared" si="150"/>
        <v>9</v>
      </c>
      <c r="M193" s="19">
        <f t="shared" si="151"/>
        <v>0</v>
      </c>
      <c r="N193" s="19">
        <f t="shared" si="152"/>
        <v>9</v>
      </c>
      <c r="O193" s="19">
        <f t="shared" si="153"/>
        <v>0</v>
      </c>
      <c r="P193" s="19">
        <f t="shared" si="154"/>
        <v>0</v>
      </c>
      <c r="Q193" s="19">
        <f t="shared" si="185"/>
        <v>148.49999999999969</v>
      </c>
      <c r="R193" s="19">
        <f t="shared" si="155"/>
        <v>0</v>
      </c>
      <c r="S193" s="19">
        <f t="shared" si="156"/>
        <v>0.6</v>
      </c>
      <c r="T193" s="4" t="s">
        <v>0</v>
      </c>
      <c r="U193" s="4">
        <f t="shared" si="157"/>
        <v>2101</v>
      </c>
      <c r="V193" s="19">
        <f t="shared" si="134"/>
        <v>158.49999999999969</v>
      </c>
      <c r="W193" s="19">
        <f t="shared" si="135"/>
        <v>150.6</v>
      </c>
      <c r="X193" s="8">
        <f t="shared" si="158"/>
        <v>5</v>
      </c>
      <c r="Y193" s="4">
        <f t="shared" si="187"/>
        <v>12</v>
      </c>
      <c r="Z193" s="8">
        <f t="shared" si="159"/>
        <v>1016.5</v>
      </c>
      <c r="AA193" s="4">
        <f t="shared" si="160"/>
        <v>0</v>
      </c>
      <c r="AB193" s="4">
        <f t="shared" si="161"/>
        <v>0</v>
      </c>
      <c r="AC193" s="4" t="str">
        <f t="shared" si="162"/>
        <v>G0</v>
      </c>
      <c r="AD193" s="4">
        <f t="shared" si="163"/>
        <v>0</v>
      </c>
      <c r="AE193" s="4">
        <f t="shared" si="164"/>
        <v>16.499999999999964</v>
      </c>
      <c r="AF193" s="19">
        <f t="shared" si="136"/>
        <v>0</v>
      </c>
      <c r="AG193" s="19">
        <f t="shared" si="137"/>
        <v>0</v>
      </c>
      <c r="AH193" s="19"/>
      <c r="AI193" s="19">
        <f t="shared" si="138"/>
        <v>158.49999999999969</v>
      </c>
      <c r="AJ193" s="19">
        <f t="shared" si="139"/>
        <v>150</v>
      </c>
      <c r="AK193" s="19"/>
      <c r="AL193" s="19">
        <f t="shared" si="140"/>
        <v>9</v>
      </c>
      <c r="AM193" s="19">
        <f t="shared" si="141"/>
        <v>0</v>
      </c>
      <c r="AN193" s="19">
        <f t="shared" si="165"/>
        <v>9</v>
      </c>
      <c r="AO193" s="19">
        <f t="shared" si="166"/>
        <v>0</v>
      </c>
      <c r="AP193" s="19">
        <f t="shared" si="167"/>
        <v>0</v>
      </c>
      <c r="AQ193" s="19">
        <f t="shared" si="186"/>
        <v>148.49999999999969</v>
      </c>
      <c r="AR193" s="19">
        <f t="shared" si="168"/>
        <v>0</v>
      </c>
      <c r="AS193" s="19">
        <f t="shared" si="169"/>
        <v>-0.6</v>
      </c>
      <c r="AT193" s="4" t="s">
        <v>0</v>
      </c>
      <c r="AU193" s="4">
        <f t="shared" si="170"/>
        <v>2102</v>
      </c>
      <c r="AV193" s="19">
        <f t="shared" si="171"/>
        <v>158.49999999999969</v>
      </c>
      <c r="AW193" s="19">
        <f t="shared" si="172"/>
        <v>149.4</v>
      </c>
      <c r="AX193" s="8">
        <f t="shared" si="173"/>
        <v>5</v>
      </c>
      <c r="AY193" s="4">
        <f t="shared" si="174"/>
        <v>12</v>
      </c>
      <c r="AZ193" s="8">
        <f t="shared" si="175"/>
        <v>1016.5</v>
      </c>
      <c r="BA193" s="4">
        <f t="shared" si="176"/>
        <v>0</v>
      </c>
      <c r="BB193" s="4">
        <f t="shared" si="177"/>
        <v>0</v>
      </c>
      <c r="BC193" s="4" t="str">
        <f t="shared" si="178"/>
        <v>G0</v>
      </c>
      <c r="BD193" s="4">
        <f t="shared" si="179"/>
        <v>0</v>
      </c>
      <c r="BE193" s="19">
        <f t="shared" si="180"/>
        <v>0</v>
      </c>
      <c r="BF193" s="19">
        <f t="shared" si="181"/>
        <v>1.1999999999999886</v>
      </c>
      <c r="BG193" s="19">
        <f t="shared" si="182"/>
        <v>90</v>
      </c>
      <c r="BH193" s="1" t="str">
        <f t="shared" si="183"/>
        <v>T,2101,158.5,150.6,5,12,1016.5,0,0,G0,0</v>
      </c>
      <c r="BI193" s="1" t="str">
        <f t="shared" si="184"/>
        <v>T,2102,158.5,149.4,5,12,1016.5,0,0,G0,0</v>
      </c>
      <c r="BJ193" s="1" t="str">
        <f t="shared" si="142"/>
        <v>T,2101,158.5,150.6,5,12,1016.5,0,0,G0,0|T,2102,158.5,149.4,5,12,1016.5,0,0,G0,0|</v>
      </c>
      <c r="BK193" s="1" t="str">
        <f t="shared" si="143"/>
        <v>158.5,150.0,5.0,9.0,0.0,148.5,0.0,148.5</v>
      </c>
    </row>
    <row r="194" spans="1:63" x14ac:dyDescent="0.2">
      <c r="A194" s="4">
        <f t="shared" si="188"/>
        <v>16.599999999999966</v>
      </c>
      <c r="B194" s="4">
        <f t="shared" si="144"/>
        <v>165.99999999999966</v>
      </c>
      <c r="C194" s="4">
        <f t="shared" si="145"/>
        <v>1</v>
      </c>
      <c r="D194" s="4">
        <v>1</v>
      </c>
      <c r="E194" s="4">
        <f t="shared" si="146"/>
        <v>16.599999999999966</v>
      </c>
      <c r="F194" s="19">
        <f t="shared" si="133"/>
        <v>0</v>
      </c>
      <c r="G194" s="19">
        <f t="shared" si="147"/>
        <v>0</v>
      </c>
      <c r="H194" s="19"/>
      <c r="I194" s="19">
        <f t="shared" si="148"/>
        <v>159.39999999999969</v>
      </c>
      <c r="J194" s="19">
        <f t="shared" si="149"/>
        <v>150</v>
      </c>
      <c r="K194" s="19"/>
      <c r="L194" s="19">
        <f t="shared" si="150"/>
        <v>9</v>
      </c>
      <c r="M194" s="19">
        <f t="shared" si="151"/>
        <v>0</v>
      </c>
      <c r="N194" s="19">
        <f t="shared" si="152"/>
        <v>9</v>
      </c>
      <c r="O194" s="19">
        <f t="shared" si="153"/>
        <v>0</v>
      </c>
      <c r="P194" s="19">
        <f t="shared" si="154"/>
        <v>0</v>
      </c>
      <c r="Q194" s="19">
        <f t="shared" si="185"/>
        <v>149.39999999999969</v>
      </c>
      <c r="R194" s="19">
        <f t="shared" si="155"/>
        <v>0</v>
      </c>
      <c r="S194" s="19">
        <f t="shared" si="156"/>
        <v>0.6</v>
      </c>
      <c r="T194" s="4" t="s">
        <v>0</v>
      </c>
      <c r="U194" s="4">
        <f t="shared" si="157"/>
        <v>2101</v>
      </c>
      <c r="V194" s="19">
        <f t="shared" si="134"/>
        <v>159.39999999999969</v>
      </c>
      <c r="W194" s="19">
        <f t="shared" si="135"/>
        <v>150.6</v>
      </c>
      <c r="X194" s="8">
        <f t="shared" si="158"/>
        <v>5</v>
      </c>
      <c r="Y194" s="4">
        <f t="shared" si="187"/>
        <v>12</v>
      </c>
      <c r="Z194" s="8">
        <f t="shared" si="159"/>
        <v>1016.5999999999999</v>
      </c>
      <c r="AA194" s="4">
        <f t="shared" si="160"/>
        <v>0</v>
      </c>
      <c r="AB194" s="4">
        <f t="shared" si="161"/>
        <v>0</v>
      </c>
      <c r="AC194" s="4" t="str">
        <f t="shared" si="162"/>
        <v>G0</v>
      </c>
      <c r="AD194" s="4">
        <f t="shared" si="163"/>
        <v>0</v>
      </c>
      <c r="AE194" s="4">
        <f t="shared" si="164"/>
        <v>16.599999999999966</v>
      </c>
      <c r="AF194" s="19">
        <f t="shared" si="136"/>
        <v>0</v>
      </c>
      <c r="AG194" s="19">
        <f t="shared" si="137"/>
        <v>0</v>
      </c>
      <c r="AH194" s="19"/>
      <c r="AI194" s="19">
        <f t="shared" si="138"/>
        <v>159.39999999999969</v>
      </c>
      <c r="AJ194" s="19">
        <f t="shared" si="139"/>
        <v>150</v>
      </c>
      <c r="AK194" s="19"/>
      <c r="AL194" s="19">
        <f t="shared" si="140"/>
        <v>9</v>
      </c>
      <c r="AM194" s="19">
        <f t="shared" si="141"/>
        <v>0</v>
      </c>
      <c r="AN194" s="19">
        <f t="shared" si="165"/>
        <v>9</v>
      </c>
      <c r="AO194" s="19">
        <f t="shared" si="166"/>
        <v>0</v>
      </c>
      <c r="AP194" s="19">
        <f t="shared" si="167"/>
        <v>0</v>
      </c>
      <c r="AQ194" s="19">
        <f t="shared" si="186"/>
        <v>149.39999999999969</v>
      </c>
      <c r="AR194" s="19">
        <f t="shared" si="168"/>
        <v>0</v>
      </c>
      <c r="AS194" s="19">
        <f t="shared" si="169"/>
        <v>-0.6</v>
      </c>
      <c r="AT194" s="4" t="s">
        <v>0</v>
      </c>
      <c r="AU194" s="4">
        <f t="shared" si="170"/>
        <v>2102</v>
      </c>
      <c r="AV194" s="19">
        <f t="shared" si="171"/>
        <v>159.39999999999969</v>
      </c>
      <c r="AW194" s="19">
        <f t="shared" si="172"/>
        <v>149.4</v>
      </c>
      <c r="AX194" s="8">
        <f t="shared" si="173"/>
        <v>5</v>
      </c>
      <c r="AY194" s="4">
        <f t="shared" si="174"/>
        <v>12</v>
      </c>
      <c r="AZ194" s="8">
        <f t="shared" si="175"/>
        <v>1016.5999999999999</v>
      </c>
      <c r="BA194" s="4">
        <f t="shared" si="176"/>
        <v>0</v>
      </c>
      <c r="BB194" s="4">
        <f t="shared" si="177"/>
        <v>0</v>
      </c>
      <c r="BC194" s="4" t="str">
        <f t="shared" si="178"/>
        <v>G0</v>
      </c>
      <c r="BD194" s="4">
        <f t="shared" si="179"/>
        <v>0</v>
      </c>
      <c r="BE194" s="19">
        <f t="shared" si="180"/>
        <v>0</v>
      </c>
      <c r="BF194" s="19">
        <f t="shared" si="181"/>
        <v>1.1999999999999886</v>
      </c>
      <c r="BG194" s="19">
        <f t="shared" si="182"/>
        <v>90</v>
      </c>
      <c r="BH194" s="1" t="str">
        <f t="shared" si="183"/>
        <v>T,2101,159.4,150.6,5,12,1016.6,0,0,G0,0</v>
      </c>
      <c r="BI194" s="1" t="str">
        <f t="shared" si="184"/>
        <v>T,2102,159.4,149.4,5,12,1016.6,0,0,G0,0</v>
      </c>
      <c r="BJ194" s="1" t="str">
        <f t="shared" si="142"/>
        <v>T,2101,159.4,150.6,5,12,1016.6,0,0,G0,0|T,2102,159.4,149.4,5,12,1016.6,0,0,G0,0|</v>
      </c>
      <c r="BK194" s="1" t="str">
        <f t="shared" si="143"/>
        <v>159.4,150.0,5.0,9.0,0.0,149.4,0.0,149.4</v>
      </c>
    </row>
    <row r="195" spans="1:63" x14ac:dyDescent="0.2">
      <c r="A195" s="4">
        <f t="shared" si="188"/>
        <v>16.699999999999967</v>
      </c>
      <c r="B195" s="4">
        <f t="shared" si="144"/>
        <v>166.99999999999966</v>
      </c>
      <c r="C195" s="4">
        <f t="shared" si="145"/>
        <v>1</v>
      </c>
      <c r="D195" s="4">
        <v>1</v>
      </c>
      <c r="E195" s="4">
        <f t="shared" si="146"/>
        <v>16.699999999999967</v>
      </c>
      <c r="F195" s="19">
        <f t="shared" si="133"/>
        <v>0</v>
      </c>
      <c r="G195" s="19">
        <f t="shared" si="147"/>
        <v>0</v>
      </c>
      <c r="H195" s="19"/>
      <c r="I195" s="19">
        <f t="shared" si="148"/>
        <v>160.2999999999997</v>
      </c>
      <c r="J195" s="19">
        <f t="shared" si="149"/>
        <v>150</v>
      </c>
      <c r="K195" s="19"/>
      <c r="L195" s="19">
        <f t="shared" si="150"/>
        <v>9</v>
      </c>
      <c r="M195" s="19">
        <f t="shared" si="151"/>
        <v>0</v>
      </c>
      <c r="N195" s="19">
        <f t="shared" si="152"/>
        <v>9</v>
      </c>
      <c r="O195" s="19">
        <f t="shared" si="153"/>
        <v>0</v>
      </c>
      <c r="P195" s="19">
        <f t="shared" si="154"/>
        <v>0</v>
      </c>
      <c r="Q195" s="19">
        <f t="shared" si="185"/>
        <v>150.2999999999997</v>
      </c>
      <c r="R195" s="19">
        <f t="shared" si="155"/>
        <v>0</v>
      </c>
      <c r="S195" s="19">
        <f t="shared" si="156"/>
        <v>0.6</v>
      </c>
      <c r="T195" s="4" t="s">
        <v>0</v>
      </c>
      <c r="U195" s="4">
        <f t="shared" si="157"/>
        <v>2101</v>
      </c>
      <c r="V195" s="19">
        <f t="shared" si="134"/>
        <v>160.2999999999997</v>
      </c>
      <c r="W195" s="19">
        <f t="shared" si="135"/>
        <v>150.6</v>
      </c>
      <c r="X195" s="8">
        <f t="shared" si="158"/>
        <v>5</v>
      </c>
      <c r="Y195" s="4">
        <f t="shared" si="187"/>
        <v>12</v>
      </c>
      <c r="Z195" s="8">
        <f t="shared" si="159"/>
        <v>1016.6999999999999</v>
      </c>
      <c r="AA195" s="4">
        <f t="shared" si="160"/>
        <v>0</v>
      </c>
      <c r="AB195" s="4">
        <f t="shared" si="161"/>
        <v>0</v>
      </c>
      <c r="AC195" s="4" t="str">
        <f t="shared" si="162"/>
        <v>G0</v>
      </c>
      <c r="AD195" s="4">
        <f t="shared" si="163"/>
        <v>0</v>
      </c>
      <c r="AE195" s="4">
        <f t="shared" si="164"/>
        <v>16.699999999999967</v>
      </c>
      <c r="AF195" s="19">
        <f t="shared" si="136"/>
        <v>0</v>
      </c>
      <c r="AG195" s="19">
        <f t="shared" si="137"/>
        <v>0</v>
      </c>
      <c r="AH195" s="19"/>
      <c r="AI195" s="19">
        <f t="shared" si="138"/>
        <v>160.2999999999997</v>
      </c>
      <c r="AJ195" s="19">
        <f t="shared" si="139"/>
        <v>150</v>
      </c>
      <c r="AK195" s="19"/>
      <c r="AL195" s="19">
        <f t="shared" si="140"/>
        <v>9</v>
      </c>
      <c r="AM195" s="19">
        <f t="shared" si="141"/>
        <v>0</v>
      </c>
      <c r="AN195" s="19">
        <f t="shared" si="165"/>
        <v>9</v>
      </c>
      <c r="AO195" s="19">
        <f t="shared" si="166"/>
        <v>0</v>
      </c>
      <c r="AP195" s="19">
        <f t="shared" si="167"/>
        <v>0</v>
      </c>
      <c r="AQ195" s="19">
        <f t="shared" si="186"/>
        <v>150.2999999999997</v>
      </c>
      <c r="AR195" s="19">
        <f t="shared" si="168"/>
        <v>0</v>
      </c>
      <c r="AS195" s="19">
        <f t="shared" si="169"/>
        <v>-0.6</v>
      </c>
      <c r="AT195" s="4" t="s">
        <v>0</v>
      </c>
      <c r="AU195" s="4">
        <f t="shared" si="170"/>
        <v>2102</v>
      </c>
      <c r="AV195" s="19">
        <f t="shared" si="171"/>
        <v>160.2999999999997</v>
      </c>
      <c r="AW195" s="19">
        <f t="shared" si="172"/>
        <v>149.4</v>
      </c>
      <c r="AX195" s="8">
        <f t="shared" si="173"/>
        <v>5</v>
      </c>
      <c r="AY195" s="4">
        <f t="shared" si="174"/>
        <v>12</v>
      </c>
      <c r="AZ195" s="8">
        <f t="shared" si="175"/>
        <v>1016.6999999999999</v>
      </c>
      <c r="BA195" s="4">
        <f t="shared" si="176"/>
        <v>0</v>
      </c>
      <c r="BB195" s="4">
        <f t="shared" si="177"/>
        <v>0</v>
      </c>
      <c r="BC195" s="4" t="str">
        <f t="shared" si="178"/>
        <v>G0</v>
      </c>
      <c r="BD195" s="4">
        <f t="shared" si="179"/>
        <v>0</v>
      </c>
      <c r="BE195" s="19">
        <f t="shared" si="180"/>
        <v>0</v>
      </c>
      <c r="BF195" s="19">
        <f t="shared" si="181"/>
        <v>1.1999999999999886</v>
      </c>
      <c r="BG195" s="19">
        <f t="shared" si="182"/>
        <v>90</v>
      </c>
      <c r="BH195" s="1" t="str">
        <f t="shared" si="183"/>
        <v>T,2101,160.3,150.6,5,12,1016.7,0,0,G0,0</v>
      </c>
      <c r="BI195" s="1" t="str">
        <f t="shared" si="184"/>
        <v>T,2102,160.3,149.4,5,12,1016.7,0,0,G0,0</v>
      </c>
      <c r="BJ195" s="1" t="str">
        <f t="shared" si="142"/>
        <v>T,2101,160.3,150.6,5,12,1016.7,0,0,G0,0|T,2102,160.3,149.4,5,12,1016.7,0,0,G0,0|</v>
      </c>
      <c r="BK195" s="1" t="str">
        <f t="shared" si="143"/>
        <v>160.3,150.0,5.0,9.0,0.0,150.3,0.0,150.3</v>
      </c>
    </row>
    <row r="196" spans="1:63" x14ac:dyDescent="0.2">
      <c r="A196" s="4">
        <f t="shared" si="188"/>
        <v>16.799999999999969</v>
      </c>
      <c r="B196" s="4">
        <f t="shared" si="144"/>
        <v>167.99999999999969</v>
      </c>
      <c r="C196" s="4">
        <f t="shared" si="145"/>
        <v>1</v>
      </c>
      <c r="D196" s="4">
        <v>1</v>
      </c>
      <c r="E196" s="4">
        <f t="shared" si="146"/>
        <v>16.799999999999969</v>
      </c>
      <c r="F196" s="19">
        <f t="shared" si="133"/>
        <v>0</v>
      </c>
      <c r="G196" s="19">
        <f t="shared" si="147"/>
        <v>0</v>
      </c>
      <c r="H196" s="19"/>
      <c r="I196" s="19">
        <f t="shared" si="148"/>
        <v>161.1999999999997</v>
      </c>
      <c r="J196" s="19">
        <f t="shared" si="149"/>
        <v>150</v>
      </c>
      <c r="K196" s="19"/>
      <c r="L196" s="19">
        <f t="shared" si="150"/>
        <v>9</v>
      </c>
      <c r="M196" s="19">
        <f t="shared" si="151"/>
        <v>0</v>
      </c>
      <c r="N196" s="19">
        <f t="shared" si="152"/>
        <v>9</v>
      </c>
      <c r="O196" s="19">
        <f t="shared" si="153"/>
        <v>0</v>
      </c>
      <c r="P196" s="19">
        <f t="shared" si="154"/>
        <v>0</v>
      </c>
      <c r="Q196" s="19">
        <f t="shared" si="185"/>
        <v>151.1999999999997</v>
      </c>
      <c r="R196" s="19">
        <f t="shared" si="155"/>
        <v>0</v>
      </c>
      <c r="S196" s="19">
        <f t="shared" si="156"/>
        <v>0.6</v>
      </c>
      <c r="T196" s="4" t="s">
        <v>0</v>
      </c>
      <c r="U196" s="4">
        <f t="shared" si="157"/>
        <v>2101</v>
      </c>
      <c r="V196" s="19">
        <f t="shared" si="134"/>
        <v>161.1999999999997</v>
      </c>
      <c r="W196" s="19">
        <f t="shared" si="135"/>
        <v>150.6</v>
      </c>
      <c r="X196" s="8">
        <f t="shared" si="158"/>
        <v>5</v>
      </c>
      <c r="Y196" s="4">
        <f t="shared" si="187"/>
        <v>12</v>
      </c>
      <c r="Z196" s="8">
        <f t="shared" si="159"/>
        <v>1016.8</v>
      </c>
      <c r="AA196" s="4">
        <f t="shared" si="160"/>
        <v>0</v>
      </c>
      <c r="AB196" s="4">
        <f t="shared" si="161"/>
        <v>0</v>
      </c>
      <c r="AC196" s="4" t="str">
        <f t="shared" si="162"/>
        <v>G0</v>
      </c>
      <c r="AD196" s="4">
        <f t="shared" si="163"/>
        <v>0</v>
      </c>
      <c r="AE196" s="4">
        <f t="shared" si="164"/>
        <v>16.799999999999969</v>
      </c>
      <c r="AF196" s="19">
        <f t="shared" si="136"/>
        <v>0</v>
      </c>
      <c r="AG196" s="19">
        <f t="shared" si="137"/>
        <v>0</v>
      </c>
      <c r="AH196" s="19"/>
      <c r="AI196" s="19">
        <f t="shared" si="138"/>
        <v>161.1999999999997</v>
      </c>
      <c r="AJ196" s="19">
        <f t="shared" si="139"/>
        <v>150</v>
      </c>
      <c r="AK196" s="19"/>
      <c r="AL196" s="19">
        <f t="shared" si="140"/>
        <v>9</v>
      </c>
      <c r="AM196" s="19">
        <f t="shared" si="141"/>
        <v>0</v>
      </c>
      <c r="AN196" s="19">
        <f t="shared" si="165"/>
        <v>9</v>
      </c>
      <c r="AO196" s="19">
        <f t="shared" si="166"/>
        <v>0</v>
      </c>
      <c r="AP196" s="19">
        <f t="shared" si="167"/>
        <v>0</v>
      </c>
      <c r="AQ196" s="19">
        <f t="shared" si="186"/>
        <v>151.1999999999997</v>
      </c>
      <c r="AR196" s="19">
        <f t="shared" si="168"/>
        <v>0</v>
      </c>
      <c r="AS196" s="19">
        <f t="shared" si="169"/>
        <v>-0.6</v>
      </c>
      <c r="AT196" s="4" t="s">
        <v>0</v>
      </c>
      <c r="AU196" s="4">
        <f t="shared" si="170"/>
        <v>2102</v>
      </c>
      <c r="AV196" s="19">
        <f t="shared" si="171"/>
        <v>161.1999999999997</v>
      </c>
      <c r="AW196" s="19">
        <f t="shared" si="172"/>
        <v>149.4</v>
      </c>
      <c r="AX196" s="8">
        <f t="shared" si="173"/>
        <v>5</v>
      </c>
      <c r="AY196" s="4">
        <f t="shared" si="174"/>
        <v>12</v>
      </c>
      <c r="AZ196" s="8">
        <f t="shared" si="175"/>
        <v>1016.8</v>
      </c>
      <c r="BA196" s="4">
        <f t="shared" si="176"/>
        <v>0</v>
      </c>
      <c r="BB196" s="4">
        <f t="shared" si="177"/>
        <v>0</v>
      </c>
      <c r="BC196" s="4" t="str">
        <f t="shared" si="178"/>
        <v>G0</v>
      </c>
      <c r="BD196" s="4">
        <f t="shared" si="179"/>
        <v>0</v>
      </c>
      <c r="BE196" s="19">
        <f t="shared" si="180"/>
        <v>0</v>
      </c>
      <c r="BF196" s="19">
        <f t="shared" si="181"/>
        <v>1.1999999999999886</v>
      </c>
      <c r="BG196" s="19">
        <f t="shared" si="182"/>
        <v>90</v>
      </c>
      <c r="BH196" s="1" t="str">
        <f t="shared" si="183"/>
        <v>T,2101,161.2,150.6,5,12,1016.8,0,0,G0,0</v>
      </c>
      <c r="BI196" s="1" t="str">
        <f t="shared" si="184"/>
        <v>T,2102,161.2,149.4,5,12,1016.8,0,0,G0,0</v>
      </c>
      <c r="BJ196" s="1" t="str">
        <f t="shared" si="142"/>
        <v>T,2101,161.2,150.6,5,12,1016.8,0,0,G0,0|T,2102,161.2,149.4,5,12,1016.8,0,0,G0,0|</v>
      </c>
      <c r="BK196" s="1" t="str">
        <f t="shared" si="143"/>
        <v>161.2,150.0,5.0,9.0,0.0,151.2,0.0,151.2</v>
      </c>
    </row>
    <row r="197" spans="1:63" x14ac:dyDescent="0.2">
      <c r="A197" s="4">
        <f t="shared" si="188"/>
        <v>16.89999999999997</v>
      </c>
      <c r="B197" s="4">
        <f t="shared" si="144"/>
        <v>168.99999999999969</v>
      </c>
      <c r="C197" s="4">
        <f t="shared" si="145"/>
        <v>1</v>
      </c>
      <c r="D197" s="4">
        <v>1</v>
      </c>
      <c r="E197" s="4">
        <f t="shared" si="146"/>
        <v>16.89999999999997</v>
      </c>
      <c r="F197" s="19">
        <f t="shared" si="133"/>
        <v>0</v>
      </c>
      <c r="G197" s="19">
        <f t="shared" si="147"/>
        <v>0</v>
      </c>
      <c r="H197" s="19"/>
      <c r="I197" s="19">
        <f t="shared" si="148"/>
        <v>162.09999999999974</v>
      </c>
      <c r="J197" s="19">
        <f t="shared" si="149"/>
        <v>150</v>
      </c>
      <c r="K197" s="19"/>
      <c r="L197" s="19">
        <f t="shared" si="150"/>
        <v>9</v>
      </c>
      <c r="M197" s="19">
        <f t="shared" si="151"/>
        <v>0</v>
      </c>
      <c r="N197" s="19">
        <f t="shared" si="152"/>
        <v>9</v>
      </c>
      <c r="O197" s="19">
        <f t="shared" si="153"/>
        <v>0</v>
      </c>
      <c r="P197" s="19">
        <f t="shared" si="154"/>
        <v>0</v>
      </c>
      <c r="Q197" s="19">
        <f t="shared" si="185"/>
        <v>152.09999999999974</v>
      </c>
      <c r="R197" s="19">
        <f t="shared" si="155"/>
        <v>0</v>
      </c>
      <c r="S197" s="19">
        <f t="shared" si="156"/>
        <v>0.6</v>
      </c>
      <c r="T197" s="4" t="s">
        <v>0</v>
      </c>
      <c r="U197" s="4">
        <f t="shared" si="157"/>
        <v>2101</v>
      </c>
      <c r="V197" s="19">
        <f t="shared" si="134"/>
        <v>162.09999999999974</v>
      </c>
      <c r="W197" s="19">
        <f t="shared" si="135"/>
        <v>150.6</v>
      </c>
      <c r="X197" s="8">
        <f t="shared" si="158"/>
        <v>5</v>
      </c>
      <c r="Y197" s="4">
        <f t="shared" si="187"/>
        <v>12</v>
      </c>
      <c r="Z197" s="8">
        <f t="shared" si="159"/>
        <v>1016.9</v>
      </c>
      <c r="AA197" s="4">
        <f t="shared" si="160"/>
        <v>0</v>
      </c>
      <c r="AB197" s="4">
        <f t="shared" si="161"/>
        <v>0</v>
      </c>
      <c r="AC197" s="4" t="str">
        <f t="shared" si="162"/>
        <v>G0</v>
      </c>
      <c r="AD197" s="4">
        <f t="shared" si="163"/>
        <v>0</v>
      </c>
      <c r="AE197" s="4">
        <f t="shared" si="164"/>
        <v>16.89999999999997</v>
      </c>
      <c r="AF197" s="19">
        <f t="shared" si="136"/>
        <v>0</v>
      </c>
      <c r="AG197" s="19">
        <f t="shared" si="137"/>
        <v>0</v>
      </c>
      <c r="AH197" s="19"/>
      <c r="AI197" s="19">
        <f t="shared" si="138"/>
        <v>162.09999999999974</v>
      </c>
      <c r="AJ197" s="19">
        <f t="shared" si="139"/>
        <v>150</v>
      </c>
      <c r="AK197" s="19"/>
      <c r="AL197" s="19">
        <f t="shared" si="140"/>
        <v>9</v>
      </c>
      <c r="AM197" s="19">
        <f t="shared" si="141"/>
        <v>0</v>
      </c>
      <c r="AN197" s="19">
        <f t="shared" si="165"/>
        <v>9</v>
      </c>
      <c r="AO197" s="19">
        <f t="shared" si="166"/>
        <v>0</v>
      </c>
      <c r="AP197" s="19">
        <f t="shared" si="167"/>
        <v>0</v>
      </c>
      <c r="AQ197" s="19">
        <f t="shared" si="186"/>
        <v>152.09999999999974</v>
      </c>
      <c r="AR197" s="19">
        <f t="shared" si="168"/>
        <v>0</v>
      </c>
      <c r="AS197" s="19">
        <f t="shared" si="169"/>
        <v>-0.6</v>
      </c>
      <c r="AT197" s="4" t="s">
        <v>0</v>
      </c>
      <c r="AU197" s="4">
        <f t="shared" si="170"/>
        <v>2102</v>
      </c>
      <c r="AV197" s="19">
        <f t="shared" si="171"/>
        <v>162.09999999999974</v>
      </c>
      <c r="AW197" s="19">
        <f t="shared" si="172"/>
        <v>149.4</v>
      </c>
      <c r="AX197" s="8">
        <f t="shared" si="173"/>
        <v>5</v>
      </c>
      <c r="AY197" s="4">
        <f t="shared" si="174"/>
        <v>12</v>
      </c>
      <c r="AZ197" s="8">
        <f t="shared" si="175"/>
        <v>1016.9</v>
      </c>
      <c r="BA197" s="4">
        <f t="shared" si="176"/>
        <v>0</v>
      </c>
      <c r="BB197" s="4">
        <f t="shared" si="177"/>
        <v>0</v>
      </c>
      <c r="BC197" s="4" t="str">
        <f t="shared" si="178"/>
        <v>G0</v>
      </c>
      <c r="BD197" s="4">
        <f t="shared" si="179"/>
        <v>0</v>
      </c>
      <c r="BE197" s="19">
        <f t="shared" si="180"/>
        <v>0</v>
      </c>
      <c r="BF197" s="19">
        <f t="shared" si="181"/>
        <v>1.1999999999999886</v>
      </c>
      <c r="BG197" s="19">
        <f t="shared" si="182"/>
        <v>90</v>
      </c>
      <c r="BH197" s="1" t="str">
        <f t="shared" si="183"/>
        <v>T,2101,162.1,150.6,5,12,1016.9,0,0,G0,0</v>
      </c>
      <c r="BI197" s="1" t="str">
        <f t="shared" si="184"/>
        <v>T,2102,162.1,149.4,5,12,1016.9,0,0,G0,0</v>
      </c>
      <c r="BJ197" s="1" t="str">
        <f t="shared" si="142"/>
        <v>T,2101,162.1,150.6,5,12,1016.9,0,0,G0,0|T,2102,162.1,149.4,5,12,1016.9,0,0,G0,0|</v>
      </c>
      <c r="BK197" s="1" t="str">
        <f t="shared" si="143"/>
        <v>162.1,150.0,5.0,9.0,0.0,152.1,0.0,152.1</v>
      </c>
    </row>
    <row r="198" spans="1:63" x14ac:dyDescent="0.2">
      <c r="A198" s="4">
        <f t="shared" si="188"/>
        <v>16.999999999999972</v>
      </c>
      <c r="B198" s="4">
        <f t="shared" si="144"/>
        <v>169.99999999999972</v>
      </c>
      <c r="C198" s="4">
        <f t="shared" si="145"/>
        <v>1</v>
      </c>
      <c r="D198" s="4">
        <v>1</v>
      </c>
      <c r="E198" s="4">
        <f t="shared" si="146"/>
        <v>16.999999999999972</v>
      </c>
      <c r="F198" s="19">
        <f t="shared" si="133"/>
        <v>0</v>
      </c>
      <c r="G198" s="19">
        <f t="shared" si="147"/>
        <v>0</v>
      </c>
      <c r="H198" s="19"/>
      <c r="I198" s="19">
        <f t="shared" si="148"/>
        <v>162.99999999999974</v>
      </c>
      <c r="J198" s="19">
        <f t="shared" si="149"/>
        <v>150</v>
      </c>
      <c r="K198" s="19"/>
      <c r="L198" s="19">
        <f t="shared" si="150"/>
        <v>9</v>
      </c>
      <c r="M198" s="19">
        <f t="shared" si="151"/>
        <v>0</v>
      </c>
      <c r="N198" s="19">
        <f t="shared" si="152"/>
        <v>9</v>
      </c>
      <c r="O198" s="19">
        <f t="shared" si="153"/>
        <v>0</v>
      </c>
      <c r="P198" s="19">
        <f t="shared" si="154"/>
        <v>0</v>
      </c>
      <c r="Q198" s="19">
        <f t="shared" si="185"/>
        <v>152.99999999999974</v>
      </c>
      <c r="R198" s="19">
        <f t="shared" si="155"/>
        <v>0</v>
      </c>
      <c r="S198" s="19">
        <f t="shared" si="156"/>
        <v>0.6</v>
      </c>
      <c r="T198" s="4" t="s">
        <v>0</v>
      </c>
      <c r="U198" s="4">
        <f t="shared" si="157"/>
        <v>2101</v>
      </c>
      <c r="V198" s="19">
        <f t="shared" si="134"/>
        <v>162.99999999999974</v>
      </c>
      <c r="W198" s="19">
        <f t="shared" si="135"/>
        <v>150.6</v>
      </c>
      <c r="X198" s="8">
        <f t="shared" si="158"/>
        <v>5</v>
      </c>
      <c r="Y198" s="4">
        <f t="shared" si="187"/>
        <v>12</v>
      </c>
      <c r="Z198" s="8">
        <f t="shared" si="159"/>
        <v>1017</v>
      </c>
      <c r="AA198" s="4">
        <f t="shared" si="160"/>
        <v>0</v>
      </c>
      <c r="AB198" s="4">
        <f t="shared" si="161"/>
        <v>0</v>
      </c>
      <c r="AC198" s="4" t="str">
        <f t="shared" si="162"/>
        <v>G0</v>
      </c>
      <c r="AD198" s="4">
        <f t="shared" si="163"/>
        <v>0</v>
      </c>
      <c r="AE198" s="4">
        <f t="shared" si="164"/>
        <v>16.999999999999972</v>
      </c>
      <c r="AF198" s="19">
        <f t="shared" si="136"/>
        <v>0</v>
      </c>
      <c r="AG198" s="19">
        <f t="shared" si="137"/>
        <v>0</v>
      </c>
      <c r="AH198" s="19"/>
      <c r="AI198" s="19">
        <f t="shared" si="138"/>
        <v>162.99999999999974</v>
      </c>
      <c r="AJ198" s="19">
        <f t="shared" si="139"/>
        <v>150</v>
      </c>
      <c r="AK198" s="19"/>
      <c r="AL198" s="19">
        <f t="shared" si="140"/>
        <v>9</v>
      </c>
      <c r="AM198" s="19">
        <f t="shared" si="141"/>
        <v>0</v>
      </c>
      <c r="AN198" s="19">
        <f t="shared" si="165"/>
        <v>9</v>
      </c>
      <c r="AO198" s="19">
        <f t="shared" si="166"/>
        <v>0</v>
      </c>
      <c r="AP198" s="19">
        <f t="shared" si="167"/>
        <v>0</v>
      </c>
      <c r="AQ198" s="19">
        <f t="shared" si="186"/>
        <v>152.99999999999974</v>
      </c>
      <c r="AR198" s="19">
        <f t="shared" si="168"/>
        <v>0</v>
      </c>
      <c r="AS198" s="19">
        <f t="shared" si="169"/>
        <v>-0.6</v>
      </c>
      <c r="AT198" s="4" t="s">
        <v>0</v>
      </c>
      <c r="AU198" s="4">
        <f t="shared" si="170"/>
        <v>2102</v>
      </c>
      <c r="AV198" s="19">
        <f t="shared" si="171"/>
        <v>162.99999999999974</v>
      </c>
      <c r="AW198" s="19">
        <f t="shared" si="172"/>
        <v>149.4</v>
      </c>
      <c r="AX198" s="8">
        <f t="shared" si="173"/>
        <v>5</v>
      </c>
      <c r="AY198" s="4">
        <f t="shared" si="174"/>
        <v>12</v>
      </c>
      <c r="AZ198" s="8">
        <f t="shared" si="175"/>
        <v>1017</v>
      </c>
      <c r="BA198" s="4">
        <f t="shared" si="176"/>
        <v>0</v>
      </c>
      <c r="BB198" s="4">
        <f t="shared" si="177"/>
        <v>0</v>
      </c>
      <c r="BC198" s="4" t="str">
        <f t="shared" si="178"/>
        <v>G0</v>
      </c>
      <c r="BD198" s="4">
        <f t="shared" si="179"/>
        <v>0</v>
      </c>
      <c r="BE198" s="19">
        <f t="shared" si="180"/>
        <v>0</v>
      </c>
      <c r="BF198" s="19">
        <f t="shared" si="181"/>
        <v>1.1999999999999886</v>
      </c>
      <c r="BG198" s="19">
        <f t="shared" si="182"/>
        <v>90</v>
      </c>
      <c r="BH198" s="1" t="str">
        <f t="shared" si="183"/>
        <v>T,2101,163.0,150.6,5,12,1017.0,0,0,G0,0</v>
      </c>
      <c r="BI198" s="1" t="str">
        <f t="shared" si="184"/>
        <v>T,2102,163.0,149.4,5,12,1017.0,0,0,G0,0</v>
      </c>
      <c r="BJ198" s="1" t="str">
        <f t="shared" si="142"/>
        <v>T,2101,163.0,150.6,5,12,1017.0,0,0,G0,0|T,2102,163.0,149.4,5,12,1017.0,0,0,G0,0|</v>
      </c>
      <c r="BK198" s="1" t="str">
        <f t="shared" si="143"/>
        <v>163.0,150.0,5.0,9.0,0.0,153.0,0.0,153.0</v>
      </c>
    </row>
    <row r="199" spans="1:63" x14ac:dyDescent="0.2">
      <c r="A199" s="4">
        <f t="shared" si="188"/>
        <v>17.099999999999973</v>
      </c>
      <c r="B199" s="4">
        <f t="shared" si="144"/>
        <v>170.99999999999972</v>
      </c>
      <c r="C199" s="4">
        <f t="shared" si="145"/>
        <v>1</v>
      </c>
      <c r="D199" s="4">
        <v>1</v>
      </c>
      <c r="E199" s="4">
        <f t="shared" si="146"/>
        <v>17.099999999999973</v>
      </c>
      <c r="F199" s="19">
        <f t="shared" si="133"/>
        <v>0</v>
      </c>
      <c r="G199" s="19">
        <f t="shared" si="147"/>
        <v>0</v>
      </c>
      <c r="H199" s="19"/>
      <c r="I199" s="19">
        <f t="shared" si="148"/>
        <v>163.89999999999975</v>
      </c>
      <c r="J199" s="19">
        <f t="shared" si="149"/>
        <v>150</v>
      </c>
      <c r="K199" s="19"/>
      <c r="L199" s="19">
        <f t="shared" si="150"/>
        <v>9</v>
      </c>
      <c r="M199" s="19">
        <f t="shared" si="151"/>
        <v>0</v>
      </c>
      <c r="N199" s="19">
        <f t="shared" si="152"/>
        <v>9</v>
      </c>
      <c r="O199" s="19">
        <f t="shared" si="153"/>
        <v>0</v>
      </c>
      <c r="P199" s="19">
        <f t="shared" si="154"/>
        <v>0</v>
      </c>
      <c r="Q199" s="19">
        <f t="shared" si="185"/>
        <v>153.89999999999975</v>
      </c>
      <c r="R199" s="19">
        <f t="shared" si="155"/>
        <v>0</v>
      </c>
      <c r="S199" s="19">
        <f t="shared" si="156"/>
        <v>0.6</v>
      </c>
      <c r="T199" s="4" t="s">
        <v>0</v>
      </c>
      <c r="U199" s="4">
        <f t="shared" si="157"/>
        <v>2101</v>
      </c>
      <c r="V199" s="19">
        <f t="shared" si="134"/>
        <v>163.89999999999975</v>
      </c>
      <c r="W199" s="19">
        <f t="shared" si="135"/>
        <v>150.6</v>
      </c>
      <c r="X199" s="8">
        <f t="shared" si="158"/>
        <v>5</v>
      </c>
      <c r="Y199" s="4">
        <f t="shared" si="187"/>
        <v>12</v>
      </c>
      <c r="Z199" s="8">
        <f t="shared" si="159"/>
        <v>1017.1</v>
      </c>
      <c r="AA199" s="4">
        <f t="shared" si="160"/>
        <v>0</v>
      </c>
      <c r="AB199" s="4">
        <f t="shared" si="161"/>
        <v>0</v>
      </c>
      <c r="AC199" s="4" t="str">
        <f t="shared" si="162"/>
        <v>G0</v>
      </c>
      <c r="AD199" s="4">
        <f t="shared" si="163"/>
        <v>0</v>
      </c>
      <c r="AE199" s="4">
        <f t="shared" si="164"/>
        <v>17.099999999999973</v>
      </c>
      <c r="AF199" s="19">
        <f t="shared" si="136"/>
        <v>0</v>
      </c>
      <c r="AG199" s="19">
        <f t="shared" si="137"/>
        <v>0</v>
      </c>
      <c r="AH199" s="19"/>
      <c r="AI199" s="19">
        <f t="shared" si="138"/>
        <v>163.89999999999975</v>
      </c>
      <c r="AJ199" s="19">
        <f t="shared" si="139"/>
        <v>150</v>
      </c>
      <c r="AK199" s="19"/>
      <c r="AL199" s="19">
        <f t="shared" si="140"/>
        <v>9</v>
      </c>
      <c r="AM199" s="19">
        <f t="shared" si="141"/>
        <v>0</v>
      </c>
      <c r="AN199" s="19">
        <f t="shared" si="165"/>
        <v>9</v>
      </c>
      <c r="AO199" s="19">
        <f t="shared" si="166"/>
        <v>0</v>
      </c>
      <c r="AP199" s="19">
        <f t="shared" si="167"/>
        <v>0</v>
      </c>
      <c r="AQ199" s="19">
        <f t="shared" si="186"/>
        <v>153.89999999999975</v>
      </c>
      <c r="AR199" s="19">
        <f t="shared" si="168"/>
        <v>0</v>
      </c>
      <c r="AS199" s="19">
        <f t="shared" si="169"/>
        <v>-0.6</v>
      </c>
      <c r="AT199" s="4" t="s">
        <v>0</v>
      </c>
      <c r="AU199" s="4">
        <f t="shared" si="170"/>
        <v>2102</v>
      </c>
      <c r="AV199" s="19">
        <f t="shared" si="171"/>
        <v>163.89999999999975</v>
      </c>
      <c r="AW199" s="19">
        <f t="shared" si="172"/>
        <v>149.4</v>
      </c>
      <c r="AX199" s="8">
        <f t="shared" si="173"/>
        <v>5</v>
      </c>
      <c r="AY199" s="4">
        <f t="shared" si="174"/>
        <v>12</v>
      </c>
      <c r="AZ199" s="8">
        <f t="shared" si="175"/>
        <v>1017.1</v>
      </c>
      <c r="BA199" s="4">
        <f t="shared" si="176"/>
        <v>0</v>
      </c>
      <c r="BB199" s="4">
        <f t="shared" si="177"/>
        <v>0</v>
      </c>
      <c r="BC199" s="4" t="str">
        <f t="shared" si="178"/>
        <v>G0</v>
      </c>
      <c r="BD199" s="4">
        <f t="shared" si="179"/>
        <v>0</v>
      </c>
      <c r="BE199" s="19">
        <f t="shared" si="180"/>
        <v>0</v>
      </c>
      <c r="BF199" s="19">
        <f t="shared" si="181"/>
        <v>1.1999999999999886</v>
      </c>
      <c r="BG199" s="19">
        <f t="shared" si="182"/>
        <v>90</v>
      </c>
      <c r="BH199" s="1" t="str">
        <f t="shared" si="183"/>
        <v>T,2101,163.9,150.6,5,12,1017.1,0,0,G0,0</v>
      </c>
      <c r="BI199" s="1" t="str">
        <f t="shared" si="184"/>
        <v>T,2102,163.9,149.4,5,12,1017.1,0,0,G0,0</v>
      </c>
      <c r="BJ199" s="1" t="str">
        <f t="shared" si="142"/>
        <v>T,2101,163.9,150.6,5,12,1017.1,0,0,G0,0|T,2102,163.9,149.4,5,12,1017.1,0,0,G0,0|</v>
      </c>
      <c r="BK199" s="1" t="str">
        <f t="shared" si="143"/>
        <v>163.9,150.0,5.0,9.0,0.0,153.9,0.0,153.9</v>
      </c>
    </row>
    <row r="200" spans="1:63" x14ac:dyDescent="0.2">
      <c r="A200" s="4">
        <f t="shared" si="188"/>
        <v>17.199999999999974</v>
      </c>
      <c r="B200" s="4">
        <f t="shared" si="144"/>
        <v>171.99999999999974</v>
      </c>
      <c r="C200" s="4">
        <f t="shared" si="145"/>
        <v>1</v>
      </c>
      <c r="D200" s="4">
        <v>1</v>
      </c>
      <c r="E200" s="4">
        <f t="shared" si="146"/>
        <v>17.199999999999974</v>
      </c>
      <c r="F200" s="19">
        <f t="shared" si="133"/>
        <v>0</v>
      </c>
      <c r="G200" s="19">
        <f t="shared" si="147"/>
        <v>0</v>
      </c>
      <c r="H200" s="19"/>
      <c r="I200" s="19">
        <f t="shared" si="148"/>
        <v>164.79999999999978</v>
      </c>
      <c r="J200" s="19">
        <f t="shared" si="149"/>
        <v>150</v>
      </c>
      <c r="K200" s="19"/>
      <c r="L200" s="19">
        <f t="shared" si="150"/>
        <v>9</v>
      </c>
      <c r="M200" s="19">
        <f t="shared" si="151"/>
        <v>0</v>
      </c>
      <c r="N200" s="19">
        <f t="shared" si="152"/>
        <v>9</v>
      </c>
      <c r="O200" s="19">
        <f t="shared" si="153"/>
        <v>0</v>
      </c>
      <c r="P200" s="19">
        <f t="shared" si="154"/>
        <v>0</v>
      </c>
      <c r="Q200" s="19">
        <f t="shared" si="185"/>
        <v>154.79999999999978</v>
      </c>
      <c r="R200" s="19">
        <f t="shared" si="155"/>
        <v>0</v>
      </c>
      <c r="S200" s="19">
        <f t="shared" si="156"/>
        <v>0.6</v>
      </c>
      <c r="T200" s="4" t="s">
        <v>0</v>
      </c>
      <c r="U200" s="4">
        <f t="shared" si="157"/>
        <v>2101</v>
      </c>
      <c r="V200" s="19">
        <f t="shared" si="134"/>
        <v>164.79999999999978</v>
      </c>
      <c r="W200" s="19">
        <f t="shared" si="135"/>
        <v>150.6</v>
      </c>
      <c r="X200" s="8">
        <f t="shared" si="158"/>
        <v>5</v>
      </c>
      <c r="Y200" s="4">
        <f t="shared" si="187"/>
        <v>12</v>
      </c>
      <c r="Z200" s="8">
        <f t="shared" si="159"/>
        <v>1017.1999999999999</v>
      </c>
      <c r="AA200" s="4">
        <f t="shared" si="160"/>
        <v>0</v>
      </c>
      <c r="AB200" s="4">
        <f t="shared" si="161"/>
        <v>0</v>
      </c>
      <c r="AC200" s="4" t="str">
        <f t="shared" si="162"/>
        <v>G0</v>
      </c>
      <c r="AD200" s="4">
        <f t="shared" si="163"/>
        <v>0</v>
      </c>
      <c r="AE200" s="4">
        <f t="shared" si="164"/>
        <v>17.199999999999974</v>
      </c>
      <c r="AF200" s="19">
        <f t="shared" si="136"/>
        <v>0</v>
      </c>
      <c r="AG200" s="19">
        <f t="shared" si="137"/>
        <v>0</v>
      </c>
      <c r="AH200" s="19"/>
      <c r="AI200" s="19">
        <f t="shared" si="138"/>
        <v>164.79999999999978</v>
      </c>
      <c r="AJ200" s="19">
        <f t="shared" si="139"/>
        <v>150</v>
      </c>
      <c r="AK200" s="19"/>
      <c r="AL200" s="19">
        <f t="shared" si="140"/>
        <v>9</v>
      </c>
      <c r="AM200" s="19">
        <f t="shared" si="141"/>
        <v>0</v>
      </c>
      <c r="AN200" s="19">
        <f t="shared" si="165"/>
        <v>9</v>
      </c>
      <c r="AO200" s="19">
        <f t="shared" si="166"/>
        <v>0</v>
      </c>
      <c r="AP200" s="19">
        <f t="shared" si="167"/>
        <v>0</v>
      </c>
      <c r="AQ200" s="19">
        <f t="shared" si="186"/>
        <v>154.79999999999978</v>
      </c>
      <c r="AR200" s="19">
        <f t="shared" si="168"/>
        <v>0</v>
      </c>
      <c r="AS200" s="19">
        <f t="shared" si="169"/>
        <v>-0.6</v>
      </c>
      <c r="AT200" s="4" t="s">
        <v>0</v>
      </c>
      <c r="AU200" s="4">
        <f t="shared" si="170"/>
        <v>2102</v>
      </c>
      <c r="AV200" s="19">
        <f t="shared" si="171"/>
        <v>164.79999999999978</v>
      </c>
      <c r="AW200" s="19">
        <f t="shared" si="172"/>
        <v>149.4</v>
      </c>
      <c r="AX200" s="8">
        <f t="shared" si="173"/>
        <v>5</v>
      </c>
      <c r="AY200" s="4">
        <f t="shared" si="174"/>
        <v>12</v>
      </c>
      <c r="AZ200" s="8">
        <f t="shared" si="175"/>
        <v>1017.1999999999999</v>
      </c>
      <c r="BA200" s="4">
        <f t="shared" si="176"/>
        <v>0</v>
      </c>
      <c r="BB200" s="4">
        <f t="shared" si="177"/>
        <v>0</v>
      </c>
      <c r="BC200" s="4" t="str">
        <f t="shared" si="178"/>
        <v>G0</v>
      </c>
      <c r="BD200" s="4">
        <f t="shared" si="179"/>
        <v>0</v>
      </c>
      <c r="BE200" s="19">
        <f t="shared" si="180"/>
        <v>0</v>
      </c>
      <c r="BF200" s="19">
        <f t="shared" si="181"/>
        <v>1.1999999999999886</v>
      </c>
      <c r="BG200" s="19">
        <f t="shared" si="182"/>
        <v>90</v>
      </c>
      <c r="BH200" s="1" t="str">
        <f t="shared" si="183"/>
        <v>T,2101,164.8,150.6,5,12,1017.2,0,0,G0,0</v>
      </c>
      <c r="BI200" s="1" t="str">
        <f t="shared" si="184"/>
        <v>T,2102,164.8,149.4,5,12,1017.2,0,0,G0,0</v>
      </c>
      <c r="BJ200" s="1" t="str">
        <f t="shared" si="142"/>
        <v>T,2101,164.8,150.6,5,12,1017.2,0,0,G0,0|T,2102,164.8,149.4,5,12,1017.2,0,0,G0,0|</v>
      </c>
      <c r="BK200" s="1" t="str">
        <f t="shared" si="143"/>
        <v>164.8,150.0,5.0,9.0,0.0,154.8,0.0,154.8</v>
      </c>
    </row>
    <row r="201" spans="1:63" x14ac:dyDescent="0.2">
      <c r="A201" s="4">
        <f t="shared" si="188"/>
        <v>17.299999999999976</v>
      </c>
      <c r="B201" s="4">
        <f t="shared" si="144"/>
        <v>172.99999999999974</v>
      </c>
      <c r="C201" s="4">
        <f t="shared" si="145"/>
        <v>1</v>
      </c>
      <c r="D201" s="4">
        <v>1</v>
      </c>
      <c r="E201" s="4">
        <f t="shared" si="146"/>
        <v>17.299999999999976</v>
      </c>
      <c r="F201" s="19">
        <f t="shared" si="133"/>
        <v>0</v>
      </c>
      <c r="G201" s="19">
        <f t="shared" si="147"/>
        <v>0</v>
      </c>
      <c r="H201" s="19"/>
      <c r="I201" s="19">
        <f t="shared" si="148"/>
        <v>165.69999999999979</v>
      </c>
      <c r="J201" s="19">
        <f t="shared" si="149"/>
        <v>150</v>
      </c>
      <c r="K201" s="19"/>
      <c r="L201" s="19">
        <f t="shared" si="150"/>
        <v>9</v>
      </c>
      <c r="M201" s="19">
        <f t="shared" si="151"/>
        <v>0</v>
      </c>
      <c r="N201" s="19">
        <f t="shared" si="152"/>
        <v>9</v>
      </c>
      <c r="O201" s="19">
        <f t="shared" si="153"/>
        <v>0</v>
      </c>
      <c r="P201" s="19">
        <f t="shared" si="154"/>
        <v>0</v>
      </c>
      <c r="Q201" s="19">
        <f t="shared" si="185"/>
        <v>155.69999999999979</v>
      </c>
      <c r="R201" s="19">
        <f t="shared" si="155"/>
        <v>0</v>
      </c>
      <c r="S201" s="19">
        <f t="shared" si="156"/>
        <v>0.6</v>
      </c>
      <c r="T201" s="4" t="s">
        <v>0</v>
      </c>
      <c r="U201" s="4">
        <f t="shared" si="157"/>
        <v>2101</v>
      </c>
      <c r="V201" s="19">
        <f t="shared" si="134"/>
        <v>165.69999999999979</v>
      </c>
      <c r="W201" s="19">
        <f t="shared" si="135"/>
        <v>150.6</v>
      </c>
      <c r="X201" s="8">
        <f t="shared" si="158"/>
        <v>5</v>
      </c>
      <c r="Y201" s="4">
        <f t="shared" si="187"/>
        <v>12</v>
      </c>
      <c r="Z201" s="8">
        <f t="shared" si="159"/>
        <v>1017.3</v>
      </c>
      <c r="AA201" s="4">
        <f t="shared" si="160"/>
        <v>0</v>
      </c>
      <c r="AB201" s="4">
        <f t="shared" si="161"/>
        <v>0</v>
      </c>
      <c r="AC201" s="4" t="str">
        <f t="shared" si="162"/>
        <v>G0</v>
      </c>
      <c r="AD201" s="4">
        <f t="shared" si="163"/>
        <v>0</v>
      </c>
      <c r="AE201" s="4">
        <f t="shared" si="164"/>
        <v>17.299999999999976</v>
      </c>
      <c r="AF201" s="19">
        <f t="shared" si="136"/>
        <v>0</v>
      </c>
      <c r="AG201" s="19">
        <f t="shared" si="137"/>
        <v>0</v>
      </c>
      <c r="AH201" s="19"/>
      <c r="AI201" s="19">
        <f t="shared" si="138"/>
        <v>165.69999999999979</v>
      </c>
      <c r="AJ201" s="19">
        <f t="shared" si="139"/>
        <v>150</v>
      </c>
      <c r="AK201" s="19"/>
      <c r="AL201" s="19">
        <f t="shared" si="140"/>
        <v>9</v>
      </c>
      <c r="AM201" s="19">
        <f t="shared" si="141"/>
        <v>0</v>
      </c>
      <c r="AN201" s="19">
        <f t="shared" si="165"/>
        <v>9</v>
      </c>
      <c r="AO201" s="19">
        <f t="shared" si="166"/>
        <v>0</v>
      </c>
      <c r="AP201" s="19">
        <f t="shared" si="167"/>
        <v>0</v>
      </c>
      <c r="AQ201" s="19">
        <f t="shared" si="186"/>
        <v>155.69999999999979</v>
      </c>
      <c r="AR201" s="19">
        <f t="shared" si="168"/>
        <v>0</v>
      </c>
      <c r="AS201" s="19">
        <f t="shared" si="169"/>
        <v>-0.6</v>
      </c>
      <c r="AT201" s="4" t="s">
        <v>0</v>
      </c>
      <c r="AU201" s="4">
        <f t="shared" si="170"/>
        <v>2102</v>
      </c>
      <c r="AV201" s="19">
        <f t="shared" si="171"/>
        <v>165.69999999999979</v>
      </c>
      <c r="AW201" s="19">
        <f t="shared" si="172"/>
        <v>149.4</v>
      </c>
      <c r="AX201" s="8">
        <f t="shared" si="173"/>
        <v>5</v>
      </c>
      <c r="AY201" s="4">
        <f t="shared" si="174"/>
        <v>12</v>
      </c>
      <c r="AZ201" s="8">
        <f t="shared" si="175"/>
        <v>1017.3</v>
      </c>
      <c r="BA201" s="4">
        <f t="shared" si="176"/>
        <v>0</v>
      </c>
      <c r="BB201" s="4">
        <f t="shared" si="177"/>
        <v>0</v>
      </c>
      <c r="BC201" s="4" t="str">
        <f t="shared" si="178"/>
        <v>G0</v>
      </c>
      <c r="BD201" s="4">
        <f t="shared" si="179"/>
        <v>0</v>
      </c>
      <c r="BE201" s="19">
        <f t="shared" si="180"/>
        <v>0</v>
      </c>
      <c r="BF201" s="19">
        <f t="shared" si="181"/>
        <v>1.1999999999999886</v>
      </c>
      <c r="BG201" s="19">
        <f t="shared" si="182"/>
        <v>90</v>
      </c>
      <c r="BH201" s="1" t="str">
        <f t="shared" si="183"/>
        <v>T,2101,165.7,150.6,5,12,1017.3,0,0,G0,0</v>
      </c>
      <c r="BI201" s="1" t="str">
        <f t="shared" si="184"/>
        <v>T,2102,165.7,149.4,5,12,1017.3,0,0,G0,0</v>
      </c>
      <c r="BJ201" s="1" t="str">
        <f t="shared" si="142"/>
        <v>T,2101,165.7,150.6,5,12,1017.3,0,0,G0,0|T,2102,165.7,149.4,5,12,1017.3,0,0,G0,0|</v>
      </c>
      <c r="BK201" s="1" t="str">
        <f t="shared" si="143"/>
        <v>165.7,150.0,5.0,9.0,0.0,155.7,0.0,155.7</v>
      </c>
    </row>
    <row r="202" spans="1:63" x14ac:dyDescent="0.2">
      <c r="A202" s="4">
        <f t="shared" si="188"/>
        <v>17.399999999999977</v>
      </c>
      <c r="B202" s="4">
        <f t="shared" si="144"/>
        <v>173.99999999999977</v>
      </c>
      <c r="C202" s="4">
        <f t="shared" si="145"/>
        <v>1</v>
      </c>
      <c r="D202" s="4">
        <v>1</v>
      </c>
      <c r="E202" s="4">
        <f t="shared" si="146"/>
        <v>17.399999999999977</v>
      </c>
      <c r="F202" s="19">
        <f t="shared" si="133"/>
        <v>0</v>
      </c>
      <c r="G202" s="19">
        <f t="shared" si="147"/>
        <v>0</v>
      </c>
      <c r="H202" s="19"/>
      <c r="I202" s="19">
        <f t="shared" si="148"/>
        <v>166.5999999999998</v>
      </c>
      <c r="J202" s="19">
        <f t="shared" si="149"/>
        <v>150</v>
      </c>
      <c r="K202" s="19"/>
      <c r="L202" s="19">
        <f t="shared" si="150"/>
        <v>9</v>
      </c>
      <c r="M202" s="19">
        <f t="shared" si="151"/>
        <v>0</v>
      </c>
      <c r="N202" s="19">
        <f t="shared" si="152"/>
        <v>9</v>
      </c>
      <c r="O202" s="19">
        <f t="shared" si="153"/>
        <v>0</v>
      </c>
      <c r="P202" s="19">
        <f t="shared" si="154"/>
        <v>0</v>
      </c>
      <c r="Q202" s="19">
        <f t="shared" si="185"/>
        <v>156.5999999999998</v>
      </c>
      <c r="R202" s="19">
        <f t="shared" si="155"/>
        <v>0</v>
      </c>
      <c r="S202" s="19">
        <f t="shared" si="156"/>
        <v>0.6</v>
      </c>
      <c r="T202" s="4" t="s">
        <v>0</v>
      </c>
      <c r="U202" s="4">
        <f t="shared" si="157"/>
        <v>2101</v>
      </c>
      <c r="V202" s="19">
        <f t="shared" si="134"/>
        <v>166.5999999999998</v>
      </c>
      <c r="W202" s="19">
        <f t="shared" si="135"/>
        <v>150.6</v>
      </c>
      <c r="X202" s="8">
        <f t="shared" si="158"/>
        <v>5</v>
      </c>
      <c r="Y202" s="4">
        <f t="shared" si="187"/>
        <v>12</v>
      </c>
      <c r="Z202" s="8">
        <f t="shared" si="159"/>
        <v>1017.4</v>
      </c>
      <c r="AA202" s="4">
        <f t="shared" si="160"/>
        <v>0</v>
      </c>
      <c r="AB202" s="4">
        <f t="shared" si="161"/>
        <v>0</v>
      </c>
      <c r="AC202" s="4" t="str">
        <f t="shared" si="162"/>
        <v>G0</v>
      </c>
      <c r="AD202" s="4">
        <f t="shared" si="163"/>
        <v>0</v>
      </c>
      <c r="AE202" s="4">
        <f t="shared" si="164"/>
        <v>17.399999999999977</v>
      </c>
      <c r="AF202" s="19">
        <f t="shared" si="136"/>
        <v>0</v>
      </c>
      <c r="AG202" s="19">
        <f t="shared" si="137"/>
        <v>0</v>
      </c>
      <c r="AH202" s="19"/>
      <c r="AI202" s="19">
        <f t="shared" si="138"/>
        <v>166.5999999999998</v>
      </c>
      <c r="AJ202" s="19">
        <f t="shared" si="139"/>
        <v>150</v>
      </c>
      <c r="AK202" s="19"/>
      <c r="AL202" s="19">
        <f t="shared" si="140"/>
        <v>9</v>
      </c>
      <c r="AM202" s="19">
        <f t="shared" si="141"/>
        <v>0</v>
      </c>
      <c r="AN202" s="19">
        <f t="shared" si="165"/>
        <v>9</v>
      </c>
      <c r="AO202" s="19">
        <f t="shared" si="166"/>
        <v>0</v>
      </c>
      <c r="AP202" s="19">
        <f t="shared" si="167"/>
        <v>0</v>
      </c>
      <c r="AQ202" s="19">
        <f t="shared" si="186"/>
        <v>156.5999999999998</v>
      </c>
      <c r="AR202" s="19">
        <f t="shared" si="168"/>
        <v>0</v>
      </c>
      <c r="AS202" s="19">
        <f t="shared" si="169"/>
        <v>-0.6</v>
      </c>
      <c r="AT202" s="4" t="s">
        <v>0</v>
      </c>
      <c r="AU202" s="4">
        <f t="shared" si="170"/>
        <v>2102</v>
      </c>
      <c r="AV202" s="19">
        <f t="shared" si="171"/>
        <v>166.5999999999998</v>
      </c>
      <c r="AW202" s="19">
        <f t="shared" si="172"/>
        <v>149.4</v>
      </c>
      <c r="AX202" s="8">
        <f t="shared" si="173"/>
        <v>5</v>
      </c>
      <c r="AY202" s="4">
        <f t="shared" si="174"/>
        <v>12</v>
      </c>
      <c r="AZ202" s="8">
        <f t="shared" si="175"/>
        <v>1017.4</v>
      </c>
      <c r="BA202" s="4">
        <f t="shared" si="176"/>
        <v>0</v>
      </c>
      <c r="BB202" s="4">
        <f t="shared" si="177"/>
        <v>0</v>
      </c>
      <c r="BC202" s="4" t="str">
        <f t="shared" si="178"/>
        <v>G0</v>
      </c>
      <c r="BD202" s="4">
        <f t="shared" si="179"/>
        <v>0</v>
      </c>
      <c r="BE202" s="19">
        <f t="shared" si="180"/>
        <v>0</v>
      </c>
      <c r="BF202" s="19">
        <f t="shared" si="181"/>
        <v>1.1999999999999886</v>
      </c>
      <c r="BG202" s="19">
        <f t="shared" si="182"/>
        <v>90</v>
      </c>
      <c r="BH202" s="1" t="str">
        <f t="shared" si="183"/>
        <v>T,2101,166.6,150.6,5,12,1017.4,0,0,G0,0</v>
      </c>
      <c r="BI202" s="1" t="str">
        <f t="shared" si="184"/>
        <v>T,2102,166.6,149.4,5,12,1017.4,0,0,G0,0</v>
      </c>
      <c r="BJ202" s="1" t="str">
        <f t="shared" si="142"/>
        <v>T,2101,166.6,150.6,5,12,1017.4,0,0,G0,0|T,2102,166.6,149.4,5,12,1017.4,0,0,G0,0|</v>
      </c>
      <c r="BK202" s="1" t="str">
        <f t="shared" si="143"/>
        <v>166.6,150.0,5.0,9.0,0.0,156.6,0.0,156.6</v>
      </c>
    </row>
    <row r="203" spans="1:63" x14ac:dyDescent="0.2">
      <c r="A203" s="4">
        <f t="shared" si="188"/>
        <v>17.499999999999979</v>
      </c>
      <c r="B203" s="4">
        <f t="shared" si="144"/>
        <v>174.99999999999977</v>
      </c>
      <c r="C203" s="4">
        <f t="shared" si="145"/>
        <v>1</v>
      </c>
      <c r="D203" s="4">
        <v>1</v>
      </c>
      <c r="E203" s="4">
        <f t="shared" si="146"/>
        <v>17.499999999999979</v>
      </c>
      <c r="F203" s="19">
        <f t="shared" si="133"/>
        <v>0</v>
      </c>
      <c r="G203" s="19">
        <f t="shared" si="147"/>
        <v>0</v>
      </c>
      <c r="H203" s="19"/>
      <c r="I203" s="19">
        <f t="shared" si="148"/>
        <v>167.4999999999998</v>
      </c>
      <c r="J203" s="19">
        <f t="shared" si="149"/>
        <v>150</v>
      </c>
      <c r="K203" s="19"/>
      <c r="L203" s="19">
        <f t="shared" si="150"/>
        <v>9</v>
      </c>
      <c r="M203" s="19">
        <f t="shared" si="151"/>
        <v>0</v>
      </c>
      <c r="N203" s="19">
        <f t="shared" si="152"/>
        <v>9</v>
      </c>
      <c r="O203" s="19">
        <f t="shared" si="153"/>
        <v>0</v>
      </c>
      <c r="P203" s="19">
        <f t="shared" si="154"/>
        <v>0</v>
      </c>
      <c r="Q203" s="19">
        <f t="shared" si="185"/>
        <v>157.4999999999998</v>
      </c>
      <c r="R203" s="19">
        <f t="shared" si="155"/>
        <v>0</v>
      </c>
      <c r="S203" s="19">
        <f t="shared" si="156"/>
        <v>0.6</v>
      </c>
      <c r="T203" s="4" t="s">
        <v>0</v>
      </c>
      <c r="U203" s="4">
        <f t="shared" si="157"/>
        <v>2101</v>
      </c>
      <c r="V203" s="19">
        <f t="shared" si="134"/>
        <v>167.4999999999998</v>
      </c>
      <c r="W203" s="19">
        <f t="shared" si="135"/>
        <v>150.6</v>
      </c>
      <c r="X203" s="8">
        <f t="shared" si="158"/>
        <v>5</v>
      </c>
      <c r="Y203" s="4">
        <f t="shared" si="187"/>
        <v>12</v>
      </c>
      <c r="Z203" s="8">
        <f t="shared" si="159"/>
        <v>1017.5</v>
      </c>
      <c r="AA203" s="4">
        <f t="shared" si="160"/>
        <v>0</v>
      </c>
      <c r="AB203" s="4">
        <f t="shared" si="161"/>
        <v>0</v>
      </c>
      <c r="AC203" s="4" t="str">
        <f t="shared" si="162"/>
        <v>G0</v>
      </c>
      <c r="AD203" s="4">
        <f t="shared" si="163"/>
        <v>0</v>
      </c>
      <c r="AE203" s="4">
        <f t="shared" si="164"/>
        <v>17.499999999999979</v>
      </c>
      <c r="AF203" s="19">
        <f t="shared" si="136"/>
        <v>0</v>
      </c>
      <c r="AG203" s="19">
        <f t="shared" si="137"/>
        <v>0</v>
      </c>
      <c r="AH203" s="19"/>
      <c r="AI203" s="19">
        <f t="shared" si="138"/>
        <v>167.4999999999998</v>
      </c>
      <c r="AJ203" s="19">
        <f t="shared" si="139"/>
        <v>150</v>
      </c>
      <c r="AK203" s="19"/>
      <c r="AL203" s="19">
        <f t="shared" si="140"/>
        <v>9</v>
      </c>
      <c r="AM203" s="19">
        <f t="shared" si="141"/>
        <v>0</v>
      </c>
      <c r="AN203" s="19">
        <f t="shared" si="165"/>
        <v>9</v>
      </c>
      <c r="AO203" s="19">
        <f t="shared" si="166"/>
        <v>0</v>
      </c>
      <c r="AP203" s="19">
        <f t="shared" si="167"/>
        <v>0</v>
      </c>
      <c r="AQ203" s="19">
        <f t="shared" si="186"/>
        <v>157.4999999999998</v>
      </c>
      <c r="AR203" s="19">
        <f t="shared" si="168"/>
        <v>0</v>
      </c>
      <c r="AS203" s="19">
        <f t="shared" si="169"/>
        <v>-0.6</v>
      </c>
      <c r="AT203" s="4" t="s">
        <v>0</v>
      </c>
      <c r="AU203" s="4">
        <f t="shared" si="170"/>
        <v>2102</v>
      </c>
      <c r="AV203" s="19">
        <f t="shared" si="171"/>
        <v>167.4999999999998</v>
      </c>
      <c r="AW203" s="19">
        <f t="shared" si="172"/>
        <v>149.4</v>
      </c>
      <c r="AX203" s="8">
        <f t="shared" si="173"/>
        <v>5</v>
      </c>
      <c r="AY203" s="4">
        <f t="shared" si="174"/>
        <v>12</v>
      </c>
      <c r="AZ203" s="8">
        <f t="shared" si="175"/>
        <v>1017.5</v>
      </c>
      <c r="BA203" s="4">
        <f t="shared" si="176"/>
        <v>0</v>
      </c>
      <c r="BB203" s="4">
        <f t="shared" si="177"/>
        <v>0</v>
      </c>
      <c r="BC203" s="4" t="str">
        <f t="shared" si="178"/>
        <v>G0</v>
      </c>
      <c r="BD203" s="4">
        <f t="shared" si="179"/>
        <v>0</v>
      </c>
      <c r="BE203" s="19">
        <f t="shared" si="180"/>
        <v>0</v>
      </c>
      <c r="BF203" s="19">
        <f t="shared" si="181"/>
        <v>1.1999999999999886</v>
      </c>
      <c r="BG203" s="19">
        <f t="shared" si="182"/>
        <v>90</v>
      </c>
      <c r="BH203" s="1" t="str">
        <f t="shared" si="183"/>
        <v>T,2101,167.5,150.6,5,12,1017.5,0,0,G0,0</v>
      </c>
      <c r="BI203" s="1" t="str">
        <f t="shared" si="184"/>
        <v>T,2102,167.5,149.4,5,12,1017.5,0,0,G0,0</v>
      </c>
      <c r="BJ203" s="1" t="str">
        <f t="shared" si="142"/>
        <v>T,2101,167.5,150.6,5,12,1017.5,0,0,G0,0|T,2102,167.5,149.4,5,12,1017.5,0,0,G0,0|</v>
      </c>
      <c r="BK203" s="1" t="str">
        <f t="shared" si="143"/>
        <v>167.5,150.0,5.0,9.0,0.0,157.5,0.0,157.5</v>
      </c>
    </row>
    <row r="204" spans="1:63" x14ac:dyDescent="0.2">
      <c r="A204" s="4">
        <f t="shared" si="188"/>
        <v>17.59999999999998</v>
      </c>
      <c r="B204" s="4">
        <f t="shared" si="144"/>
        <v>175.9999999999998</v>
      </c>
      <c r="C204" s="4">
        <f t="shared" si="145"/>
        <v>1</v>
      </c>
      <c r="D204" s="4">
        <v>1</v>
      </c>
      <c r="E204" s="4">
        <f t="shared" si="146"/>
        <v>17.59999999999998</v>
      </c>
      <c r="F204" s="19">
        <f t="shared" si="133"/>
        <v>0</v>
      </c>
      <c r="G204" s="19">
        <f t="shared" si="147"/>
        <v>0</v>
      </c>
      <c r="H204" s="19"/>
      <c r="I204" s="19">
        <f t="shared" si="148"/>
        <v>168.39999999999981</v>
      </c>
      <c r="J204" s="19">
        <f t="shared" si="149"/>
        <v>150</v>
      </c>
      <c r="K204" s="19"/>
      <c r="L204" s="19">
        <f t="shared" si="150"/>
        <v>9</v>
      </c>
      <c r="M204" s="19">
        <f t="shared" si="151"/>
        <v>0</v>
      </c>
      <c r="N204" s="19">
        <f t="shared" si="152"/>
        <v>9</v>
      </c>
      <c r="O204" s="19">
        <f t="shared" si="153"/>
        <v>0</v>
      </c>
      <c r="P204" s="19">
        <f t="shared" si="154"/>
        <v>0</v>
      </c>
      <c r="Q204" s="19">
        <f t="shared" si="185"/>
        <v>158.39999999999981</v>
      </c>
      <c r="R204" s="19">
        <f t="shared" si="155"/>
        <v>0</v>
      </c>
      <c r="S204" s="19">
        <f t="shared" si="156"/>
        <v>0.6</v>
      </c>
      <c r="T204" s="4" t="s">
        <v>0</v>
      </c>
      <c r="U204" s="4">
        <f t="shared" si="157"/>
        <v>2101</v>
      </c>
      <c r="V204" s="19">
        <f t="shared" si="134"/>
        <v>168.39999999999981</v>
      </c>
      <c r="W204" s="19">
        <f t="shared" si="135"/>
        <v>150.6</v>
      </c>
      <c r="X204" s="8">
        <f t="shared" si="158"/>
        <v>5</v>
      </c>
      <c r="Y204" s="4">
        <f t="shared" si="187"/>
        <v>12</v>
      </c>
      <c r="Z204" s="8">
        <f t="shared" si="159"/>
        <v>1017.6</v>
      </c>
      <c r="AA204" s="4">
        <f t="shared" si="160"/>
        <v>0</v>
      </c>
      <c r="AB204" s="4">
        <f t="shared" si="161"/>
        <v>0</v>
      </c>
      <c r="AC204" s="4" t="str">
        <f t="shared" si="162"/>
        <v>G0</v>
      </c>
      <c r="AD204" s="4">
        <f t="shared" si="163"/>
        <v>0</v>
      </c>
      <c r="AE204" s="4">
        <f t="shared" si="164"/>
        <v>17.59999999999998</v>
      </c>
      <c r="AF204" s="19">
        <f t="shared" si="136"/>
        <v>0</v>
      </c>
      <c r="AG204" s="19">
        <f t="shared" si="137"/>
        <v>0</v>
      </c>
      <c r="AH204" s="19"/>
      <c r="AI204" s="19">
        <f t="shared" si="138"/>
        <v>168.39999999999981</v>
      </c>
      <c r="AJ204" s="19">
        <f t="shared" si="139"/>
        <v>150</v>
      </c>
      <c r="AK204" s="19"/>
      <c r="AL204" s="19">
        <f t="shared" si="140"/>
        <v>9</v>
      </c>
      <c r="AM204" s="19">
        <f t="shared" si="141"/>
        <v>0</v>
      </c>
      <c r="AN204" s="19">
        <f t="shared" si="165"/>
        <v>9</v>
      </c>
      <c r="AO204" s="19">
        <f t="shared" si="166"/>
        <v>0</v>
      </c>
      <c r="AP204" s="19">
        <f t="shared" si="167"/>
        <v>0</v>
      </c>
      <c r="AQ204" s="19">
        <f t="shared" si="186"/>
        <v>158.39999999999981</v>
      </c>
      <c r="AR204" s="19">
        <f t="shared" si="168"/>
        <v>0</v>
      </c>
      <c r="AS204" s="19">
        <f t="shared" si="169"/>
        <v>-0.6</v>
      </c>
      <c r="AT204" s="4" t="s">
        <v>0</v>
      </c>
      <c r="AU204" s="4">
        <f t="shared" si="170"/>
        <v>2102</v>
      </c>
      <c r="AV204" s="19">
        <f t="shared" si="171"/>
        <v>168.39999999999981</v>
      </c>
      <c r="AW204" s="19">
        <f t="shared" si="172"/>
        <v>149.4</v>
      </c>
      <c r="AX204" s="8">
        <f t="shared" si="173"/>
        <v>5</v>
      </c>
      <c r="AY204" s="4">
        <f t="shared" si="174"/>
        <v>12</v>
      </c>
      <c r="AZ204" s="8">
        <f t="shared" si="175"/>
        <v>1017.6</v>
      </c>
      <c r="BA204" s="4">
        <f t="shared" si="176"/>
        <v>0</v>
      </c>
      <c r="BB204" s="4">
        <f t="shared" si="177"/>
        <v>0</v>
      </c>
      <c r="BC204" s="4" t="str">
        <f t="shared" si="178"/>
        <v>G0</v>
      </c>
      <c r="BD204" s="4">
        <f t="shared" si="179"/>
        <v>0</v>
      </c>
      <c r="BE204" s="19">
        <f t="shared" si="180"/>
        <v>0</v>
      </c>
      <c r="BF204" s="19">
        <f t="shared" si="181"/>
        <v>1.1999999999999886</v>
      </c>
      <c r="BG204" s="19">
        <f t="shared" si="182"/>
        <v>90</v>
      </c>
      <c r="BH204" s="1" t="str">
        <f t="shared" si="183"/>
        <v>T,2101,168.4,150.6,5,12,1017.6,0,0,G0,0</v>
      </c>
      <c r="BI204" s="1" t="str">
        <f t="shared" si="184"/>
        <v>T,2102,168.4,149.4,5,12,1017.6,0,0,G0,0</v>
      </c>
      <c r="BJ204" s="1" t="str">
        <f t="shared" si="142"/>
        <v>T,2101,168.4,150.6,5,12,1017.6,0,0,G0,0|T,2102,168.4,149.4,5,12,1017.6,0,0,G0,0|</v>
      </c>
      <c r="BK204" s="1" t="str">
        <f t="shared" si="143"/>
        <v>168.4,150.0,5.0,9.0,0.0,158.4,0.0,158.4</v>
      </c>
    </row>
    <row r="205" spans="1:63" x14ac:dyDescent="0.2">
      <c r="A205" s="4">
        <f t="shared" si="188"/>
        <v>17.699999999999982</v>
      </c>
      <c r="B205" s="4">
        <f t="shared" si="144"/>
        <v>176.9999999999998</v>
      </c>
      <c r="C205" s="4">
        <f t="shared" si="145"/>
        <v>1</v>
      </c>
      <c r="D205" s="4">
        <v>1</v>
      </c>
      <c r="E205" s="4">
        <f t="shared" si="146"/>
        <v>17.699999999999982</v>
      </c>
      <c r="F205" s="19">
        <f t="shared" si="133"/>
        <v>0</v>
      </c>
      <c r="G205" s="19">
        <f t="shared" si="147"/>
        <v>0</v>
      </c>
      <c r="H205" s="19"/>
      <c r="I205" s="19">
        <f t="shared" si="148"/>
        <v>169.29999999999984</v>
      </c>
      <c r="J205" s="19">
        <f t="shared" si="149"/>
        <v>150</v>
      </c>
      <c r="K205" s="19"/>
      <c r="L205" s="19">
        <f t="shared" si="150"/>
        <v>9</v>
      </c>
      <c r="M205" s="19">
        <f t="shared" si="151"/>
        <v>0</v>
      </c>
      <c r="N205" s="19">
        <f t="shared" si="152"/>
        <v>9</v>
      </c>
      <c r="O205" s="19">
        <f t="shared" si="153"/>
        <v>0</v>
      </c>
      <c r="P205" s="19">
        <f t="shared" si="154"/>
        <v>0</v>
      </c>
      <c r="Q205" s="19">
        <f t="shared" si="185"/>
        <v>159.29999999999984</v>
      </c>
      <c r="R205" s="19">
        <f t="shared" si="155"/>
        <v>0</v>
      </c>
      <c r="S205" s="19">
        <f t="shared" si="156"/>
        <v>0.6</v>
      </c>
      <c r="T205" s="4" t="s">
        <v>0</v>
      </c>
      <c r="U205" s="4">
        <f t="shared" si="157"/>
        <v>2101</v>
      </c>
      <c r="V205" s="19">
        <f t="shared" si="134"/>
        <v>169.29999999999984</v>
      </c>
      <c r="W205" s="19">
        <f t="shared" si="135"/>
        <v>150.6</v>
      </c>
      <c r="X205" s="8">
        <f t="shared" si="158"/>
        <v>5</v>
      </c>
      <c r="Y205" s="4">
        <f t="shared" si="187"/>
        <v>12</v>
      </c>
      <c r="Z205" s="8">
        <f t="shared" si="159"/>
        <v>1017.6999999999999</v>
      </c>
      <c r="AA205" s="4">
        <f t="shared" si="160"/>
        <v>0</v>
      </c>
      <c r="AB205" s="4">
        <f t="shared" si="161"/>
        <v>0</v>
      </c>
      <c r="AC205" s="4" t="str">
        <f t="shared" si="162"/>
        <v>G0</v>
      </c>
      <c r="AD205" s="4">
        <f t="shared" si="163"/>
        <v>0</v>
      </c>
      <c r="AE205" s="4">
        <f t="shared" si="164"/>
        <v>17.699999999999982</v>
      </c>
      <c r="AF205" s="19">
        <f t="shared" si="136"/>
        <v>0</v>
      </c>
      <c r="AG205" s="19">
        <f t="shared" si="137"/>
        <v>0</v>
      </c>
      <c r="AH205" s="19"/>
      <c r="AI205" s="19">
        <f t="shared" si="138"/>
        <v>169.29999999999984</v>
      </c>
      <c r="AJ205" s="19">
        <f t="shared" si="139"/>
        <v>150</v>
      </c>
      <c r="AK205" s="19"/>
      <c r="AL205" s="19">
        <f t="shared" si="140"/>
        <v>9</v>
      </c>
      <c r="AM205" s="19">
        <f t="shared" si="141"/>
        <v>0</v>
      </c>
      <c r="AN205" s="19">
        <f t="shared" si="165"/>
        <v>9</v>
      </c>
      <c r="AO205" s="19">
        <f t="shared" si="166"/>
        <v>0</v>
      </c>
      <c r="AP205" s="19">
        <f t="shared" si="167"/>
        <v>0</v>
      </c>
      <c r="AQ205" s="19">
        <f t="shared" si="186"/>
        <v>159.29999999999984</v>
      </c>
      <c r="AR205" s="19">
        <f t="shared" si="168"/>
        <v>0</v>
      </c>
      <c r="AS205" s="19">
        <f t="shared" si="169"/>
        <v>-0.6</v>
      </c>
      <c r="AT205" s="4" t="s">
        <v>0</v>
      </c>
      <c r="AU205" s="4">
        <f t="shared" si="170"/>
        <v>2102</v>
      </c>
      <c r="AV205" s="19">
        <f t="shared" si="171"/>
        <v>169.29999999999984</v>
      </c>
      <c r="AW205" s="19">
        <f t="shared" si="172"/>
        <v>149.4</v>
      </c>
      <c r="AX205" s="8">
        <f t="shared" si="173"/>
        <v>5</v>
      </c>
      <c r="AY205" s="4">
        <f t="shared" si="174"/>
        <v>12</v>
      </c>
      <c r="AZ205" s="8">
        <f t="shared" si="175"/>
        <v>1017.6999999999999</v>
      </c>
      <c r="BA205" s="4">
        <f t="shared" si="176"/>
        <v>0</v>
      </c>
      <c r="BB205" s="4">
        <f t="shared" si="177"/>
        <v>0</v>
      </c>
      <c r="BC205" s="4" t="str">
        <f t="shared" si="178"/>
        <v>G0</v>
      </c>
      <c r="BD205" s="4">
        <f t="shared" si="179"/>
        <v>0</v>
      </c>
      <c r="BE205" s="19">
        <f t="shared" si="180"/>
        <v>0</v>
      </c>
      <c r="BF205" s="19">
        <f t="shared" si="181"/>
        <v>1.1999999999999886</v>
      </c>
      <c r="BG205" s="19">
        <f t="shared" si="182"/>
        <v>90</v>
      </c>
      <c r="BH205" s="1" t="str">
        <f t="shared" si="183"/>
        <v>T,2101,169.3,150.6,5,12,1017.7,0,0,G0,0</v>
      </c>
      <c r="BI205" s="1" t="str">
        <f t="shared" si="184"/>
        <v>T,2102,169.3,149.4,5,12,1017.7,0,0,G0,0</v>
      </c>
      <c r="BJ205" s="1" t="str">
        <f t="shared" si="142"/>
        <v>T,2101,169.3,150.6,5,12,1017.7,0,0,G0,0|T,2102,169.3,149.4,5,12,1017.7,0,0,G0,0|</v>
      </c>
      <c r="BK205" s="1" t="str">
        <f t="shared" si="143"/>
        <v>169.3,150.0,5.0,9.0,0.0,159.3,0.0,159.3</v>
      </c>
    </row>
    <row r="206" spans="1:63" x14ac:dyDescent="0.2">
      <c r="A206" s="4">
        <f t="shared" si="188"/>
        <v>17.799999999999983</v>
      </c>
      <c r="B206" s="4">
        <f t="shared" si="144"/>
        <v>177.99999999999983</v>
      </c>
      <c r="C206" s="4">
        <f t="shared" si="145"/>
        <v>1</v>
      </c>
      <c r="D206" s="4">
        <v>1</v>
      </c>
      <c r="E206" s="4">
        <f t="shared" si="146"/>
        <v>17.799999999999983</v>
      </c>
      <c r="F206" s="19">
        <f t="shared" si="133"/>
        <v>0</v>
      </c>
      <c r="G206" s="19">
        <f t="shared" si="147"/>
        <v>0</v>
      </c>
      <c r="H206" s="19"/>
      <c r="I206" s="19">
        <f t="shared" si="148"/>
        <v>170.19999999999985</v>
      </c>
      <c r="J206" s="19">
        <f t="shared" si="149"/>
        <v>150</v>
      </c>
      <c r="K206" s="19"/>
      <c r="L206" s="19">
        <f t="shared" si="150"/>
        <v>9</v>
      </c>
      <c r="M206" s="19">
        <f t="shared" si="151"/>
        <v>0</v>
      </c>
      <c r="N206" s="19">
        <f t="shared" si="152"/>
        <v>9</v>
      </c>
      <c r="O206" s="19">
        <f t="shared" si="153"/>
        <v>0</v>
      </c>
      <c r="P206" s="19">
        <f t="shared" si="154"/>
        <v>0</v>
      </c>
      <c r="Q206" s="19">
        <f t="shared" si="185"/>
        <v>160.19999999999985</v>
      </c>
      <c r="R206" s="19">
        <f t="shared" si="155"/>
        <v>0</v>
      </c>
      <c r="S206" s="19">
        <f t="shared" si="156"/>
        <v>0.6</v>
      </c>
      <c r="T206" s="4" t="s">
        <v>0</v>
      </c>
      <c r="U206" s="4">
        <f t="shared" si="157"/>
        <v>2101</v>
      </c>
      <c r="V206" s="19">
        <f t="shared" si="134"/>
        <v>170.19999999999985</v>
      </c>
      <c r="W206" s="19">
        <f t="shared" si="135"/>
        <v>150.6</v>
      </c>
      <c r="X206" s="8">
        <f t="shared" si="158"/>
        <v>5</v>
      </c>
      <c r="Y206" s="4">
        <f t="shared" si="187"/>
        <v>12</v>
      </c>
      <c r="Z206" s="8">
        <f t="shared" si="159"/>
        <v>1017.8</v>
      </c>
      <c r="AA206" s="4">
        <f t="shared" si="160"/>
        <v>0</v>
      </c>
      <c r="AB206" s="4">
        <f t="shared" si="161"/>
        <v>0</v>
      </c>
      <c r="AC206" s="4" t="str">
        <f t="shared" si="162"/>
        <v>G0</v>
      </c>
      <c r="AD206" s="4">
        <f t="shared" si="163"/>
        <v>0</v>
      </c>
      <c r="AE206" s="4">
        <f t="shared" si="164"/>
        <v>17.799999999999983</v>
      </c>
      <c r="AF206" s="19">
        <f t="shared" si="136"/>
        <v>0</v>
      </c>
      <c r="AG206" s="19">
        <f t="shared" si="137"/>
        <v>0</v>
      </c>
      <c r="AH206" s="19"/>
      <c r="AI206" s="19">
        <f t="shared" si="138"/>
        <v>170.19999999999985</v>
      </c>
      <c r="AJ206" s="19">
        <f t="shared" si="139"/>
        <v>150</v>
      </c>
      <c r="AK206" s="19"/>
      <c r="AL206" s="19">
        <f t="shared" si="140"/>
        <v>9</v>
      </c>
      <c r="AM206" s="19">
        <f t="shared" si="141"/>
        <v>0</v>
      </c>
      <c r="AN206" s="19">
        <f t="shared" si="165"/>
        <v>9</v>
      </c>
      <c r="AO206" s="19">
        <f t="shared" si="166"/>
        <v>0</v>
      </c>
      <c r="AP206" s="19">
        <f t="shared" si="167"/>
        <v>0</v>
      </c>
      <c r="AQ206" s="19">
        <f t="shared" si="186"/>
        <v>160.19999999999985</v>
      </c>
      <c r="AR206" s="19">
        <f t="shared" si="168"/>
        <v>0</v>
      </c>
      <c r="AS206" s="19">
        <f t="shared" si="169"/>
        <v>-0.6</v>
      </c>
      <c r="AT206" s="4" t="s">
        <v>0</v>
      </c>
      <c r="AU206" s="4">
        <f t="shared" si="170"/>
        <v>2102</v>
      </c>
      <c r="AV206" s="19">
        <f t="shared" si="171"/>
        <v>170.19999999999985</v>
      </c>
      <c r="AW206" s="19">
        <f t="shared" si="172"/>
        <v>149.4</v>
      </c>
      <c r="AX206" s="8">
        <f t="shared" si="173"/>
        <v>5</v>
      </c>
      <c r="AY206" s="4">
        <f t="shared" si="174"/>
        <v>12</v>
      </c>
      <c r="AZ206" s="8">
        <f t="shared" si="175"/>
        <v>1017.8</v>
      </c>
      <c r="BA206" s="4">
        <f t="shared" si="176"/>
        <v>0</v>
      </c>
      <c r="BB206" s="4">
        <f t="shared" si="177"/>
        <v>0</v>
      </c>
      <c r="BC206" s="4" t="str">
        <f t="shared" si="178"/>
        <v>G0</v>
      </c>
      <c r="BD206" s="4">
        <f t="shared" si="179"/>
        <v>0</v>
      </c>
      <c r="BE206" s="19">
        <f t="shared" si="180"/>
        <v>0</v>
      </c>
      <c r="BF206" s="19">
        <f t="shared" si="181"/>
        <v>1.1999999999999886</v>
      </c>
      <c r="BG206" s="19">
        <f t="shared" si="182"/>
        <v>90</v>
      </c>
      <c r="BH206" s="1" t="str">
        <f t="shared" si="183"/>
        <v>T,2101,170.2,150.6,5,12,1017.8,0,0,G0,0</v>
      </c>
      <c r="BI206" s="1" t="str">
        <f t="shared" si="184"/>
        <v>T,2102,170.2,149.4,5,12,1017.8,0,0,G0,0</v>
      </c>
      <c r="BJ206" s="1" t="str">
        <f t="shared" si="142"/>
        <v>T,2101,170.2,150.6,5,12,1017.8,0,0,G0,0|T,2102,170.2,149.4,5,12,1017.8,0,0,G0,0|</v>
      </c>
      <c r="BK206" s="1" t="str">
        <f t="shared" si="143"/>
        <v>170.2,150.0,5.0,9.0,0.0,160.2,0.0,160.2</v>
      </c>
    </row>
    <row r="207" spans="1:63" x14ac:dyDescent="0.2">
      <c r="A207" s="4">
        <f t="shared" si="188"/>
        <v>17.899999999999984</v>
      </c>
      <c r="B207" s="4">
        <f t="shared" si="144"/>
        <v>178.99999999999983</v>
      </c>
      <c r="C207" s="4">
        <f t="shared" si="145"/>
        <v>1</v>
      </c>
      <c r="D207" s="4">
        <v>1</v>
      </c>
      <c r="E207" s="4">
        <f t="shared" si="146"/>
        <v>17.899999999999984</v>
      </c>
      <c r="F207" s="19">
        <f t="shared" si="133"/>
        <v>0</v>
      </c>
      <c r="G207" s="19">
        <f t="shared" si="147"/>
        <v>0</v>
      </c>
      <c r="H207" s="19"/>
      <c r="I207" s="19">
        <f t="shared" si="148"/>
        <v>171.09999999999985</v>
      </c>
      <c r="J207" s="19">
        <f t="shared" si="149"/>
        <v>150</v>
      </c>
      <c r="K207" s="19"/>
      <c r="L207" s="19">
        <f t="shared" si="150"/>
        <v>9</v>
      </c>
      <c r="M207" s="19">
        <f t="shared" si="151"/>
        <v>0</v>
      </c>
      <c r="N207" s="19">
        <f t="shared" si="152"/>
        <v>9</v>
      </c>
      <c r="O207" s="19">
        <f t="shared" si="153"/>
        <v>0</v>
      </c>
      <c r="P207" s="19">
        <f t="shared" si="154"/>
        <v>0</v>
      </c>
      <c r="Q207" s="19">
        <f t="shared" si="185"/>
        <v>161.09999999999985</v>
      </c>
      <c r="R207" s="19">
        <f t="shared" si="155"/>
        <v>0</v>
      </c>
      <c r="S207" s="19">
        <f t="shared" si="156"/>
        <v>0.6</v>
      </c>
      <c r="T207" s="4" t="s">
        <v>0</v>
      </c>
      <c r="U207" s="4">
        <f t="shared" si="157"/>
        <v>2101</v>
      </c>
      <c r="V207" s="19">
        <f t="shared" si="134"/>
        <v>171.09999999999985</v>
      </c>
      <c r="W207" s="19">
        <f t="shared" si="135"/>
        <v>150.6</v>
      </c>
      <c r="X207" s="8">
        <f t="shared" si="158"/>
        <v>5</v>
      </c>
      <c r="Y207" s="4">
        <f t="shared" si="187"/>
        <v>12</v>
      </c>
      <c r="Z207" s="8">
        <f t="shared" si="159"/>
        <v>1017.9</v>
      </c>
      <c r="AA207" s="4">
        <f t="shared" si="160"/>
        <v>0</v>
      </c>
      <c r="AB207" s="4">
        <f t="shared" si="161"/>
        <v>0</v>
      </c>
      <c r="AC207" s="4" t="str">
        <f t="shared" si="162"/>
        <v>G0</v>
      </c>
      <c r="AD207" s="4">
        <f t="shared" si="163"/>
        <v>0</v>
      </c>
      <c r="AE207" s="4">
        <f t="shared" si="164"/>
        <v>17.899999999999984</v>
      </c>
      <c r="AF207" s="19">
        <f t="shared" si="136"/>
        <v>0</v>
      </c>
      <c r="AG207" s="19">
        <f t="shared" si="137"/>
        <v>0</v>
      </c>
      <c r="AH207" s="19"/>
      <c r="AI207" s="19">
        <f t="shared" si="138"/>
        <v>171.09999999999985</v>
      </c>
      <c r="AJ207" s="19">
        <f t="shared" si="139"/>
        <v>150</v>
      </c>
      <c r="AK207" s="19"/>
      <c r="AL207" s="19">
        <f t="shared" si="140"/>
        <v>9</v>
      </c>
      <c r="AM207" s="19">
        <f t="shared" si="141"/>
        <v>0</v>
      </c>
      <c r="AN207" s="19">
        <f t="shared" si="165"/>
        <v>9</v>
      </c>
      <c r="AO207" s="19">
        <f t="shared" si="166"/>
        <v>0</v>
      </c>
      <c r="AP207" s="19">
        <f t="shared" si="167"/>
        <v>0</v>
      </c>
      <c r="AQ207" s="19">
        <f t="shared" si="186"/>
        <v>161.09999999999985</v>
      </c>
      <c r="AR207" s="19">
        <f t="shared" si="168"/>
        <v>0</v>
      </c>
      <c r="AS207" s="19">
        <f t="shared" si="169"/>
        <v>-0.6</v>
      </c>
      <c r="AT207" s="4" t="s">
        <v>0</v>
      </c>
      <c r="AU207" s="4">
        <f t="shared" si="170"/>
        <v>2102</v>
      </c>
      <c r="AV207" s="19">
        <f t="shared" si="171"/>
        <v>171.09999999999985</v>
      </c>
      <c r="AW207" s="19">
        <f t="shared" si="172"/>
        <v>149.4</v>
      </c>
      <c r="AX207" s="8">
        <f t="shared" si="173"/>
        <v>5</v>
      </c>
      <c r="AY207" s="4">
        <f t="shared" si="174"/>
        <v>12</v>
      </c>
      <c r="AZ207" s="8">
        <f t="shared" si="175"/>
        <v>1017.9</v>
      </c>
      <c r="BA207" s="4">
        <f t="shared" si="176"/>
        <v>0</v>
      </c>
      <c r="BB207" s="4">
        <f t="shared" si="177"/>
        <v>0</v>
      </c>
      <c r="BC207" s="4" t="str">
        <f t="shared" si="178"/>
        <v>G0</v>
      </c>
      <c r="BD207" s="4">
        <f t="shared" si="179"/>
        <v>0</v>
      </c>
      <c r="BE207" s="19">
        <f t="shared" si="180"/>
        <v>0</v>
      </c>
      <c r="BF207" s="19">
        <f t="shared" si="181"/>
        <v>1.1999999999999886</v>
      </c>
      <c r="BG207" s="19">
        <f t="shared" si="182"/>
        <v>90</v>
      </c>
      <c r="BH207" s="1" t="str">
        <f t="shared" si="183"/>
        <v>T,2101,171.1,150.6,5,12,1017.9,0,0,G0,0</v>
      </c>
      <c r="BI207" s="1" t="str">
        <f t="shared" si="184"/>
        <v>T,2102,171.1,149.4,5,12,1017.9,0,0,G0,0</v>
      </c>
      <c r="BJ207" s="1" t="str">
        <f t="shared" si="142"/>
        <v>T,2101,171.1,150.6,5,12,1017.9,0,0,G0,0|T,2102,171.1,149.4,5,12,1017.9,0,0,G0,0|</v>
      </c>
      <c r="BK207" s="1" t="str">
        <f t="shared" si="143"/>
        <v>171.1,150.0,5.0,9.0,0.0,161.1,0.0,161.1</v>
      </c>
    </row>
    <row r="208" spans="1:63" x14ac:dyDescent="0.2">
      <c r="A208" s="4">
        <f t="shared" si="188"/>
        <v>17.999999999999986</v>
      </c>
      <c r="B208" s="4">
        <f t="shared" si="144"/>
        <v>179.99999999999986</v>
      </c>
      <c r="C208" s="4">
        <f t="shared" si="145"/>
        <v>1</v>
      </c>
      <c r="D208" s="4">
        <v>1</v>
      </c>
      <c r="E208" s="4">
        <f t="shared" si="146"/>
        <v>17.999999999999986</v>
      </c>
      <c r="F208" s="19">
        <f t="shared" si="133"/>
        <v>0</v>
      </c>
      <c r="G208" s="19">
        <f t="shared" si="147"/>
        <v>0</v>
      </c>
      <c r="H208" s="19"/>
      <c r="I208" s="19">
        <f t="shared" si="148"/>
        <v>171.99999999999989</v>
      </c>
      <c r="J208" s="19">
        <f t="shared" si="149"/>
        <v>150</v>
      </c>
      <c r="K208" s="19"/>
      <c r="L208" s="19">
        <f t="shared" si="150"/>
        <v>9</v>
      </c>
      <c r="M208" s="19">
        <f t="shared" si="151"/>
        <v>0</v>
      </c>
      <c r="N208" s="19">
        <f t="shared" si="152"/>
        <v>9</v>
      </c>
      <c r="O208" s="19">
        <f t="shared" si="153"/>
        <v>0</v>
      </c>
      <c r="P208" s="19">
        <f t="shared" si="154"/>
        <v>0</v>
      </c>
      <c r="Q208" s="19">
        <f t="shared" si="185"/>
        <v>161.99999999999989</v>
      </c>
      <c r="R208" s="19">
        <f t="shared" si="155"/>
        <v>0</v>
      </c>
      <c r="S208" s="19">
        <f t="shared" si="156"/>
        <v>0.6</v>
      </c>
      <c r="T208" s="4" t="s">
        <v>0</v>
      </c>
      <c r="U208" s="4">
        <f t="shared" si="157"/>
        <v>2101</v>
      </c>
      <c r="V208" s="19">
        <f t="shared" si="134"/>
        <v>171.99999999999989</v>
      </c>
      <c r="W208" s="19">
        <f t="shared" si="135"/>
        <v>150.6</v>
      </c>
      <c r="X208" s="8">
        <f t="shared" si="158"/>
        <v>5</v>
      </c>
      <c r="Y208" s="4">
        <f t="shared" si="187"/>
        <v>12</v>
      </c>
      <c r="Z208" s="8">
        <f t="shared" si="159"/>
        <v>1018</v>
      </c>
      <c r="AA208" s="4">
        <f t="shared" si="160"/>
        <v>0</v>
      </c>
      <c r="AB208" s="4">
        <f t="shared" si="161"/>
        <v>0</v>
      </c>
      <c r="AC208" s="4" t="str">
        <f t="shared" si="162"/>
        <v>G0</v>
      </c>
      <c r="AD208" s="4">
        <f t="shared" si="163"/>
        <v>0</v>
      </c>
      <c r="AE208" s="4">
        <f t="shared" si="164"/>
        <v>17.999999999999986</v>
      </c>
      <c r="AF208" s="19">
        <f t="shared" si="136"/>
        <v>0</v>
      </c>
      <c r="AG208" s="19">
        <f t="shared" si="137"/>
        <v>0</v>
      </c>
      <c r="AH208" s="19"/>
      <c r="AI208" s="19">
        <f t="shared" si="138"/>
        <v>171.99999999999989</v>
      </c>
      <c r="AJ208" s="19">
        <f t="shared" si="139"/>
        <v>150</v>
      </c>
      <c r="AK208" s="19"/>
      <c r="AL208" s="19">
        <f t="shared" si="140"/>
        <v>9</v>
      </c>
      <c r="AM208" s="19">
        <f t="shared" si="141"/>
        <v>0</v>
      </c>
      <c r="AN208" s="19">
        <f t="shared" si="165"/>
        <v>9</v>
      </c>
      <c r="AO208" s="19">
        <f t="shared" si="166"/>
        <v>0</v>
      </c>
      <c r="AP208" s="19">
        <f t="shared" si="167"/>
        <v>0</v>
      </c>
      <c r="AQ208" s="19">
        <f t="shared" si="186"/>
        <v>161.99999999999989</v>
      </c>
      <c r="AR208" s="19">
        <f t="shared" si="168"/>
        <v>0</v>
      </c>
      <c r="AS208" s="19">
        <f t="shared" si="169"/>
        <v>-0.6</v>
      </c>
      <c r="AT208" s="4" t="s">
        <v>0</v>
      </c>
      <c r="AU208" s="4">
        <f t="shared" si="170"/>
        <v>2102</v>
      </c>
      <c r="AV208" s="19">
        <f t="shared" si="171"/>
        <v>171.99999999999989</v>
      </c>
      <c r="AW208" s="19">
        <f t="shared" si="172"/>
        <v>149.4</v>
      </c>
      <c r="AX208" s="8">
        <f t="shared" si="173"/>
        <v>5</v>
      </c>
      <c r="AY208" s="4">
        <f t="shared" si="174"/>
        <v>12</v>
      </c>
      <c r="AZ208" s="8">
        <f t="shared" si="175"/>
        <v>1018</v>
      </c>
      <c r="BA208" s="4">
        <f t="shared" si="176"/>
        <v>0</v>
      </c>
      <c r="BB208" s="4">
        <f t="shared" si="177"/>
        <v>0</v>
      </c>
      <c r="BC208" s="4" t="str">
        <f t="shared" si="178"/>
        <v>G0</v>
      </c>
      <c r="BD208" s="4">
        <f t="shared" si="179"/>
        <v>0</v>
      </c>
      <c r="BE208" s="19">
        <f t="shared" si="180"/>
        <v>0</v>
      </c>
      <c r="BF208" s="19">
        <f t="shared" si="181"/>
        <v>1.1999999999999886</v>
      </c>
      <c r="BG208" s="19">
        <f t="shared" si="182"/>
        <v>90</v>
      </c>
      <c r="BH208" s="1" t="str">
        <f t="shared" si="183"/>
        <v>T,2101,172.0,150.6,5,12,1018.0,0,0,G0,0</v>
      </c>
      <c r="BI208" s="1" t="str">
        <f t="shared" si="184"/>
        <v>T,2102,172.0,149.4,5,12,1018.0,0,0,G0,0</v>
      </c>
      <c r="BJ208" s="1" t="str">
        <f t="shared" si="142"/>
        <v>T,2101,172.0,150.6,5,12,1018.0,0,0,G0,0|T,2102,172.0,149.4,5,12,1018.0,0,0,G0,0|</v>
      </c>
      <c r="BK208" s="1" t="str">
        <f t="shared" si="143"/>
        <v>172.0,150.0,5.0,9.0,0.0,162.0,0.0,162.0</v>
      </c>
    </row>
    <row r="209" spans="1:63" x14ac:dyDescent="0.2">
      <c r="A209" s="4">
        <f t="shared" si="188"/>
        <v>18.099999999999987</v>
      </c>
      <c r="B209" s="4">
        <f t="shared" si="144"/>
        <v>180.99999999999986</v>
      </c>
      <c r="C209" s="4">
        <f t="shared" si="145"/>
        <v>1</v>
      </c>
      <c r="D209" s="4">
        <v>1</v>
      </c>
      <c r="E209" s="4">
        <f t="shared" si="146"/>
        <v>18.099999999999987</v>
      </c>
      <c r="F209" s="19">
        <f t="shared" si="133"/>
        <v>0</v>
      </c>
      <c r="G209" s="19">
        <f t="shared" si="147"/>
        <v>0</v>
      </c>
      <c r="H209" s="19"/>
      <c r="I209" s="19">
        <f t="shared" si="148"/>
        <v>172.89999999999989</v>
      </c>
      <c r="J209" s="19">
        <f t="shared" si="149"/>
        <v>150</v>
      </c>
      <c r="K209" s="19"/>
      <c r="L209" s="19">
        <f t="shared" si="150"/>
        <v>9</v>
      </c>
      <c r="M209" s="19">
        <f t="shared" si="151"/>
        <v>0</v>
      </c>
      <c r="N209" s="19">
        <f t="shared" si="152"/>
        <v>9</v>
      </c>
      <c r="O209" s="19">
        <f t="shared" si="153"/>
        <v>0</v>
      </c>
      <c r="P209" s="19">
        <f t="shared" si="154"/>
        <v>0</v>
      </c>
      <c r="Q209" s="19">
        <f t="shared" si="185"/>
        <v>162.89999999999989</v>
      </c>
      <c r="R209" s="19">
        <f t="shared" si="155"/>
        <v>0</v>
      </c>
      <c r="S209" s="19">
        <f t="shared" si="156"/>
        <v>0.6</v>
      </c>
      <c r="T209" s="4" t="s">
        <v>0</v>
      </c>
      <c r="U209" s="4">
        <f t="shared" si="157"/>
        <v>2101</v>
      </c>
      <c r="V209" s="19">
        <f t="shared" si="134"/>
        <v>172.89999999999989</v>
      </c>
      <c r="W209" s="19">
        <f t="shared" si="135"/>
        <v>150.6</v>
      </c>
      <c r="X209" s="8">
        <f t="shared" si="158"/>
        <v>5</v>
      </c>
      <c r="Y209" s="4">
        <f t="shared" si="187"/>
        <v>12</v>
      </c>
      <c r="Z209" s="8">
        <f t="shared" si="159"/>
        <v>1018.1</v>
      </c>
      <c r="AA209" s="4">
        <f t="shared" si="160"/>
        <v>0</v>
      </c>
      <c r="AB209" s="4">
        <f t="shared" si="161"/>
        <v>0</v>
      </c>
      <c r="AC209" s="4" t="str">
        <f t="shared" si="162"/>
        <v>G0</v>
      </c>
      <c r="AD209" s="4">
        <f t="shared" si="163"/>
        <v>0</v>
      </c>
      <c r="AE209" s="4">
        <f t="shared" si="164"/>
        <v>18.099999999999987</v>
      </c>
      <c r="AF209" s="19">
        <f t="shared" si="136"/>
        <v>0</v>
      </c>
      <c r="AG209" s="19">
        <f t="shared" si="137"/>
        <v>0</v>
      </c>
      <c r="AH209" s="19"/>
      <c r="AI209" s="19">
        <f t="shared" si="138"/>
        <v>172.89999999999989</v>
      </c>
      <c r="AJ209" s="19">
        <f t="shared" si="139"/>
        <v>150</v>
      </c>
      <c r="AK209" s="19"/>
      <c r="AL209" s="19">
        <f t="shared" si="140"/>
        <v>9</v>
      </c>
      <c r="AM209" s="19">
        <f t="shared" si="141"/>
        <v>0</v>
      </c>
      <c r="AN209" s="19">
        <f t="shared" si="165"/>
        <v>9</v>
      </c>
      <c r="AO209" s="19">
        <f t="shared" si="166"/>
        <v>0</v>
      </c>
      <c r="AP209" s="19">
        <f t="shared" si="167"/>
        <v>0</v>
      </c>
      <c r="AQ209" s="19">
        <f t="shared" si="186"/>
        <v>162.89999999999989</v>
      </c>
      <c r="AR209" s="19">
        <f t="shared" si="168"/>
        <v>0</v>
      </c>
      <c r="AS209" s="19">
        <f t="shared" si="169"/>
        <v>-0.6</v>
      </c>
      <c r="AT209" s="4" t="s">
        <v>0</v>
      </c>
      <c r="AU209" s="4">
        <f t="shared" si="170"/>
        <v>2102</v>
      </c>
      <c r="AV209" s="19">
        <f t="shared" si="171"/>
        <v>172.89999999999989</v>
      </c>
      <c r="AW209" s="19">
        <f t="shared" si="172"/>
        <v>149.4</v>
      </c>
      <c r="AX209" s="8">
        <f t="shared" si="173"/>
        <v>5</v>
      </c>
      <c r="AY209" s="4">
        <f t="shared" si="174"/>
        <v>12</v>
      </c>
      <c r="AZ209" s="8">
        <f t="shared" si="175"/>
        <v>1018.1</v>
      </c>
      <c r="BA209" s="4">
        <f t="shared" si="176"/>
        <v>0</v>
      </c>
      <c r="BB209" s="4">
        <f t="shared" si="177"/>
        <v>0</v>
      </c>
      <c r="BC209" s="4" t="str">
        <f t="shared" si="178"/>
        <v>G0</v>
      </c>
      <c r="BD209" s="4">
        <f t="shared" si="179"/>
        <v>0</v>
      </c>
      <c r="BE209" s="19">
        <f t="shared" si="180"/>
        <v>0</v>
      </c>
      <c r="BF209" s="19">
        <f t="shared" si="181"/>
        <v>1.1999999999999886</v>
      </c>
      <c r="BG209" s="19">
        <f t="shared" si="182"/>
        <v>90</v>
      </c>
      <c r="BH209" s="1" t="str">
        <f t="shared" si="183"/>
        <v>T,2101,172.9,150.6,5,12,1018.1,0,0,G0,0</v>
      </c>
      <c r="BI209" s="1" t="str">
        <f t="shared" si="184"/>
        <v>T,2102,172.9,149.4,5,12,1018.1,0,0,G0,0</v>
      </c>
      <c r="BJ209" s="1" t="str">
        <f t="shared" si="142"/>
        <v>T,2101,172.9,150.6,5,12,1018.1,0,0,G0,0|T,2102,172.9,149.4,5,12,1018.1,0,0,G0,0|</v>
      </c>
      <c r="BK209" s="1" t="str">
        <f t="shared" si="143"/>
        <v>172.9,150.0,5.0,9.0,0.0,162.9,0.0,162.9</v>
      </c>
    </row>
    <row r="210" spans="1:63" x14ac:dyDescent="0.2">
      <c r="A210" s="4">
        <f t="shared" si="188"/>
        <v>18.199999999999989</v>
      </c>
      <c r="B210" s="4">
        <f t="shared" si="144"/>
        <v>181.99999999999989</v>
      </c>
      <c r="C210" s="4">
        <f t="shared" si="145"/>
        <v>1</v>
      </c>
      <c r="D210" s="4">
        <v>1</v>
      </c>
      <c r="E210" s="4">
        <f t="shared" si="146"/>
        <v>18.199999999999989</v>
      </c>
      <c r="F210" s="19">
        <f t="shared" si="133"/>
        <v>0</v>
      </c>
      <c r="G210" s="19">
        <f t="shared" si="147"/>
        <v>0</v>
      </c>
      <c r="H210" s="19"/>
      <c r="I210" s="19">
        <f t="shared" si="148"/>
        <v>173.7999999999999</v>
      </c>
      <c r="J210" s="19">
        <f t="shared" si="149"/>
        <v>150</v>
      </c>
      <c r="K210" s="19"/>
      <c r="L210" s="19">
        <f t="shared" si="150"/>
        <v>9</v>
      </c>
      <c r="M210" s="19">
        <f t="shared" si="151"/>
        <v>0</v>
      </c>
      <c r="N210" s="19">
        <f t="shared" si="152"/>
        <v>9</v>
      </c>
      <c r="O210" s="19">
        <f t="shared" si="153"/>
        <v>0</v>
      </c>
      <c r="P210" s="19">
        <f t="shared" si="154"/>
        <v>0</v>
      </c>
      <c r="Q210" s="19">
        <f t="shared" si="185"/>
        <v>163.7999999999999</v>
      </c>
      <c r="R210" s="19">
        <f t="shared" si="155"/>
        <v>0</v>
      </c>
      <c r="S210" s="19">
        <f t="shared" si="156"/>
        <v>0.6</v>
      </c>
      <c r="T210" s="4" t="s">
        <v>0</v>
      </c>
      <c r="U210" s="4">
        <f t="shared" si="157"/>
        <v>2101</v>
      </c>
      <c r="V210" s="19">
        <f t="shared" si="134"/>
        <v>173.7999999999999</v>
      </c>
      <c r="W210" s="19">
        <f t="shared" si="135"/>
        <v>150.6</v>
      </c>
      <c r="X210" s="8">
        <f t="shared" si="158"/>
        <v>5</v>
      </c>
      <c r="Y210" s="4">
        <f t="shared" si="187"/>
        <v>12</v>
      </c>
      <c r="Z210" s="8">
        <f t="shared" si="159"/>
        <v>1018.2</v>
      </c>
      <c r="AA210" s="4">
        <f t="shared" si="160"/>
        <v>0</v>
      </c>
      <c r="AB210" s="4">
        <f t="shared" si="161"/>
        <v>0</v>
      </c>
      <c r="AC210" s="4" t="str">
        <f t="shared" si="162"/>
        <v>G0</v>
      </c>
      <c r="AD210" s="4">
        <f t="shared" si="163"/>
        <v>0</v>
      </c>
      <c r="AE210" s="4">
        <f t="shared" si="164"/>
        <v>18.199999999999989</v>
      </c>
      <c r="AF210" s="19">
        <f t="shared" si="136"/>
        <v>0</v>
      </c>
      <c r="AG210" s="19">
        <f t="shared" si="137"/>
        <v>0</v>
      </c>
      <c r="AH210" s="19"/>
      <c r="AI210" s="19">
        <f t="shared" si="138"/>
        <v>173.7999999999999</v>
      </c>
      <c r="AJ210" s="19">
        <f t="shared" si="139"/>
        <v>150</v>
      </c>
      <c r="AK210" s="19"/>
      <c r="AL210" s="19">
        <f t="shared" si="140"/>
        <v>9</v>
      </c>
      <c r="AM210" s="19">
        <f t="shared" si="141"/>
        <v>0</v>
      </c>
      <c r="AN210" s="19">
        <f t="shared" si="165"/>
        <v>9</v>
      </c>
      <c r="AO210" s="19">
        <f t="shared" si="166"/>
        <v>0</v>
      </c>
      <c r="AP210" s="19">
        <f t="shared" si="167"/>
        <v>0</v>
      </c>
      <c r="AQ210" s="19">
        <f t="shared" si="186"/>
        <v>163.7999999999999</v>
      </c>
      <c r="AR210" s="19">
        <f t="shared" si="168"/>
        <v>0</v>
      </c>
      <c r="AS210" s="19">
        <f t="shared" si="169"/>
        <v>-0.6</v>
      </c>
      <c r="AT210" s="4" t="s">
        <v>0</v>
      </c>
      <c r="AU210" s="4">
        <f t="shared" si="170"/>
        <v>2102</v>
      </c>
      <c r="AV210" s="19">
        <f t="shared" si="171"/>
        <v>173.7999999999999</v>
      </c>
      <c r="AW210" s="19">
        <f t="shared" si="172"/>
        <v>149.4</v>
      </c>
      <c r="AX210" s="8">
        <f t="shared" si="173"/>
        <v>5</v>
      </c>
      <c r="AY210" s="4">
        <f t="shared" si="174"/>
        <v>12</v>
      </c>
      <c r="AZ210" s="8">
        <f t="shared" si="175"/>
        <v>1018.2</v>
      </c>
      <c r="BA210" s="4">
        <f t="shared" si="176"/>
        <v>0</v>
      </c>
      <c r="BB210" s="4">
        <f t="shared" si="177"/>
        <v>0</v>
      </c>
      <c r="BC210" s="4" t="str">
        <f t="shared" si="178"/>
        <v>G0</v>
      </c>
      <c r="BD210" s="4">
        <f t="shared" si="179"/>
        <v>0</v>
      </c>
      <c r="BE210" s="19">
        <f t="shared" si="180"/>
        <v>0</v>
      </c>
      <c r="BF210" s="19">
        <f t="shared" si="181"/>
        <v>1.1999999999999886</v>
      </c>
      <c r="BG210" s="19">
        <f t="shared" si="182"/>
        <v>90</v>
      </c>
      <c r="BH210" s="1" t="str">
        <f t="shared" si="183"/>
        <v>T,2101,173.8,150.6,5,12,1018.2,0,0,G0,0</v>
      </c>
      <c r="BI210" s="1" t="str">
        <f t="shared" si="184"/>
        <v>T,2102,173.8,149.4,5,12,1018.2,0,0,G0,0</v>
      </c>
      <c r="BJ210" s="1" t="str">
        <f t="shared" si="142"/>
        <v>T,2101,173.8,150.6,5,12,1018.2,0,0,G0,0|T,2102,173.8,149.4,5,12,1018.2,0,0,G0,0|</v>
      </c>
      <c r="BK210" s="1" t="str">
        <f t="shared" si="143"/>
        <v>173.8,150.0,5.0,9.0,0.0,163.8,0.0,163.8</v>
      </c>
    </row>
    <row r="211" spans="1:63" x14ac:dyDescent="0.2">
      <c r="A211" s="4">
        <f t="shared" si="188"/>
        <v>18.29999999999999</v>
      </c>
      <c r="B211" s="4">
        <f t="shared" si="144"/>
        <v>182.99999999999989</v>
      </c>
      <c r="C211" s="4">
        <f t="shared" si="145"/>
        <v>1</v>
      </c>
      <c r="D211" s="4">
        <v>1</v>
      </c>
      <c r="E211" s="4">
        <f t="shared" si="146"/>
        <v>18.29999999999999</v>
      </c>
      <c r="F211" s="19">
        <f t="shared" si="133"/>
        <v>0</v>
      </c>
      <c r="G211" s="19">
        <f t="shared" si="147"/>
        <v>0</v>
      </c>
      <c r="H211" s="19"/>
      <c r="I211" s="19">
        <f t="shared" si="148"/>
        <v>174.6999999999999</v>
      </c>
      <c r="J211" s="19">
        <f t="shared" si="149"/>
        <v>150</v>
      </c>
      <c r="K211" s="19"/>
      <c r="L211" s="19">
        <f t="shared" si="150"/>
        <v>9</v>
      </c>
      <c r="M211" s="19">
        <f t="shared" si="151"/>
        <v>0</v>
      </c>
      <c r="N211" s="19">
        <f t="shared" si="152"/>
        <v>9</v>
      </c>
      <c r="O211" s="19">
        <f t="shared" si="153"/>
        <v>0</v>
      </c>
      <c r="P211" s="19">
        <f t="shared" si="154"/>
        <v>0</v>
      </c>
      <c r="Q211" s="19">
        <f t="shared" si="185"/>
        <v>164.6999999999999</v>
      </c>
      <c r="R211" s="19">
        <f t="shared" si="155"/>
        <v>0</v>
      </c>
      <c r="S211" s="19">
        <f t="shared" si="156"/>
        <v>0.6</v>
      </c>
      <c r="T211" s="4" t="s">
        <v>0</v>
      </c>
      <c r="U211" s="4">
        <f t="shared" si="157"/>
        <v>2101</v>
      </c>
      <c r="V211" s="19">
        <f t="shared" si="134"/>
        <v>174.6999999999999</v>
      </c>
      <c r="W211" s="19">
        <f t="shared" si="135"/>
        <v>150.6</v>
      </c>
      <c r="X211" s="8">
        <f t="shared" si="158"/>
        <v>5</v>
      </c>
      <c r="Y211" s="4">
        <f t="shared" si="187"/>
        <v>12</v>
      </c>
      <c r="Z211" s="8">
        <f t="shared" si="159"/>
        <v>1018.3</v>
      </c>
      <c r="AA211" s="4">
        <f t="shared" si="160"/>
        <v>0</v>
      </c>
      <c r="AB211" s="4">
        <f t="shared" si="161"/>
        <v>0</v>
      </c>
      <c r="AC211" s="4" t="str">
        <f t="shared" si="162"/>
        <v>G0</v>
      </c>
      <c r="AD211" s="4">
        <f t="shared" si="163"/>
        <v>0</v>
      </c>
      <c r="AE211" s="4">
        <f t="shared" si="164"/>
        <v>18.29999999999999</v>
      </c>
      <c r="AF211" s="19">
        <f t="shared" si="136"/>
        <v>0</v>
      </c>
      <c r="AG211" s="19">
        <f t="shared" si="137"/>
        <v>0</v>
      </c>
      <c r="AH211" s="19"/>
      <c r="AI211" s="19">
        <f t="shared" si="138"/>
        <v>174.6999999999999</v>
      </c>
      <c r="AJ211" s="19">
        <f t="shared" si="139"/>
        <v>150</v>
      </c>
      <c r="AK211" s="19"/>
      <c r="AL211" s="19">
        <f t="shared" si="140"/>
        <v>9</v>
      </c>
      <c r="AM211" s="19">
        <f t="shared" si="141"/>
        <v>0</v>
      </c>
      <c r="AN211" s="19">
        <f t="shared" si="165"/>
        <v>9</v>
      </c>
      <c r="AO211" s="19">
        <f t="shared" si="166"/>
        <v>0</v>
      </c>
      <c r="AP211" s="19">
        <f t="shared" si="167"/>
        <v>0</v>
      </c>
      <c r="AQ211" s="19">
        <f t="shared" si="186"/>
        <v>164.6999999999999</v>
      </c>
      <c r="AR211" s="19">
        <f t="shared" si="168"/>
        <v>0</v>
      </c>
      <c r="AS211" s="19">
        <f t="shared" si="169"/>
        <v>-0.6</v>
      </c>
      <c r="AT211" s="4" t="s">
        <v>0</v>
      </c>
      <c r="AU211" s="4">
        <f t="shared" si="170"/>
        <v>2102</v>
      </c>
      <c r="AV211" s="19">
        <f t="shared" si="171"/>
        <v>174.6999999999999</v>
      </c>
      <c r="AW211" s="19">
        <f t="shared" si="172"/>
        <v>149.4</v>
      </c>
      <c r="AX211" s="8">
        <f t="shared" si="173"/>
        <v>5</v>
      </c>
      <c r="AY211" s="4">
        <f t="shared" si="174"/>
        <v>12</v>
      </c>
      <c r="AZ211" s="8">
        <f t="shared" si="175"/>
        <v>1018.3</v>
      </c>
      <c r="BA211" s="4">
        <f t="shared" si="176"/>
        <v>0</v>
      </c>
      <c r="BB211" s="4">
        <f t="shared" si="177"/>
        <v>0</v>
      </c>
      <c r="BC211" s="4" t="str">
        <f t="shared" si="178"/>
        <v>G0</v>
      </c>
      <c r="BD211" s="4">
        <f t="shared" si="179"/>
        <v>0</v>
      </c>
      <c r="BE211" s="19">
        <f t="shared" si="180"/>
        <v>0</v>
      </c>
      <c r="BF211" s="19">
        <f t="shared" si="181"/>
        <v>1.1999999999999886</v>
      </c>
      <c r="BG211" s="19">
        <f t="shared" si="182"/>
        <v>90</v>
      </c>
      <c r="BH211" s="1" t="str">
        <f t="shared" si="183"/>
        <v>T,2101,174.7,150.6,5,12,1018.3,0,0,G0,0</v>
      </c>
      <c r="BI211" s="1" t="str">
        <f t="shared" si="184"/>
        <v>T,2102,174.7,149.4,5,12,1018.3,0,0,G0,0</v>
      </c>
      <c r="BJ211" s="1" t="str">
        <f t="shared" si="142"/>
        <v>T,2101,174.7,150.6,5,12,1018.3,0,0,G0,0|T,2102,174.7,149.4,5,12,1018.3,0,0,G0,0|</v>
      </c>
      <c r="BK211" s="1" t="str">
        <f t="shared" si="143"/>
        <v>174.7,150.0,5.0,9.0,0.0,164.7,0.0,164.7</v>
      </c>
    </row>
    <row r="212" spans="1:63" x14ac:dyDescent="0.2">
      <c r="A212" s="4">
        <f t="shared" si="188"/>
        <v>18.399999999999991</v>
      </c>
      <c r="B212" s="4">
        <f t="shared" si="144"/>
        <v>183.99999999999991</v>
      </c>
      <c r="C212" s="4">
        <f t="shared" si="145"/>
        <v>1</v>
      </c>
      <c r="D212" s="4">
        <v>1</v>
      </c>
      <c r="E212" s="4">
        <f t="shared" si="146"/>
        <v>18.399999999999991</v>
      </c>
      <c r="F212" s="19">
        <f t="shared" si="133"/>
        <v>0</v>
      </c>
      <c r="G212" s="19">
        <f t="shared" si="147"/>
        <v>0</v>
      </c>
      <c r="H212" s="19"/>
      <c r="I212" s="19">
        <f t="shared" si="148"/>
        <v>175.59999999999991</v>
      </c>
      <c r="J212" s="19">
        <f t="shared" si="149"/>
        <v>150</v>
      </c>
      <c r="K212" s="19"/>
      <c r="L212" s="19">
        <f t="shared" si="150"/>
        <v>9</v>
      </c>
      <c r="M212" s="19">
        <f t="shared" si="151"/>
        <v>0</v>
      </c>
      <c r="N212" s="19">
        <f t="shared" si="152"/>
        <v>9</v>
      </c>
      <c r="O212" s="19">
        <f t="shared" si="153"/>
        <v>0</v>
      </c>
      <c r="P212" s="19">
        <f t="shared" si="154"/>
        <v>0</v>
      </c>
      <c r="Q212" s="19">
        <f t="shared" si="185"/>
        <v>165.59999999999991</v>
      </c>
      <c r="R212" s="19">
        <f t="shared" si="155"/>
        <v>0</v>
      </c>
      <c r="S212" s="19">
        <f t="shared" si="156"/>
        <v>0.6</v>
      </c>
      <c r="T212" s="4" t="s">
        <v>0</v>
      </c>
      <c r="U212" s="4">
        <f t="shared" si="157"/>
        <v>2101</v>
      </c>
      <c r="V212" s="19">
        <f t="shared" si="134"/>
        <v>175.59999999999991</v>
      </c>
      <c r="W212" s="19">
        <f t="shared" si="135"/>
        <v>150.6</v>
      </c>
      <c r="X212" s="8">
        <f t="shared" si="158"/>
        <v>5</v>
      </c>
      <c r="Y212" s="4">
        <f t="shared" si="187"/>
        <v>12</v>
      </c>
      <c r="Z212" s="8">
        <f t="shared" si="159"/>
        <v>1018.4</v>
      </c>
      <c r="AA212" s="4">
        <f t="shared" si="160"/>
        <v>0</v>
      </c>
      <c r="AB212" s="4">
        <f t="shared" si="161"/>
        <v>0</v>
      </c>
      <c r="AC212" s="4" t="str">
        <f t="shared" si="162"/>
        <v>G0</v>
      </c>
      <c r="AD212" s="4">
        <f t="shared" si="163"/>
        <v>0</v>
      </c>
      <c r="AE212" s="4">
        <f t="shared" si="164"/>
        <v>18.399999999999991</v>
      </c>
      <c r="AF212" s="19">
        <f t="shared" si="136"/>
        <v>0</v>
      </c>
      <c r="AG212" s="19">
        <f t="shared" si="137"/>
        <v>0</v>
      </c>
      <c r="AH212" s="19"/>
      <c r="AI212" s="19">
        <f t="shared" si="138"/>
        <v>175.59999999999991</v>
      </c>
      <c r="AJ212" s="19">
        <f t="shared" si="139"/>
        <v>150</v>
      </c>
      <c r="AK212" s="19"/>
      <c r="AL212" s="19">
        <f t="shared" si="140"/>
        <v>9</v>
      </c>
      <c r="AM212" s="19">
        <f t="shared" si="141"/>
        <v>0</v>
      </c>
      <c r="AN212" s="19">
        <f t="shared" si="165"/>
        <v>9</v>
      </c>
      <c r="AO212" s="19">
        <f t="shared" si="166"/>
        <v>0</v>
      </c>
      <c r="AP212" s="19">
        <f t="shared" si="167"/>
        <v>0</v>
      </c>
      <c r="AQ212" s="19">
        <f t="shared" si="186"/>
        <v>165.59999999999991</v>
      </c>
      <c r="AR212" s="19">
        <f t="shared" si="168"/>
        <v>0</v>
      </c>
      <c r="AS212" s="19">
        <f t="shared" si="169"/>
        <v>-0.6</v>
      </c>
      <c r="AT212" s="4" t="s">
        <v>0</v>
      </c>
      <c r="AU212" s="4">
        <f t="shared" si="170"/>
        <v>2102</v>
      </c>
      <c r="AV212" s="19">
        <f t="shared" si="171"/>
        <v>175.59999999999991</v>
      </c>
      <c r="AW212" s="19">
        <f t="shared" si="172"/>
        <v>149.4</v>
      </c>
      <c r="AX212" s="8">
        <f t="shared" si="173"/>
        <v>5</v>
      </c>
      <c r="AY212" s="4">
        <f t="shared" si="174"/>
        <v>12</v>
      </c>
      <c r="AZ212" s="8">
        <f t="shared" si="175"/>
        <v>1018.4</v>
      </c>
      <c r="BA212" s="4">
        <f t="shared" si="176"/>
        <v>0</v>
      </c>
      <c r="BB212" s="4">
        <f t="shared" si="177"/>
        <v>0</v>
      </c>
      <c r="BC212" s="4" t="str">
        <f t="shared" si="178"/>
        <v>G0</v>
      </c>
      <c r="BD212" s="4">
        <f t="shared" si="179"/>
        <v>0</v>
      </c>
      <c r="BE212" s="19">
        <f t="shared" si="180"/>
        <v>0</v>
      </c>
      <c r="BF212" s="19">
        <f t="shared" si="181"/>
        <v>1.1999999999999886</v>
      </c>
      <c r="BG212" s="19">
        <f t="shared" si="182"/>
        <v>90</v>
      </c>
      <c r="BH212" s="1" t="str">
        <f t="shared" si="183"/>
        <v>T,2101,175.6,150.6,5,12,1018.4,0,0,G0,0</v>
      </c>
      <c r="BI212" s="1" t="str">
        <f t="shared" si="184"/>
        <v>T,2102,175.6,149.4,5,12,1018.4,0,0,G0,0</v>
      </c>
      <c r="BJ212" s="1" t="str">
        <f t="shared" si="142"/>
        <v>T,2101,175.6,150.6,5,12,1018.4,0,0,G0,0|T,2102,175.6,149.4,5,12,1018.4,0,0,G0,0|</v>
      </c>
      <c r="BK212" s="1" t="str">
        <f t="shared" si="143"/>
        <v>175.6,150.0,5.0,9.0,0.0,165.6,0.0,165.6</v>
      </c>
    </row>
    <row r="213" spans="1:63" x14ac:dyDescent="0.2">
      <c r="A213" s="4">
        <f t="shared" si="188"/>
        <v>18.499999999999993</v>
      </c>
      <c r="B213" s="4">
        <f t="shared" si="144"/>
        <v>184.99999999999991</v>
      </c>
      <c r="C213" s="4">
        <f t="shared" si="145"/>
        <v>1</v>
      </c>
      <c r="D213" s="4">
        <v>1</v>
      </c>
      <c r="E213" s="4">
        <f t="shared" si="146"/>
        <v>18.499999999999993</v>
      </c>
      <c r="F213" s="19">
        <f t="shared" si="133"/>
        <v>0</v>
      </c>
      <c r="G213" s="19">
        <f t="shared" si="147"/>
        <v>0</v>
      </c>
      <c r="H213" s="19"/>
      <c r="I213" s="19">
        <f t="shared" si="148"/>
        <v>176.49999999999994</v>
      </c>
      <c r="J213" s="19">
        <f t="shared" si="149"/>
        <v>150</v>
      </c>
      <c r="K213" s="19"/>
      <c r="L213" s="19">
        <f t="shared" si="150"/>
        <v>9</v>
      </c>
      <c r="M213" s="19">
        <f t="shared" si="151"/>
        <v>0</v>
      </c>
      <c r="N213" s="19">
        <f t="shared" si="152"/>
        <v>9</v>
      </c>
      <c r="O213" s="19">
        <f t="shared" si="153"/>
        <v>0</v>
      </c>
      <c r="P213" s="19">
        <f t="shared" si="154"/>
        <v>0</v>
      </c>
      <c r="Q213" s="19">
        <f t="shared" si="185"/>
        <v>166.49999999999994</v>
      </c>
      <c r="R213" s="19">
        <f t="shared" si="155"/>
        <v>0</v>
      </c>
      <c r="S213" s="19">
        <f t="shared" si="156"/>
        <v>0.6</v>
      </c>
      <c r="T213" s="4" t="s">
        <v>0</v>
      </c>
      <c r="U213" s="4">
        <f t="shared" si="157"/>
        <v>2101</v>
      </c>
      <c r="V213" s="19">
        <f t="shared" si="134"/>
        <v>176.49999999999994</v>
      </c>
      <c r="W213" s="19">
        <f t="shared" si="135"/>
        <v>150.6</v>
      </c>
      <c r="X213" s="8">
        <f t="shared" si="158"/>
        <v>5</v>
      </c>
      <c r="Y213" s="4">
        <f t="shared" si="187"/>
        <v>12</v>
      </c>
      <c r="Z213" s="8">
        <f t="shared" si="159"/>
        <v>1018.5</v>
      </c>
      <c r="AA213" s="4">
        <f t="shared" si="160"/>
        <v>0</v>
      </c>
      <c r="AB213" s="4">
        <f t="shared" si="161"/>
        <v>0</v>
      </c>
      <c r="AC213" s="4" t="str">
        <f t="shared" si="162"/>
        <v>G0</v>
      </c>
      <c r="AD213" s="4">
        <f t="shared" si="163"/>
        <v>0</v>
      </c>
      <c r="AE213" s="4">
        <f t="shared" si="164"/>
        <v>18.499999999999993</v>
      </c>
      <c r="AF213" s="19">
        <f t="shared" si="136"/>
        <v>0</v>
      </c>
      <c r="AG213" s="19">
        <f t="shared" si="137"/>
        <v>0</v>
      </c>
      <c r="AH213" s="19"/>
      <c r="AI213" s="19">
        <f t="shared" si="138"/>
        <v>176.49999999999994</v>
      </c>
      <c r="AJ213" s="19">
        <f t="shared" si="139"/>
        <v>150</v>
      </c>
      <c r="AK213" s="19"/>
      <c r="AL213" s="19">
        <f t="shared" si="140"/>
        <v>9</v>
      </c>
      <c r="AM213" s="19">
        <f t="shared" si="141"/>
        <v>0</v>
      </c>
      <c r="AN213" s="19">
        <f t="shared" si="165"/>
        <v>9</v>
      </c>
      <c r="AO213" s="19">
        <f t="shared" si="166"/>
        <v>0</v>
      </c>
      <c r="AP213" s="19">
        <f t="shared" si="167"/>
        <v>0</v>
      </c>
      <c r="AQ213" s="19">
        <f t="shared" si="186"/>
        <v>166.49999999999994</v>
      </c>
      <c r="AR213" s="19">
        <f t="shared" si="168"/>
        <v>0</v>
      </c>
      <c r="AS213" s="19">
        <f t="shared" si="169"/>
        <v>-0.6</v>
      </c>
      <c r="AT213" s="4" t="s">
        <v>0</v>
      </c>
      <c r="AU213" s="4">
        <f t="shared" si="170"/>
        <v>2102</v>
      </c>
      <c r="AV213" s="19">
        <f t="shared" si="171"/>
        <v>176.49999999999994</v>
      </c>
      <c r="AW213" s="19">
        <f t="shared" si="172"/>
        <v>149.4</v>
      </c>
      <c r="AX213" s="8">
        <f t="shared" si="173"/>
        <v>5</v>
      </c>
      <c r="AY213" s="4">
        <f t="shared" si="174"/>
        <v>12</v>
      </c>
      <c r="AZ213" s="8">
        <f t="shared" si="175"/>
        <v>1018.5</v>
      </c>
      <c r="BA213" s="4">
        <f t="shared" si="176"/>
        <v>0</v>
      </c>
      <c r="BB213" s="4">
        <f t="shared" si="177"/>
        <v>0</v>
      </c>
      <c r="BC213" s="4" t="str">
        <f t="shared" si="178"/>
        <v>G0</v>
      </c>
      <c r="BD213" s="4">
        <f t="shared" si="179"/>
        <v>0</v>
      </c>
      <c r="BE213" s="19">
        <f t="shared" si="180"/>
        <v>0</v>
      </c>
      <c r="BF213" s="19">
        <f t="shared" si="181"/>
        <v>1.1999999999999886</v>
      </c>
      <c r="BG213" s="19">
        <f t="shared" si="182"/>
        <v>90</v>
      </c>
      <c r="BH213" s="1" t="str">
        <f t="shared" si="183"/>
        <v>T,2101,176.5,150.6,5,12,1018.5,0,0,G0,0</v>
      </c>
      <c r="BI213" s="1" t="str">
        <f t="shared" si="184"/>
        <v>T,2102,176.5,149.4,5,12,1018.5,0,0,G0,0</v>
      </c>
      <c r="BJ213" s="1" t="str">
        <f t="shared" si="142"/>
        <v>T,2101,176.5,150.6,5,12,1018.5,0,0,G0,0|T,2102,176.5,149.4,5,12,1018.5,0,0,G0,0|</v>
      </c>
      <c r="BK213" s="1" t="str">
        <f t="shared" si="143"/>
        <v>176.5,150.0,5.0,9.0,0.0,166.5,0.0,166.5</v>
      </c>
    </row>
    <row r="214" spans="1:63" x14ac:dyDescent="0.2">
      <c r="A214" s="4">
        <f t="shared" si="188"/>
        <v>18.599999999999994</v>
      </c>
      <c r="B214" s="4">
        <f t="shared" si="144"/>
        <v>185.99999999999994</v>
      </c>
      <c r="C214" s="4">
        <f t="shared" si="145"/>
        <v>1</v>
      </c>
      <c r="D214" s="4">
        <v>1</v>
      </c>
      <c r="E214" s="4">
        <f t="shared" si="146"/>
        <v>18.599999999999994</v>
      </c>
      <c r="F214" s="19">
        <f t="shared" si="133"/>
        <v>0</v>
      </c>
      <c r="G214" s="19">
        <f t="shared" si="147"/>
        <v>0</v>
      </c>
      <c r="H214" s="19"/>
      <c r="I214" s="19">
        <f t="shared" si="148"/>
        <v>177.39999999999995</v>
      </c>
      <c r="J214" s="19">
        <f t="shared" si="149"/>
        <v>150</v>
      </c>
      <c r="K214" s="19"/>
      <c r="L214" s="19">
        <f t="shared" si="150"/>
        <v>9</v>
      </c>
      <c r="M214" s="19">
        <f t="shared" si="151"/>
        <v>0</v>
      </c>
      <c r="N214" s="19">
        <f t="shared" si="152"/>
        <v>9</v>
      </c>
      <c r="O214" s="19">
        <f t="shared" si="153"/>
        <v>0</v>
      </c>
      <c r="P214" s="19">
        <f t="shared" si="154"/>
        <v>0</v>
      </c>
      <c r="Q214" s="19">
        <f t="shared" si="185"/>
        <v>167.39999999999995</v>
      </c>
      <c r="R214" s="19">
        <f t="shared" si="155"/>
        <v>0</v>
      </c>
      <c r="S214" s="19">
        <f t="shared" si="156"/>
        <v>0.6</v>
      </c>
      <c r="T214" s="4" t="s">
        <v>0</v>
      </c>
      <c r="U214" s="4">
        <f t="shared" si="157"/>
        <v>2101</v>
      </c>
      <c r="V214" s="19">
        <f t="shared" si="134"/>
        <v>177.39999999999995</v>
      </c>
      <c r="W214" s="19">
        <f t="shared" si="135"/>
        <v>150.6</v>
      </c>
      <c r="X214" s="8">
        <f t="shared" si="158"/>
        <v>5</v>
      </c>
      <c r="Y214" s="4">
        <f t="shared" si="187"/>
        <v>12</v>
      </c>
      <c r="Z214" s="8">
        <f t="shared" si="159"/>
        <v>1018.6</v>
      </c>
      <c r="AA214" s="4">
        <f t="shared" si="160"/>
        <v>0</v>
      </c>
      <c r="AB214" s="4">
        <f t="shared" si="161"/>
        <v>0</v>
      </c>
      <c r="AC214" s="4" t="str">
        <f t="shared" si="162"/>
        <v>G0</v>
      </c>
      <c r="AD214" s="4">
        <f t="shared" si="163"/>
        <v>0</v>
      </c>
      <c r="AE214" s="4">
        <f t="shared" si="164"/>
        <v>18.599999999999994</v>
      </c>
      <c r="AF214" s="19">
        <f t="shared" si="136"/>
        <v>0</v>
      </c>
      <c r="AG214" s="19">
        <f t="shared" si="137"/>
        <v>0</v>
      </c>
      <c r="AH214" s="19"/>
      <c r="AI214" s="19">
        <f t="shared" si="138"/>
        <v>177.39999999999995</v>
      </c>
      <c r="AJ214" s="19">
        <f t="shared" si="139"/>
        <v>150</v>
      </c>
      <c r="AK214" s="19"/>
      <c r="AL214" s="19">
        <f t="shared" si="140"/>
        <v>9</v>
      </c>
      <c r="AM214" s="19">
        <f t="shared" si="141"/>
        <v>0</v>
      </c>
      <c r="AN214" s="19">
        <f t="shared" si="165"/>
        <v>9</v>
      </c>
      <c r="AO214" s="19">
        <f t="shared" si="166"/>
        <v>0</v>
      </c>
      <c r="AP214" s="19">
        <f t="shared" si="167"/>
        <v>0</v>
      </c>
      <c r="AQ214" s="19">
        <f t="shared" si="186"/>
        <v>167.39999999999995</v>
      </c>
      <c r="AR214" s="19">
        <f t="shared" si="168"/>
        <v>0</v>
      </c>
      <c r="AS214" s="19">
        <f t="shared" si="169"/>
        <v>-0.6</v>
      </c>
      <c r="AT214" s="4" t="s">
        <v>0</v>
      </c>
      <c r="AU214" s="4">
        <f t="shared" si="170"/>
        <v>2102</v>
      </c>
      <c r="AV214" s="19">
        <f t="shared" si="171"/>
        <v>177.39999999999995</v>
      </c>
      <c r="AW214" s="19">
        <f t="shared" si="172"/>
        <v>149.4</v>
      </c>
      <c r="AX214" s="8">
        <f t="shared" si="173"/>
        <v>5</v>
      </c>
      <c r="AY214" s="4">
        <f t="shared" si="174"/>
        <v>12</v>
      </c>
      <c r="AZ214" s="8">
        <f t="shared" si="175"/>
        <v>1018.6</v>
      </c>
      <c r="BA214" s="4">
        <f t="shared" si="176"/>
        <v>0</v>
      </c>
      <c r="BB214" s="4">
        <f t="shared" si="177"/>
        <v>0</v>
      </c>
      <c r="BC214" s="4" t="str">
        <f t="shared" si="178"/>
        <v>G0</v>
      </c>
      <c r="BD214" s="4">
        <f t="shared" si="179"/>
        <v>0</v>
      </c>
      <c r="BE214" s="19">
        <f t="shared" si="180"/>
        <v>0</v>
      </c>
      <c r="BF214" s="19">
        <f t="shared" si="181"/>
        <v>1.1999999999999886</v>
      </c>
      <c r="BG214" s="19">
        <f t="shared" si="182"/>
        <v>90</v>
      </c>
      <c r="BH214" s="1" t="str">
        <f t="shared" si="183"/>
        <v>T,2101,177.4,150.6,5,12,1018.6,0,0,G0,0</v>
      </c>
      <c r="BI214" s="1" t="str">
        <f t="shared" si="184"/>
        <v>T,2102,177.4,149.4,5,12,1018.6,0,0,G0,0</v>
      </c>
      <c r="BJ214" s="1" t="str">
        <f t="shared" si="142"/>
        <v>T,2101,177.4,150.6,5,12,1018.6,0,0,G0,0|T,2102,177.4,149.4,5,12,1018.6,0,0,G0,0|</v>
      </c>
      <c r="BK214" s="1" t="str">
        <f t="shared" si="143"/>
        <v>177.4,150.0,5.0,9.0,0.0,167.4,0.0,167.4</v>
      </c>
    </row>
    <row r="215" spans="1:63" x14ac:dyDescent="0.2">
      <c r="A215" s="4">
        <f t="shared" si="188"/>
        <v>18.699999999999996</v>
      </c>
      <c r="B215" s="4">
        <f t="shared" si="144"/>
        <v>186.99999999999994</v>
      </c>
      <c r="C215" s="4">
        <f t="shared" si="145"/>
        <v>1</v>
      </c>
      <c r="D215" s="4">
        <v>1</v>
      </c>
      <c r="E215" s="4">
        <f t="shared" si="146"/>
        <v>18.699999999999996</v>
      </c>
      <c r="F215" s="19">
        <f t="shared" si="133"/>
        <v>0</v>
      </c>
      <c r="G215" s="19">
        <f t="shared" si="147"/>
        <v>0</v>
      </c>
      <c r="H215" s="19"/>
      <c r="I215" s="19">
        <f t="shared" si="148"/>
        <v>178.29999999999995</v>
      </c>
      <c r="J215" s="19">
        <f t="shared" si="149"/>
        <v>150</v>
      </c>
      <c r="K215" s="19"/>
      <c r="L215" s="19">
        <f t="shared" si="150"/>
        <v>9</v>
      </c>
      <c r="M215" s="19">
        <f t="shared" si="151"/>
        <v>0</v>
      </c>
      <c r="N215" s="19">
        <f t="shared" si="152"/>
        <v>9</v>
      </c>
      <c r="O215" s="19">
        <f t="shared" si="153"/>
        <v>0</v>
      </c>
      <c r="P215" s="19">
        <f t="shared" si="154"/>
        <v>0</v>
      </c>
      <c r="Q215" s="19">
        <f t="shared" si="185"/>
        <v>168.29999999999995</v>
      </c>
      <c r="R215" s="19">
        <f t="shared" si="155"/>
        <v>0</v>
      </c>
      <c r="S215" s="19">
        <f t="shared" si="156"/>
        <v>0.6</v>
      </c>
      <c r="T215" s="4" t="s">
        <v>0</v>
      </c>
      <c r="U215" s="4">
        <f t="shared" si="157"/>
        <v>2101</v>
      </c>
      <c r="V215" s="19">
        <f t="shared" si="134"/>
        <v>178.29999999999995</v>
      </c>
      <c r="W215" s="19">
        <f t="shared" si="135"/>
        <v>150.6</v>
      </c>
      <c r="X215" s="8">
        <f t="shared" si="158"/>
        <v>5</v>
      </c>
      <c r="Y215" s="4">
        <f t="shared" si="187"/>
        <v>12</v>
      </c>
      <c r="Z215" s="8">
        <f t="shared" si="159"/>
        <v>1018.7</v>
      </c>
      <c r="AA215" s="4">
        <f t="shared" si="160"/>
        <v>0</v>
      </c>
      <c r="AB215" s="4">
        <f t="shared" si="161"/>
        <v>0</v>
      </c>
      <c r="AC215" s="4" t="str">
        <f t="shared" si="162"/>
        <v>G0</v>
      </c>
      <c r="AD215" s="4">
        <f t="shared" si="163"/>
        <v>0</v>
      </c>
      <c r="AE215" s="4">
        <f t="shared" si="164"/>
        <v>18.699999999999996</v>
      </c>
      <c r="AF215" s="19">
        <f t="shared" si="136"/>
        <v>0</v>
      </c>
      <c r="AG215" s="19">
        <f t="shared" si="137"/>
        <v>0</v>
      </c>
      <c r="AH215" s="19"/>
      <c r="AI215" s="19">
        <f t="shared" si="138"/>
        <v>178.29999999999995</v>
      </c>
      <c r="AJ215" s="19">
        <f t="shared" si="139"/>
        <v>150</v>
      </c>
      <c r="AK215" s="19"/>
      <c r="AL215" s="19">
        <f t="shared" si="140"/>
        <v>9</v>
      </c>
      <c r="AM215" s="19">
        <f t="shared" si="141"/>
        <v>0</v>
      </c>
      <c r="AN215" s="19">
        <f t="shared" si="165"/>
        <v>9</v>
      </c>
      <c r="AO215" s="19">
        <f t="shared" si="166"/>
        <v>0</v>
      </c>
      <c r="AP215" s="19">
        <f t="shared" si="167"/>
        <v>0</v>
      </c>
      <c r="AQ215" s="19">
        <f t="shared" si="186"/>
        <v>168.29999999999995</v>
      </c>
      <c r="AR215" s="19">
        <f t="shared" si="168"/>
        <v>0</v>
      </c>
      <c r="AS215" s="19">
        <f t="shared" si="169"/>
        <v>-0.6</v>
      </c>
      <c r="AT215" s="4" t="s">
        <v>0</v>
      </c>
      <c r="AU215" s="4">
        <f t="shared" si="170"/>
        <v>2102</v>
      </c>
      <c r="AV215" s="19">
        <f t="shared" si="171"/>
        <v>178.29999999999995</v>
      </c>
      <c r="AW215" s="19">
        <f t="shared" si="172"/>
        <v>149.4</v>
      </c>
      <c r="AX215" s="8">
        <f t="shared" si="173"/>
        <v>5</v>
      </c>
      <c r="AY215" s="4">
        <f t="shared" si="174"/>
        <v>12</v>
      </c>
      <c r="AZ215" s="8">
        <f t="shared" si="175"/>
        <v>1018.7</v>
      </c>
      <c r="BA215" s="4">
        <f t="shared" si="176"/>
        <v>0</v>
      </c>
      <c r="BB215" s="4">
        <f t="shared" si="177"/>
        <v>0</v>
      </c>
      <c r="BC215" s="4" t="str">
        <f t="shared" si="178"/>
        <v>G0</v>
      </c>
      <c r="BD215" s="4">
        <f t="shared" si="179"/>
        <v>0</v>
      </c>
      <c r="BE215" s="19">
        <f t="shared" si="180"/>
        <v>0</v>
      </c>
      <c r="BF215" s="19">
        <f t="shared" si="181"/>
        <v>1.1999999999999886</v>
      </c>
      <c r="BG215" s="19">
        <f t="shared" si="182"/>
        <v>90</v>
      </c>
      <c r="BH215" s="1" t="str">
        <f t="shared" si="183"/>
        <v>T,2101,178.3,150.6,5,12,1018.7,0,0,G0,0</v>
      </c>
      <c r="BI215" s="1" t="str">
        <f t="shared" si="184"/>
        <v>T,2102,178.3,149.4,5,12,1018.7,0,0,G0,0</v>
      </c>
      <c r="BJ215" s="1" t="str">
        <f t="shared" si="142"/>
        <v>T,2101,178.3,150.6,5,12,1018.7,0,0,G0,0|T,2102,178.3,149.4,5,12,1018.7,0,0,G0,0|</v>
      </c>
      <c r="BK215" s="1" t="str">
        <f t="shared" si="143"/>
        <v>178.3,150.0,5.0,9.0,0.0,168.3,0.0,168.3</v>
      </c>
    </row>
    <row r="216" spans="1:63" x14ac:dyDescent="0.2">
      <c r="A216" s="4">
        <f t="shared" si="188"/>
        <v>18.799999999999997</v>
      </c>
      <c r="B216" s="4">
        <f t="shared" si="144"/>
        <v>187.99999999999997</v>
      </c>
      <c r="C216" s="4">
        <f t="shared" si="145"/>
        <v>1</v>
      </c>
      <c r="D216" s="4">
        <v>1</v>
      </c>
      <c r="E216" s="4">
        <f t="shared" si="146"/>
        <v>18.799999999999997</v>
      </c>
      <c r="F216" s="19">
        <f t="shared" si="133"/>
        <v>0</v>
      </c>
      <c r="G216" s="19">
        <f t="shared" si="147"/>
        <v>0</v>
      </c>
      <c r="H216" s="19"/>
      <c r="I216" s="19">
        <f t="shared" si="148"/>
        <v>179.2</v>
      </c>
      <c r="J216" s="19">
        <f t="shared" si="149"/>
        <v>150</v>
      </c>
      <c r="K216" s="19"/>
      <c r="L216" s="19">
        <f t="shared" si="150"/>
        <v>9</v>
      </c>
      <c r="M216" s="19">
        <f t="shared" si="151"/>
        <v>0</v>
      </c>
      <c r="N216" s="19">
        <f t="shared" si="152"/>
        <v>9</v>
      </c>
      <c r="O216" s="19">
        <f t="shared" si="153"/>
        <v>0</v>
      </c>
      <c r="P216" s="19">
        <f t="shared" si="154"/>
        <v>0</v>
      </c>
      <c r="Q216" s="19">
        <f t="shared" si="185"/>
        <v>169.2</v>
      </c>
      <c r="R216" s="19">
        <f t="shared" si="155"/>
        <v>0</v>
      </c>
      <c r="S216" s="19">
        <f t="shared" si="156"/>
        <v>0.6</v>
      </c>
      <c r="T216" s="4" t="s">
        <v>0</v>
      </c>
      <c r="U216" s="4">
        <f t="shared" si="157"/>
        <v>2101</v>
      </c>
      <c r="V216" s="19">
        <f t="shared" si="134"/>
        <v>179.2</v>
      </c>
      <c r="W216" s="19">
        <f t="shared" si="135"/>
        <v>150.6</v>
      </c>
      <c r="X216" s="8">
        <f t="shared" si="158"/>
        <v>5</v>
      </c>
      <c r="Y216" s="4">
        <f t="shared" si="187"/>
        <v>12</v>
      </c>
      <c r="Z216" s="8">
        <f t="shared" si="159"/>
        <v>1018.8</v>
      </c>
      <c r="AA216" s="4">
        <f t="shared" si="160"/>
        <v>0</v>
      </c>
      <c r="AB216" s="4">
        <f t="shared" si="161"/>
        <v>0</v>
      </c>
      <c r="AC216" s="4" t="str">
        <f t="shared" si="162"/>
        <v>G0</v>
      </c>
      <c r="AD216" s="4">
        <f t="shared" si="163"/>
        <v>0</v>
      </c>
      <c r="AE216" s="4">
        <f t="shared" si="164"/>
        <v>18.799999999999997</v>
      </c>
      <c r="AF216" s="19">
        <f t="shared" si="136"/>
        <v>0</v>
      </c>
      <c r="AG216" s="19">
        <f t="shared" si="137"/>
        <v>0</v>
      </c>
      <c r="AH216" s="19"/>
      <c r="AI216" s="19">
        <f t="shared" si="138"/>
        <v>179.2</v>
      </c>
      <c r="AJ216" s="19">
        <f t="shared" si="139"/>
        <v>150</v>
      </c>
      <c r="AK216" s="19"/>
      <c r="AL216" s="19">
        <f t="shared" si="140"/>
        <v>9</v>
      </c>
      <c r="AM216" s="19">
        <f t="shared" si="141"/>
        <v>0</v>
      </c>
      <c r="AN216" s="19">
        <f t="shared" si="165"/>
        <v>9</v>
      </c>
      <c r="AO216" s="19">
        <f t="shared" si="166"/>
        <v>0</v>
      </c>
      <c r="AP216" s="19">
        <f t="shared" si="167"/>
        <v>0</v>
      </c>
      <c r="AQ216" s="19">
        <f t="shared" si="186"/>
        <v>169.2</v>
      </c>
      <c r="AR216" s="19">
        <f t="shared" si="168"/>
        <v>0</v>
      </c>
      <c r="AS216" s="19">
        <f t="shared" si="169"/>
        <v>-0.6</v>
      </c>
      <c r="AT216" s="4" t="s">
        <v>0</v>
      </c>
      <c r="AU216" s="4">
        <f t="shared" si="170"/>
        <v>2102</v>
      </c>
      <c r="AV216" s="19">
        <f t="shared" si="171"/>
        <v>179.2</v>
      </c>
      <c r="AW216" s="19">
        <f t="shared" si="172"/>
        <v>149.4</v>
      </c>
      <c r="AX216" s="8">
        <f t="shared" si="173"/>
        <v>5</v>
      </c>
      <c r="AY216" s="4">
        <f t="shared" si="174"/>
        <v>12</v>
      </c>
      <c r="AZ216" s="8">
        <f t="shared" si="175"/>
        <v>1018.8</v>
      </c>
      <c r="BA216" s="4">
        <f t="shared" si="176"/>
        <v>0</v>
      </c>
      <c r="BB216" s="4">
        <f t="shared" si="177"/>
        <v>0</v>
      </c>
      <c r="BC216" s="4" t="str">
        <f t="shared" si="178"/>
        <v>G0</v>
      </c>
      <c r="BD216" s="4">
        <f t="shared" si="179"/>
        <v>0</v>
      </c>
      <c r="BE216" s="19">
        <f t="shared" si="180"/>
        <v>0</v>
      </c>
      <c r="BF216" s="19">
        <f t="shared" si="181"/>
        <v>1.1999999999999886</v>
      </c>
      <c r="BG216" s="19">
        <f t="shared" si="182"/>
        <v>90</v>
      </c>
      <c r="BH216" s="1" t="str">
        <f t="shared" si="183"/>
        <v>T,2101,179.2,150.6,5,12,1018.8,0,0,G0,0</v>
      </c>
      <c r="BI216" s="1" t="str">
        <f t="shared" si="184"/>
        <v>T,2102,179.2,149.4,5,12,1018.8,0,0,G0,0</v>
      </c>
      <c r="BJ216" s="1" t="str">
        <f t="shared" si="142"/>
        <v>T,2101,179.2,150.6,5,12,1018.8,0,0,G0,0|T,2102,179.2,149.4,5,12,1018.8,0,0,G0,0|</v>
      </c>
      <c r="BK216" s="1" t="str">
        <f t="shared" si="143"/>
        <v>179.2,150.0,5.0,9.0,0.0,169.2,0.0,169.2</v>
      </c>
    </row>
    <row r="217" spans="1:63" x14ac:dyDescent="0.2">
      <c r="A217" s="4">
        <f t="shared" si="188"/>
        <v>18.899999999999999</v>
      </c>
      <c r="B217" s="4">
        <f t="shared" si="144"/>
        <v>188.99999999999997</v>
      </c>
      <c r="C217" s="4">
        <f t="shared" si="145"/>
        <v>1</v>
      </c>
      <c r="D217" s="4">
        <v>1</v>
      </c>
      <c r="E217" s="4">
        <f t="shared" si="146"/>
        <v>18.899999999999999</v>
      </c>
      <c r="F217" s="19">
        <f t="shared" si="133"/>
        <v>0</v>
      </c>
      <c r="G217" s="19">
        <f t="shared" si="147"/>
        <v>0</v>
      </c>
      <c r="H217" s="19"/>
      <c r="I217" s="19">
        <f t="shared" si="148"/>
        <v>180.1</v>
      </c>
      <c r="J217" s="19">
        <f t="shared" si="149"/>
        <v>150</v>
      </c>
      <c r="K217" s="19"/>
      <c r="L217" s="19">
        <f t="shared" si="150"/>
        <v>9</v>
      </c>
      <c r="M217" s="19">
        <f t="shared" si="151"/>
        <v>0</v>
      </c>
      <c r="N217" s="19">
        <f t="shared" si="152"/>
        <v>9</v>
      </c>
      <c r="O217" s="19">
        <f t="shared" si="153"/>
        <v>0</v>
      </c>
      <c r="P217" s="19">
        <f t="shared" si="154"/>
        <v>0</v>
      </c>
      <c r="Q217" s="19">
        <f t="shared" si="185"/>
        <v>170.1</v>
      </c>
      <c r="R217" s="19">
        <f t="shared" si="155"/>
        <v>0</v>
      </c>
      <c r="S217" s="19">
        <f t="shared" si="156"/>
        <v>0.6</v>
      </c>
      <c r="T217" s="4" t="s">
        <v>0</v>
      </c>
      <c r="U217" s="4">
        <f t="shared" si="157"/>
        <v>2101</v>
      </c>
      <c r="V217" s="19">
        <f t="shared" si="134"/>
        <v>180.1</v>
      </c>
      <c r="W217" s="19">
        <f t="shared" si="135"/>
        <v>150.6</v>
      </c>
      <c r="X217" s="8">
        <f t="shared" si="158"/>
        <v>5</v>
      </c>
      <c r="Y217" s="4">
        <f t="shared" si="187"/>
        <v>12</v>
      </c>
      <c r="Z217" s="8">
        <f t="shared" si="159"/>
        <v>1018.9</v>
      </c>
      <c r="AA217" s="4">
        <f t="shared" si="160"/>
        <v>0</v>
      </c>
      <c r="AB217" s="4">
        <f t="shared" si="161"/>
        <v>0</v>
      </c>
      <c r="AC217" s="4" t="str">
        <f t="shared" si="162"/>
        <v>G0</v>
      </c>
      <c r="AD217" s="4">
        <f t="shared" si="163"/>
        <v>0</v>
      </c>
      <c r="AE217" s="4">
        <f t="shared" si="164"/>
        <v>18.899999999999999</v>
      </c>
      <c r="AF217" s="19">
        <f t="shared" si="136"/>
        <v>0</v>
      </c>
      <c r="AG217" s="19">
        <f t="shared" si="137"/>
        <v>0</v>
      </c>
      <c r="AH217" s="19"/>
      <c r="AI217" s="19">
        <f t="shared" si="138"/>
        <v>180.1</v>
      </c>
      <c r="AJ217" s="19">
        <f t="shared" si="139"/>
        <v>150</v>
      </c>
      <c r="AK217" s="19"/>
      <c r="AL217" s="19">
        <f t="shared" si="140"/>
        <v>9</v>
      </c>
      <c r="AM217" s="19">
        <f t="shared" si="141"/>
        <v>0</v>
      </c>
      <c r="AN217" s="19">
        <f t="shared" si="165"/>
        <v>9</v>
      </c>
      <c r="AO217" s="19">
        <f t="shared" si="166"/>
        <v>0</v>
      </c>
      <c r="AP217" s="19">
        <f t="shared" si="167"/>
        <v>0</v>
      </c>
      <c r="AQ217" s="19">
        <f t="shared" si="186"/>
        <v>170.1</v>
      </c>
      <c r="AR217" s="19">
        <f t="shared" si="168"/>
        <v>0</v>
      </c>
      <c r="AS217" s="19">
        <f t="shared" si="169"/>
        <v>-0.6</v>
      </c>
      <c r="AT217" s="4" t="s">
        <v>0</v>
      </c>
      <c r="AU217" s="4">
        <f t="shared" si="170"/>
        <v>2102</v>
      </c>
      <c r="AV217" s="19">
        <f t="shared" si="171"/>
        <v>180.1</v>
      </c>
      <c r="AW217" s="19">
        <f t="shared" si="172"/>
        <v>149.4</v>
      </c>
      <c r="AX217" s="8">
        <f t="shared" si="173"/>
        <v>5</v>
      </c>
      <c r="AY217" s="4">
        <f t="shared" si="174"/>
        <v>12</v>
      </c>
      <c r="AZ217" s="8">
        <f t="shared" si="175"/>
        <v>1018.9</v>
      </c>
      <c r="BA217" s="4">
        <f t="shared" si="176"/>
        <v>0</v>
      </c>
      <c r="BB217" s="4">
        <f t="shared" si="177"/>
        <v>0</v>
      </c>
      <c r="BC217" s="4" t="str">
        <f t="shared" si="178"/>
        <v>G0</v>
      </c>
      <c r="BD217" s="4">
        <f t="shared" si="179"/>
        <v>0</v>
      </c>
      <c r="BE217" s="19">
        <f t="shared" si="180"/>
        <v>0</v>
      </c>
      <c r="BF217" s="19">
        <f t="shared" si="181"/>
        <v>1.1999999999999886</v>
      </c>
      <c r="BG217" s="19">
        <f t="shared" si="182"/>
        <v>90</v>
      </c>
      <c r="BH217" s="1" t="str">
        <f t="shared" si="183"/>
        <v>T,2101,180.1,150.6,5,12,1018.9,0,0,G0,0</v>
      </c>
      <c r="BI217" s="1" t="str">
        <f t="shared" si="184"/>
        <v>T,2102,180.1,149.4,5,12,1018.9,0,0,G0,0</v>
      </c>
      <c r="BJ217" s="1" t="str">
        <f t="shared" si="142"/>
        <v>T,2101,180.1,150.6,5,12,1018.9,0,0,G0,0|T,2102,180.1,149.4,5,12,1018.9,0,0,G0,0|</v>
      </c>
      <c r="BK217" s="1" t="str">
        <f t="shared" si="143"/>
        <v>180.1,150.0,5.0,9.0,0.0,170.1,0.0,170.1</v>
      </c>
    </row>
    <row r="218" spans="1:63" x14ac:dyDescent="0.2">
      <c r="A218" s="4">
        <f t="shared" si="188"/>
        <v>19</v>
      </c>
      <c r="B218" s="4">
        <f t="shared" si="144"/>
        <v>190</v>
      </c>
      <c r="C218" s="4">
        <f t="shared" si="145"/>
        <v>1</v>
      </c>
      <c r="D218" s="4">
        <v>1</v>
      </c>
      <c r="E218" s="4">
        <f t="shared" si="146"/>
        <v>19</v>
      </c>
      <c r="F218" s="19">
        <f t="shared" si="133"/>
        <v>0</v>
      </c>
      <c r="G218" s="19">
        <f t="shared" si="147"/>
        <v>0</v>
      </c>
      <c r="H218" s="19"/>
      <c r="I218" s="19">
        <f t="shared" si="148"/>
        <v>181</v>
      </c>
      <c r="J218" s="19">
        <f t="shared" si="149"/>
        <v>150</v>
      </c>
      <c r="K218" s="19"/>
      <c r="L218" s="19">
        <f t="shared" si="150"/>
        <v>9</v>
      </c>
      <c r="M218" s="19">
        <f t="shared" si="151"/>
        <v>0</v>
      </c>
      <c r="N218" s="19">
        <f t="shared" si="152"/>
        <v>9</v>
      </c>
      <c r="O218" s="19">
        <f t="shared" si="153"/>
        <v>0</v>
      </c>
      <c r="P218" s="19">
        <f t="shared" si="154"/>
        <v>0</v>
      </c>
      <c r="Q218" s="19">
        <f t="shared" si="185"/>
        <v>171</v>
      </c>
      <c r="R218" s="19">
        <f t="shared" si="155"/>
        <v>0</v>
      </c>
      <c r="S218" s="19">
        <f t="shared" si="156"/>
        <v>0.6</v>
      </c>
      <c r="T218" s="4" t="s">
        <v>0</v>
      </c>
      <c r="U218" s="4">
        <f t="shared" si="157"/>
        <v>2101</v>
      </c>
      <c r="V218" s="19">
        <f t="shared" si="134"/>
        <v>181</v>
      </c>
      <c r="W218" s="19">
        <f t="shared" si="135"/>
        <v>150.6</v>
      </c>
      <c r="X218" s="8">
        <f t="shared" si="158"/>
        <v>5</v>
      </c>
      <c r="Y218" s="4">
        <f t="shared" si="187"/>
        <v>12</v>
      </c>
      <c r="Z218" s="8">
        <f t="shared" si="159"/>
        <v>1019</v>
      </c>
      <c r="AA218" s="4">
        <f t="shared" si="160"/>
        <v>0</v>
      </c>
      <c r="AB218" s="4">
        <f t="shared" si="161"/>
        <v>0</v>
      </c>
      <c r="AC218" s="4" t="str">
        <f t="shared" si="162"/>
        <v>G0</v>
      </c>
      <c r="AD218" s="4">
        <f t="shared" si="163"/>
        <v>0</v>
      </c>
      <c r="AE218" s="4">
        <f t="shared" si="164"/>
        <v>19</v>
      </c>
      <c r="AF218" s="19">
        <f t="shared" si="136"/>
        <v>0</v>
      </c>
      <c r="AG218" s="19">
        <f t="shared" si="137"/>
        <v>0</v>
      </c>
      <c r="AH218" s="19"/>
      <c r="AI218" s="19">
        <f t="shared" si="138"/>
        <v>181</v>
      </c>
      <c r="AJ218" s="19">
        <f t="shared" si="139"/>
        <v>150</v>
      </c>
      <c r="AK218" s="19"/>
      <c r="AL218" s="19">
        <f t="shared" si="140"/>
        <v>9</v>
      </c>
      <c r="AM218" s="19">
        <f t="shared" si="141"/>
        <v>0</v>
      </c>
      <c r="AN218" s="19">
        <f t="shared" si="165"/>
        <v>9</v>
      </c>
      <c r="AO218" s="19">
        <f t="shared" si="166"/>
        <v>0</v>
      </c>
      <c r="AP218" s="19">
        <f t="shared" si="167"/>
        <v>0</v>
      </c>
      <c r="AQ218" s="19">
        <f t="shared" si="186"/>
        <v>171</v>
      </c>
      <c r="AR218" s="19">
        <f t="shared" si="168"/>
        <v>0</v>
      </c>
      <c r="AS218" s="19">
        <f t="shared" si="169"/>
        <v>-0.6</v>
      </c>
      <c r="AT218" s="4" t="s">
        <v>0</v>
      </c>
      <c r="AU218" s="4">
        <f t="shared" si="170"/>
        <v>2102</v>
      </c>
      <c r="AV218" s="19">
        <f t="shared" si="171"/>
        <v>181</v>
      </c>
      <c r="AW218" s="19">
        <f t="shared" si="172"/>
        <v>149.4</v>
      </c>
      <c r="AX218" s="8">
        <f t="shared" si="173"/>
        <v>5</v>
      </c>
      <c r="AY218" s="4">
        <f t="shared" si="174"/>
        <v>12</v>
      </c>
      <c r="AZ218" s="8">
        <f t="shared" si="175"/>
        <v>1019</v>
      </c>
      <c r="BA218" s="4">
        <f t="shared" si="176"/>
        <v>0</v>
      </c>
      <c r="BB218" s="4">
        <f t="shared" si="177"/>
        <v>0</v>
      </c>
      <c r="BC218" s="4" t="str">
        <f t="shared" si="178"/>
        <v>G0</v>
      </c>
      <c r="BD218" s="4">
        <f t="shared" si="179"/>
        <v>0</v>
      </c>
      <c r="BE218" s="19">
        <f t="shared" si="180"/>
        <v>0</v>
      </c>
      <c r="BF218" s="19">
        <f t="shared" si="181"/>
        <v>1.1999999999999886</v>
      </c>
      <c r="BG218" s="19">
        <f t="shared" si="182"/>
        <v>90</v>
      </c>
      <c r="BH218" s="1" t="str">
        <f t="shared" si="183"/>
        <v>T,2101,181.0,150.6,5,12,1019.0,0,0,G0,0</v>
      </c>
      <c r="BI218" s="1" t="str">
        <f t="shared" si="184"/>
        <v>T,2102,181.0,149.4,5,12,1019.0,0,0,G0,0</v>
      </c>
      <c r="BJ218" s="1" t="str">
        <f t="shared" si="142"/>
        <v>T,2101,181.0,150.6,5,12,1019.0,0,0,G0,0|T,2102,181.0,149.4,5,12,1019.0,0,0,G0,0|</v>
      </c>
      <c r="BK218" s="1" t="str">
        <f t="shared" si="143"/>
        <v>181.0,150.0,5.0,9.0,0.0,171.0,0.0,171.0</v>
      </c>
    </row>
    <row r="219" spans="1:63" x14ac:dyDescent="0.2">
      <c r="A219" s="4">
        <f t="shared" si="188"/>
        <v>19.100000000000001</v>
      </c>
      <c r="B219" s="4">
        <f t="shared" si="144"/>
        <v>191</v>
      </c>
      <c r="C219" s="4">
        <f t="shared" si="145"/>
        <v>1</v>
      </c>
      <c r="D219" s="4">
        <v>1</v>
      </c>
      <c r="E219" s="4">
        <f t="shared" si="146"/>
        <v>19.100000000000001</v>
      </c>
      <c r="F219" s="19">
        <f t="shared" si="133"/>
        <v>0</v>
      </c>
      <c r="G219" s="19">
        <f t="shared" si="147"/>
        <v>0</v>
      </c>
      <c r="H219" s="19"/>
      <c r="I219" s="19">
        <f t="shared" si="148"/>
        <v>181.9</v>
      </c>
      <c r="J219" s="19">
        <f t="shared" si="149"/>
        <v>150</v>
      </c>
      <c r="K219" s="19"/>
      <c r="L219" s="19">
        <f t="shared" si="150"/>
        <v>9</v>
      </c>
      <c r="M219" s="19">
        <f t="shared" si="151"/>
        <v>0</v>
      </c>
      <c r="N219" s="19">
        <f t="shared" si="152"/>
        <v>9</v>
      </c>
      <c r="O219" s="19">
        <f t="shared" si="153"/>
        <v>0</v>
      </c>
      <c r="P219" s="19">
        <f t="shared" si="154"/>
        <v>0</v>
      </c>
      <c r="Q219" s="19">
        <f t="shared" si="185"/>
        <v>171.9</v>
      </c>
      <c r="R219" s="19">
        <f t="shared" si="155"/>
        <v>0</v>
      </c>
      <c r="S219" s="19">
        <f t="shared" si="156"/>
        <v>0.6</v>
      </c>
      <c r="T219" s="4" t="s">
        <v>0</v>
      </c>
      <c r="U219" s="4">
        <f t="shared" si="157"/>
        <v>2101</v>
      </c>
      <c r="V219" s="19">
        <f t="shared" si="134"/>
        <v>181.9</v>
      </c>
      <c r="W219" s="19">
        <f t="shared" si="135"/>
        <v>150.6</v>
      </c>
      <c r="X219" s="8">
        <f t="shared" si="158"/>
        <v>5</v>
      </c>
      <c r="Y219" s="4">
        <f t="shared" si="187"/>
        <v>12</v>
      </c>
      <c r="Z219" s="8">
        <f t="shared" si="159"/>
        <v>1019.1</v>
      </c>
      <c r="AA219" s="4">
        <f t="shared" si="160"/>
        <v>0</v>
      </c>
      <c r="AB219" s="4">
        <f t="shared" si="161"/>
        <v>0</v>
      </c>
      <c r="AC219" s="4" t="str">
        <f t="shared" si="162"/>
        <v>G0</v>
      </c>
      <c r="AD219" s="4">
        <f t="shared" si="163"/>
        <v>0</v>
      </c>
      <c r="AE219" s="4">
        <f t="shared" si="164"/>
        <v>19.100000000000001</v>
      </c>
      <c r="AF219" s="19">
        <f t="shared" si="136"/>
        <v>0</v>
      </c>
      <c r="AG219" s="19">
        <f t="shared" si="137"/>
        <v>0</v>
      </c>
      <c r="AH219" s="19"/>
      <c r="AI219" s="19">
        <f t="shared" si="138"/>
        <v>181.9</v>
      </c>
      <c r="AJ219" s="19">
        <f t="shared" si="139"/>
        <v>150</v>
      </c>
      <c r="AK219" s="19"/>
      <c r="AL219" s="19">
        <f t="shared" si="140"/>
        <v>9</v>
      </c>
      <c r="AM219" s="19">
        <f t="shared" si="141"/>
        <v>0</v>
      </c>
      <c r="AN219" s="19">
        <f t="shared" si="165"/>
        <v>9</v>
      </c>
      <c r="AO219" s="19">
        <f t="shared" si="166"/>
        <v>0</v>
      </c>
      <c r="AP219" s="19">
        <f t="shared" si="167"/>
        <v>0</v>
      </c>
      <c r="AQ219" s="19">
        <f t="shared" si="186"/>
        <v>171.9</v>
      </c>
      <c r="AR219" s="19">
        <f t="shared" si="168"/>
        <v>0</v>
      </c>
      <c r="AS219" s="19">
        <f t="shared" si="169"/>
        <v>-0.6</v>
      </c>
      <c r="AT219" s="4" t="s">
        <v>0</v>
      </c>
      <c r="AU219" s="4">
        <f t="shared" si="170"/>
        <v>2102</v>
      </c>
      <c r="AV219" s="19">
        <f t="shared" si="171"/>
        <v>181.9</v>
      </c>
      <c r="AW219" s="19">
        <f t="shared" si="172"/>
        <v>149.4</v>
      </c>
      <c r="AX219" s="8">
        <f t="shared" si="173"/>
        <v>5</v>
      </c>
      <c r="AY219" s="4">
        <f t="shared" si="174"/>
        <v>12</v>
      </c>
      <c r="AZ219" s="8">
        <f t="shared" si="175"/>
        <v>1019.1</v>
      </c>
      <c r="BA219" s="4">
        <f t="shared" si="176"/>
        <v>0</v>
      </c>
      <c r="BB219" s="4">
        <f t="shared" si="177"/>
        <v>0</v>
      </c>
      <c r="BC219" s="4" t="str">
        <f t="shared" si="178"/>
        <v>G0</v>
      </c>
      <c r="BD219" s="4">
        <f t="shared" si="179"/>
        <v>0</v>
      </c>
      <c r="BE219" s="19">
        <f t="shared" si="180"/>
        <v>0</v>
      </c>
      <c r="BF219" s="19">
        <f t="shared" si="181"/>
        <v>1.1999999999999886</v>
      </c>
      <c r="BG219" s="19">
        <f t="shared" si="182"/>
        <v>90</v>
      </c>
      <c r="BH219" s="1" t="str">
        <f t="shared" si="183"/>
        <v>T,2101,181.9,150.6,5,12,1019.1,0,0,G0,0</v>
      </c>
      <c r="BI219" s="1" t="str">
        <f t="shared" si="184"/>
        <v>T,2102,181.9,149.4,5,12,1019.1,0,0,G0,0</v>
      </c>
      <c r="BJ219" s="1" t="str">
        <f t="shared" si="142"/>
        <v>T,2101,181.9,150.6,5,12,1019.1,0,0,G0,0|T,2102,181.9,149.4,5,12,1019.1,0,0,G0,0|</v>
      </c>
      <c r="BK219" s="1" t="str">
        <f t="shared" si="143"/>
        <v>181.9,150.0,5.0,9.0,0.0,171.9,0.0,171.9</v>
      </c>
    </row>
    <row r="220" spans="1:63" x14ac:dyDescent="0.2">
      <c r="A220" s="4">
        <f t="shared" si="188"/>
        <v>19.200000000000003</v>
      </c>
      <c r="B220" s="4">
        <f t="shared" si="144"/>
        <v>192.00000000000003</v>
      </c>
      <c r="C220" s="4">
        <f t="shared" si="145"/>
        <v>1</v>
      </c>
      <c r="D220" s="4">
        <v>1</v>
      </c>
      <c r="E220" s="4">
        <f t="shared" si="146"/>
        <v>19.200000000000003</v>
      </c>
      <c r="F220" s="19">
        <f t="shared" ref="F220:F228" si="189">$B$14 + $D$14*$E220 + 0.5*$F$14*$E220*$E220</f>
        <v>0</v>
      </c>
      <c r="G220" s="19">
        <f t="shared" si="147"/>
        <v>0</v>
      </c>
      <c r="H220" s="19"/>
      <c r="I220" s="19">
        <f t="shared" si="148"/>
        <v>182.8</v>
      </c>
      <c r="J220" s="19">
        <f t="shared" si="149"/>
        <v>150</v>
      </c>
      <c r="K220" s="19"/>
      <c r="L220" s="19">
        <f t="shared" si="150"/>
        <v>9</v>
      </c>
      <c r="M220" s="19">
        <f t="shared" si="151"/>
        <v>0</v>
      </c>
      <c r="N220" s="19">
        <f t="shared" si="152"/>
        <v>9</v>
      </c>
      <c r="O220" s="19">
        <f t="shared" si="153"/>
        <v>0</v>
      </c>
      <c r="P220" s="19">
        <f t="shared" si="154"/>
        <v>0</v>
      </c>
      <c r="Q220" s="19">
        <f t="shared" si="185"/>
        <v>172.8</v>
      </c>
      <c r="R220" s="19">
        <f t="shared" si="155"/>
        <v>0</v>
      </c>
      <c r="S220" s="19">
        <f t="shared" si="156"/>
        <v>0.6</v>
      </c>
      <c r="T220" s="4" t="s">
        <v>0</v>
      </c>
      <c r="U220" s="4">
        <f t="shared" si="157"/>
        <v>2101</v>
      </c>
      <c r="V220" s="19">
        <f t="shared" ref="V220:V228" si="190">I220+R220</f>
        <v>182.8</v>
      </c>
      <c r="W220" s="19">
        <f t="shared" ref="W220:W228" si="191">J220+S220</f>
        <v>150.6</v>
      </c>
      <c r="X220" s="8">
        <f t="shared" si="158"/>
        <v>5</v>
      </c>
      <c r="Y220" s="4">
        <f t="shared" si="187"/>
        <v>12</v>
      </c>
      <c r="Z220" s="8">
        <f t="shared" si="159"/>
        <v>1019.2</v>
      </c>
      <c r="AA220" s="4">
        <f t="shared" si="160"/>
        <v>0</v>
      </c>
      <c r="AB220" s="4">
        <f t="shared" si="161"/>
        <v>0</v>
      </c>
      <c r="AC220" s="4" t="str">
        <f t="shared" si="162"/>
        <v>G0</v>
      </c>
      <c r="AD220" s="4">
        <f t="shared" si="163"/>
        <v>0</v>
      </c>
      <c r="AE220" s="4">
        <f t="shared" si="164"/>
        <v>19.200000000000003</v>
      </c>
      <c r="AF220" s="19">
        <f t="shared" ref="AF220:AF228" si="192">$B$14 + $D$14*$AE220 + 0.5*$F$14*$AE220*$AE220</f>
        <v>0</v>
      </c>
      <c r="AG220" s="19">
        <f t="shared" ref="AG220:AG228" si="193">$D$14+ $F$14*$AE220</f>
        <v>0</v>
      </c>
      <c r="AH220" s="19"/>
      <c r="AI220" s="19">
        <f t="shared" ref="AI220:AI228" si="194">$B$7 + $B$10*$AE220 + 0.5*$B$12*$AE220*$AE220 + $B$13*COS(AF220)</f>
        <v>182.8</v>
      </c>
      <c r="AJ220" s="19">
        <f t="shared" ref="AJ220:AJ228" si="195">$D$7 + $D$10*$AE220 + 0.5*$D$12*$AE220*$AE220 + $B$13*SIN(AF220)</f>
        <v>150</v>
      </c>
      <c r="AK220" s="19"/>
      <c r="AL220" s="19">
        <f t="shared" ref="AL220:AL228" si="196">$B$10 + $B$12*$AE220 - $B$13*SIN(AF220)*AG220</f>
        <v>9</v>
      </c>
      <c r="AM220" s="19">
        <f t="shared" ref="AM220:AM228" si="197">$D$10 + $D$12*$AE220 + $B$13*COS(AF220)*AG220</f>
        <v>0</v>
      </c>
      <c r="AN220" s="19">
        <f t="shared" si="165"/>
        <v>9</v>
      </c>
      <c r="AO220" s="19">
        <f t="shared" si="166"/>
        <v>0</v>
      </c>
      <c r="AP220" s="19">
        <f t="shared" si="167"/>
        <v>0</v>
      </c>
      <c r="AQ220" s="19">
        <f t="shared" si="186"/>
        <v>172.8</v>
      </c>
      <c r="AR220" s="19">
        <f t="shared" si="168"/>
        <v>0</v>
      </c>
      <c r="AS220" s="19">
        <f t="shared" si="169"/>
        <v>-0.6</v>
      </c>
      <c r="AT220" s="4" t="s">
        <v>0</v>
      </c>
      <c r="AU220" s="4">
        <f t="shared" si="170"/>
        <v>2102</v>
      </c>
      <c r="AV220" s="19">
        <f t="shared" si="171"/>
        <v>182.8</v>
      </c>
      <c r="AW220" s="19">
        <f t="shared" si="172"/>
        <v>149.4</v>
      </c>
      <c r="AX220" s="8">
        <f t="shared" si="173"/>
        <v>5</v>
      </c>
      <c r="AY220" s="4">
        <f t="shared" si="174"/>
        <v>12</v>
      </c>
      <c r="AZ220" s="8">
        <f t="shared" si="175"/>
        <v>1019.2</v>
      </c>
      <c r="BA220" s="4">
        <f t="shared" si="176"/>
        <v>0</v>
      </c>
      <c r="BB220" s="4">
        <f t="shared" si="177"/>
        <v>0</v>
      </c>
      <c r="BC220" s="4" t="str">
        <f t="shared" si="178"/>
        <v>G0</v>
      </c>
      <c r="BD220" s="4">
        <f t="shared" si="179"/>
        <v>0</v>
      </c>
      <c r="BE220" s="19">
        <f t="shared" si="180"/>
        <v>0</v>
      </c>
      <c r="BF220" s="19">
        <f t="shared" si="181"/>
        <v>1.1999999999999886</v>
      </c>
      <c r="BG220" s="19">
        <f t="shared" si="182"/>
        <v>90</v>
      </c>
      <c r="BH220" s="1" t="str">
        <f t="shared" si="183"/>
        <v>T,2101,182.8,150.6,5,12,1019.2,0,0,G0,0</v>
      </c>
      <c r="BI220" s="1" t="str">
        <f t="shared" si="184"/>
        <v>T,2102,182.8,149.4,5,12,1019.2,0,0,G0,0</v>
      </c>
      <c r="BJ220" s="1" t="str">
        <f t="shared" ref="BJ220:BJ228" si="198">IF(C220=1,CONCATENATE(BH220,$BH$25,BI220,$BH$25),"")</f>
        <v>T,2101,182.8,150.6,5,12,1019.2,0,0,G0,0|T,2102,182.8,149.4,5,12,1019.2,0,0,G0,0|</v>
      </c>
      <c r="BK220" s="1" t="str">
        <f t="shared" ref="BK220:BK228" si="199">CONCATENATE(TEXT(I220,"0.0"),",",TEXT(J220,"0.0"),",",TEXT($F$7,"0.0"),",",TEXT(N220,"0.0"),",",TEXT(0,"0.0"),",",TEXT($Q220,"0.0"),",",TEXT($P220,"0.0"),",",TEXT($Q220,"0.0"))</f>
        <v>182.8,150.0,5.0,9.0,0.0,172.8,0.0,172.8</v>
      </c>
    </row>
    <row r="221" spans="1:63" x14ac:dyDescent="0.2">
      <c r="A221" s="4">
        <f t="shared" si="188"/>
        <v>19.300000000000004</v>
      </c>
      <c r="B221" s="4">
        <f t="shared" ref="B221:B228" si="200">A221/$B$17</f>
        <v>193.00000000000003</v>
      </c>
      <c r="C221" s="4">
        <f t="shared" ref="C221:C228" si="201">IF(B221-INT(B221+0.001)&gt;0.001,0,1)</f>
        <v>1</v>
      </c>
      <c r="D221" s="4">
        <v>1</v>
      </c>
      <c r="E221" s="4">
        <f t="shared" ref="E221:E228" si="202">$A221+$B$21</f>
        <v>19.300000000000004</v>
      </c>
      <c r="F221" s="19">
        <f t="shared" si="189"/>
        <v>0</v>
      </c>
      <c r="G221" s="19">
        <f t="shared" ref="G221:G228" si="203">$D$14 + $F$14*$E221</f>
        <v>0</v>
      </c>
      <c r="H221" s="19"/>
      <c r="I221" s="19">
        <f t="shared" ref="I221:I228" si="204">$B$7 + $B$10*$E221 +  0.5*$B$12*$E221*$E221 + $B$13*COS(F221)</f>
        <v>183.70000000000005</v>
      </c>
      <c r="J221" s="19">
        <f t="shared" ref="J221:J228" si="205">$D$7 + $D$10*$E221 + 0.5*$D$12*$E221*$E221 + $B$13*SIN(F221)</f>
        <v>150</v>
      </c>
      <c r="K221" s="19"/>
      <c r="L221" s="19">
        <f t="shared" ref="L221:L228" si="206">$B$10 + $B$12*$E221 - $B$13*SIN(F221)*$G221</f>
        <v>9</v>
      </c>
      <c r="M221" s="19">
        <f t="shared" ref="M221:M228" si="207">$D$10 + $D$12*$E221 + $B$13*COS(F221)*$G221</f>
        <v>0</v>
      </c>
      <c r="N221" s="19">
        <f t="shared" ref="N221:N228" si="208">SQRT(L221*L221+M221*M221)</f>
        <v>9</v>
      </c>
      <c r="O221" s="19">
        <f t="shared" ref="O221:O228" si="209">ATAN2(L221,M221)</f>
        <v>0</v>
      </c>
      <c r="P221" s="19">
        <f t="shared" ref="P221:P228" si="210">O221/$H$12</f>
        <v>0</v>
      </c>
      <c r="Q221" s="19">
        <f t="shared" si="185"/>
        <v>173.70000000000005</v>
      </c>
      <c r="R221" s="19">
        <f t="shared" ref="R221:R228" si="211">$B$20*COS(O221)-$D$20*SIN(O221)</f>
        <v>0</v>
      </c>
      <c r="S221" s="19">
        <f t="shared" ref="S221:S228" si="212">$B$20*SIN(O221)+$D$20*COS(O221)</f>
        <v>0.6</v>
      </c>
      <c r="T221" s="4" t="s">
        <v>0</v>
      </c>
      <c r="U221" s="4">
        <f t="shared" ref="U221:U228" si="213">$B$19</f>
        <v>2101</v>
      </c>
      <c r="V221" s="19">
        <f t="shared" si="190"/>
        <v>183.70000000000005</v>
      </c>
      <c r="W221" s="19">
        <f t="shared" si="191"/>
        <v>150.6</v>
      </c>
      <c r="X221" s="8">
        <f t="shared" ref="X221:X228" si="214">$F$7</f>
        <v>5</v>
      </c>
      <c r="Y221" s="4">
        <f t="shared" si="187"/>
        <v>12</v>
      </c>
      <c r="Z221" s="8">
        <f t="shared" ref="Z221:Z228" si="215">$B$5 + E221</f>
        <v>1019.3</v>
      </c>
      <c r="AA221" s="4">
        <f t="shared" ref="AA221:AA228" si="216">$J$19</f>
        <v>0</v>
      </c>
      <c r="AB221" s="4">
        <f t="shared" ref="AB221:AB228" si="217">$J$20</f>
        <v>0</v>
      </c>
      <c r="AC221" s="4" t="str">
        <f t="shared" ref="AC221:AC228" si="218">$J$21</f>
        <v>G0</v>
      </c>
      <c r="AD221" s="4">
        <f t="shared" ref="AD221:AD228" si="219">$J$22</f>
        <v>0</v>
      </c>
      <c r="AE221" s="4">
        <f t="shared" ref="AE221:AE228" si="220">$A221+$F$21</f>
        <v>19.300000000000004</v>
      </c>
      <c r="AF221" s="19">
        <f t="shared" si="192"/>
        <v>0</v>
      </c>
      <c r="AG221" s="19">
        <f t="shared" si="193"/>
        <v>0</v>
      </c>
      <c r="AH221" s="19"/>
      <c r="AI221" s="19">
        <f t="shared" si="194"/>
        <v>183.70000000000005</v>
      </c>
      <c r="AJ221" s="19">
        <f t="shared" si="195"/>
        <v>150</v>
      </c>
      <c r="AK221" s="19"/>
      <c r="AL221" s="19">
        <f t="shared" si="196"/>
        <v>9</v>
      </c>
      <c r="AM221" s="19">
        <f t="shared" si="197"/>
        <v>0</v>
      </c>
      <c r="AN221" s="19">
        <f t="shared" ref="AN221:AN228" si="221">SQRT(AL221*AL221+AM221*AM221)</f>
        <v>9</v>
      </c>
      <c r="AO221" s="19">
        <f t="shared" ref="AO221:AO228" si="222">ATAN2(AL221,AM221)</f>
        <v>0</v>
      </c>
      <c r="AP221" s="19">
        <f t="shared" ref="AP221:AP228" si="223">AO221/$H$12</f>
        <v>0</v>
      </c>
      <c r="AQ221" s="19">
        <f t="shared" si="186"/>
        <v>173.70000000000005</v>
      </c>
      <c r="AR221" s="19">
        <f t="shared" ref="AR221:AR228" si="224">$F$20*COS(AO221)-$H$20*SIN(AO221)</f>
        <v>0</v>
      </c>
      <c r="AS221" s="19">
        <f t="shared" ref="AS221:AS228" si="225">$F$20*SIN(AO221)+$H$20*COS(AO221)</f>
        <v>-0.6</v>
      </c>
      <c r="AT221" s="4" t="s">
        <v>0</v>
      </c>
      <c r="AU221" s="4">
        <f t="shared" ref="AU221:AU228" si="226">$F$19</f>
        <v>2102</v>
      </c>
      <c r="AV221" s="19">
        <f t="shared" ref="AV221:AV228" si="227">AI221+AR221</f>
        <v>183.70000000000005</v>
      </c>
      <c r="AW221" s="19">
        <f t="shared" ref="AW221:AW228" si="228">AJ221+AS221</f>
        <v>149.4</v>
      </c>
      <c r="AX221" s="8">
        <f t="shared" ref="AX221:AX228" si="229">$F$7</f>
        <v>5</v>
      </c>
      <c r="AY221" s="4">
        <f t="shared" ref="AY221:AY228" si="230">$F$22</f>
        <v>12</v>
      </c>
      <c r="AZ221" s="8">
        <f t="shared" ref="AZ221:AZ228" si="231">$B$5 + AE221</f>
        <v>1019.3</v>
      </c>
      <c r="BA221" s="4">
        <f t="shared" ref="BA221:BA228" si="232">$J$19</f>
        <v>0</v>
      </c>
      <c r="BB221" s="4">
        <f t="shared" ref="BB221:BB228" si="233">$J$20</f>
        <v>0</v>
      </c>
      <c r="BC221" s="4" t="str">
        <f t="shared" ref="BC221:BC228" si="234">$J$21</f>
        <v>G0</v>
      </c>
      <c r="BD221" s="4">
        <f t="shared" ref="BD221:BD228" si="235">$J$22</f>
        <v>0</v>
      </c>
      <c r="BE221" s="19">
        <f t="shared" ref="BE221:BE228" si="236">SQRT((I221-AI221)*(I221-AI221)+(J221-AJ221)*(J221-AJ221))</f>
        <v>0</v>
      </c>
      <c r="BF221" s="19">
        <f t="shared" ref="BF221:BF228" si="237">SQRT((V221-AV221)*(V221-AV221)+(W221-AW221)*(W221-AW221))</f>
        <v>1.1999999999999886</v>
      </c>
      <c r="BG221" s="19">
        <f t="shared" ref="BG221:BG228" si="238">ATAN2(V221-AV221,W221-AW221)/$H$12</f>
        <v>90</v>
      </c>
      <c r="BH221" s="1" t="str">
        <f t="shared" ref="BH221:BH228" si="239">CONCATENATE(T221,",",U221,",",TEXT(V221,"0.0"),",",TEXT(W221,"0.0"),",",X221,",",Y221,",",TEXT(Z221,"0.0"),",",AA221,",",AB221,",",AC221,",",AD221)</f>
        <v>T,2101,183.7,150.6,5,12,1019.3,0,0,G0,0</v>
      </c>
      <c r="BI221" s="1" t="str">
        <f t="shared" ref="BI221:BI228" si="240">CONCATENATE(AT221,",",AU221,",",TEXT(AV221,"0.0"),",",TEXT(AW221,"0.0"),",",AX221,",",AY221,",",TEXT(AZ221,"0.0"),",",BA221,",",BB221,",",BC221,",",BD221)</f>
        <v>T,2102,183.7,149.4,5,12,1019.3,0,0,G0,0</v>
      </c>
      <c r="BJ221" s="1" t="str">
        <f t="shared" si="198"/>
        <v>T,2101,183.7,150.6,5,12,1019.3,0,0,G0,0|T,2102,183.7,149.4,5,12,1019.3,0,0,G0,0|</v>
      </c>
      <c r="BK221" s="1" t="str">
        <f t="shared" si="199"/>
        <v>183.7,150.0,5.0,9.0,0.0,173.7,0.0,173.7</v>
      </c>
    </row>
    <row r="222" spans="1:63" x14ac:dyDescent="0.2">
      <c r="A222" s="4">
        <f t="shared" si="188"/>
        <v>19.400000000000006</v>
      </c>
      <c r="B222" s="4">
        <f t="shared" si="200"/>
        <v>194.00000000000006</v>
      </c>
      <c r="C222" s="4">
        <f t="shared" si="201"/>
        <v>1</v>
      </c>
      <c r="D222" s="4">
        <v>1</v>
      </c>
      <c r="E222" s="4">
        <f t="shared" si="202"/>
        <v>19.400000000000006</v>
      </c>
      <c r="F222" s="19">
        <f t="shared" si="189"/>
        <v>0</v>
      </c>
      <c r="G222" s="19">
        <f t="shared" si="203"/>
        <v>0</v>
      </c>
      <c r="H222" s="19"/>
      <c r="I222" s="19">
        <f t="shared" si="204"/>
        <v>184.60000000000005</v>
      </c>
      <c r="J222" s="19">
        <f t="shared" si="205"/>
        <v>150</v>
      </c>
      <c r="K222" s="19"/>
      <c r="L222" s="19">
        <f t="shared" si="206"/>
        <v>9</v>
      </c>
      <c r="M222" s="19">
        <f t="shared" si="207"/>
        <v>0</v>
      </c>
      <c r="N222" s="19">
        <f t="shared" si="208"/>
        <v>9</v>
      </c>
      <c r="O222" s="19">
        <f t="shared" si="209"/>
        <v>0</v>
      </c>
      <c r="P222" s="19">
        <f t="shared" si="210"/>
        <v>0</v>
      </c>
      <c r="Q222" s="19">
        <f t="shared" ref="Q222:Q228" si="241">Q221+ SQRT( (I222-I221)* (I222-I221) + (J222-J221)* (J222-J221))</f>
        <v>174.60000000000005</v>
      </c>
      <c r="R222" s="19">
        <f t="shared" si="211"/>
        <v>0</v>
      </c>
      <c r="S222" s="19">
        <f t="shared" si="212"/>
        <v>0.6</v>
      </c>
      <c r="T222" s="4" t="s">
        <v>0</v>
      </c>
      <c r="U222" s="4">
        <f t="shared" si="213"/>
        <v>2101</v>
      </c>
      <c r="V222" s="19">
        <f t="shared" si="190"/>
        <v>184.60000000000005</v>
      </c>
      <c r="W222" s="19">
        <f t="shared" si="191"/>
        <v>150.6</v>
      </c>
      <c r="X222" s="8">
        <f t="shared" si="214"/>
        <v>5</v>
      </c>
      <c r="Y222" s="4">
        <f t="shared" si="187"/>
        <v>12</v>
      </c>
      <c r="Z222" s="8">
        <f t="shared" si="215"/>
        <v>1019.4</v>
      </c>
      <c r="AA222" s="4">
        <f t="shared" si="216"/>
        <v>0</v>
      </c>
      <c r="AB222" s="4">
        <f t="shared" si="217"/>
        <v>0</v>
      </c>
      <c r="AC222" s="4" t="str">
        <f t="shared" si="218"/>
        <v>G0</v>
      </c>
      <c r="AD222" s="4">
        <f t="shared" si="219"/>
        <v>0</v>
      </c>
      <c r="AE222" s="4">
        <f t="shared" si="220"/>
        <v>19.400000000000006</v>
      </c>
      <c r="AF222" s="19">
        <f t="shared" si="192"/>
        <v>0</v>
      </c>
      <c r="AG222" s="19">
        <f t="shared" si="193"/>
        <v>0</v>
      </c>
      <c r="AH222" s="19"/>
      <c r="AI222" s="19">
        <f t="shared" si="194"/>
        <v>184.60000000000005</v>
      </c>
      <c r="AJ222" s="19">
        <f t="shared" si="195"/>
        <v>150</v>
      </c>
      <c r="AK222" s="19"/>
      <c r="AL222" s="19">
        <f t="shared" si="196"/>
        <v>9</v>
      </c>
      <c r="AM222" s="19">
        <f t="shared" si="197"/>
        <v>0</v>
      </c>
      <c r="AN222" s="19">
        <f t="shared" si="221"/>
        <v>9</v>
      </c>
      <c r="AO222" s="19">
        <f t="shared" si="222"/>
        <v>0</v>
      </c>
      <c r="AP222" s="19">
        <f t="shared" si="223"/>
        <v>0</v>
      </c>
      <c r="AQ222" s="19">
        <f t="shared" ref="AQ222:AQ228" si="242">AQ221+ SQRT( (AI222-AI221)* (AI222-AI221) + (AJ222-AJ221)* (AJ222-AJ221))</f>
        <v>174.60000000000005</v>
      </c>
      <c r="AR222" s="19">
        <f t="shared" si="224"/>
        <v>0</v>
      </c>
      <c r="AS222" s="19">
        <f t="shared" si="225"/>
        <v>-0.6</v>
      </c>
      <c r="AT222" s="4" t="s">
        <v>0</v>
      </c>
      <c r="AU222" s="4">
        <f t="shared" si="226"/>
        <v>2102</v>
      </c>
      <c r="AV222" s="19">
        <f t="shared" si="227"/>
        <v>184.60000000000005</v>
      </c>
      <c r="AW222" s="19">
        <f t="shared" si="228"/>
        <v>149.4</v>
      </c>
      <c r="AX222" s="8">
        <f t="shared" si="229"/>
        <v>5</v>
      </c>
      <c r="AY222" s="4">
        <f t="shared" si="230"/>
        <v>12</v>
      </c>
      <c r="AZ222" s="8">
        <f t="shared" si="231"/>
        <v>1019.4</v>
      </c>
      <c r="BA222" s="4">
        <f t="shared" si="232"/>
        <v>0</v>
      </c>
      <c r="BB222" s="4">
        <f t="shared" si="233"/>
        <v>0</v>
      </c>
      <c r="BC222" s="4" t="str">
        <f t="shared" si="234"/>
        <v>G0</v>
      </c>
      <c r="BD222" s="4">
        <f t="shared" si="235"/>
        <v>0</v>
      </c>
      <c r="BE222" s="19">
        <f t="shared" si="236"/>
        <v>0</v>
      </c>
      <c r="BF222" s="19">
        <f t="shared" si="237"/>
        <v>1.1999999999999886</v>
      </c>
      <c r="BG222" s="19">
        <f t="shared" si="238"/>
        <v>90</v>
      </c>
      <c r="BH222" s="1" t="str">
        <f t="shared" si="239"/>
        <v>T,2101,184.6,150.6,5,12,1019.4,0,0,G0,0</v>
      </c>
      <c r="BI222" s="1" t="str">
        <f t="shared" si="240"/>
        <v>T,2102,184.6,149.4,5,12,1019.4,0,0,G0,0</v>
      </c>
      <c r="BJ222" s="1" t="str">
        <f t="shared" si="198"/>
        <v>T,2101,184.6,150.6,5,12,1019.4,0,0,G0,0|T,2102,184.6,149.4,5,12,1019.4,0,0,G0,0|</v>
      </c>
      <c r="BK222" s="1" t="str">
        <f t="shared" si="199"/>
        <v>184.6,150.0,5.0,9.0,0.0,174.6,0.0,174.6</v>
      </c>
    </row>
    <row r="223" spans="1:63" x14ac:dyDescent="0.2">
      <c r="A223" s="4">
        <f t="shared" si="188"/>
        <v>19.500000000000007</v>
      </c>
      <c r="B223" s="4">
        <f t="shared" si="200"/>
        <v>195.00000000000006</v>
      </c>
      <c r="C223" s="4">
        <f t="shared" si="201"/>
        <v>1</v>
      </c>
      <c r="D223" s="4">
        <v>1</v>
      </c>
      <c r="E223" s="4">
        <f t="shared" si="202"/>
        <v>19.500000000000007</v>
      </c>
      <c r="F223" s="19">
        <f t="shared" si="189"/>
        <v>0</v>
      </c>
      <c r="G223" s="19">
        <f t="shared" si="203"/>
        <v>0</v>
      </c>
      <c r="H223" s="19"/>
      <c r="I223" s="19">
        <f t="shared" si="204"/>
        <v>185.50000000000006</v>
      </c>
      <c r="J223" s="19">
        <f t="shared" si="205"/>
        <v>150</v>
      </c>
      <c r="K223" s="19"/>
      <c r="L223" s="19">
        <f t="shared" si="206"/>
        <v>9</v>
      </c>
      <c r="M223" s="19">
        <f t="shared" si="207"/>
        <v>0</v>
      </c>
      <c r="N223" s="19">
        <f t="shared" si="208"/>
        <v>9</v>
      </c>
      <c r="O223" s="19">
        <f t="shared" si="209"/>
        <v>0</v>
      </c>
      <c r="P223" s="19">
        <f t="shared" si="210"/>
        <v>0</v>
      </c>
      <c r="Q223" s="19">
        <f t="shared" si="241"/>
        <v>175.50000000000006</v>
      </c>
      <c r="R223" s="19">
        <f t="shared" si="211"/>
        <v>0</v>
      </c>
      <c r="S223" s="19">
        <f t="shared" si="212"/>
        <v>0.6</v>
      </c>
      <c r="T223" s="4" t="s">
        <v>0</v>
      </c>
      <c r="U223" s="4">
        <f t="shared" si="213"/>
        <v>2101</v>
      </c>
      <c r="V223" s="19">
        <f t="shared" si="190"/>
        <v>185.50000000000006</v>
      </c>
      <c r="W223" s="19">
        <f t="shared" si="191"/>
        <v>150.6</v>
      </c>
      <c r="X223" s="8">
        <f t="shared" si="214"/>
        <v>5</v>
      </c>
      <c r="Y223" s="4">
        <f t="shared" si="187"/>
        <v>12</v>
      </c>
      <c r="Z223" s="8">
        <f t="shared" si="215"/>
        <v>1019.5</v>
      </c>
      <c r="AA223" s="4">
        <f t="shared" si="216"/>
        <v>0</v>
      </c>
      <c r="AB223" s="4">
        <f t="shared" si="217"/>
        <v>0</v>
      </c>
      <c r="AC223" s="4" t="str">
        <f t="shared" si="218"/>
        <v>G0</v>
      </c>
      <c r="AD223" s="4">
        <f t="shared" si="219"/>
        <v>0</v>
      </c>
      <c r="AE223" s="4">
        <f t="shared" si="220"/>
        <v>19.500000000000007</v>
      </c>
      <c r="AF223" s="19">
        <f t="shared" si="192"/>
        <v>0</v>
      </c>
      <c r="AG223" s="19">
        <f t="shared" si="193"/>
        <v>0</v>
      </c>
      <c r="AH223" s="19"/>
      <c r="AI223" s="19">
        <f t="shared" si="194"/>
        <v>185.50000000000006</v>
      </c>
      <c r="AJ223" s="19">
        <f t="shared" si="195"/>
        <v>150</v>
      </c>
      <c r="AK223" s="19"/>
      <c r="AL223" s="19">
        <f t="shared" si="196"/>
        <v>9</v>
      </c>
      <c r="AM223" s="19">
        <f t="shared" si="197"/>
        <v>0</v>
      </c>
      <c r="AN223" s="19">
        <f t="shared" si="221"/>
        <v>9</v>
      </c>
      <c r="AO223" s="19">
        <f t="shared" si="222"/>
        <v>0</v>
      </c>
      <c r="AP223" s="19">
        <f t="shared" si="223"/>
        <v>0</v>
      </c>
      <c r="AQ223" s="19">
        <f t="shared" si="242"/>
        <v>175.50000000000006</v>
      </c>
      <c r="AR223" s="19">
        <f t="shared" si="224"/>
        <v>0</v>
      </c>
      <c r="AS223" s="19">
        <f t="shared" si="225"/>
        <v>-0.6</v>
      </c>
      <c r="AT223" s="4" t="s">
        <v>0</v>
      </c>
      <c r="AU223" s="4">
        <f t="shared" si="226"/>
        <v>2102</v>
      </c>
      <c r="AV223" s="19">
        <f t="shared" si="227"/>
        <v>185.50000000000006</v>
      </c>
      <c r="AW223" s="19">
        <f t="shared" si="228"/>
        <v>149.4</v>
      </c>
      <c r="AX223" s="8">
        <f t="shared" si="229"/>
        <v>5</v>
      </c>
      <c r="AY223" s="4">
        <f t="shared" si="230"/>
        <v>12</v>
      </c>
      <c r="AZ223" s="8">
        <f t="shared" si="231"/>
        <v>1019.5</v>
      </c>
      <c r="BA223" s="4">
        <f t="shared" si="232"/>
        <v>0</v>
      </c>
      <c r="BB223" s="4">
        <f t="shared" si="233"/>
        <v>0</v>
      </c>
      <c r="BC223" s="4" t="str">
        <f t="shared" si="234"/>
        <v>G0</v>
      </c>
      <c r="BD223" s="4">
        <f t="shared" si="235"/>
        <v>0</v>
      </c>
      <c r="BE223" s="19">
        <f t="shared" si="236"/>
        <v>0</v>
      </c>
      <c r="BF223" s="19">
        <f t="shared" si="237"/>
        <v>1.1999999999999886</v>
      </c>
      <c r="BG223" s="19">
        <f t="shared" si="238"/>
        <v>90</v>
      </c>
      <c r="BH223" s="1" t="str">
        <f t="shared" si="239"/>
        <v>T,2101,185.5,150.6,5,12,1019.5,0,0,G0,0</v>
      </c>
      <c r="BI223" s="1" t="str">
        <f t="shared" si="240"/>
        <v>T,2102,185.5,149.4,5,12,1019.5,0,0,G0,0</v>
      </c>
      <c r="BJ223" s="1" t="str">
        <f t="shared" si="198"/>
        <v>T,2101,185.5,150.6,5,12,1019.5,0,0,G0,0|T,2102,185.5,149.4,5,12,1019.5,0,0,G0,0|</v>
      </c>
      <c r="BK223" s="1" t="str">
        <f t="shared" si="199"/>
        <v>185.5,150.0,5.0,9.0,0.0,175.5,0.0,175.5</v>
      </c>
    </row>
    <row r="224" spans="1:63" x14ac:dyDescent="0.2">
      <c r="A224" s="4">
        <f t="shared" si="188"/>
        <v>19.600000000000009</v>
      </c>
      <c r="B224" s="4">
        <f t="shared" si="200"/>
        <v>196.00000000000009</v>
      </c>
      <c r="C224" s="4">
        <f t="shared" si="201"/>
        <v>1</v>
      </c>
      <c r="D224" s="4">
        <v>1</v>
      </c>
      <c r="E224" s="4">
        <f t="shared" si="202"/>
        <v>19.600000000000009</v>
      </c>
      <c r="F224" s="19">
        <f t="shared" si="189"/>
        <v>0</v>
      </c>
      <c r="G224" s="19">
        <f t="shared" si="203"/>
        <v>0</v>
      </c>
      <c r="H224" s="19"/>
      <c r="I224" s="19">
        <f t="shared" si="204"/>
        <v>186.40000000000009</v>
      </c>
      <c r="J224" s="19">
        <f t="shared" si="205"/>
        <v>150</v>
      </c>
      <c r="K224" s="19"/>
      <c r="L224" s="19">
        <f t="shared" si="206"/>
        <v>9</v>
      </c>
      <c r="M224" s="19">
        <f t="shared" si="207"/>
        <v>0</v>
      </c>
      <c r="N224" s="19">
        <f t="shared" si="208"/>
        <v>9</v>
      </c>
      <c r="O224" s="19">
        <f t="shared" si="209"/>
        <v>0</v>
      </c>
      <c r="P224" s="19">
        <f t="shared" si="210"/>
        <v>0</v>
      </c>
      <c r="Q224" s="19">
        <f t="shared" si="241"/>
        <v>176.40000000000009</v>
      </c>
      <c r="R224" s="19">
        <f t="shared" si="211"/>
        <v>0</v>
      </c>
      <c r="S224" s="19">
        <f t="shared" si="212"/>
        <v>0.6</v>
      </c>
      <c r="T224" s="4" t="s">
        <v>0</v>
      </c>
      <c r="U224" s="4">
        <f t="shared" si="213"/>
        <v>2101</v>
      </c>
      <c r="V224" s="19">
        <f t="shared" si="190"/>
        <v>186.40000000000009</v>
      </c>
      <c r="W224" s="19">
        <f t="shared" si="191"/>
        <v>150.6</v>
      </c>
      <c r="X224" s="8">
        <f t="shared" si="214"/>
        <v>5</v>
      </c>
      <c r="Y224" s="4">
        <f t="shared" si="187"/>
        <v>12</v>
      </c>
      <c r="Z224" s="8">
        <f t="shared" si="215"/>
        <v>1019.6</v>
      </c>
      <c r="AA224" s="4">
        <f t="shared" si="216"/>
        <v>0</v>
      </c>
      <c r="AB224" s="4">
        <f t="shared" si="217"/>
        <v>0</v>
      </c>
      <c r="AC224" s="4" t="str">
        <f t="shared" si="218"/>
        <v>G0</v>
      </c>
      <c r="AD224" s="4">
        <f t="shared" si="219"/>
        <v>0</v>
      </c>
      <c r="AE224" s="4">
        <f t="shared" si="220"/>
        <v>19.600000000000009</v>
      </c>
      <c r="AF224" s="19">
        <f t="shared" si="192"/>
        <v>0</v>
      </c>
      <c r="AG224" s="19">
        <f t="shared" si="193"/>
        <v>0</v>
      </c>
      <c r="AH224" s="19"/>
      <c r="AI224" s="19">
        <f t="shared" si="194"/>
        <v>186.40000000000009</v>
      </c>
      <c r="AJ224" s="19">
        <f t="shared" si="195"/>
        <v>150</v>
      </c>
      <c r="AK224" s="19"/>
      <c r="AL224" s="19">
        <f t="shared" si="196"/>
        <v>9</v>
      </c>
      <c r="AM224" s="19">
        <f t="shared" si="197"/>
        <v>0</v>
      </c>
      <c r="AN224" s="19">
        <f t="shared" si="221"/>
        <v>9</v>
      </c>
      <c r="AO224" s="19">
        <f t="shared" si="222"/>
        <v>0</v>
      </c>
      <c r="AP224" s="19">
        <f t="shared" si="223"/>
        <v>0</v>
      </c>
      <c r="AQ224" s="19">
        <f t="shared" si="242"/>
        <v>176.40000000000009</v>
      </c>
      <c r="AR224" s="19">
        <f t="shared" si="224"/>
        <v>0</v>
      </c>
      <c r="AS224" s="19">
        <f t="shared" si="225"/>
        <v>-0.6</v>
      </c>
      <c r="AT224" s="4" t="s">
        <v>0</v>
      </c>
      <c r="AU224" s="4">
        <f t="shared" si="226"/>
        <v>2102</v>
      </c>
      <c r="AV224" s="19">
        <f t="shared" si="227"/>
        <v>186.40000000000009</v>
      </c>
      <c r="AW224" s="19">
        <f t="shared" si="228"/>
        <v>149.4</v>
      </c>
      <c r="AX224" s="8">
        <f t="shared" si="229"/>
        <v>5</v>
      </c>
      <c r="AY224" s="4">
        <f t="shared" si="230"/>
        <v>12</v>
      </c>
      <c r="AZ224" s="8">
        <f t="shared" si="231"/>
        <v>1019.6</v>
      </c>
      <c r="BA224" s="4">
        <f t="shared" si="232"/>
        <v>0</v>
      </c>
      <c r="BB224" s="4">
        <f t="shared" si="233"/>
        <v>0</v>
      </c>
      <c r="BC224" s="4" t="str">
        <f t="shared" si="234"/>
        <v>G0</v>
      </c>
      <c r="BD224" s="4">
        <f t="shared" si="235"/>
        <v>0</v>
      </c>
      <c r="BE224" s="19">
        <f t="shared" si="236"/>
        <v>0</v>
      </c>
      <c r="BF224" s="19">
        <f t="shared" si="237"/>
        <v>1.1999999999999886</v>
      </c>
      <c r="BG224" s="19">
        <f t="shared" si="238"/>
        <v>90</v>
      </c>
      <c r="BH224" s="1" t="str">
        <f t="shared" si="239"/>
        <v>T,2101,186.4,150.6,5,12,1019.6,0,0,G0,0</v>
      </c>
      <c r="BI224" s="1" t="str">
        <f t="shared" si="240"/>
        <v>T,2102,186.4,149.4,5,12,1019.6,0,0,G0,0</v>
      </c>
      <c r="BJ224" s="1" t="str">
        <f t="shared" si="198"/>
        <v>T,2101,186.4,150.6,5,12,1019.6,0,0,G0,0|T,2102,186.4,149.4,5,12,1019.6,0,0,G0,0|</v>
      </c>
      <c r="BK224" s="1" t="str">
        <f t="shared" si="199"/>
        <v>186.4,150.0,5.0,9.0,0.0,176.4,0.0,176.4</v>
      </c>
    </row>
    <row r="225" spans="1:63" x14ac:dyDescent="0.2">
      <c r="A225" s="4">
        <f t="shared" si="188"/>
        <v>19.70000000000001</v>
      </c>
      <c r="B225" s="4">
        <f t="shared" si="200"/>
        <v>197.00000000000009</v>
      </c>
      <c r="C225" s="4">
        <f t="shared" si="201"/>
        <v>1</v>
      </c>
      <c r="D225" s="4">
        <v>1</v>
      </c>
      <c r="E225" s="4">
        <f t="shared" si="202"/>
        <v>19.70000000000001</v>
      </c>
      <c r="F225" s="19">
        <f t="shared" si="189"/>
        <v>0</v>
      </c>
      <c r="G225" s="19">
        <f t="shared" si="203"/>
        <v>0</v>
      </c>
      <c r="H225" s="19"/>
      <c r="I225" s="19">
        <f t="shared" si="204"/>
        <v>187.3000000000001</v>
      </c>
      <c r="J225" s="19">
        <f t="shared" si="205"/>
        <v>150</v>
      </c>
      <c r="K225" s="19"/>
      <c r="L225" s="19">
        <f t="shared" si="206"/>
        <v>9</v>
      </c>
      <c r="M225" s="19">
        <f t="shared" si="207"/>
        <v>0</v>
      </c>
      <c r="N225" s="19">
        <f t="shared" si="208"/>
        <v>9</v>
      </c>
      <c r="O225" s="19">
        <f t="shared" si="209"/>
        <v>0</v>
      </c>
      <c r="P225" s="19">
        <f t="shared" si="210"/>
        <v>0</v>
      </c>
      <c r="Q225" s="19">
        <f t="shared" si="241"/>
        <v>177.3000000000001</v>
      </c>
      <c r="R225" s="19">
        <f t="shared" si="211"/>
        <v>0</v>
      </c>
      <c r="S225" s="19">
        <f t="shared" si="212"/>
        <v>0.6</v>
      </c>
      <c r="T225" s="4" t="s">
        <v>0</v>
      </c>
      <c r="U225" s="4">
        <f t="shared" si="213"/>
        <v>2101</v>
      </c>
      <c r="V225" s="19">
        <f t="shared" si="190"/>
        <v>187.3000000000001</v>
      </c>
      <c r="W225" s="19">
        <f t="shared" si="191"/>
        <v>150.6</v>
      </c>
      <c r="X225" s="8">
        <f t="shared" si="214"/>
        <v>5</v>
      </c>
      <c r="Y225" s="4">
        <f t="shared" si="187"/>
        <v>12</v>
      </c>
      <c r="Z225" s="8">
        <f t="shared" si="215"/>
        <v>1019.7</v>
      </c>
      <c r="AA225" s="4">
        <f t="shared" si="216"/>
        <v>0</v>
      </c>
      <c r="AB225" s="4">
        <f t="shared" si="217"/>
        <v>0</v>
      </c>
      <c r="AC225" s="4" t="str">
        <f t="shared" si="218"/>
        <v>G0</v>
      </c>
      <c r="AD225" s="4">
        <f t="shared" si="219"/>
        <v>0</v>
      </c>
      <c r="AE225" s="4">
        <f t="shared" si="220"/>
        <v>19.70000000000001</v>
      </c>
      <c r="AF225" s="19">
        <f t="shared" si="192"/>
        <v>0</v>
      </c>
      <c r="AG225" s="19">
        <f t="shared" si="193"/>
        <v>0</v>
      </c>
      <c r="AH225" s="19"/>
      <c r="AI225" s="19">
        <f t="shared" si="194"/>
        <v>187.3000000000001</v>
      </c>
      <c r="AJ225" s="19">
        <f t="shared" si="195"/>
        <v>150</v>
      </c>
      <c r="AK225" s="19"/>
      <c r="AL225" s="19">
        <f t="shared" si="196"/>
        <v>9</v>
      </c>
      <c r="AM225" s="19">
        <f t="shared" si="197"/>
        <v>0</v>
      </c>
      <c r="AN225" s="19">
        <f t="shared" si="221"/>
        <v>9</v>
      </c>
      <c r="AO225" s="19">
        <f t="shared" si="222"/>
        <v>0</v>
      </c>
      <c r="AP225" s="19">
        <f t="shared" si="223"/>
        <v>0</v>
      </c>
      <c r="AQ225" s="19">
        <f t="shared" si="242"/>
        <v>177.3000000000001</v>
      </c>
      <c r="AR225" s="19">
        <f t="shared" si="224"/>
        <v>0</v>
      </c>
      <c r="AS225" s="19">
        <f t="shared" si="225"/>
        <v>-0.6</v>
      </c>
      <c r="AT225" s="4" t="s">
        <v>0</v>
      </c>
      <c r="AU225" s="4">
        <f t="shared" si="226"/>
        <v>2102</v>
      </c>
      <c r="AV225" s="19">
        <f t="shared" si="227"/>
        <v>187.3000000000001</v>
      </c>
      <c r="AW225" s="19">
        <f t="shared" si="228"/>
        <v>149.4</v>
      </c>
      <c r="AX225" s="8">
        <f t="shared" si="229"/>
        <v>5</v>
      </c>
      <c r="AY225" s="4">
        <f t="shared" si="230"/>
        <v>12</v>
      </c>
      <c r="AZ225" s="8">
        <f t="shared" si="231"/>
        <v>1019.7</v>
      </c>
      <c r="BA225" s="4">
        <f t="shared" si="232"/>
        <v>0</v>
      </c>
      <c r="BB225" s="4">
        <f t="shared" si="233"/>
        <v>0</v>
      </c>
      <c r="BC225" s="4" t="str">
        <f t="shared" si="234"/>
        <v>G0</v>
      </c>
      <c r="BD225" s="4">
        <f t="shared" si="235"/>
        <v>0</v>
      </c>
      <c r="BE225" s="19">
        <f t="shared" si="236"/>
        <v>0</v>
      </c>
      <c r="BF225" s="19">
        <f t="shared" si="237"/>
        <v>1.1999999999999886</v>
      </c>
      <c r="BG225" s="19">
        <f t="shared" si="238"/>
        <v>90</v>
      </c>
      <c r="BH225" s="1" t="str">
        <f t="shared" si="239"/>
        <v>T,2101,187.3,150.6,5,12,1019.7,0,0,G0,0</v>
      </c>
      <c r="BI225" s="1" t="str">
        <f t="shared" si="240"/>
        <v>T,2102,187.3,149.4,5,12,1019.7,0,0,G0,0</v>
      </c>
      <c r="BJ225" s="1" t="str">
        <f t="shared" si="198"/>
        <v>T,2101,187.3,150.6,5,12,1019.7,0,0,G0,0|T,2102,187.3,149.4,5,12,1019.7,0,0,G0,0|</v>
      </c>
      <c r="BK225" s="1" t="str">
        <f t="shared" si="199"/>
        <v>187.3,150.0,5.0,9.0,0.0,177.3,0.0,177.3</v>
      </c>
    </row>
    <row r="226" spans="1:63" x14ac:dyDescent="0.2">
      <c r="A226" s="4">
        <f t="shared" si="188"/>
        <v>19.800000000000011</v>
      </c>
      <c r="B226" s="4">
        <f t="shared" si="200"/>
        <v>198.00000000000011</v>
      </c>
      <c r="C226" s="4">
        <f t="shared" si="201"/>
        <v>1</v>
      </c>
      <c r="D226" s="4">
        <v>1</v>
      </c>
      <c r="E226" s="4">
        <f t="shared" si="202"/>
        <v>19.800000000000011</v>
      </c>
      <c r="F226" s="19">
        <f t="shared" si="189"/>
        <v>0</v>
      </c>
      <c r="G226" s="19">
        <f t="shared" si="203"/>
        <v>0</v>
      </c>
      <c r="H226" s="19"/>
      <c r="I226" s="19">
        <f t="shared" si="204"/>
        <v>188.2000000000001</v>
      </c>
      <c r="J226" s="19">
        <f t="shared" si="205"/>
        <v>150</v>
      </c>
      <c r="K226" s="19"/>
      <c r="L226" s="19">
        <f t="shared" si="206"/>
        <v>9</v>
      </c>
      <c r="M226" s="19">
        <f t="shared" si="207"/>
        <v>0</v>
      </c>
      <c r="N226" s="19">
        <f t="shared" si="208"/>
        <v>9</v>
      </c>
      <c r="O226" s="19">
        <f t="shared" si="209"/>
        <v>0</v>
      </c>
      <c r="P226" s="19">
        <f t="shared" si="210"/>
        <v>0</v>
      </c>
      <c r="Q226" s="19">
        <f t="shared" si="241"/>
        <v>178.2000000000001</v>
      </c>
      <c r="R226" s="19">
        <f t="shared" si="211"/>
        <v>0</v>
      </c>
      <c r="S226" s="19">
        <f t="shared" si="212"/>
        <v>0.6</v>
      </c>
      <c r="T226" s="4" t="s">
        <v>0</v>
      </c>
      <c r="U226" s="4">
        <f t="shared" si="213"/>
        <v>2101</v>
      </c>
      <c r="V226" s="19">
        <f t="shared" si="190"/>
        <v>188.2000000000001</v>
      </c>
      <c r="W226" s="19">
        <f t="shared" si="191"/>
        <v>150.6</v>
      </c>
      <c r="X226" s="8">
        <f t="shared" si="214"/>
        <v>5</v>
      </c>
      <c r="Y226" s="4">
        <f t="shared" si="187"/>
        <v>12</v>
      </c>
      <c r="Z226" s="8">
        <f t="shared" si="215"/>
        <v>1019.8</v>
      </c>
      <c r="AA226" s="4">
        <f t="shared" si="216"/>
        <v>0</v>
      </c>
      <c r="AB226" s="4">
        <f t="shared" si="217"/>
        <v>0</v>
      </c>
      <c r="AC226" s="4" t="str">
        <f t="shared" si="218"/>
        <v>G0</v>
      </c>
      <c r="AD226" s="4">
        <f t="shared" si="219"/>
        <v>0</v>
      </c>
      <c r="AE226" s="4">
        <f t="shared" si="220"/>
        <v>19.800000000000011</v>
      </c>
      <c r="AF226" s="19">
        <f t="shared" si="192"/>
        <v>0</v>
      </c>
      <c r="AG226" s="19">
        <f t="shared" si="193"/>
        <v>0</v>
      </c>
      <c r="AH226" s="19"/>
      <c r="AI226" s="19">
        <f t="shared" si="194"/>
        <v>188.2000000000001</v>
      </c>
      <c r="AJ226" s="19">
        <f t="shared" si="195"/>
        <v>150</v>
      </c>
      <c r="AK226" s="19"/>
      <c r="AL226" s="19">
        <f t="shared" si="196"/>
        <v>9</v>
      </c>
      <c r="AM226" s="19">
        <f t="shared" si="197"/>
        <v>0</v>
      </c>
      <c r="AN226" s="19">
        <f t="shared" si="221"/>
        <v>9</v>
      </c>
      <c r="AO226" s="19">
        <f t="shared" si="222"/>
        <v>0</v>
      </c>
      <c r="AP226" s="19">
        <f t="shared" si="223"/>
        <v>0</v>
      </c>
      <c r="AQ226" s="19">
        <f t="shared" si="242"/>
        <v>178.2000000000001</v>
      </c>
      <c r="AR226" s="19">
        <f t="shared" si="224"/>
        <v>0</v>
      </c>
      <c r="AS226" s="19">
        <f t="shared" si="225"/>
        <v>-0.6</v>
      </c>
      <c r="AT226" s="4" t="s">
        <v>0</v>
      </c>
      <c r="AU226" s="4">
        <f t="shared" si="226"/>
        <v>2102</v>
      </c>
      <c r="AV226" s="19">
        <f t="shared" si="227"/>
        <v>188.2000000000001</v>
      </c>
      <c r="AW226" s="19">
        <f t="shared" si="228"/>
        <v>149.4</v>
      </c>
      <c r="AX226" s="8">
        <f t="shared" si="229"/>
        <v>5</v>
      </c>
      <c r="AY226" s="4">
        <f t="shared" si="230"/>
        <v>12</v>
      </c>
      <c r="AZ226" s="8">
        <f t="shared" si="231"/>
        <v>1019.8</v>
      </c>
      <c r="BA226" s="4">
        <f t="shared" si="232"/>
        <v>0</v>
      </c>
      <c r="BB226" s="4">
        <f t="shared" si="233"/>
        <v>0</v>
      </c>
      <c r="BC226" s="4" t="str">
        <f t="shared" si="234"/>
        <v>G0</v>
      </c>
      <c r="BD226" s="4">
        <f t="shared" si="235"/>
        <v>0</v>
      </c>
      <c r="BE226" s="19">
        <f t="shared" si="236"/>
        <v>0</v>
      </c>
      <c r="BF226" s="19">
        <f t="shared" si="237"/>
        <v>1.1999999999999886</v>
      </c>
      <c r="BG226" s="19">
        <f t="shared" si="238"/>
        <v>90</v>
      </c>
      <c r="BH226" s="1" t="str">
        <f t="shared" si="239"/>
        <v>T,2101,188.2,150.6,5,12,1019.8,0,0,G0,0</v>
      </c>
      <c r="BI226" s="1" t="str">
        <f t="shared" si="240"/>
        <v>T,2102,188.2,149.4,5,12,1019.8,0,0,G0,0</v>
      </c>
      <c r="BJ226" s="1" t="str">
        <f t="shared" si="198"/>
        <v>T,2101,188.2,150.6,5,12,1019.8,0,0,G0,0|T,2102,188.2,149.4,5,12,1019.8,0,0,G0,0|</v>
      </c>
      <c r="BK226" s="1" t="str">
        <f t="shared" si="199"/>
        <v>188.2,150.0,5.0,9.0,0.0,178.2,0.0,178.2</v>
      </c>
    </row>
    <row r="227" spans="1:63" x14ac:dyDescent="0.2">
      <c r="A227" s="4">
        <f t="shared" si="188"/>
        <v>19.900000000000013</v>
      </c>
      <c r="B227" s="4">
        <f t="shared" si="200"/>
        <v>199.00000000000011</v>
      </c>
      <c r="C227" s="4">
        <f t="shared" si="201"/>
        <v>1</v>
      </c>
      <c r="D227" s="4">
        <v>1</v>
      </c>
      <c r="E227" s="4">
        <f t="shared" si="202"/>
        <v>19.900000000000013</v>
      </c>
      <c r="F227" s="19">
        <f t="shared" si="189"/>
        <v>0</v>
      </c>
      <c r="G227" s="19">
        <f t="shared" si="203"/>
        <v>0</v>
      </c>
      <c r="H227" s="19"/>
      <c r="I227" s="19">
        <f t="shared" si="204"/>
        <v>189.10000000000011</v>
      </c>
      <c r="J227" s="19">
        <f t="shared" si="205"/>
        <v>150</v>
      </c>
      <c r="K227" s="19"/>
      <c r="L227" s="19">
        <f t="shared" si="206"/>
        <v>9</v>
      </c>
      <c r="M227" s="19">
        <f t="shared" si="207"/>
        <v>0</v>
      </c>
      <c r="N227" s="19">
        <f t="shared" si="208"/>
        <v>9</v>
      </c>
      <c r="O227" s="19">
        <f t="shared" si="209"/>
        <v>0</v>
      </c>
      <c r="P227" s="19">
        <f t="shared" si="210"/>
        <v>0</v>
      </c>
      <c r="Q227" s="19">
        <f t="shared" si="241"/>
        <v>179.10000000000011</v>
      </c>
      <c r="R227" s="19">
        <f t="shared" si="211"/>
        <v>0</v>
      </c>
      <c r="S227" s="19">
        <f t="shared" si="212"/>
        <v>0.6</v>
      </c>
      <c r="T227" s="4" t="s">
        <v>0</v>
      </c>
      <c r="U227" s="4">
        <f t="shared" si="213"/>
        <v>2101</v>
      </c>
      <c r="V227" s="19">
        <f t="shared" si="190"/>
        <v>189.10000000000011</v>
      </c>
      <c r="W227" s="19">
        <f t="shared" si="191"/>
        <v>150.6</v>
      </c>
      <c r="X227" s="8">
        <f t="shared" si="214"/>
        <v>5</v>
      </c>
      <c r="Y227" s="4">
        <f t="shared" ref="Y227:Y228" si="243">$B$22</f>
        <v>12</v>
      </c>
      <c r="Z227" s="8">
        <f t="shared" si="215"/>
        <v>1019.9</v>
      </c>
      <c r="AA227" s="4">
        <f t="shared" si="216"/>
        <v>0</v>
      </c>
      <c r="AB227" s="4">
        <f t="shared" si="217"/>
        <v>0</v>
      </c>
      <c r="AC227" s="4" t="str">
        <f t="shared" si="218"/>
        <v>G0</v>
      </c>
      <c r="AD227" s="4">
        <f t="shared" si="219"/>
        <v>0</v>
      </c>
      <c r="AE227" s="4">
        <f t="shared" si="220"/>
        <v>19.900000000000013</v>
      </c>
      <c r="AF227" s="19">
        <f t="shared" si="192"/>
        <v>0</v>
      </c>
      <c r="AG227" s="19">
        <f t="shared" si="193"/>
        <v>0</v>
      </c>
      <c r="AH227" s="19"/>
      <c r="AI227" s="19">
        <f t="shared" si="194"/>
        <v>189.10000000000011</v>
      </c>
      <c r="AJ227" s="19">
        <f t="shared" si="195"/>
        <v>150</v>
      </c>
      <c r="AK227" s="19"/>
      <c r="AL227" s="19">
        <f t="shared" si="196"/>
        <v>9</v>
      </c>
      <c r="AM227" s="19">
        <f t="shared" si="197"/>
        <v>0</v>
      </c>
      <c r="AN227" s="19">
        <f t="shared" si="221"/>
        <v>9</v>
      </c>
      <c r="AO227" s="19">
        <f t="shared" si="222"/>
        <v>0</v>
      </c>
      <c r="AP227" s="19">
        <f t="shared" si="223"/>
        <v>0</v>
      </c>
      <c r="AQ227" s="19">
        <f t="shared" si="242"/>
        <v>179.10000000000011</v>
      </c>
      <c r="AR227" s="19">
        <f t="shared" si="224"/>
        <v>0</v>
      </c>
      <c r="AS227" s="19">
        <f t="shared" si="225"/>
        <v>-0.6</v>
      </c>
      <c r="AT227" s="4" t="s">
        <v>0</v>
      </c>
      <c r="AU227" s="4">
        <f t="shared" si="226"/>
        <v>2102</v>
      </c>
      <c r="AV227" s="19">
        <f t="shared" si="227"/>
        <v>189.10000000000011</v>
      </c>
      <c r="AW227" s="19">
        <f t="shared" si="228"/>
        <v>149.4</v>
      </c>
      <c r="AX227" s="8">
        <f t="shared" si="229"/>
        <v>5</v>
      </c>
      <c r="AY227" s="4">
        <f t="shared" si="230"/>
        <v>12</v>
      </c>
      <c r="AZ227" s="8">
        <f t="shared" si="231"/>
        <v>1019.9</v>
      </c>
      <c r="BA227" s="4">
        <f t="shared" si="232"/>
        <v>0</v>
      </c>
      <c r="BB227" s="4">
        <f t="shared" si="233"/>
        <v>0</v>
      </c>
      <c r="BC227" s="4" t="str">
        <f t="shared" si="234"/>
        <v>G0</v>
      </c>
      <c r="BD227" s="4">
        <f t="shared" si="235"/>
        <v>0</v>
      </c>
      <c r="BE227" s="19">
        <f t="shared" si="236"/>
        <v>0</v>
      </c>
      <c r="BF227" s="19">
        <f t="shared" si="237"/>
        <v>1.1999999999999886</v>
      </c>
      <c r="BG227" s="19">
        <f t="shared" si="238"/>
        <v>90</v>
      </c>
      <c r="BH227" s="1" t="str">
        <f t="shared" si="239"/>
        <v>T,2101,189.1,150.6,5,12,1019.9,0,0,G0,0</v>
      </c>
      <c r="BI227" s="1" t="str">
        <f t="shared" si="240"/>
        <v>T,2102,189.1,149.4,5,12,1019.9,0,0,G0,0</v>
      </c>
      <c r="BJ227" s="1" t="str">
        <f t="shared" si="198"/>
        <v>T,2101,189.1,150.6,5,12,1019.9,0,0,G0,0|T,2102,189.1,149.4,5,12,1019.9,0,0,G0,0|</v>
      </c>
      <c r="BK227" s="1" t="str">
        <f t="shared" si="199"/>
        <v>189.1,150.0,5.0,9.0,0.0,179.1,0.0,179.1</v>
      </c>
    </row>
    <row r="228" spans="1:63" x14ac:dyDescent="0.2">
      <c r="A228" s="4">
        <f t="shared" si="188"/>
        <v>20.000000000000014</v>
      </c>
      <c r="B228" s="4">
        <f t="shared" si="200"/>
        <v>200.00000000000014</v>
      </c>
      <c r="C228" s="4">
        <f t="shared" si="201"/>
        <v>1</v>
      </c>
      <c r="D228" s="4">
        <v>1</v>
      </c>
      <c r="E228" s="4">
        <f t="shared" si="202"/>
        <v>20.000000000000014</v>
      </c>
      <c r="F228" s="19">
        <f t="shared" si="189"/>
        <v>0</v>
      </c>
      <c r="G228" s="19">
        <f t="shared" si="203"/>
        <v>0</v>
      </c>
      <c r="H228" s="19"/>
      <c r="I228" s="19">
        <f t="shared" si="204"/>
        <v>190.00000000000011</v>
      </c>
      <c r="J228" s="19">
        <f t="shared" si="205"/>
        <v>150</v>
      </c>
      <c r="K228" s="19"/>
      <c r="L228" s="19">
        <f t="shared" si="206"/>
        <v>9</v>
      </c>
      <c r="M228" s="19">
        <f t="shared" si="207"/>
        <v>0</v>
      </c>
      <c r="N228" s="19">
        <f t="shared" si="208"/>
        <v>9</v>
      </c>
      <c r="O228" s="19">
        <f t="shared" si="209"/>
        <v>0</v>
      </c>
      <c r="P228" s="19">
        <f t="shared" si="210"/>
        <v>0</v>
      </c>
      <c r="Q228" s="19">
        <f t="shared" si="241"/>
        <v>180.00000000000011</v>
      </c>
      <c r="R228" s="19">
        <f t="shared" si="211"/>
        <v>0</v>
      </c>
      <c r="S228" s="19">
        <f t="shared" si="212"/>
        <v>0.6</v>
      </c>
      <c r="T228" s="4" t="s">
        <v>0</v>
      </c>
      <c r="U228" s="4">
        <f t="shared" si="213"/>
        <v>2101</v>
      </c>
      <c r="V228" s="19">
        <f t="shared" si="190"/>
        <v>190.00000000000011</v>
      </c>
      <c r="W228" s="19">
        <f t="shared" si="191"/>
        <v>150.6</v>
      </c>
      <c r="X228" s="8">
        <f t="shared" si="214"/>
        <v>5</v>
      </c>
      <c r="Y228" s="4">
        <f t="shared" si="243"/>
        <v>12</v>
      </c>
      <c r="Z228" s="8">
        <f t="shared" si="215"/>
        <v>1020</v>
      </c>
      <c r="AA228" s="4">
        <f t="shared" si="216"/>
        <v>0</v>
      </c>
      <c r="AB228" s="4">
        <f t="shared" si="217"/>
        <v>0</v>
      </c>
      <c r="AC228" s="4" t="str">
        <f t="shared" si="218"/>
        <v>G0</v>
      </c>
      <c r="AD228" s="4">
        <f t="shared" si="219"/>
        <v>0</v>
      </c>
      <c r="AE228" s="4">
        <f t="shared" si="220"/>
        <v>20.000000000000014</v>
      </c>
      <c r="AF228" s="19">
        <f t="shared" si="192"/>
        <v>0</v>
      </c>
      <c r="AG228" s="19">
        <f t="shared" si="193"/>
        <v>0</v>
      </c>
      <c r="AH228" s="19"/>
      <c r="AI228" s="19">
        <f t="shared" si="194"/>
        <v>190.00000000000011</v>
      </c>
      <c r="AJ228" s="19">
        <f t="shared" si="195"/>
        <v>150</v>
      </c>
      <c r="AK228" s="19"/>
      <c r="AL228" s="19">
        <f t="shared" si="196"/>
        <v>9</v>
      </c>
      <c r="AM228" s="19">
        <f t="shared" si="197"/>
        <v>0</v>
      </c>
      <c r="AN228" s="19">
        <f t="shared" si="221"/>
        <v>9</v>
      </c>
      <c r="AO228" s="19">
        <f t="shared" si="222"/>
        <v>0</v>
      </c>
      <c r="AP228" s="19">
        <f t="shared" si="223"/>
        <v>0</v>
      </c>
      <c r="AQ228" s="19">
        <f t="shared" si="242"/>
        <v>180.00000000000011</v>
      </c>
      <c r="AR228" s="19">
        <f t="shared" si="224"/>
        <v>0</v>
      </c>
      <c r="AS228" s="19">
        <f t="shared" si="225"/>
        <v>-0.6</v>
      </c>
      <c r="AT228" s="4" t="s">
        <v>0</v>
      </c>
      <c r="AU228" s="4">
        <f t="shared" si="226"/>
        <v>2102</v>
      </c>
      <c r="AV228" s="19">
        <f t="shared" si="227"/>
        <v>190.00000000000011</v>
      </c>
      <c r="AW228" s="19">
        <f t="shared" si="228"/>
        <v>149.4</v>
      </c>
      <c r="AX228" s="8">
        <f t="shared" si="229"/>
        <v>5</v>
      </c>
      <c r="AY228" s="4">
        <f t="shared" si="230"/>
        <v>12</v>
      </c>
      <c r="AZ228" s="8">
        <f t="shared" si="231"/>
        <v>1020</v>
      </c>
      <c r="BA228" s="4">
        <f t="shared" si="232"/>
        <v>0</v>
      </c>
      <c r="BB228" s="4">
        <f t="shared" si="233"/>
        <v>0</v>
      </c>
      <c r="BC228" s="4" t="str">
        <f t="shared" si="234"/>
        <v>G0</v>
      </c>
      <c r="BD228" s="4">
        <f t="shared" si="235"/>
        <v>0</v>
      </c>
      <c r="BE228" s="19">
        <f t="shared" si="236"/>
        <v>0</v>
      </c>
      <c r="BF228" s="19">
        <f t="shared" si="237"/>
        <v>1.1999999999999886</v>
      </c>
      <c r="BG228" s="19">
        <f t="shared" si="238"/>
        <v>90</v>
      </c>
      <c r="BH228" s="1" t="str">
        <f t="shared" si="239"/>
        <v>T,2101,190.0,150.6,5,12,1020.0,0,0,G0,0</v>
      </c>
      <c r="BI228" s="1" t="str">
        <f t="shared" si="240"/>
        <v>T,2102,190.0,149.4,5,12,1020.0,0,0,G0,0</v>
      </c>
      <c r="BJ228" s="1" t="str">
        <f t="shared" si="198"/>
        <v>T,2101,190.0,150.6,5,12,1020.0,0,0,G0,0|T,2102,190.0,149.4,5,12,1020.0,0,0,G0,0|</v>
      </c>
      <c r="BK228" s="1" t="str">
        <f t="shared" si="199"/>
        <v>190.0,150.0,5.0,9.0,0.0,180.0,0.0,180.0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8"/>
  <sheetViews>
    <sheetView topLeftCell="A4" workbookViewId="0">
      <selection activeCell="BJ128" sqref="BJ128"/>
    </sheetView>
  </sheetViews>
  <sheetFormatPr defaultColWidth="8.88671875" defaultRowHeight="10.199999999999999" x14ac:dyDescent="0.2"/>
  <cols>
    <col min="1" max="1" width="10.88671875" style="1" customWidth="1"/>
    <col min="2" max="2" width="5.5546875" style="1" customWidth="1"/>
    <col min="3" max="3" width="7.44140625" style="1" customWidth="1"/>
    <col min="4" max="4" width="6.33203125" style="1" customWidth="1"/>
    <col min="5" max="5" width="9" style="1" customWidth="1"/>
    <col min="6" max="6" width="10.5546875" style="1" customWidth="1"/>
    <col min="7" max="7" width="8.88671875" style="1" customWidth="1"/>
    <col min="8" max="8" width="6.33203125" style="1" customWidth="1"/>
    <col min="9" max="9" width="8.109375" style="1" customWidth="1"/>
    <col min="10" max="12" width="6.44140625" style="1" customWidth="1"/>
    <col min="13" max="13" width="7.44140625" style="1" customWidth="1"/>
    <col min="14" max="16" width="9.6640625" style="1" customWidth="1"/>
    <col min="17" max="17" width="9" style="1" customWidth="1"/>
    <col min="18" max="18" width="8.5546875" style="1" customWidth="1"/>
    <col min="19" max="19" width="7.44140625" style="1" customWidth="1"/>
    <col min="20" max="20" width="6" style="1" customWidth="1"/>
    <col min="21" max="22" width="6.44140625" style="1" customWidth="1"/>
    <col min="23" max="23" width="6.6640625" style="1" customWidth="1"/>
    <col min="24" max="24" width="6.44140625" style="1" customWidth="1"/>
    <col min="25" max="25" width="7.6640625" style="1" customWidth="1"/>
    <col min="26" max="26" width="7.44140625" style="1" customWidth="1"/>
    <col min="27" max="27" width="6.6640625" style="1" customWidth="1"/>
    <col min="28" max="28" width="7.6640625" style="1" customWidth="1"/>
    <col min="29" max="29" width="6.6640625" style="1" customWidth="1"/>
    <col min="30" max="31" width="6.44140625" style="1" customWidth="1"/>
    <col min="32" max="32" width="6.6640625" style="1" customWidth="1"/>
    <col min="33" max="35" width="6.44140625" style="1" customWidth="1"/>
    <col min="36" max="37" width="7.44140625" style="1" customWidth="1"/>
    <col min="38" max="39" width="6.33203125" style="1" customWidth="1"/>
    <col min="40" max="40" width="10.44140625" style="1" customWidth="1"/>
    <col min="41" max="41" width="9.6640625" style="1" customWidth="1"/>
    <col min="42" max="42" width="10.44140625" style="1" customWidth="1"/>
    <col min="43" max="43" width="5.6640625" style="1" customWidth="1"/>
    <col min="44" max="45" width="5.88671875" style="1" customWidth="1"/>
    <col min="46" max="46" width="5.33203125" style="1" customWidth="1"/>
    <col min="47" max="47" width="5.6640625" style="1" customWidth="1"/>
    <col min="48" max="48" width="6.6640625" style="1" customWidth="1"/>
    <col min="49" max="49" width="7.44140625" style="1" customWidth="1"/>
    <col min="50" max="50" width="5.6640625" style="1" customWidth="1"/>
    <col min="51" max="51" width="6.5546875" style="1" customWidth="1"/>
    <col min="52" max="52" width="6.33203125" style="1" customWidth="1"/>
    <col min="53" max="53" width="7.5546875" style="1" customWidth="1"/>
    <col min="54" max="54" width="9.5546875" style="1" customWidth="1"/>
    <col min="55" max="58" width="6.88671875" style="1" customWidth="1"/>
    <col min="59" max="59" width="32.109375" style="1" customWidth="1"/>
    <col min="60" max="60" width="32" style="1" customWidth="1"/>
    <col min="61" max="61" width="31.33203125" style="1" customWidth="1"/>
    <col min="62" max="62" width="59.44140625" style="1" customWidth="1"/>
    <col min="63" max="16384" width="8.88671875" style="1"/>
  </cols>
  <sheetData>
    <row r="1" spans="1:60" x14ac:dyDescent="0.2">
      <c r="A1" s="15" t="s">
        <v>56</v>
      </c>
      <c r="R1" s="119"/>
      <c r="S1" s="119"/>
    </row>
    <row r="2" spans="1:60" x14ac:dyDescent="0.2">
      <c r="A2" s="15" t="s">
        <v>36</v>
      </c>
      <c r="B2" s="1" t="s">
        <v>147</v>
      </c>
      <c r="R2" s="119"/>
      <c r="S2" s="119"/>
      <c r="U2" s="119">
        <v>0</v>
      </c>
      <c r="V2" s="119">
        <v>0</v>
      </c>
      <c r="W2" s="12"/>
      <c r="X2" s="12"/>
    </row>
    <row r="3" spans="1:60" x14ac:dyDescent="0.2">
      <c r="A3" s="15" t="s">
        <v>38</v>
      </c>
      <c r="B3" s="1" t="s">
        <v>146</v>
      </c>
      <c r="N3" s="76"/>
      <c r="O3" s="76"/>
      <c r="P3" s="76"/>
      <c r="Q3" s="76"/>
      <c r="R3" s="76"/>
      <c r="S3" s="76"/>
      <c r="T3" s="76"/>
      <c r="U3" s="119">
        <v>300</v>
      </c>
      <c r="V3" s="119">
        <v>160</v>
      </c>
      <c r="W3" s="12"/>
      <c r="X3" s="12"/>
      <c r="AO3" s="76"/>
      <c r="AV3" s="16"/>
      <c r="AW3" s="16"/>
      <c r="BG3" s="16"/>
      <c r="BH3" s="16"/>
    </row>
    <row r="4" spans="1:60" x14ac:dyDescent="0.2">
      <c r="A4" s="15" t="s">
        <v>70</v>
      </c>
      <c r="B4" s="1" t="s">
        <v>71</v>
      </c>
      <c r="N4" s="76"/>
      <c r="O4" s="76"/>
      <c r="P4" s="76"/>
      <c r="Q4" s="76"/>
      <c r="R4" s="76"/>
      <c r="S4" s="76"/>
      <c r="T4" s="76"/>
      <c r="U4" s="121">
        <f>V28</f>
        <v>100</v>
      </c>
      <c r="V4" s="121">
        <f>W28</f>
        <v>140.6</v>
      </c>
      <c r="W4" s="12"/>
      <c r="X4" s="12"/>
      <c r="AO4" s="76"/>
      <c r="AV4" s="16"/>
      <c r="AW4" s="17"/>
      <c r="BG4" s="16"/>
      <c r="BH4" s="17"/>
    </row>
    <row r="5" spans="1:60" x14ac:dyDescent="0.2">
      <c r="A5" s="1" t="s">
        <v>13</v>
      </c>
      <c r="B5" s="5">
        <v>1000</v>
      </c>
      <c r="L5" s="2"/>
      <c r="N5" s="76"/>
      <c r="O5" s="76"/>
      <c r="P5" s="76"/>
      <c r="Q5" s="76"/>
      <c r="R5" s="78"/>
      <c r="S5" s="76"/>
      <c r="T5" s="76"/>
      <c r="U5" s="121">
        <f t="shared" ref="U5:V12" si="0">V29</f>
        <v>100.9</v>
      </c>
      <c r="V5" s="121">
        <f t="shared" si="0"/>
        <v>140.6</v>
      </c>
      <c r="W5" s="14"/>
      <c r="X5" s="12"/>
      <c r="AO5" s="76"/>
    </row>
    <row r="6" spans="1:60" x14ac:dyDescent="0.2">
      <c r="A6" s="11" t="s">
        <v>36</v>
      </c>
      <c r="B6" s="9"/>
      <c r="C6" s="9"/>
      <c r="D6" s="9"/>
      <c r="E6" s="9"/>
      <c r="F6" s="10" t="s">
        <v>37</v>
      </c>
      <c r="G6" s="11" t="s">
        <v>60</v>
      </c>
      <c r="H6" s="74"/>
      <c r="I6" s="86"/>
      <c r="J6" s="84"/>
      <c r="L6" s="150" t="s">
        <v>148</v>
      </c>
      <c r="N6" s="76"/>
      <c r="O6" s="76"/>
      <c r="P6" s="76"/>
      <c r="Q6" s="76"/>
      <c r="R6" s="78"/>
      <c r="S6" s="76"/>
      <c r="T6" s="76"/>
      <c r="U6" s="121">
        <f t="shared" si="0"/>
        <v>101.8</v>
      </c>
      <c r="V6" s="121">
        <f t="shared" si="0"/>
        <v>140.6</v>
      </c>
      <c r="W6" s="12"/>
      <c r="X6" s="12"/>
      <c r="AO6" s="76"/>
    </row>
    <row r="7" spans="1:60" x14ac:dyDescent="0.2">
      <c r="A7" s="6" t="s">
        <v>11</v>
      </c>
      <c r="B7" s="7">
        <v>100</v>
      </c>
      <c r="C7" s="12" t="s">
        <v>12</v>
      </c>
      <c r="D7" s="7">
        <v>140</v>
      </c>
      <c r="E7" s="12" t="s">
        <v>44</v>
      </c>
      <c r="F7" s="64">
        <v>5</v>
      </c>
      <c r="G7" s="6" t="s">
        <v>21</v>
      </c>
      <c r="H7" s="20">
        <v>3</v>
      </c>
      <c r="I7" s="12"/>
      <c r="J7" s="70">
        <v>3</v>
      </c>
      <c r="L7" s="151" t="s">
        <v>149</v>
      </c>
      <c r="M7" s="152">
        <f>$J$11*$B$17</f>
        <v>3.2266666666666666</v>
      </c>
      <c r="N7" s="153" t="s">
        <v>138</v>
      </c>
      <c r="O7" s="76"/>
      <c r="P7" s="76"/>
      <c r="Q7" s="77"/>
      <c r="R7" s="79"/>
      <c r="S7" s="77"/>
      <c r="T7" s="77"/>
      <c r="U7" s="121">
        <f t="shared" si="0"/>
        <v>102.7</v>
      </c>
      <c r="V7" s="121">
        <f t="shared" si="0"/>
        <v>140.6</v>
      </c>
      <c r="W7" s="12"/>
      <c r="X7" s="7"/>
      <c r="Z7" s="5"/>
      <c r="AO7" s="76"/>
    </row>
    <row r="8" spans="1:60" x14ac:dyDescent="0.2">
      <c r="A8" s="6" t="s">
        <v>45</v>
      </c>
      <c r="B8" s="7">
        <v>0</v>
      </c>
      <c r="C8" s="12" t="s">
        <v>46</v>
      </c>
      <c r="D8" s="20">
        <f>$B$8*$H$12</f>
        <v>0</v>
      </c>
      <c r="E8" s="12"/>
      <c r="F8" s="64"/>
      <c r="G8" s="6" t="s">
        <v>76</v>
      </c>
      <c r="H8" s="20">
        <v>1760</v>
      </c>
      <c r="I8" s="12"/>
      <c r="J8" s="70"/>
      <c r="N8" s="76"/>
      <c r="O8" s="76"/>
      <c r="P8" s="76"/>
      <c r="Q8" s="77"/>
      <c r="R8" s="77"/>
      <c r="S8" s="77"/>
      <c r="T8" s="77"/>
      <c r="U8" s="121">
        <f t="shared" si="0"/>
        <v>103.6</v>
      </c>
      <c r="V8" s="121">
        <f t="shared" si="0"/>
        <v>140.6</v>
      </c>
      <c r="W8" s="14"/>
      <c r="X8" s="20"/>
      <c r="Z8" s="5"/>
      <c r="AO8" s="76"/>
    </row>
    <row r="9" spans="1:60" x14ac:dyDescent="0.2">
      <c r="A9" s="6" t="s">
        <v>47</v>
      </c>
      <c r="B9" s="7">
        <v>3</v>
      </c>
      <c r="C9" s="12" t="s">
        <v>48</v>
      </c>
      <c r="D9" s="20">
        <f>$B$9*$H$7</f>
        <v>9</v>
      </c>
      <c r="E9" s="12"/>
      <c r="F9" s="64"/>
      <c r="G9" s="6" t="s">
        <v>61</v>
      </c>
      <c r="H9" s="20">
        <v>300</v>
      </c>
      <c r="I9" s="12"/>
      <c r="J9" s="70"/>
      <c r="N9" s="76"/>
      <c r="O9" s="76"/>
      <c r="P9" s="76"/>
      <c r="Q9" s="77"/>
      <c r="R9" s="77"/>
      <c r="S9" s="79"/>
      <c r="T9" s="77"/>
      <c r="U9" s="121">
        <f t="shared" si="0"/>
        <v>104.5</v>
      </c>
      <c r="V9" s="121">
        <f t="shared" si="0"/>
        <v>140.6</v>
      </c>
      <c r="W9" s="23"/>
      <c r="X9" s="20"/>
      <c r="Z9" s="5"/>
      <c r="AO9" s="76"/>
    </row>
    <row r="10" spans="1:60" x14ac:dyDescent="0.2">
      <c r="A10" s="6" t="s">
        <v>49</v>
      </c>
      <c r="B10" s="20">
        <f>D$9*COS($D$8)</f>
        <v>9</v>
      </c>
      <c r="C10" s="12" t="s">
        <v>50</v>
      </c>
      <c r="D10" s="20">
        <f>D$9*SIN($D$8)</f>
        <v>0</v>
      </c>
      <c r="E10" s="12"/>
      <c r="F10" s="64"/>
      <c r="G10" s="6" t="s">
        <v>62</v>
      </c>
      <c r="H10" s="20">
        <v>160</v>
      </c>
      <c r="I10" s="12"/>
      <c r="J10" s="70"/>
      <c r="N10" s="76"/>
      <c r="O10" s="76"/>
      <c r="P10" s="76"/>
      <c r="Q10" s="77"/>
      <c r="R10" s="77"/>
      <c r="S10" s="77"/>
      <c r="T10" s="77"/>
      <c r="U10" s="121">
        <f t="shared" si="0"/>
        <v>105.4</v>
      </c>
      <c r="V10" s="121">
        <f t="shared" si="0"/>
        <v>140.6</v>
      </c>
      <c r="W10" s="12"/>
      <c r="X10" s="7"/>
      <c r="Z10" s="5"/>
      <c r="AO10" s="76"/>
    </row>
    <row r="11" spans="1:60" x14ac:dyDescent="0.2">
      <c r="A11" s="6" t="s">
        <v>63</v>
      </c>
      <c r="B11" s="7">
        <v>0</v>
      </c>
      <c r="C11" s="12" t="s">
        <v>64</v>
      </c>
      <c r="D11" s="20">
        <f>$B$11*$H$7</f>
        <v>0</v>
      </c>
      <c r="E11" s="12"/>
      <c r="F11" s="64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N11" s="76"/>
      <c r="O11" s="76"/>
      <c r="P11" s="76"/>
      <c r="Q11" s="77"/>
      <c r="R11" s="77"/>
      <c r="S11" s="77"/>
      <c r="T11" s="77"/>
      <c r="U11" s="121">
        <f t="shared" si="0"/>
        <v>106.3</v>
      </c>
      <c r="V11" s="121">
        <f t="shared" si="0"/>
        <v>140.6</v>
      </c>
      <c r="W11" s="12"/>
      <c r="X11" s="7"/>
      <c r="Z11" s="5"/>
      <c r="AO11" s="76"/>
    </row>
    <row r="12" spans="1:60" x14ac:dyDescent="0.2">
      <c r="A12" s="6" t="s">
        <v>65</v>
      </c>
      <c r="B12" s="20">
        <f>D$11*COS($D$8)</f>
        <v>0</v>
      </c>
      <c r="C12" s="12" t="s">
        <v>66</v>
      </c>
      <c r="D12" s="20">
        <f>D$11*SIN($D$8)</f>
        <v>0</v>
      </c>
      <c r="E12" s="12"/>
      <c r="F12" s="64"/>
      <c r="G12" s="90" t="s">
        <v>84</v>
      </c>
      <c r="H12" s="91">
        <f>PI()/180</f>
        <v>1.7453292519943295E-2</v>
      </c>
      <c r="I12" s="12"/>
      <c r="J12" s="13"/>
      <c r="N12" s="76"/>
      <c r="O12" s="76"/>
      <c r="P12" s="76"/>
      <c r="Q12" s="77"/>
      <c r="R12" s="77"/>
      <c r="S12" s="77"/>
      <c r="T12" s="77"/>
      <c r="U12" s="121">
        <f t="shared" si="0"/>
        <v>107.2</v>
      </c>
      <c r="V12" s="121">
        <f t="shared" si="0"/>
        <v>140.6</v>
      </c>
      <c r="W12" s="12"/>
      <c r="X12" s="7"/>
      <c r="Z12" s="5"/>
      <c r="AO12" s="76"/>
    </row>
    <row r="13" spans="1:60" x14ac:dyDescent="0.2">
      <c r="A13" s="73" t="s">
        <v>67</v>
      </c>
      <c r="B13" s="49">
        <v>0</v>
      </c>
      <c r="C13" s="9"/>
      <c r="D13" s="74"/>
      <c r="E13" s="9"/>
      <c r="F13" s="75" t="s">
        <v>69</v>
      </c>
      <c r="G13" s="6"/>
      <c r="H13" s="12"/>
      <c r="I13" s="12"/>
      <c r="J13" s="13"/>
      <c r="N13" s="76"/>
      <c r="O13" s="76"/>
      <c r="P13" s="76"/>
      <c r="Q13" s="77"/>
      <c r="R13" s="77"/>
      <c r="S13" s="77"/>
      <c r="T13" s="77"/>
      <c r="U13" s="120">
        <f>AV28</f>
        <v>100</v>
      </c>
      <c r="V13" s="120">
        <f>AW28</f>
        <v>139.4</v>
      </c>
      <c r="W13" s="12"/>
      <c r="X13" s="7"/>
      <c r="Z13" s="5"/>
      <c r="AO13" s="76"/>
    </row>
    <row r="14" spans="1:60" x14ac:dyDescent="0.2">
      <c r="A14" s="65" t="s">
        <v>81</v>
      </c>
      <c r="B14" s="66">
        <v>0</v>
      </c>
      <c r="C14" s="67" t="s">
        <v>82</v>
      </c>
      <c r="D14" s="66">
        <v>0</v>
      </c>
      <c r="E14" s="67" t="s">
        <v>83</v>
      </c>
      <c r="F14" s="68">
        <v>0</v>
      </c>
      <c r="G14" s="65"/>
      <c r="H14" s="67"/>
      <c r="I14" s="67"/>
      <c r="J14" s="71"/>
      <c r="N14" s="76"/>
      <c r="O14" s="76"/>
      <c r="P14" s="76"/>
      <c r="Q14" s="77"/>
      <c r="R14" s="77"/>
      <c r="S14" s="77"/>
      <c r="T14" s="77"/>
      <c r="U14" s="120">
        <f t="shared" ref="U14:V22" si="1">AV29</f>
        <v>100.9</v>
      </c>
      <c r="V14" s="120">
        <f t="shared" si="1"/>
        <v>139.4</v>
      </c>
      <c r="W14" s="12"/>
      <c r="X14" s="7"/>
      <c r="Z14" s="5"/>
      <c r="AO14" s="76"/>
    </row>
    <row r="15" spans="1:60" x14ac:dyDescent="0.2">
      <c r="A15" s="72" t="s">
        <v>51</v>
      </c>
      <c r="B15" s="7"/>
      <c r="C15" s="12"/>
      <c r="D15" s="12"/>
      <c r="E15" s="12"/>
      <c r="F15" s="12"/>
      <c r="G15" s="9"/>
      <c r="H15" s="9"/>
      <c r="I15" s="9"/>
      <c r="J15" s="50"/>
      <c r="K15" s="5"/>
      <c r="L15" s="5"/>
      <c r="Q15" s="21"/>
      <c r="R15" s="22"/>
      <c r="S15" s="23"/>
      <c r="T15" s="22"/>
      <c r="U15" s="120">
        <f t="shared" si="1"/>
        <v>101.8</v>
      </c>
      <c r="V15" s="120">
        <f t="shared" si="1"/>
        <v>139.4</v>
      </c>
      <c r="W15" s="16"/>
      <c r="AC15" s="16"/>
      <c r="AF15" s="16"/>
    </row>
    <row r="16" spans="1:60" x14ac:dyDescent="0.2">
      <c r="A16" s="6" t="s">
        <v>2</v>
      </c>
      <c r="B16" s="7">
        <v>0.1</v>
      </c>
      <c r="C16" s="12"/>
      <c r="D16" s="12"/>
      <c r="E16" s="12"/>
      <c r="F16" s="12"/>
      <c r="G16" s="12"/>
      <c r="H16" s="12"/>
      <c r="I16" s="12"/>
      <c r="J16" s="51"/>
      <c r="K16" s="5"/>
      <c r="L16" s="5"/>
      <c r="Q16" s="22"/>
      <c r="R16" s="12"/>
      <c r="S16" s="12"/>
      <c r="T16" s="12"/>
      <c r="U16" s="120">
        <f t="shared" si="1"/>
        <v>102.7</v>
      </c>
      <c r="V16" s="120">
        <f t="shared" si="1"/>
        <v>139.4</v>
      </c>
      <c r="W16" s="16"/>
      <c r="AC16" s="17"/>
      <c r="AF16" s="17"/>
    </row>
    <row r="17" spans="1:63" x14ac:dyDescent="0.2">
      <c r="A17" s="6" t="s">
        <v>41</v>
      </c>
      <c r="B17" s="81">
        <v>0.1</v>
      </c>
      <c r="C17" s="20" t="s">
        <v>42</v>
      </c>
      <c r="D17" s="20">
        <f>1/$B$17</f>
        <v>10</v>
      </c>
      <c r="E17" s="12"/>
      <c r="F17" s="12"/>
      <c r="G17" s="12"/>
      <c r="H17" s="12"/>
      <c r="I17" s="12"/>
      <c r="J17" s="51"/>
      <c r="K17" s="5"/>
      <c r="L17" s="5"/>
      <c r="Q17" s="22"/>
      <c r="R17" s="12"/>
      <c r="S17" s="14"/>
      <c r="T17" s="12"/>
      <c r="U17" s="120">
        <f t="shared" si="1"/>
        <v>103.6</v>
      </c>
      <c r="V17" s="120">
        <f t="shared" si="1"/>
        <v>139.4</v>
      </c>
      <c r="X17" s="2"/>
    </row>
    <row r="18" spans="1:63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5"/>
      <c r="L18" s="5"/>
      <c r="Q18" s="22"/>
      <c r="R18" s="12"/>
      <c r="S18" s="12"/>
      <c r="T18" s="12"/>
      <c r="U18" s="120">
        <f t="shared" si="1"/>
        <v>104.5</v>
      </c>
      <c r="V18" s="120">
        <f t="shared" si="1"/>
        <v>139.4</v>
      </c>
      <c r="Y18" s="15"/>
    </row>
    <row r="19" spans="1:63" x14ac:dyDescent="0.2">
      <c r="A19" s="43" t="s">
        <v>7</v>
      </c>
      <c r="B19" s="41">
        <v>2201</v>
      </c>
      <c r="C19" s="42"/>
      <c r="D19" s="42"/>
      <c r="E19" s="45" t="s">
        <v>7</v>
      </c>
      <c r="F19" s="46">
        <v>2202</v>
      </c>
      <c r="G19" s="45"/>
      <c r="H19" s="45"/>
      <c r="I19" s="54" t="s">
        <v>20</v>
      </c>
      <c r="J19" s="55">
        <v>0</v>
      </c>
      <c r="K19" s="5"/>
      <c r="L19" s="5"/>
      <c r="Q19" s="22"/>
      <c r="R19" s="12"/>
      <c r="S19" s="12"/>
      <c r="T19" s="12"/>
      <c r="U19" s="120">
        <f t="shared" si="1"/>
        <v>105.4</v>
      </c>
      <c r="V19" s="120">
        <f t="shared" si="1"/>
        <v>139.4</v>
      </c>
      <c r="Y19" s="15"/>
    </row>
    <row r="20" spans="1:63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K20" s="5"/>
      <c r="L20" s="5"/>
      <c r="M20" s="3"/>
      <c r="N20" s="5"/>
      <c r="O20" s="5"/>
      <c r="P20" s="5"/>
      <c r="S20" s="22"/>
      <c r="T20" s="12"/>
      <c r="U20" s="120">
        <f t="shared" si="1"/>
        <v>106.3</v>
      </c>
      <c r="V20" s="120">
        <f t="shared" si="1"/>
        <v>139.4</v>
      </c>
      <c r="W20" s="12"/>
      <c r="Z20" s="5"/>
      <c r="AB20" s="5"/>
      <c r="AD20" s="5"/>
      <c r="AE20" s="5"/>
      <c r="AI20" s="5"/>
      <c r="AO20" s="5"/>
    </row>
    <row r="21" spans="1:63" x14ac:dyDescent="0.2">
      <c r="A21" s="43" t="s">
        <v>55</v>
      </c>
      <c r="B21" s="41">
        <v>0</v>
      </c>
      <c r="C21" s="42"/>
      <c r="D21" s="42"/>
      <c r="E21" s="45" t="s">
        <v>55</v>
      </c>
      <c r="F21" s="46">
        <v>0</v>
      </c>
      <c r="G21" s="45"/>
      <c r="H21" s="45"/>
      <c r="I21" s="54" t="s">
        <v>17</v>
      </c>
      <c r="J21" s="55" t="s">
        <v>1</v>
      </c>
      <c r="K21" s="5"/>
      <c r="L21" s="5"/>
      <c r="M21" s="3"/>
      <c r="N21" s="5"/>
      <c r="O21" s="5"/>
      <c r="P21" s="5"/>
      <c r="S21" s="22"/>
      <c r="T21" s="12"/>
      <c r="U21" s="120">
        <f t="shared" si="1"/>
        <v>107.2</v>
      </c>
      <c r="V21" s="120">
        <f t="shared" si="1"/>
        <v>139.4</v>
      </c>
      <c r="W21" s="12"/>
      <c r="Z21" s="12"/>
      <c r="AA21" s="12"/>
      <c r="AB21" s="7"/>
      <c r="AO21" s="5"/>
    </row>
    <row r="22" spans="1:63" x14ac:dyDescent="0.2">
      <c r="A22" s="56" t="s">
        <v>14</v>
      </c>
      <c r="B22" s="57">
        <v>12</v>
      </c>
      <c r="C22" s="58"/>
      <c r="D22" s="58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5"/>
      <c r="L22" s="5"/>
      <c r="M22" s="7"/>
      <c r="N22" s="2"/>
      <c r="O22" s="2"/>
      <c r="P22" s="2"/>
      <c r="Q22" s="2"/>
      <c r="U22" s="120">
        <f t="shared" si="1"/>
        <v>108.1</v>
      </c>
      <c r="V22" s="120">
        <f t="shared" si="1"/>
        <v>139.4</v>
      </c>
      <c r="AD22" s="5"/>
      <c r="AE22" s="5"/>
      <c r="AG22" s="12"/>
      <c r="AH22" s="12"/>
      <c r="AI22" s="5"/>
      <c r="AJ22" s="7"/>
      <c r="AK22" s="7"/>
      <c r="AL22" s="2"/>
      <c r="AM22" s="2"/>
      <c r="AO22" s="2"/>
    </row>
    <row r="23" spans="1:63" x14ac:dyDescent="0.2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U23" s="120">
        <f>AV228</f>
        <v>280.00000000000011</v>
      </c>
      <c r="V23" s="120">
        <f>AW228</f>
        <v>139.4</v>
      </c>
      <c r="AD23" s="2"/>
      <c r="AE23" s="2"/>
      <c r="AG23" s="2"/>
      <c r="AH23" s="2"/>
      <c r="AI23" s="2"/>
      <c r="AJ23" s="2"/>
      <c r="AK23" s="2"/>
      <c r="AL23" s="2"/>
      <c r="AM23" s="2"/>
      <c r="AO23" s="2"/>
    </row>
    <row r="24" spans="1:63" x14ac:dyDescent="0.2">
      <c r="BH24" s="1" t="s">
        <v>35</v>
      </c>
    </row>
    <row r="25" spans="1:63" x14ac:dyDescent="0.2">
      <c r="A25" s="1" t="s">
        <v>3</v>
      </c>
      <c r="BH25" s="18" t="s">
        <v>22</v>
      </c>
    </row>
    <row r="26" spans="1:63" x14ac:dyDescent="0.2">
      <c r="A26" s="73"/>
      <c r="B26" s="9"/>
      <c r="C26" s="9"/>
      <c r="D26" s="10"/>
      <c r="E26" s="34" t="s">
        <v>4</v>
      </c>
      <c r="F26" s="35" t="s">
        <v>36</v>
      </c>
      <c r="G26" s="35"/>
      <c r="H26" s="35"/>
      <c r="I26" s="35"/>
      <c r="J26" s="36"/>
      <c r="K26" s="36"/>
      <c r="L26" s="36"/>
      <c r="M26" s="36"/>
      <c r="N26" s="36"/>
      <c r="O26" s="35" t="s">
        <v>134</v>
      </c>
      <c r="P26" s="35"/>
      <c r="Q26" s="35" t="s">
        <v>137</v>
      </c>
      <c r="R26" s="47"/>
      <c r="S26" s="47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 t="s">
        <v>36</v>
      </c>
      <c r="AG26" s="25"/>
      <c r="AH26" s="25"/>
      <c r="AI26" s="25"/>
      <c r="AJ26" s="26"/>
      <c r="AK26" s="26"/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</row>
    <row r="27" spans="1:63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87</v>
      </c>
      <c r="G27" s="39" t="s">
        <v>86</v>
      </c>
      <c r="H27" s="39"/>
      <c r="I27" s="39" t="s">
        <v>9</v>
      </c>
      <c r="J27" s="39" t="s">
        <v>10</v>
      </c>
      <c r="K27" s="39"/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40" t="s">
        <v>57</v>
      </c>
      <c r="S27" s="40" t="s">
        <v>58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68</v>
      </c>
      <c r="AG27" s="30" t="s">
        <v>88</v>
      </c>
      <c r="AH27" s="30"/>
      <c r="AI27" s="30" t="s">
        <v>9</v>
      </c>
      <c r="AJ27" s="30" t="s">
        <v>10</v>
      </c>
      <c r="AK27" s="30"/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31" t="s">
        <v>6</v>
      </c>
      <c r="AU27" s="31" t="s">
        <v>7</v>
      </c>
      <c r="AV27" s="31" t="s">
        <v>9</v>
      </c>
      <c r="AW27" s="31" t="s">
        <v>10</v>
      </c>
      <c r="AX27" s="31" t="s">
        <v>8</v>
      </c>
      <c r="AY27" s="31" t="s">
        <v>15</v>
      </c>
      <c r="AZ27" s="31" t="s">
        <v>16</v>
      </c>
      <c r="BA27" s="32" t="s">
        <v>20</v>
      </c>
      <c r="BB27" s="32" t="s">
        <v>19</v>
      </c>
      <c r="BC27" s="32" t="s">
        <v>17</v>
      </c>
      <c r="BD27" s="33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</row>
    <row r="28" spans="1:63" x14ac:dyDescent="0.2">
      <c r="A28" s="4">
        <f>0</f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 t="shared" ref="F28:F91" si="2">$B$14 + $D$14*$E28 + 0.5*$F$14*$E28*$E28</f>
        <v>0</v>
      </c>
      <c r="G28" s="19">
        <f>$D$14 + $F$14*$E28</f>
        <v>0</v>
      </c>
      <c r="H28" s="19"/>
      <c r="I28" s="19">
        <f>$B$7 + $B$10*$E28 +  0.5*$B$12*$E28*$E28 + $B$13*COS(F28)</f>
        <v>100</v>
      </c>
      <c r="J28" s="19">
        <f>$D$7 + $D$10*$E28 + 0.5*$D$12*$E28*$E28 + $B$13*SIN(F28)</f>
        <v>140</v>
      </c>
      <c r="K28" s="19"/>
      <c r="L28" s="19">
        <f>$B$10 + $B$12*$E28 - $B$13*SIN(F28)*$G28</f>
        <v>9</v>
      </c>
      <c r="M28" s="19">
        <f>$D$10 + $D$12*$E28 + $B$13*COS(F28)*$G28</f>
        <v>0</v>
      </c>
      <c r="N28" s="19">
        <f>SQRT(L28*L28+M28*M28)</f>
        <v>9</v>
      </c>
      <c r="O28" s="19">
        <f>ATAN2(L28,M28)</f>
        <v>0</v>
      </c>
      <c r="P28" s="19">
        <f>O28/$H$12</f>
        <v>0</v>
      </c>
      <c r="Q28" s="89">
        <v>0</v>
      </c>
      <c r="R28" s="19">
        <f>$B$20*COS(O28)-$D$20*SIN(O28)</f>
        <v>0</v>
      </c>
      <c r="S28" s="19">
        <f>$B$20*SIN(O28)+$D$20*COS(O28)</f>
        <v>0.6</v>
      </c>
      <c r="T28" s="4" t="s">
        <v>0</v>
      </c>
      <c r="U28" s="4">
        <f>$B$19</f>
        <v>2201</v>
      </c>
      <c r="V28" s="19">
        <f t="shared" ref="V28:W91" si="3">I28+R28</f>
        <v>100</v>
      </c>
      <c r="W28" s="19">
        <f t="shared" si="3"/>
        <v>140.6</v>
      </c>
      <c r="X28" s="8">
        <f>$F$7</f>
        <v>5</v>
      </c>
      <c r="Y28" s="4">
        <f t="shared" ref="Y28:Y91" si="4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$A28+$F$21</f>
        <v>0</v>
      </c>
      <c r="AF28" s="19">
        <f t="shared" ref="AF28:AF91" si="5">$B$14 + $D$14*$AE28 + 0.5*$F$14*$AE28*$AE28</f>
        <v>0</v>
      </c>
      <c r="AG28" s="19">
        <f t="shared" ref="AG28:AG91" si="6">$D$14+ $F$14*$AE28</f>
        <v>0</v>
      </c>
      <c r="AH28" s="19"/>
      <c r="AI28" s="19">
        <f t="shared" ref="AI28:AI91" si="7">$B$7 + $B$10*$AE28 + 0.5*$B$12*$AE28*$AE28 + $B$13*COS(AF28)</f>
        <v>100</v>
      </c>
      <c r="AJ28" s="19">
        <f t="shared" ref="AJ28:AJ91" si="8">$D$7 + $D$10*$AE28 + 0.5*$D$12*$AE28*$AE28 + $B$13*SIN(AF28)</f>
        <v>140</v>
      </c>
      <c r="AK28" s="19"/>
      <c r="AL28" s="19">
        <f t="shared" ref="AL28:AL91" si="9">$B$10 + $B$12*$AE28 - $B$13*SIN(AF28)*AG28</f>
        <v>9</v>
      </c>
      <c r="AM28" s="19">
        <f t="shared" ref="AM28:AM91" si="10">$D$10 + $D$12*$AE28 + $B$13*COS(AF28)*AG28</f>
        <v>0</v>
      </c>
      <c r="AN28" s="19">
        <f>SQRT(AL28*AL28+AM28*AM28)</f>
        <v>9</v>
      </c>
      <c r="AO28" s="19">
        <f>ATAN2(AL28,AM28)</f>
        <v>0</v>
      </c>
      <c r="AP28" s="19">
        <f>AO28/$H$12</f>
        <v>0</v>
      </c>
      <c r="AQ28" s="89">
        <v>0</v>
      </c>
      <c r="AR28" s="19">
        <f>$F$20*COS(AO28)-$H$20*SIN(AO28)</f>
        <v>0</v>
      </c>
      <c r="AS28" s="19">
        <f>$F$20*SIN(AO28)+$H$20*COS(AO28)</f>
        <v>-0.6</v>
      </c>
      <c r="AT28" s="4" t="s">
        <v>0</v>
      </c>
      <c r="AU28" s="4">
        <f>$F$19</f>
        <v>2202</v>
      </c>
      <c r="AV28" s="19">
        <f>AI28+AR28</f>
        <v>100</v>
      </c>
      <c r="AW28" s="19">
        <f>AJ28+AS28</f>
        <v>139.4</v>
      </c>
      <c r="AX28" s="8">
        <f>$F$7</f>
        <v>5</v>
      </c>
      <c r="AY28" s="4">
        <f>$F$22</f>
        <v>12</v>
      </c>
      <c r="AZ28" s="8">
        <f>$B$5 + AE28</f>
        <v>1000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>SQRT((I28-AI28)*(I28-AI28)+(J28-AJ28)*(J28-AJ28))</f>
        <v>0</v>
      </c>
      <c r="BF28" s="19">
        <f>SQRT((V28-AV28)*(V28-AV28)+(W28-AW28)*(W28-AW28))</f>
        <v>1.1999999999999886</v>
      </c>
      <c r="BG28" s="19">
        <f>ATAN2(V28-AV28,W28-AW28)/$H$12</f>
        <v>90</v>
      </c>
      <c r="BH28" s="1" t="str">
        <f>CONCATENATE(T28,",",U28,",",TEXT(V28,"0.0"),",",TEXT(W28,"0.0"),",",X28,",",Y28,",",TEXT(Z28,"0.0"),",",AA28,",",AB28,",",AC28,",",AD28)</f>
        <v>T,2201,100.0,140.6,5,12,1000.0,0,0,G0,0</v>
      </c>
      <c r="BI28" s="1" t="str">
        <f>CONCATENATE(AT28,",",AU28,",",TEXT(AV28,"0.0"),",",TEXT(AW28,"0.0"),",",AX28,",",AY28,",",TEXT(AZ28,"0.0"),",",BA28,",",BB28,",",BC28,",",BD28)</f>
        <v>T,2202,100.0,139.4,5,12,1000.0,0,0,G0,0</v>
      </c>
      <c r="BJ28" s="1" t="str">
        <f t="shared" ref="BJ28:BJ91" si="11">IF(C28=1,CONCATENATE(BH28,$BH$25,BI28,$BH$25),"")</f>
        <v>T,2201,100.0,140.6,5,12,1000.0,0,0,G0,0|T,2202,100.0,139.4,5,12,1000.0,0,0,G0,0|</v>
      </c>
      <c r="BK28" s="1" t="str">
        <f t="shared" ref="BK28:BK91" si="12">CONCATENATE(TEXT(I28,"0.0"),",",TEXT(J28,"0.0"),",",TEXT($F$7,"0.0"),",",TEXT(N28,"0.0"),",",TEXT(0,"0.0"),",",TEXT($Q28,"0.0"),",",TEXT($P28,"0.0"),",",TEXT($Q28,"0.0"))</f>
        <v>100.0,140.0,5.0,9.0,0.0,0.0,0.0,0.0</v>
      </c>
    </row>
    <row r="29" spans="1:63" x14ac:dyDescent="0.2">
      <c r="A29" s="4">
        <f>A28+$B$16</f>
        <v>0.1</v>
      </c>
      <c r="B29" s="4">
        <f t="shared" ref="B29:B92" si="13">A29/$B$17</f>
        <v>1</v>
      </c>
      <c r="C29" s="4">
        <f t="shared" ref="C29:C92" si="14">IF(B29-INT(B29+0.001)&gt;0.001,0,1)</f>
        <v>1</v>
      </c>
      <c r="D29" s="4">
        <v>1</v>
      </c>
      <c r="E29" s="4">
        <f t="shared" ref="E29:E92" si="15">$A29+$B$21</f>
        <v>0.1</v>
      </c>
      <c r="F29" s="19">
        <f t="shared" si="2"/>
        <v>0</v>
      </c>
      <c r="G29" s="19">
        <f t="shared" ref="G29:G92" si="16">$D$14 + $F$14*$E29</f>
        <v>0</v>
      </c>
      <c r="H29" s="19"/>
      <c r="I29" s="19">
        <f t="shared" ref="I29:I92" si="17">$B$7 + $B$10*$E29 +  0.5*$B$12*$E29*$E29 + $B$13*COS(F29)</f>
        <v>100.9</v>
      </c>
      <c r="J29" s="19">
        <f t="shared" ref="J29:J92" si="18">$D$7 + $D$10*$E29 + 0.5*$D$12*$E29*$E29 + $B$13*SIN(F29)</f>
        <v>140</v>
      </c>
      <c r="K29" s="19"/>
      <c r="L29" s="19">
        <f t="shared" ref="L29:L92" si="19">$B$10 + $B$12*$E29 - $B$13*SIN(F29)*$G29</f>
        <v>9</v>
      </c>
      <c r="M29" s="19">
        <f t="shared" ref="M29:M92" si="20">$D$10 + $D$12*$E29 + $B$13*COS(F29)*$G29</f>
        <v>0</v>
      </c>
      <c r="N29" s="19">
        <f t="shared" ref="N29:N92" si="21">SQRT(L29*L29+M29*M29)</f>
        <v>9</v>
      </c>
      <c r="O29" s="19">
        <f t="shared" ref="O29:O92" si="22">ATAN2(L29,M29)</f>
        <v>0</v>
      </c>
      <c r="P29" s="19">
        <f t="shared" ref="P29:P92" si="23">O29/$H$12</f>
        <v>0</v>
      </c>
      <c r="Q29" s="19">
        <f>Q28+ SQRT( (I29-I28)* (I29-I28) + (J29-J28)* (J29-J28))</f>
        <v>0.90000000000000568</v>
      </c>
      <c r="R29" s="19">
        <f t="shared" ref="R29:R92" si="24">$B$20*COS(O29)-$D$20*SIN(O29)</f>
        <v>0</v>
      </c>
      <c r="S29" s="19">
        <f t="shared" ref="S29:S92" si="25">$B$20*SIN(O29)+$D$20*COS(O29)</f>
        <v>0.6</v>
      </c>
      <c r="T29" s="4" t="s">
        <v>0</v>
      </c>
      <c r="U29" s="4">
        <f t="shared" ref="U29:U92" si="26">$B$19</f>
        <v>2201</v>
      </c>
      <c r="V29" s="19">
        <f t="shared" si="3"/>
        <v>100.9</v>
      </c>
      <c r="W29" s="19">
        <f t="shared" si="3"/>
        <v>140.6</v>
      </c>
      <c r="X29" s="8">
        <f t="shared" ref="X29:X92" si="27">$F$7</f>
        <v>5</v>
      </c>
      <c r="Y29" s="4">
        <f t="shared" si="4"/>
        <v>12</v>
      </c>
      <c r="Z29" s="8">
        <f t="shared" ref="Z29:Z92" si="28">$B$5 + E29</f>
        <v>1000.1</v>
      </c>
      <c r="AA29" s="4">
        <f t="shared" ref="AA29:AA92" si="29">$J$19</f>
        <v>0</v>
      </c>
      <c r="AB29" s="4">
        <f t="shared" ref="AB29:AB92" si="30">$J$20</f>
        <v>0</v>
      </c>
      <c r="AC29" s="4" t="str">
        <f t="shared" ref="AC29:AC92" si="31">$J$21</f>
        <v>G0</v>
      </c>
      <c r="AD29" s="4">
        <f t="shared" ref="AD29:AD92" si="32">$J$22</f>
        <v>0</v>
      </c>
      <c r="AE29" s="4">
        <f t="shared" ref="AE29:AE92" si="33">$A29+$F$21</f>
        <v>0.1</v>
      </c>
      <c r="AF29" s="19">
        <f t="shared" si="5"/>
        <v>0</v>
      </c>
      <c r="AG29" s="19">
        <f t="shared" si="6"/>
        <v>0</v>
      </c>
      <c r="AH29" s="19"/>
      <c r="AI29" s="19">
        <f t="shared" si="7"/>
        <v>100.9</v>
      </c>
      <c r="AJ29" s="19">
        <f t="shared" si="8"/>
        <v>140</v>
      </c>
      <c r="AK29" s="19"/>
      <c r="AL29" s="19">
        <f t="shared" si="9"/>
        <v>9</v>
      </c>
      <c r="AM29" s="19">
        <f t="shared" si="10"/>
        <v>0</v>
      </c>
      <c r="AN29" s="19">
        <f t="shared" ref="AN29:AN92" si="34">SQRT(AL29*AL29+AM29*AM29)</f>
        <v>9</v>
      </c>
      <c r="AO29" s="19">
        <f t="shared" ref="AO29:AO92" si="35">ATAN2(AL29,AM29)</f>
        <v>0</v>
      </c>
      <c r="AP29" s="19">
        <f t="shared" ref="AP29:AP92" si="36">AO29/$H$12</f>
        <v>0</v>
      </c>
      <c r="AQ29" s="19">
        <f>AQ28+ SQRT( (AI29-AI28)* (AI29-AI28) + (AJ29-AJ28)* (AJ29-AJ28))</f>
        <v>0.90000000000000568</v>
      </c>
      <c r="AR29" s="19">
        <f t="shared" ref="AR29:AR92" si="37">$F$20*COS(AO29)-$H$20*SIN(AO29)</f>
        <v>0</v>
      </c>
      <c r="AS29" s="19">
        <f t="shared" ref="AS29:AS92" si="38">$F$20*SIN(AO29)+$H$20*COS(AO29)</f>
        <v>-0.6</v>
      </c>
      <c r="AT29" s="4" t="s">
        <v>0</v>
      </c>
      <c r="AU29" s="4">
        <f t="shared" ref="AU29:AU92" si="39">$F$19</f>
        <v>2202</v>
      </c>
      <c r="AV29" s="19">
        <f t="shared" ref="AV29:AW92" si="40">AI29+AR29</f>
        <v>100.9</v>
      </c>
      <c r="AW29" s="19">
        <f t="shared" si="40"/>
        <v>139.4</v>
      </c>
      <c r="AX29" s="8">
        <f t="shared" ref="AX29:AX92" si="41">$F$7</f>
        <v>5</v>
      </c>
      <c r="AY29" s="4">
        <f t="shared" ref="AY29:AY92" si="42">$F$22</f>
        <v>12</v>
      </c>
      <c r="AZ29" s="8">
        <f t="shared" ref="AZ29:AZ92" si="43">$B$5 + AE29</f>
        <v>1000.1</v>
      </c>
      <c r="BA29" s="4">
        <f t="shared" ref="BA29:BA92" si="44">$J$19</f>
        <v>0</v>
      </c>
      <c r="BB29" s="4">
        <f t="shared" ref="BB29:BB92" si="45">$J$20</f>
        <v>0</v>
      </c>
      <c r="BC29" s="4" t="str">
        <f t="shared" ref="BC29:BC92" si="46">$J$21</f>
        <v>G0</v>
      </c>
      <c r="BD29" s="4">
        <f t="shared" ref="BD29:BD92" si="47">$J$22</f>
        <v>0</v>
      </c>
      <c r="BE29" s="19">
        <f t="shared" ref="BE29:BE92" si="48">SQRT((I29-AI29)*(I29-AI29)+(J29-AJ29)*(J29-AJ29))</f>
        <v>0</v>
      </c>
      <c r="BF29" s="19">
        <f t="shared" ref="BF29:BF92" si="49">SQRT((V29-AV29)*(V29-AV29)+(W29-AW29)*(W29-AW29))</f>
        <v>1.1999999999999886</v>
      </c>
      <c r="BG29" s="19">
        <f t="shared" ref="BG29:BG92" si="50">ATAN2(V29-AV29,W29-AW29)/$H$12</f>
        <v>90</v>
      </c>
      <c r="BH29" s="1" t="str">
        <f t="shared" ref="BH29:BH92" si="51">CONCATENATE(T29,",",U29,",",TEXT(V29,"0.0"),",",TEXT(W29,"0.0"),",",X29,",",Y29,",",TEXT(Z29,"0.0"),",",AA29,",",AB29,",",AC29,",",AD29)</f>
        <v>T,2201,100.9,140.6,5,12,1000.1,0,0,G0,0</v>
      </c>
      <c r="BI29" s="1" t="str">
        <f t="shared" ref="BI29:BI92" si="52">CONCATENATE(AT29,",",AU29,",",TEXT(AV29,"0.0"),",",TEXT(AW29,"0.0"),",",AX29,",",AY29,",",TEXT(AZ29,"0.0"),",",BA29,",",BB29,",",BC29,",",BD29)</f>
        <v>T,2202,100.9,139.4,5,12,1000.1,0,0,G0,0</v>
      </c>
      <c r="BJ29" s="1" t="str">
        <f t="shared" si="11"/>
        <v>T,2201,100.9,140.6,5,12,1000.1,0,0,G0,0|T,2202,100.9,139.4,5,12,1000.1,0,0,G0,0|</v>
      </c>
      <c r="BK29" s="1" t="str">
        <f t="shared" si="12"/>
        <v>100.9,140.0,5.0,9.0,0.0,0.9,0.0,0.9</v>
      </c>
    </row>
    <row r="30" spans="1:63" x14ac:dyDescent="0.2">
      <c r="A30" s="4">
        <f>A29+$B$16</f>
        <v>0.2</v>
      </c>
      <c r="B30" s="4">
        <f t="shared" si="13"/>
        <v>2</v>
      </c>
      <c r="C30" s="4">
        <f t="shared" si="14"/>
        <v>1</v>
      </c>
      <c r="D30" s="4">
        <v>1</v>
      </c>
      <c r="E30" s="4">
        <f t="shared" si="15"/>
        <v>0.2</v>
      </c>
      <c r="F30" s="19">
        <f t="shared" si="2"/>
        <v>0</v>
      </c>
      <c r="G30" s="19">
        <f t="shared" si="16"/>
        <v>0</v>
      </c>
      <c r="H30" s="19"/>
      <c r="I30" s="19">
        <f t="shared" si="17"/>
        <v>101.8</v>
      </c>
      <c r="J30" s="19">
        <f t="shared" si="18"/>
        <v>140</v>
      </c>
      <c r="K30" s="19"/>
      <c r="L30" s="19">
        <f t="shared" si="19"/>
        <v>9</v>
      </c>
      <c r="M30" s="19">
        <f t="shared" si="20"/>
        <v>0</v>
      </c>
      <c r="N30" s="19">
        <f t="shared" si="21"/>
        <v>9</v>
      </c>
      <c r="O30" s="19">
        <f t="shared" si="22"/>
        <v>0</v>
      </c>
      <c r="P30" s="19">
        <f t="shared" si="23"/>
        <v>0</v>
      </c>
      <c r="Q30" s="19">
        <f t="shared" ref="Q30:Q93" si="53">Q29+ SQRT( (I30-I29)* (I30-I29) + (J30-J29)* (J30-J29))</f>
        <v>1.7999999999999972</v>
      </c>
      <c r="R30" s="19">
        <f t="shared" si="24"/>
        <v>0</v>
      </c>
      <c r="S30" s="19">
        <f t="shared" si="25"/>
        <v>0.6</v>
      </c>
      <c r="T30" s="4" t="s">
        <v>0</v>
      </c>
      <c r="U30" s="4">
        <f t="shared" si="26"/>
        <v>2201</v>
      </c>
      <c r="V30" s="19">
        <f t="shared" si="3"/>
        <v>101.8</v>
      </c>
      <c r="W30" s="19">
        <f t="shared" si="3"/>
        <v>140.6</v>
      </c>
      <c r="X30" s="8">
        <f t="shared" si="27"/>
        <v>5</v>
      </c>
      <c r="Y30" s="4">
        <f t="shared" si="4"/>
        <v>12</v>
      </c>
      <c r="Z30" s="8">
        <f t="shared" si="28"/>
        <v>1000.2</v>
      </c>
      <c r="AA30" s="4">
        <f t="shared" si="29"/>
        <v>0</v>
      </c>
      <c r="AB30" s="4">
        <f t="shared" si="30"/>
        <v>0</v>
      </c>
      <c r="AC30" s="4" t="str">
        <f t="shared" si="31"/>
        <v>G0</v>
      </c>
      <c r="AD30" s="4">
        <f t="shared" si="32"/>
        <v>0</v>
      </c>
      <c r="AE30" s="4">
        <f t="shared" si="33"/>
        <v>0.2</v>
      </c>
      <c r="AF30" s="19">
        <f t="shared" si="5"/>
        <v>0</v>
      </c>
      <c r="AG30" s="19">
        <f t="shared" si="6"/>
        <v>0</v>
      </c>
      <c r="AH30" s="19"/>
      <c r="AI30" s="19">
        <f t="shared" si="7"/>
        <v>101.8</v>
      </c>
      <c r="AJ30" s="19">
        <f t="shared" si="8"/>
        <v>140</v>
      </c>
      <c r="AK30" s="19"/>
      <c r="AL30" s="19">
        <f t="shared" si="9"/>
        <v>9</v>
      </c>
      <c r="AM30" s="19">
        <f t="shared" si="10"/>
        <v>0</v>
      </c>
      <c r="AN30" s="19">
        <f t="shared" si="34"/>
        <v>9</v>
      </c>
      <c r="AO30" s="19">
        <f t="shared" si="35"/>
        <v>0</v>
      </c>
      <c r="AP30" s="19">
        <f t="shared" si="36"/>
        <v>0</v>
      </c>
      <c r="AQ30" s="19">
        <f t="shared" ref="AQ30:AQ93" si="54">AQ29+ SQRT( (AI30-AI29)* (AI30-AI29) + (AJ30-AJ29)* (AJ30-AJ29))</f>
        <v>1.7999999999999972</v>
      </c>
      <c r="AR30" s="19">
        <f t="shared" si="37"/>
        <v>0</v>
      </c>
      <c r="AS30" s="19">
        <f t="shared" si="38"/>
        <v>-0.6</v>
      </c>
      <c r="AT30" s="4" t="s">
        <v>0</v>
      </c>
      <c r="AU30" s="4">
        <f t="shared" si="39"/>
        <v>2202</v>
      </c>
      <c r="AV30" s="19">
        <f t="shared" si="40"/>
        <v>101.8</v>
      </c>
      <c r="AW30" s="19">
        <f t="shared" si="40"/>
        <v>139.4</v>
      </c>
      <c r="AX30" s="8">
        <f t="shared" si="41"/>
        <v>5</v>
      </c>
      <c r="AY30" s="4">
        <f t="shared" si="42"/>
        <v>12</v>
      </c>
      <c r="AZ30" s="8">
        <f t="shared" si="43"/>
        <v>1000.2</v>
      </c>
      <c r="BA30" s="4">
        <f t="shared" si="44"/>
        <v>0</v>
      </c>
      <c r="BB30" s="4">
        <f t="shared" si="45"/>
        <v>0</v>
      </c>
      <c r="BC30" s="4" t="str">
        <f t="shared" si="46"/>
        <v>G0</v>
      </c>
      <c r="BD30" s="4">
        <f t="shared" si="47"/>
        <v>0</v>
      </c>
      <c r="BE30" s="19">
        <f t="shared" si="48"/>
        <v>0</v>
      </c>
      <c r="BF30" s="19">
        <f t="shared" si="49"/>
        <v>1.1999999999999886</v>
      </c>
      <c r="BG30" s="19">
        <f t="shared" si="50"/>
        <v>90</v>
      </c>
      <c r="BH30" s="1" t="str">
        <f t="shared" si="51"/>
        <v>T,2201,101.8,140.6,5,12,1000.2,0,0,G0,0</v>
      </c>
      <c r="BI30" s="1" t="str">
        <f t="shared" si="52"/>
        <v>T,2202,101.8,139.4,5,12,1000.2,0,0,G0,0</v>
      </c>
      <c r="BJ30" s="1" t="str">
        <f t="shared" si="11"/>
        <v>T,2201,101.8,140.6,5,12,1000.2,0,0,G0,0|T,2202,101.8,139.4,5,12,1000.2,0,0,G0,0|</v>
      </c>
      <c r="BK30" s="1" t="str">
        <f t="shared" si="12"/>
        <v>101.8,140.0,5.0,9.0,0.0,1.8,0.0,1.8</v>
      </c>
    </row>
    <row r="31" spans="1:63" x14ac:dyDescent="0.2">
      <c r="A31" s="4">
        <f t="shared" ref="A31:A94" si="55">A30+$B$16</f>
        <v>0.30000000000000004</v>
      </c>
      <c r="B31" s="4">
        <f t="shared" si="13"/>
        <v>3.0000000000000004</v>
      </c>
      <c r="C31" s="4">
        <f t="shared" si="14"/>
        <v>1</v>
      </c>
      <c r="D31" s="4">
        <v>1</v>
      </c>
      <c r="E31" s="4">
        <f t="shared" si="15"/>
        <v>0.30000000000000004</v>
      </c>
      <c r="F31" s="19">
        <f t="shared" si="2"/>
        <v>0</v>
      </c>
      <c r="G31" s="19">
        <f t="shared" si="16"/>
        <v>0</v>
      </c>
      <c r="H31" s="19"/>
      <c r="I31" s="19">
        <f t="shared" si="17"/>
        <v>102.7</v>
      </c>
      <c r="J31" s="19">
        <f t="shared" si="18"/>
        <v>140</v>
      </c>
      <c r="K31" s="19"/>
      <c r="L31" s="19">
        <f t="shared" si="19"/>
        <v>9</v>
      </c>
      <c r="M31" s="19">
        <f t="shared" si="20"/>
        <v>0</v>
      </c>
      <c r="N31" s="19">
        <f t="shared" si="21"/>
        <v>9</v>
      </c>
      <c r="O31" s="19">
        <f t="shared" si="22"/>
        <v>0</v>
      </c>
      <c r="P31" s="19">
        <f t="shared" si="23"/>
        <v>0</v>
      </c>
      <c r="Q31" s="19">
        <f t="shared" si="53"/>
        <v>2.7000000000000028</v>
      </c>
      <c r="R31" s="19">
        <f t="shared" si="24"/>
        <v>0</v>
      </c>
      <c r="S31" s="19">
        <f t="shared" si="25"/>
        <v>0.6</v>
      </c>
      <c r="T31" s="4" t="s">
        <v>0</v>
      </c>
      <c r="U31" s="4">
        <f t="shared" si="26"/>
        <v>2201</v>
      </c>
      <c r="V31" s="19">
        <f t="shared" si="3"/>
        <v>102.7</v>
      </c>
      <c r="W31" s="19">
        <f t="shared" si="3"/>
        <v>140.6</v>
      </c>
      <c r="X31" s="8">
        <f t="shared" si="27"/>
        <v>5</v>
      </c>
      <c r="Y31" s="4">
        <f t="shared" si="4"/>
        <v>12</v>
      </c>
      <c r="Z31" s="8">
        <f t="shared" si="28"/>
        <v>1000.3</v>
      </c>
      <c r="AA31" s="4">
        <f t="shared" si="29"/>
        <v>0</v>
      </c>
      <c r="AB31" s="4">
        <f t="shared" si="30"/>
        <v>0</v>
      </c>
      <c r="AC31" s="4" t="str">
        <f t="shared" si="31"/>
        <v>G0</v>
      </c>
      <c r="AD31" s="4">
        <f t="shared" si="32"/>
        <v>0</v>
      </c>
      <c r="AE31" s="4">
        <f t="shared" si="33"/>
        <v>0.30000000000000004</v>
      </c>
      <c r="AF31" s="19">
        <f t="shared" si="5"/>
        <v>0</v>
      </c>
      <c r="AG31" s="19">
        <f t="shared" si="6"/>
        <v>0</v>
      </c>
      <c r="AH31" s="19"/>
      <c r="AI31" s="19">
        <f t="shared" si="7"/>
        <v>102.7</v>
      </c>
      <c r="AJ31" s="19">
        <f t="shared" si="8"/>
        <v>140</v>
      </c>
      <c r="AK31" s="19"/>
      <c r="AL31" s="19">
        <f t="shared" si="9"/>
        <v>9</v>
      </c>
      <c r="AM31" s="19">
        <f t="shared" si="10"/>
        <v>0</v>
      </c>
      <c r="AN31" s="19">
        <f t="shared" si="34"/>
        <v>9</v>
      </c>
      <c r="AO31" s="19">
        <f t="shared" si="35"/>
        <v>0</v>
      </c>
      <c r="AP31" s="19">
        <f t="shared" si="36"/>
        <v>0</v>
      </c>
      <c r="AQ31" s="19">
        <f t="shared" si="54"/>
        <v>2.7000000000000028</v>
      </c>
      <c r="AR31" s="19">
        <f t="shared" si="37"/>
        <v>0</v>
      </c>
      <c r="AS31" s="19">
        <f t="shared" si="38"/>
        <v>-0.6</v>
      </c>
      <c r="AT31" s="4" t="s">
        <v>0</v>
      </c>
      <c r="AU31" s="4">
        <f t="shared" si="39"/>
        <v>2202</v>
      </c>
      <c r="AV31" s="19">
        <f t="shared" si="40"/>
        <v>102.7</v>
      </c>
      <c r="AW31" s="19">
        <f t="shared" si="40"/>
        <v>139.4</v>
      </c>
      <c r="AX31" s="8">
        <f t="shared" si="41"/>
        <v>5</v>
      </c>
      <c r="AY31" s="4">
        <f t="shared" si="42"/>
        <v>12</v>
      </c>
      <c r="AZ31" s="8">
        <f t="shared" si="43"/>
        <v>1000.3</v>
      </c>
      <c r="BA31" s="4">
        <f t="shared" si="44"/>
        <v>0</v>
      </c>
      <c r="BB31" s="4">
        <f t="shared" si="45"/>
        <v>0</v>
      </c>
      <c r="BC31" s="4" t="str">
        <f t="shared" si="46"/>
        <v>G0</v>
      </c>
      <c r="BD31" s="4">
        <f t="shared" si="47"/>
        <v>0</v>
      </c>
      <c r="BE31" s="19">
        <f t="shared" si="48"/>
        <v>0</v>
      </c>
      <c r="BF31" s="19">
        <f t="shared" si="49"/>
        <v>1.1999999999999886</v>
      </c>
      <c r="BG31" s="19">
        <f t="shared" si="50"/>
        <v>90</v>
      </c>
      <c r="BH31" s="1" t="str">
        <f t="shared" si="51"/>
        <v>T,2201,102.7,140.6,5,12,1000.3,0,0,G0,0</v>
      </c>
      <c r="BI31" s="1" t="str">
        <f t="shared" si="52"/>
        <v>T,2202,102.7,139.4,5,12,1000.3,0,0,G0,0</v>
      </c>
      <c r="BJ31" s="1" t="str">
        <f t="shared" si="11"/>
        <v>T,2201,102.7,140.6,5,12,1000.3,0,0,G0,0|T,2202,102.7,139.4,5,12,1000.3,0,0,G0,0|</v>
      </c>
      <c r="BK31" s="1" t="str">
        <f t="shared" si="12"/>
        <v>102.7,140.0,5.0,9.0,0.0,2.7,0.0,2.7</v>
      </c>
    </row>
    <row r="32" spans="1:63" x14ac:dyDescent="0.2">
      <c r="A32" s="4">
        <f t="shared" si="55"/>
        <v>0.4</v>
      </c>
      <c r="B32" s="4">
        <f t="shared" si="13"/>
        <v>4</v>
      </c>
      <c r="C32" s="4">
        <f t="shared" si="14"/>
        <v>1</v>
      </c>
      <c r="D32" s="4">
        <v>1</v>
      </c>
      <c r="E32" s="4">
        <f t="shared" si="15"/>
        <v>0.4</v>
      </c>
      <c r="F32" s="19">
        <f t="shared" si="2"/>
        <v>0</v>
      </c>
      <c r="G32" s="19">
        <f t="shared" si="16"/>
        <v>0</v>
      </c>
      <c r="H32" s="19"/>
      <c r="I32" s="19">
        <f t="shared" si="17"/>
        <v>103.6</v>
      </c>
      <c r="J32" s="19">
        <f t="shared" si="18"/>
        <v>140</v>
      </c>
      <c r="K32" s="19"/>
      <c r="L32" s="19">
        <f t="shared" si="19"/>
        <v>9</v>
      </c>
      <c r="M32" s="19">
        <f t="shared" si="20"/>
        <v>0</v>
      </c>
      <c r="N32" s="19">
        <f t="shared" si="21"/>
        <v>9</v>
      </c>
      <c r="O32" s="19">
        <f t="shared" si="22"/>
        <v>0</v>
      </c>
      <c r="P32" s="19">
        <f t="shared" si="23"/>
        <v>0</v>
      </c>
      <c r="Q32" s="19">
        <f t="shared" si="53"/>
        <v>3.5999999999999943</v>
      </c>
      <c r="R32" s="19">
        <f t="shared" si="24"/>
        <v>0</v>
      </c>
      <c r="S32" s="19">
        <f t="shared" si="25"/>
        <v>0.6</v>
      </c>
      <c r="T32" s="4" t="s">
        <v>0</v>
      </c>
      <c r="U32" s="4">
        <f t="shared" si="26"/>
        <v>2201</v>
      </c>
      <c r="V32" s="19">
        <f t="shared" si="3"/>
        <v>103.6</v>
      </c>
      <c r="W32" s="19">
        <f t="shared" si="3"/>
        <v>140.6</v>
      </c>
      <c r="X32" s="8">
        <f t="shared" si="27"/>
        <v>5</v>
      </c>
      <c r="Y32" s="4">
        <f t="shared" si="4"/>
        <v>12</v>
      </c>
      <c r="Z32" s="8">
        <f t="shared" si="28"/>
        <v>1000.4</v>
      </c>
      <c r="AA32" s="4">
        <f t="shared" si="29"/>
        <v>0</v>
      </c>
      <c r="AB32" s="4">
        <f t="shared" si="30"/>
        <v>0</v>
      </c>
      <c r="AC32" s="4" t="str">
        <f t="shared" si="31"/>
        <v>G0</v>
      </c>
      <c r="AD32" s="4">
        <f t="shared" si="32"/>
        <v>0</v>
      </c>
      <c r="AE32" s="4">
        <f t="shared" si="33"/>
        <v>0.4</v>
      </c>
      <c r="AF32" s="19">
        <f t="shared" si="5"/>
        <v>0</v>
      </c>
      <c r="AG32" s="19">
        <f t="shared" si="6"/>
        <v>0</v>
      </c>
      <c r="AH32" s="19"/>
      <c r="AI32" s="19">
        <f t="shared" si="7"/>
        <v>103.6</v>
      </c>
      <c r="AJ32" s="19">
        <f t="shared" si="8"/>
        <v>140</v>
      </c>
      <c r="AK32" s="19"/>
      <c r="AL32" s="19">
        <f t="shared" si="9"/>
        <v>9</v>
      </c>
      <c r="AM32" s="19">
        <f t="shared" si="10"/>
        <v>0</v>
      </c>
      <c r="AN32" s="19">
        <f t="shared" si="34"/>
        <v>9</v>
      </c>
      <c r="AO32" s="19">
        <f t="shared" si="35"/>
        <v>0</v>
      </c>
      <c r="AP32" s="19">
        <f t="shared" si="36"/>
        <v>0</v>
      </c>
      <c r="AQ32" s="19">
        <f t="shared" si="54"/>
        <v>3.5999999999999943</v>
      </c>
      <c r="AR32" s="19">
        <f t="shared" si="37"/>
        <v>0</v>
      </c>
      <c r="AS32" s="19">
        <f t="shared" si="38"/>
        <v>-0.6</v>
      </c>
      <c r="AT32" s="4" t="s">
        <v>0</v>
      </c>
      <c r="AU32" s="4">
        <f t="shared" si="39"/>
        <v>2202</v>
      </c>
      <c r="AV32" s="19">
        <f t="shared" si="40"/>
        <v>103.6</v>
      </c>
      <c r="AW32" s="19">
        <f t="shared" si="40"/>
        <v>139.4</v>
      </c>
      <c r="AX32" s="8">
        <f t="shared" si="41"/>
        <v>5</v>
      </c>
      <c r="AY32" s="4">
        <f t="shared" si="42"/>
        <v>12</v>
      </c>
      <c r="AZ32" s="8">
        <f t="shared" si="43"/>
        <v>1000.4</v>
      </c>
      <c r="BA32" s="4">
        <f t="shared" si="44"/>
        <v>0</v>
      </c>
      <c r="BB32" s="4">
        <f t="shared" si="45"/>
        <v>0</v>
      </c>
      <c r="BC32" s="4" t="str">
        <f t="shared" si="46"/>
        <v>G0</v>
      </c>
      <c r="BD32" s="4">
        <f t="shared" si="47"/>
        <v>0</v>
      </c>
      <c r="BE32" s="19">
        <f t="shared" si="48"/>
        <v>0</v>
      </c>
      <c r="BF32" s="19">
        <f t="shared" si="49"/>
        <v>1.1999999999999886</v>
      </c>
      <c r="BG32" s="19">
        <f t="shared" si="50"/>
        <v>90</v>
      </c>
      <c r="BH32" s="1" t="str">
        <f t="shared" si="51"/>
        <v>T,2201,103.6,140.6,5,12,1000.4,0,0,G0,0</v>
      </c>
      <c r="BI32" s="1" t="str">
        <f t="shared" si="52"/>
        <v>T,2202,103.6,139.4,5,12,1000.4,0,0,G0,0</v>
      </c>
      <c r="BJ32" s="1" t="str">
        <f t="shared" si="11"/>
        <v>T,2201,103.6,140.6,5,12,1000.4,0,0,G0,0|T,2202,103.6,139.4,5,12,1000.4,0,0,G0,0|</v>
      </c>
      <c r="BK32" s="1" t="str">
        <f t="shared" si="12"/>
        <v>103.6,140.0,5.0,9.0,0.0,3.6,0.0,3.6</v>
      </c>
    </row>
    <row r="33" spans="1:63" x14ac:dyDescent="0.2">
      <c r="A33" s="4">
        <f t="shared" si="55"/>
        <v>0.5</v>
      </c>
      <c r="B33" s="4">
        <f t="shared" si="13"/>
        <v>5</v>
      </c>
      <c r="C33" s="4">
        <f t="shared" si="14"/>
        <v>1</v>
      </c>
      <c r="D33" s="4">
        <v>1</v>
      </c>
      <c r="E33" s="4">
        <f t="shared" si="15"/>
        <v>0.5</v>
      </c>
      <c r="F33" s="19">
        <f t="shared" si="2"/>
        <v>0</v>
      </c>
      <c r="G33" s="19">
        <f t="shared" si="16"/>
        <v>0</v>
      </c>
      <c r="H33" s="19"/>
      <c r="I33" s="19">
        <f t="shared" si="17"/>
        <v>104.5</v>
      </c>
      <c r="J33" s="19">
        <f t="shared" si="18"/>
        <v>140</v>
      </c>
      <c r="K33" s="19"/>
      <c r="L33" s="19">
        <f t="shared" si="19"/>
        <v>9</v>
      </c>
      <c r="M33" s="19">
        <f t="shared" si="20"/>
        <v>0</v>
      </c>
      <c r="N33" s="19">
        <f t="shared" si="21"/>
        <v>9</v>
      </c>
      <c r="O33" s="19">
        <f t="shared" si="22"/>
        <v>0</v>
      </c>
      <c r="P33" s="19">
        <f t="shared" si="23"/>
        <v>0</v>
      </c>
      <c r="Q33" s="19">
        <f t="shared" si="53"/>
        <v>4.5</v>
      </c>
      <c r="R33" s="19">
        <f t="shared" si="24"/>
        <v>0</v>
      </c>
      <c r="S33" s="19">
        <f t="shared" si="25"/>
        <v>0.6</v>
      </c>
      <c r="T33" s="4" t="s">
        <v>0</v>
      </c>
      <c r="U33" s="4">
        <f t="shared" si="26"/>
        <v>2201</v>
      </c>
      <c r="V33" s="19">
        <f t="shared" si="3"/>
        <v>104.5</v>
      </c>
      <c r="W33" s="19">
        <f t="shared" si="3"/>
        <v>140.6</v>
      </c>
      <c r="X33" s="8">
        <f t="shared" si="27"/>
        <v>5</v>
      </c>
      <c r="Y33" s="4">
        <f t="shared" si="4"/>
        <v>12</v>
      </c>
      <c r="Z33" s="8">
        <f t="shared" si="28"/>
        <v>1000.5</v>
      </c>
      <c r="AA33" s="4">
        <f t="shared" si="29"/>
        <v>0</v>
      </c>
      <c r="AB33" s="4">
        <f t="shared" si="30"/>
        <v>0</v>
      </c>
      <c r="AC33" s="4" t="str">
        <f t="shared" si="31"/>
        <v>G0</v>
      </c>
      <c r="AD33" s="4">
        <f t="shared" si="32"/>
        <v>0</v>
      </c>
      <c r="AE33" s="4">
        <f t="shared" si="33"/>
        <v>0.5</v>
      </c>
      <c r="AF33" s="19">
        <f t="shared" si="5"/>
        <v>0</v>
      </c>
      <c r="AG33" s="19">
        <f t="shared" si="6"/>
        <v>0</v>
      </c>
      <c r="AH33" s="19"/>
      <c r="AI33" s="19">
        <f t="shared" si="7"/>
        <v>104.5</v>
      </c>
      <c r="AJ33" s="19">
        <f t="shared" si="8"/>
        <v>140</v>
      </c>
      <c r="AK33" s="19"/>
      <c r="AL33" s="19">
        <f t="shared" si="9"/>
        <v>9</v>
      </c>
      <c r="AM33" s="19">
        <f t="shared" si="10"/>
        <v>0</v>
      </c>
      <c r="AN33" s="19">
        <f t="shared" si="34"/>
        <v>9</v>
      </c>
      <c r="AO33" s="19">
        <f t="shared" si="35"/>
        <v>0</v>
      </c>
      <c r="AP33" s="19">
        <f t="shared" si="36"/>
        <v>0</v>
      </c>
      <c r="AQ33" s="19">
        <f t="shared" si="54"/>
        <v>4.5</v>
      </c>
      <c r="AR33" s="19">
        <f t="shared" si="37"/>
        <v>0</v>
      </c>
      <c r="AS33" s="19">
        <f t="shared" si="38"/>
        <v>-0.6</v>
      </c>
      <c r="AT33" s="4" t="s">
        <v>0</v>
      </c>
      <c r="AU33" s="4">
        <f t="shared" si="39"/>
        <v>2202</v>
      </c>
      <c r="AV33" s="19">
        <f t="shared" si="40"/>
        <v>104.5</v>
      </c>
      <c r="AW33" s="19">
        <f t="shared" si="40"/>
        <v>139.4</v>
      </c>
      <c r="AX33" s="8">
        <f t="shared" si="41"/>
        <v>5</v>
      </c>
      <c r="AY33" s="4">
        <f t="shared" si="42"/>
        <v>12</v>
      </c>
      <c r="AZ33" s="8">
        <f t="shared" si="43"/>
        <v>1000.5</v>
      </c>
      <c r="BA33" s="4">
        <f t="shared" si="44"/>
        <v>0</v>
      </c>
      <c r="BB33" s="4">
        <f t="shared" si="45"/>
        <v>0</v>
      </c>
      <c r="BC33" s="4" t="str">
        <f t="shared" si="46"/>
        <v>G0</v>
      </c>
      <c r="BD33" s="4">
        <f t="shared" si="47"/>
        <v>0</v>
      </c>
      <c r="BE33" s="19">
        <f t="shared" si="48"/>
        <v>0</v>
      </c>
      <c r="BF33" s="19">
        <f t="shared" si="49"/>
        <v>1.1999999999999886</v>
      </c>
      <c r="BG33" s="19">
        <f t="shared" si="50"/>
        <v>90</v>
      </c>
      <c r="BH33" s="1" t="str">
        <f t="shared" si="51"/>
        <v>T,2201,104.5,140.6,5,12,1000.5,0,0,G0,0</v>
      </c>
      <c r="BI33" s="1" t="str">
        <f t="shared" si="52"/>
        <v>T,2202,104.5,139.4,5,12,1000.5,0,0,G0,0</v>
      </c>
      <c r="BJ33" s="1" t="str">
        <f t="shared" si="11"/>
        <v>T,2201,104.5,140.6,5,12,1000.5,0,0,G0,0|T,2202,104.5,139.4,5,12,1000.5,0,0,G0,0|</v>
      </c>
      <c r="BK33" s="1" t="str">
        <f t="shared" si="12"/>
        <v>104.5,140.0,5.0,9.0,0.0,4.5,0.0,4.5</v>
      </c>
    </row>
    <row r="34" spans="1:63" x14ac:dyDescent="0.2">
      <c r="A34" s="4">
        <f t="shared" si="55"/>
        <v>0.6</v>
      </c>
      <c r="B34" s="4">
        <f t="shared" si="13"/>
        <v>5.9999999999999991</v>
      </c>
      <c r="C34" s="4">
        <f t="shared" si="14"/>
        <v>1</v>
      </c>
      <c r="D34" s="4">
        <v>1</v>
      </c>
      <c r="E34" s="4">
        <f t="shared" si="15"/>
        <v>0.6</v>
      </c>
      <c r="F34" s="19">
        <f t="shared" si="2"/>
        <v>0</v>
      </c>
      <c r="G34" s="19">
        <f t="shared" si="16"/>
        <v>0</v>
      </c>
      <c r="H34" s="19"/>
      <c r="I34" s="19">
        <f t="shared" si="17"/>
        <v>105.4</v>
      </c>
      <c r="J34" s="19">
        <f t="shared" si="18"/>
        <v>140</v>
      </c>
      <c r="K34" s="19"/>
      <c r="L34" s="19">
        <f t="shared" si="19"/>
        <v>9</v>
      </c>
      <c r="M34" s="19">
        <f t="shared" si="20"/>
        <v>0</v>
      </c>
      <c r="N34" s="19">
        <f t="shared" si="21"/>
        <v>9</v>
      </c>
      <c r="O34" s="19">
        <f t="shared" si="22"/>
        <v>0</v>
      </c>
      <c r="P34" s="19">
        <f t="shared" si="23"/>
        <v>0</v>
      </c>
      <c r="Q34" s="19">
        <f t="shared" si="53"/>
        <v>5.4000000000000057</v>
      </c>
      <c r="R34" s="19">
        <f t="shared" si="24"/>
        <v>0</v>
      </c>
      <c r="S34" s="19">
        <f t="shared" si="25"/>
        <v>0.6</v>
      </c>
      <c r="T34" s="4" t="s">
        <v>0</v>
      </c>
      <c r="U34" s="4">
        <f t="shared" si="26"/>
        <v>2201</v>
      </c>
      <c r="V34" s="19">
        <f t="shared" si="3"/>
        <v>105.4</v>
      </c>
      <c r="W34" s="19">
        <f t="shared" si="3"/>
        <v>140.6</v>
      </c>
      <c r="X34" s="8">
        <f t="shared" si="27"/>
        <v>5</v>
      </c>
      <c r="Y34" s="4">
        <f t="shared" si="4"/>
        <v>12</v>
      </c>
      <c r="Z34" s="8">
        <f t="shared" si="28"/>
        <v>1000.6</v>
      </c>
      <c r="AA34" s="4">
        <f t="shared" si="29"/>
        <v>0</v>
      </c>
      <c r="AB34" s="4">
        <f t="shared" si="30"/>
        <v>0</v>
      </c>
      <c r="AC34" s="4" t="str">
        <f t="shared" si="31"/>
        <v>G0</v>
      </c>
      <c r="AD34" s="4">
        <f t="shared" si="32"/>
        <v>0</v>
      </c>
      <c r="AE34" s="4">
        <f t="shared" si="33"/>
        <v>0.6</v>
      </c>
      <c r="AF34" s="19">
        <f t="shared" si="5"/>
        <v>0</v>
      </c>
      <c r="AG34" s="19">
        <f t="shared" si="6"/>
        <v>0</v>
      </c>
      <c r="AH34" s="19"/>
      <c r="AI34" s="19">
        <f t="shared" si="7"/>
        <v>105.4</v>
      </c>
      <c r="AJ34" s="19">
        <f t="shared" si="8"/>
        <v>140</v>
      </c>
      <c r="AK34" s="19"/>
      <c r="AL34" s="19">
        <f t="shared" si="9"/>
        <v>9</v>
      </c>
      <c r="AM34" s="19">
        <f t="shared" si="10"/>
        <v>0</v>
      </c>
      <c r="AN34" s="19">
        <f t="shared" si="34"/>
        <v>9</v>
      </c>
      <c r="AO34" s="19">
        <f t="shared" si="35"/>
        <v>0</v>
      </c>
      <c r="AP34" s="19">
        <f t="shared" si="36"/>
        <v>0</v>
      </c>
      <c r="AQ34" s="19">
        <f t="shared" si="54"/>
        <v>5.4000000000000057</v>
      </c>
      <c r="AR34" s="19">
        <f t="shared" si="37"/>
        <v>0</v>
      </c>
      <c r="AS34" s="19">
        <f t="shared" si="38"/>
        <v>-0.6</v>
      </c>
      <c r="AT34" s="4" t="s">
        <v>0</v>
      </c>
      <c r="AU34" s="4">
        <f t="shared" si="39"/>
        <v>2202</v>
      </c>
      <c r="AV34" s="19">
        <f t="shared" si="40"/>
        <v>105.4</v>
      </c>
      <c r="AW34" s="19">
        <f t="shared" si="40"/>
        <v>139.4</v>
      </c>
      <c r="AX34" s="8">
        <f t="shared" si="41"/>
        <v>5</v>
      </c>
      <c r="AY34" s="4">
        <f t="shared" si="42"/>
        <v>12</v>
      </c>
      <c r="AZ34" s="8">
        <f t="shared" si="43"/>
        <v>1000.6</v>
      </c>
      <c r="BA34" s="4">
        <f t="shared" si="44"/>
        <v>0</v>
      </c>
      <c r="BB34" s="4">
        <f t="shared" si="45"/>
        <v>0</v>
      </c>
      <c r="BC34" s="4" t="str">
        <f t="shared" si="46"/>
        <v>G0</v>
      </c>
      <c r="BD34" s="4">
        <f t="shared" si="47"/>
        <v>0</v>
      </c>
      <c r="BE34" s="19">
        <f t="shared" si="48"/>
        <v>0</v>
      </c>
      <c r="BF34" s="19">
        <f t="shared" si="49"/>
        <v>1.1999999999999886</v>
      </c>
      <c r="BG34" s="19">
        <f t="shared" si="50"/>
        <v>90</v>
      </c>
      <c r="BH34" s="1" t="str">
        <f t="shared" si="51"/>
        <v>T,2201,105.4,140.6,5,12,1000.6,0,0,G0,0</v>
      </c>
      <c r="BI34" s="1" t="str">
        <f t="shared" si="52"/>
        <v>T,2202,105.4,139.4,5,12,1000.6,0,0,G0,0</v>
      </c>
      <c r="BJ34" s="1" t="str">
        <f t="shared" si="11"/>
        <v>T,2201,105.4,140.6,5,12,1000.6,0,0,G0,0|T,2202,105.4,139.4,5,12,1000.6,0,0,G0,0|</v>
      </c>
      <c r="BK34" s="1" t="str">
        <f t="shared" si="12"/>
        <v>105.4,140.0,5.0,9.0,0.0,5.4,0.0,5.4</v>
      </c>
    </row>
    <row r="35" spans="1:63" x14ac:dyDescent="0.2">
      <c r="A35" s="4">
        <f t="shared" si="55"/>
        <v>0.7</v>
      </c>
      <c r="B35" s="4">
        <f t="shared" si="13"/>
        <v>6.9999999999999991</v>
      </c>
      <c r="C35" s="4">
        <f t="shared" si="14"/>
        <v>1</v>
      </c>
      <c r="D35" s="4">
        <v>1</v>
      </c>
      <c r="E35" s="4">
        <f t="shared" si="15"/>
        <v>0.7</v>
      </c>
      <c r="F35" s="19">
        <f t="shared" si="2"/>
        <v>0</v>
      </c>
      <c r="G35" s="19">
        <f t="shared" si="16"/>
        <v>0</v>
      </c>
      <c r="H35" s="19"/>
      <c r="I35" s="19">
        <f t="shared" si="17"/>
        <v>106.3</v>
      </c>
      <c r="J35" s="19">
        <f t="shared" si="18"/>
        <v>140</v>
      </c>
      <c r="K35" s="19"/>
      <c r="L35" s="19">
        <f t="shared" si="19"/>
        <v>9</v>
      </c>
      <c r="M35" s="19">
        <f t="shared" si="20"/>
        <v>0</v>
      </c>
      <c r="N35" s="19">
        <f t="shared" si="21"/>
        <v>9</v>
      </c>
      <c r="O35" s="19">
        <f t="shared" si="22"/>
        <v>0</v>
      </c>
      <c r="P35" s="19">
        <f t="shared" si="23"/>
        <v>0</v>
      </c>
      <c r="Q35" s="19">
        <f t="shared" si="53"/>
        <v>6.2999999999999972</v>
      </c>
      <c r="R35" s="19">
        <f t="shared" si="24"/>
        <v>0</v>
      </c>
      <c r="S35" s="19">
        <f t="shared" si="25"/>
        <v>0.6</v>
      </c>
      <c r="T35" s="4" t="s">
        <v>0</v>
      </c>
      <c r="U35" s="4">
        <f t="shared" si="26"/>
        <v>2201</v>
      </c>
      <c r="V35" s="19">
        <f t="shared" si="3"/>
        <v>106.3</v>
      </c>
      <c r="W35" s="19">
        <f t="shared" si="3"/>
        <v>140.6</v>
      </c>
      <c r="X35" s="8">
        <f t="shared" si="27"/>
        <v>5</v>
      </c>
      <c r="Y35" s="4">
        <f t="shared" si="4"/>
        <v>12</v>
      </c>
      <c r="Z35" s="8">
        <f t="shared" si="28"/>
        <v>1000.7</v>
      </c>
      <c r="AA35" s="4">
        <f t="shared" si="29"/>
        <v>0</v>
      </c>
      <c r="AB35" s="4">
        <f t="shared" si="30"/>
        <v>0</v>
      </c>
      <c r="AC35" s="4" t="str">
        <f t="shared" si="31"/>
        <v>G0</v>
      </c>
      <c r="AD35" s="4">
        <f t="shared" si="32"/>
        <v>0</v>
      </c>
      <c r="AE35" s="4">
        <f t="shared" si="33"/>
        <v>0.7</v>
      </c>
      <c r="AF35" s="19">
        <f t="shared" si="5"/>
        <v>0</v>
      </c>
      <c r="AG35" s="19">
        <f t="shared" si="6"/>
        <v>0</v>
      </c>
      <c r="AH35" s="19"/>
      <c r="AI35" s="19">
        <f t="shared" si="7"/>
        <v>106.3</v>
      </c>
      <c r="AJ35" s="19">
        <f t="shared" si="8"/>
        <v>140</v>
      </c>
      <c r="AK35" s="19"/>
      <c r="AL35" s="19">
        <f t="shared" si="9"/>
        <v>9</v>
      </c>
      <c r="AM35" s="19">
        <f t="shared" si="10"/>
        <v>0</v>
      </c>
      <c r="AN35" s="19">
        <f t="shared" si="34"/>
        <v>9</v>
      </c>
      <c r="AO35" s="19">
        <f t="shared" si="35"/>
        <v>0</v>
      </c>
      <c r="AP35" s="19">
        <f t="shared" si="36"/>
        <v>0</v>
      </c>
      <c r="AQ35" s="19">
        <f t="shared" si="54"/>
        <v>6.2999999999999972</v>
      </c>
      <c r="AR35" s="19">
        <f t="shared" si="37"/>
        <v>0</v>
      </c>
      <c r="AS35" s="19">
        <f t="shared" si="38"/>
        <v>-0.6</v>
      </c>
      <c r="AT35" s="4" t="s">
        <v>0</v>
      </c>
      <c r="AU35" s="4">
        <f t="shared" si="39"/>
        <v>2202</v>
      </c>
      <c r="AV35" s="19">
        <f t="shared" si="40"/>
        <v>106.3</v>
      </c>
      <c r="AW35" s="19">
        <f t="shared" si="40"/>
        <v>139.4</v>
      </c>
      <c r="AX35" s="8">
        <f t="shared" si="41"/>
        <v>5</v>
      </c>
      <c r="AY35" s="4">
        <f t="shared" si="42"/>
        <v>12</v>
      </c>
      <c r="AZ35" s="8">
        <f t="shared" si="43"/>
        <v>1000.7</v>
      </c>
      <c r="BA35" s="4">
        <f t="shared" si="44"/>
        <v>0</v>
      </c>
      <c r="BB35" s="4">
        <f t="shared" si="45"/>
        <v>0</v>
      </c>
      <c r="BC35" s="4" t="str">
        <f t="shared" si="46"/>
        <v>G0</v>
      </c>
      <c r="BD35" s="4">
        <f t="shared" si="47"/>
        <v>0</v>
      </c>
      <c r="BE35" s="19">
        <f t="shared" si="48"/>
        <v>0</v>
      </c>
      <c r="BF35" s="19">
        <f t="shared" si="49"/>
        <v>1.1999999999999886</v>
      </c>
      <c r="BG35" s="19">
        <f t="shared" si="50"/>
        <v>90</v>
      </c>
      <c r="BH35" s="1" t="str">
        <f t="shared" si="51"/>
        <v>T,2201,106.3,140.6,5,12,1000.7,0,0,G0,0</v>
      </c>
      <c r="BI35" s="1" t="str">
        <f t="shared" si="52"/>
        <v>T,2202,106.3,139.4,5,12,1000.7,0,0,G0,0</v>
      </c>
      <c r="BJ35" s="1" t="str">
        <f t="shared" si="11"/>
        <v>T,2201,106.3,140.6,5,12,1000.7,0,0,G0,0|T,2202,106.3,139.4,5,12,1000.7,0,0,G0,0|</v>
      </c>
      <c r="BK35" s="1" t="str">
        <f t="shared" si="12"/>
        <v>106.3,140.0,5.0,9.0,0.0,6.3,0.0,6.3</v>
      </c>
    </row>
    <row r="36" spans="1:63" x14ac:dyDescent="0.2">
      <c r="A36" s="4">
        <f t="shared" si="55"/>
        <v>0.79999999999999993</v>
      </c>
      <c r="B36" s="4">
        <f t="shared" si="13"/>
        <v>7.9999999999999991</v>
      </c>
      <c r="C36" s="4">
        <f t="shared" si="14"/>
        <v>1</v>
      </c>
      <c r="D36" s="4">
        <v>1</v>
      </c>
      <c r="E36" s="4">
        <f t="shared" si="15"/>
        <v>0.79999999999999993</v>
      </c>
      <c r="F36" s="19">
        <f t="shared" si="2"/>
        <v>0</v>
      </c>
      <c r="G36" s="19">
        <f t="shared" si="16"/>
        <v>0</v>
      </c>
      <c r="H36" s="19"/>
      <c r="I36" s="19">
        <f t="shared" si="17"/>
        <v>107.2</v>
      </c>
      <c r="J36" s="19">
        <f t="shared" si="18"/>
        <v>140</v>
      </c>
      <c r="K36" s="19"/>
      <c r="L36" s="19">
        <f t="shared" si="19"/>
        <v>9</v>
      </c>
      <c r="M36" s="19">
        <f t="shared" si="20"/>
        <v>0</v>
      </c>
      <c r="N36" s="19">
        <f t="shared" si="21"/>
        <v>9</v>
      </c>
      <c r="O36" s="19">
        <f t="shared" si="22"/>
        <v>0</v>
      </c>
      <c r="P36" s="19">
        <f t="shared" si="23"/>
        <v>0</v>
      </c>
      <c r="Q36" s="19">
        <f t="shared" si="53"/>
        <v>7.2000000000000028</v>
      </c>
      <c r="R36" s="19">
        <f t="shared" si="24"/>
        <v>0</v>
      </c>
      <c r="S36" s="19">
        <f t="shared" si="25"/>
        <v>0.6</v>
      </c>
      <c r="T36" s="4" t="s">
        <v>0</v>
      </c>
      <c r="U36" s="4">
        <f t="shared" si="26"/>
        <v>2201</v>
      </c>
      <c r="V36" s="19">
        <f t="shared" si="3"/>
        <v>107.2</v>
      </c>
      <c r="W36" s="19">
        <f t="shared" si="3"/>
        <v>140.6</v>
      </c>
      <c r="X36" s="8">
        <f t="shared" si="27"/>
        <v>5</v>
      </c>
      <c r="Y36" s="4">
        <f t="shared" si="4"/>
        <v>12</v>
      </c>
      <c r="Z36" s="8">
        <f t="shared" si="28"/>
        <v>1000.8</v>
      </c>
      <c r="AA36" s="4">
        <f t="shared" si="29"/>
        <v>0</v>
      </c>
      <c r="AB36" s="4">
        <f t="shared" si="30"/>
        <v>0</v>
      </c>
      <c r="AC36" s="4" t="str">
        <f t="shared" si="31"/>
        <v>G0</v>
      </c>
      <c r="AD36" s="4">
        <f t="shared" si="32"/>
        <v>0</v>
      </c>
      <c r="AE36" s="4">
        <f t="shared" si="33"/>
        <v>0.79999999999999993</v>
      </c>
      <c r="AF36" s="19">
        <f t="shared" si="5"/>
        <v>0</v>
      </c>
      <c r="AG36" s="19">
        <f t="shared" si="6"/>
        <v>0</v>
      </c>
      <c r="AH36" s="19"/>
      <c r="AI36" s="19">
        <f t="shared" si="7"/>
        <v>107.2</v>
      </c>
      <c r="AJ36" s="19">
        <f t="shared" si="8"/>
        <v>140</v>
      </c>
      <c r="AK36" s="19"/>
      <c r="AL36" s="19">
        <f t="shared" si="9"/>
        <v>9</v>
      </c>
      <c r="AM36" s="19">
        <f t="shared" si="10"/>
        <v>0</v>
      </c>
      <c r="AN36" s="19">
        <f t="shared" si="34"/>
        <v>9</v>
      </c>
      <c r="AO36" s="19">
        <f t="shared" si="35"/>
        <v>0</v>
      </c>
      <c r="AP36" s="19">
        <f t="shared" si="36"/>
        <v>0</v>
      </c>
      <c r="AQ36" s="19">
        <f t="shared" si="54"/>
        <v>7.2000000000000028</v>
      </c>
      <c r="AR36" s="19">
        <f t="shared" si="37"/>
        <v>0</v>
      </c>
      <c r="AS36" s="19">
        <f t="shared" si="38"/>
        <v>-0.6</v>
      </c>
      <c r="AT36" s="4" t="s">
        <v>0</v>
      </c>
      <c r="AU36" s="4">
        <f t="shared" si="39"/>
        <v>2202</v>
      </c>
      <c r="AV36" s="19">
        <f t="shared" si="40"/>
        <v>107.2</v>
      </c>
      <c r="AW36" s="19">
        <f t="shared" si="40"/>
        <v>139.4</v>
      </c>
      <c r="AX36" s="8">
        <f t="shared" si="41"/>
        <v>5</v>
      </c>
      <c r="AY36" s="4">
        <f t="shared" si="42"/>
        <v>12</v>
      </c>
      <c r="AZ36" s="8">
        <f t="shared" si="43"/>
        <v>1000.8</v>
      </c>
      <c r="BA36" s="4">
        <f t="shared" si="44"/>
        <v>0</v>
      </c>
      <c r="BB36" s="4">
        <f t="shared" si="45"/>
        <v>0</v>
      </c>
      <c r="BC36" s="4" t="str">
        <f t="shared" si="46"/>
        <v>G0</v>
      </c>
      <c r="BD36" s="4">
        <f t="shared" si="47"/>
        <v>0</v>
      </c>
      <c r="BE36" s="19">
        <f t="shared" si="48"/>
        <v>0</v>
      </c>
      <c r="BF36" s="19">
        <f t="shared" si="49"/>
        <v>1.1999999999999886</v>
      </c>
      <c r="BG36" s="19">
        <f t="shared" si="50"/>
        <v>90</v>
      </c>
      <c r="BH36" s="1" t="str">
        <f t="shared" si="51"/>
        <v>T,2201,107.2,140.6,5,12,1000.8,0,0,G0,0</v>
      </c>
      <c r="BI36" s="1" t="str">
        <f t="shared" si="52"/>
        <v>T,2202,107.2,139.4,5,12,1000.8,0,0,G0,0</v>
      </c>
      <c r="BJ36" s="1" t="str">
        <f t="shared" si="11"/>
        <v>T,2201,107.2,140.6,5,12,1000.8,0,0,G0,0|T,2202,107.2,139.4,5,12,1000.8,0,0,G0,0|</v>
      </c>
      <c r="BK36" s="1" t="str">
        <f t="shared" si="12"/>
        <v>107.2,140.0,5.0,9.0,0.0,7.2,0.0,7.2</v>
      </c>
    </row>
    <row r="37" spans="1:63" x14ac:dyDescent="0.2">
      <c r="A37" s="4">
        <f t="shared" si="55"/>
        <v>0.89999999999999991</v>
      </c>
      <c r="B37" s="4">
        <f t="shared" si="13"/>
        <v>8.9999999999999982</v>
      </c>
      <c r="C37" s="4">
        <f t="shared" si="14"/>
        <v>1</v>
      </c>
      <c r="D37" s="4">
        <v>1</v>
      </c>
      <c r="E37" s="4">
        <f t="shared" si="15"/>
        <v>0.89999999999999991</v>
      </c>
      <c r="F37" s="19">
        <f t="shared" si="2"/>
        <v>0</v>
      </c>
      <c r="G37" s="19">
        <f t="shared" si="16"/>
        <v>0</v>
      </c>
      <c r="H37" s="19"/>
      <c r="I37" s="19">
        <f t="shared" si="17"/>
        <v>108.1</v>
      </c>
      <c r="J37" s="19">
        <f t="shared" si="18"/>
        <v>140</v>
      </c>
      <c r="K37" s="19"/>
      <c r="L37" s="19">
        <f t="shared" si="19"/>
        <v>9</v>
      </c>
      <c r="M37" s="19">
        <f t="shared" si="20"/>
        <v>0</v>
      </c>
      <c r="N37" s="19">
        <f t="shared" si="21"/>
        <v>9</v>
      </c>
      <c r="O37" s="19">
        <f t="shared" si="22"/>
        <v>0</v>
      </c>
      <c r="P37" s="19">
        <f t="shared" si="23"/>
        <v>0</v>
      </c>
      <c r="Q37" s="19">
        <f t="shared" si="53"/>
        <v>8.0999999999999943</v>
      </c>
      <c r="R37" s="19">
        <f t="shared" si="24"/>
        <v>0</v>
      </c>
      <c r="S37" s="19">
        <f t="shared" si="25"/>
        <v>0.6</v>
      </c>
      <c r="T37" s="4" t="s">
        <v>0</v>
      </c>
      <c r="U37" s="4">
        <f t="shared" si="26"/>
        <v>2201</v>
      </c>
      <c r="V37" s="19">
        <f t="shared" si="3"/>
        <v>108.1</v>
      </c>
      <c r="W37" s="19">
        <f t="shared" si="3"/>
        <v>140.6</v>
      </c>
      <c r="X37" s="8">
        <f t="shared" si="27"/>
        <v>5</v>
      </c>
      <c r="Y37" s="4">
        <f t="shared" si="4"/>
        <v>12</v>
      </c>
      <c r="Z37" s="8">
        <f t="shared" si="28"/>
        <v>1000.9</v>
      </c>
      <c r="AA37" s="4">
        <f t="shared" si="29"/>
        <v>0</v>
      </c>
      <c r="AB37" s="4">
        <f t="shared" si="30"/>
        <v>0</v>
      </c>
      <c r="AC37" s="4" t="str">
        <f t="shared" si="31"/>
        <v>G0</v>
      </c>
      <c r="AD37" s="4">
        <f t="shared" si="32"/>
        <v>0</v>
      </c>
      <c r="AE37" s="4">
        <f t="shared" si="33"/>
        <v>0.89999999999999991</v>
      </c>
      <c r="AF37" s="19">
        <f t="shared" si="5"/>
        <v>0</v>
      </c>
      <c r="AG37" s="19">
        <f t="shared" si="6"/>
        <v>0</v>
      </c>
      <c r="AH37" s="19"/>
      <c r="AI37" s="19">
        <f t="shared" si="7"/>
        <v>108.1</v>
      </c>
      <c r="AJ37" s="19">
        <f t="shared" si="8"/>
        <v>140</v>
      </c>
      <c r="AK37" s="19"/>
      <c r="AL37" s="19">
        <f t="shared" si="9"/>
        <v>9</v>
      </c>
      <c r="AM37" s="19">
        <f t="shared" si="10"/>
        <v>0</v>
      </c>
      <c r="AN37" s="19">
        <f t="shared" si="34"/>
        <v>9</v>
      </c>
      <c r="AO37" s="19">
        <f t="shared" si="35"/>
        <v>0</v>
      </c>
      <c r="AP37" s="19">
        <f t="shared" si="36"/>
        <v>0</v>
      </c>
      <c r="AQ37" s="19">
        <f t="shared" si="54"/>
        <v>8.0999999999999943</v>
      </c>
      <c r="AR37" s="19">
        <f t="shared" si="37"/>
        <v>0</v>
      </c>
      <c r="AS37" s="19">
        <f t="shared" si="38"/>
        <v>-0.6</v>
      </c>
      <c r="AT37" s="4" t="s">
        <v>0</v>
      </c>
      <c r="AU37" s="4">
        <f t="shared" si="39"/>
        <v>2202</v>
      </c>
      <c r="AV37" s="19">
        <f t="shared" si="40"/>
        <v>108.1</v>
      </c>
      <c r="AW37" s="19">
        <f t="shared" si="40"/>
        <v>139.4</v>
      </c>
      <c r="AX37" s="8">
        <f t="shared" si="41"/>
        <v>5</v>
      </c>
      <c r="AY37" s="4">
        <f t="shared" si="42"/>
        <v>12</v>
      </c>
      <c r="AZ37" s="8">
        <f t="shared" si="43"/>
        <v>1000.9</v>
      </c>
      <c r="BA37" s="4">
        <f t="shared" si="44"/>
        <v>0</v>
      </c>
      <c r="BB37" s="4">
        <f t="shared" si="45"/>
        <v>0</v>
      </c>
      <c r="BC37" s="4" t="str">
        <f t="shared" si="46"/>
        <v>G0</v>
      </c>
      <c r="BD37" s="4">
        <f t="shared" si="47"/>
        <v>0</v>
      </c>
      <c r="BE37" s="19">
        <f t="shared" si="48"/>
        <v>0</v>
      </c>
      <c r="BF37" s="19">
        <f t="shared" si="49"/>
        <v>1.1999999999999886</v>
      </c>
      <c r="BG37" s="19">
        <f t="shared" si="50"/>
        <v>90</v>
      </c>
      <c r="BH37" s="1" t="str">
        <f t="shared" si="51"/>
        <v>T,2201,108.1,140.6,5,12,1000.9,0,0,G0,0</v>
      </c>
      <c r="BI37" s="1" t="str">
        <f t="shared" si="52"/>
        <v>T,2202,108.1,139.4,5,12,1000.9,0,0,G0,0</v>
      </c>
      <c r="BJ37" s="1" t="str">
        <f t="shared" si="11"/>
        <v>T,2201,108.1,140.6,5,12,1000.9,0,0,G0,0|T,2202,108.1,139.4,5,12,1000.9,0,0,G0,0|</v>
      </c>
      <c r="BK37" s="1" t="str">
        <f t="shared" si="12"/>
        <v>108.1,140.0,5.0,9.0,0.0,8.1,0.0,8.1</v>
      </c>
    </row>
    <row r="38" spans="1:63" x14ac:dyDescent="0.2">
      <c r="A38" s="4">
        <f t="shared" si="55"/>
        <v>0.99999999999999989</v>
      </c>
      <c r="B38" s="4">
        <f t="shared" si="13"/>
        <v>9.9999999999999982</v>
      </c>
      <c r="C38" s="4">
        <f t="shared" si="14"/>
        <v>1</v>
      </c>
      <c r="D38" s="4">
        <v>1</v>
      </c>
      <c r="E38" s="4">
        <f t="shared" si="15"/>
        <v>0.99999999999999989</v>
      </c>
      <c r="F38" s="19">
        <f t="shared" si="2"/>
        <v>0</v>
      </c>
      <c r="G38" s="19">
        <f t="shared" si="16"/>
        <v>0</v>
      </c>
      <c r="H38" s="19"/>
      <c r="I38" s="19">
        <f t="shared" si="17"/>
        <v>109</v>
      </c>
      <c r="J38" s="19">
        <f t="shared" si="18"/>
        <v>140</v>
      </c>
      <c r="K38" s="19"/>
      <c r="L38" s="19">
        <f t="shared" si="19"/>
        <v>9</v>
      </c>
      <c r="M38" s="19">
        <f t="shared" si="20"/>
        <v>0</v>
      </c>
      <c r="N38" s="19">
        <f t="shared" si="21"/>
        <v>9</v>
      </c>
      <c r="O38" s="19">
        <f t="shared" si="22"/>
        <v>0</v>
      </c>
      <c r="P38" s="19">
        <f t="shared" si="23"/>
        <v>0</v>
      </c>
      <c r="Q38" s="19">
        <f t="shared" si="53"/>
        <v>9</v>
      </c>
      <c r="R38" s="19">
        <f t="shared" si="24"/>
        <v>0</v>
      </c>
      <c r="S38" s="19">
        <f t="shared" si="25"/>
        <v>0.6</v>
      </c>
      <c r="T38" s="4" t="s">
        <v>0</v>
      </c>
      <c r="U38" s="4">
        <f t="shared" si="26"/>
        <v>2201</v>
      </c>
      <c r="V38" s="19">
        <f t="shared" si="3"/>
        <v>109</v>
      </c>
      <c r="W38" s="19">
        <f t="shared" si="3"/>
        <v>140.6</v>
      </c>
      <c r="X38" s="8">
        <f t="shared" si="27"/>
        <v>5</v>
      </c>
      <c r="Y38" s="4">
        <f t="shared" si="4"/>
        <v>12</v>
      </c>
      <c r="Z38" s="8">
        <f t="shared" si="28"/>
        <v>1001</v>
      </c>
      <c r="AA38" s="4">
        <f t="shared" si="29"/>
        <v>0</v>
      </c>
      <c r="AB38" s="4">
        <f t="shared" si="30"/>
        <v>0</v>
      </c>
      <c r="AC38" s="4" t="str">
        <f t="shared" si="31"/>
        <v>G0</v>
      </c>
      <c r="AD38" s="4">
        <f t="shared" si="32"/>
        <v>0</v>
      </c>
      <c r="AE38" s="4">
        <f t="shared" si="33"/>
        <v>0.99999999999999989</v>
      </c>
      <c r="AF38" s="19">
        <f t="shared" si="5"/>
        <v>0</v>
      </c>
      <c r="AG38" s="19">
        <f t="shared" si="6"/>
        <v>0</v>
      </c>
      <c r="AH38" s="19"/>
      <c r="AI38" s="19">
        <f t="shared" si="7"/>
        <v>109</v>
      </c>
      <c r="AJ38" s="19">
        <f t="shared" si="8"/>
        <v>140</v>
      </c>
      <c r="AK38" s="19"/>
      <c r="AL38" s="19">
        <f t="shared" si="9"/>
        <v>9</v>
      </c>
      <c r="AM38" s="19">
        <f t="shared" si="10"/>
        <v>0</v>
      </c>
      <c r="AN38" s="19">
        <f t="shared" si="34"/>
        <v>9</v>
      </c>
      <c r="AO38" s="19">
        <f t="shared" si="35"/>
        <v>0</v>
      </c>
      <c r="AP38" s="19">
        <f t="shared" si="36"/>
        <v>0</v>
      </c>
      <c r="AQ38" s="19">
        <f t="shared" si="54"/>
        <v>9</v>
      </c>
      <c r="AR38" s="19">
        <f t="shared" si="37"/>
        <v>0</v>
      </c>
      <c r="AS38" s="19">
        <f t="shared" si="38"/>
        <v>-0.6</v>
      </c>
      <c r="AT38" s="4" t="s">
        <v>0</v>
      </c>
      <c r="AU38" s="4">
        <f t="shared" si="39"/>
        <v>2202</v>
      </c>
      <c r="AV38" s="19">
        <f t="shared" si="40"/>
        <v>109</v>
      </c>
      <c r="AW38" s="19">
        <f t="shared" si="40"/>
        <v>139.4</v>
      </c>
      <c r="AX38" s="8">
        <f t="shared" si="41"/>
        <v>5</v>
      </c>
      <c r="AY38" s="4">
        <f t="shared" si="42"/>
        <v>12</v>
      </c>
      <c r="AZ38" s="8">
        <f t="shared" si="43"/>
        <v>1001</v>
      </c>
      <c r="BA38" s="4">
        <f t="shared" si="44"/>
        <v>0</v>
      </c>
      <c r="BB38" s="4">
        <f t="shared" si="45"/>
        <v>0</v>
      </c>
      <c r="BC38" s="4" t="str">
        <f t="shared" si="46"/>
        <v>G0</v>
      </c>
      <c r="BD38" s="4">
        <f t="shared" si="47"/>
        <v>0</v>
      </c>
      <c r="BE38" s="19">
        <f t="shared" si="48"/>
        <v>0</v>
      </c>
      <c r="BF38" s="19">
        <f t="shared" si="49"/>
        <v>1.1999999999999886</v>
      </c>
      <c r="BG38" s="19">
        <f t="shared" si="50"/>
        <v>90</v>
      </c>
      <c r="BH38" s="1" t="str">
        <f t="shared" si="51"/>
        <v>T,2201,109.0,140.6,5,12,1001.0,0,0,G0,0</v>
      </c>
      <c r="BI38" s="1" t="str">
        <f t="shared" si="52"/>
        <v>T,2202,109.0,139.4,5,12,1001.0,0,0,G0,0</v>
      </c>
      <c r="BJ38" s="1" t="str">
        <f t="shared" si="11"/>
        <v>T,2201,109.0,140.6,5,12,1001.0,0,0,G0,0|T,2202,109.0,139.4,5,12,1001.0,0,0,G0,0|</v>
      </c>
      <c r="BK38" s="1" t="str">
        <f t="shared" si="12"/>
        <v>109.0,140.0,5.0,9.0,0.0,9.0,0.0,9.0</v>
      </c>
    </row>
    <row r="39" spans="1:63" x14ac:dyDescent="0.2">
      <c r="A39" s="4">
        <f t="shared" si="55"/>
        <v>1.0999999999999999</v>
      </c>
      <c r="B39" s="4">
        <f t="shared" si="13"/>
        <v>10.999999999999998</v>
      </c>
      <c r="C39" s="4">
        <f t="shared" si="14"/>
        <v>1</v>
      </c>
      <c r="D39" s="4">
        <v>1</v>
      </c>
      <c r="E39" s="4">
        <f t="shared" si="15"/>
        <v>1.0999999999999999</v>
      </c>
      <c r="F39" s="19">
        <f t="shared" si="2"/>
        <v>0</v>
      </c>
      <c r="G39" s="19">
        <f t="shared" si="16"/>
        <v>0</v>
      </c>
      <c r="H39" s="19"/>
      <c r="I39" s="19">
        <f t="shared" si="17"/>
        <v>109.9</v>
      </c>
      <c r="J39" s="19">
        <f t="shared" si="18"/>
        <v>140</v>
      </c>
      <c r="K39" s="19"/>
      <c r="L39" s="19">
        <f t="shared" si="19"/>
        <v>9</v>
      </c>
      <c r="M39" s="19">
        <f t="shared" si="20"/>
        <v>0</v>
      </c>
      <c r="N39" s="19">
        <f t="shared" si="21"/>
        <v>9</v>
      </c>
      <c r="O39" s="19">
        <f t="shared" si="22"/>
        <v>0</v>
      </c>
      <c r="P39" s="19">
        <f t="shared" si="23"/>
        <v>0</v>
      </c>
      <c r="Q39" s="19">
        <f t="shared" si="53"/>
        <v>9.9000000000000057</v>
      </c>
      <c r="R39" s="19">
        <f t="shared" si="24"/>
        <v>0</v>
      </c>
      <c r="S39" s="19">
        <f t="shared" si="25"/>
        <v>0.6</v>
      </c>
      <c r="T39" s="4" t="s">
        <v>0</v>
      </c>
      <c r="U39" s="4">
        <f t="shared" si="26"/>
        <v>2201</v>
      </c>
      <c r="V39" s="19">
        <f t="shared" si="3"/>
        <v>109.9</v>
      </c>
      <c r="W39" s="19">
        <f t="shared" si="3"/>
        <v>140.6</v>
      </c>
      <c r="X39" s="8">
        <f t="shared" si="27"/>
        <v>5</v>
      </c>
      <c r="Y39" s="4">
        <f t="shared" si="4"/>
        <v>12</v>
      </c>
      <c r="Z39" s="8">
        <f t="shared" si="28"/>
        <v>1001.1</v>
      </c>
      <c r="AA39" s="4">
        <f t="shared" si="29"/>
        <v>0</v>
      </c>
      <c r="AB39" s="4">
        <f t="shared" si="30"/>
        <v>0</v>
      </c>
      <c r="AC39" s="4" t="str">
        <f t="shared" si="31"/>
        <v>G0</v>
      </c>
      <c r="AD39" s="4">
        <f t="shared" si="32"/>
        <v>0</v>
      </c>
      <c r="AE39" s="4">
        <f t="shared" si="33"/>
        <v>1.0999999999999999</v>
      </c>
      <c r="AF39" s="19">
        <f t="shared" si="5"/>
        <v>0</v>
      </c>
      <c r="AG39" s="19">
        <f t="shared" si="6"/>
        <v>0</v>
      </c>
      <c r="AH39" s="19"/>
      <c r="AI39" s="19">
        <f t="shared" si="7"/>
        <v>109.9</v>
      </c>
      <c r="AJ39" s="19">
        <f t="shared" si="8"/>
        <v>140</v>
      </c>
      <c r="AK39" s="19"/>
      <c r="AL39" s="19">
        <f t="shared" si="9"/>
        <v>9</v>
      </c>
      <c r="AM39" s="19">
        <f t="shared" si="10"/>
        <v>0</v>
      </c>
      <c r="AN39" s="19">
        <f t="shared" si="34"/>
        <v>9</v>
      </c>
      <c r="AO39" s="19">
        <f t="shared" si="35"/>
        <v>0</v>
      </c>
      <c r="AP39" s="19">
        <f t="shared" si="36"/>
        <v>0</v>
      </c>
      <c r="AQ39" s="19">
        <f t="shared" si="54"/>
        <v>9.9000000000000057</v>
      </c>
      <c r="AR39" s="19">
        <f t="shared" si="37"/>
        <v>0</v>
      </c>
      <c r="AS39" s="19">
        <f t="shared" si="38"/>
        <v>-0.6</v>
      </c>
      <c r="AT39" s="4" t="s">
        <v>0</v>
      </c>
      <c r="AU39" s="4">
        <f t="shared" si="39"/>
        <v>2202</v>
      </c>
      <c r="AV39" s="19">
        <f t="shared" si="40"/>
        <v>109.9</v>
      </c>
      <c r="AW39" s="19">
        <f t="shared" si="40"/>
        <v>139.4</v>
      </c>
      <c r="AX39" s="8">
        <f t="shared" si="41"/>
        <v>5</v>
      </c>
      <c r="AY39" s="4">
        <f t="shared" si="42"/>
        <v>12</v>
      </c>
      <c r="AZ39" s="8">
        <f t="shared" si="43"/>
        <v>1001.1</v>
      </c>
      <c r="BA39" s="4">
        <f t="shared" si="44"/>
        <v>0</v>
      </c>
      <c r="BB39" s="4">
        <f t="shared" si="45"/>
        <v>0</v>
      </c>
      <c r="BC39" s="4" t="str">
        <f t="shared" si="46"/>
        <v>G0</v>
      </c>
      <c r="BD39" s="4">
        <f t="shared" si="47"/>
        <v>0</v>
      </c>
      <c r="BE39" s="19">
        <f t="shared" si="48"/>
        <v>0</v>
      </c>
      <c r="BF39" s="19">
        <f t="shared" si="49"/>
        <v>1.1999999999999886</v>
      </c>
      <c r="BG39" s="19">
        <f t="shared" si="50"/>
        <v>90</v>
      </c>
      <c r="BH39" s="1" t="str">
        <f t="shared" si="51"/>
        <v>T,2201,109.9,140.6,5,12,1001.1,0,0,G0,0</v>
      </c>
      <c r="BI39" s="1" t="str">
        <f t="shared" si="52"/>
        <v>T,2202,109.9,139.4,5,12,1001.1,0,0,G0,0</v>
      </c>
      <c r="BJ39" s="1" t="str">
        <f t="shared" si="11"/>
        <v>T,2201,109.9,140.6,5,12,1001.1,0,0,G0,0|T,2202,109.9,139.4,5,12,1001.1,0,0,G0,0|</v>
      </c>
      <c r="BK39" s="1" t="str">
        <f t="shared" si="12"/>
        <v>109.9,140.0,5.0,9.0,0.0,9.9,0.0,9.9</v>
      </c>
    </row>
    <row r="40" spans="1:63" x14ac:dyDescent="0.2">
      <c r="A40" s="4">
        <f t="shared" si="55"/>
        <v>1.2</v>
      </c>
      <c r="B40" s="4">
        <f t="shared" si="13"/>
        <v>11.999999999999998</v>
      </c>
      <c r="C40" s="4">
        <f t="shared" si="14"/>
        <v>1</v>
      </c>
      <c r="D40" s="4">
        <v>1</v>
      </c>
      <c r="E40" s="4">
        <f t="shared" si="15"/>
        <v>1.2</v>
      </c>
      <c r="F40" s="19">
        <f t="shared" si="2"/>
        <v>0</v>
      </c>
      <c r="G40" s="19">
        <f t="shared" si="16"/>
        <v>0</v>
      </c>
      <c r="H40" s="19"/>
      <c r="I40" s="19">
        <f t="shared" si="17"/>
        <v>110.8</v>
      </c>
      <c r="J40" s="19">
        <f t="shared" si="18"/>
        <v>140</v>
      </c>
      <c r="K40" s="19"/>
      <c r="L40" s="19">
        <f t="shared" si="19"/>
        <v>9</v>
      </c>
      <c r="M40" s="19">
        <f t="shared" si="20"/>
        <v>0</v>
      </c>
      <c r="N40" s="19">
        <f t="shared" si="21"/>
        <v>9</v>
      </c>
      <c r="O40" s="19">
        <f t="shared" si="22"/>
        <v>0</v>
      </c>
      <c r="P40" s="19">
        <f t="shared" si="23"/>
        <v>0</v>
      </c>
      <c r="Q40" s="19">
        <f t="shared" si="53"/>
        <v>10.799999999999997</v>
      </c>
      <c r="R40" s="19">
        <f t="shared" si="24"/>
        <v>0</v>
      </c>
      <c r="S40" s="19">
        <f t="shared" si="25"/>
        <v>0.6</v>
      </c>
      <c r="T40" s="4" t="s">
        <v>0</v>
      </c>
      <c r="U40" s="4">
        <f t="shared" si="26"/>
        <v>2201</v>
      </c>
      <c r="V40" s="19">
        <f t="shared" si="3"/>
        <v>110.8</v>
      </c>
      <c r="W40" s="19">
        <f t="shared" si="3"/>
        <v>140.6</v>
      </c>
      <c r="X40" s="8">
        <f t="shared" si="27"/>
        <v>5</v>
      </c>
      <c r="Y40" s="4">
        <f t="shared" si="4"/>
        <v>12</v>
      </c>
      <c r="Z40" s="8">
        <f t="shared" si="28"/>
        <v>1001.2</v>
      </c>
      <c r="AA40" s="4">
        <f t="shared" si="29"/>
        <v>0</v>
      </c>
      <c r="AB40" s="4">
        <f t="shared" si="30"/>
        <v>0</v>
      </c>
      <c r="AC40" s="4" t="str">
        <f t="shared" si="31"/>
        <v>G0</v>
      </c>
      <c r="AD40" s="4">
        <f t="shared" si="32"/>
        <v>0</v>
      </c>
      <c r="AE40" s="4">
        <f t="shared" si="33"/>
        <v>1.2</v>
      </c>
      <c r="AF40" s="19">
        <f t="shared" si="5"/>
        <v>0</v>
      </c>
      <c r="AG40" s="19">
        <f t="shared" si="6"/>
        <v>0</v>
      </c>
      <c r="AH40" s="19"/>
      <c r="AI40" s="19">
        <f t="shared" si="7"/>
        <v>110.8</v>
      </c>
      <c r="AJ40" s="19">
        <f t="shared" si="8"/>
        <v>140</v>
      </c>
      <c r="AK40" s="19"/>
      <c r="AL40" s="19">
        <f t="shared" si="9"/>
        <v>9</v>
      </c>
      <c r="AM40" s="19">
        <f t="shared" si="10"/>
        <v>0</v>
      </c>
      <c r="AN40" s="19">
        <f t="shared" si="34"/>
        <v>9</v>
      </c>
      <c r="AO40" s="19">
        <f t="shared" si="35"/>
        <v>0</v>
      </c>
      <c r="AP40" s="19">
        <f t="shared" si="36"/>
        <v>0</v>
      </c>
      <c r="AQ40" s="19">
        <f t="shared" si="54"/>
        <v>10.799999999999997</v>
      </c>
      <c r="AR40" s="19">
        <f t="shared" si="37"/>
        <v>0</v>
      </c>
      <c r="AS40" s="19">
        <f t="shared" si="38"/>
        <v>-0.6</v>
      </c>
      <c r="AT40" s="4" t="s">
        <v>0</v>
      </c>
      <c r="AU40" s="4">
        <f t="shared" si="39"/>
        <v>2202</v>
      </c>
      <c r="AV40" s="19">
        <f t="shared" si="40"/>
        <v>110.8</v>
      </c>
      <c r="AW40" s="19">
        <f t="shared" si="40"/>
        <v>139.4</v>
      </c>
      <c r="AX40" s="8">
        <f t="shared" si="41"/>
        <v>5</v>
      </c>
      <c r="AY40" s="4">
        <f t="shared" si="42"/>
        <v>12</v>
      </c>
      <c r="AZ40" s="8">
        <f t="shared" si="43"/>
        <v>1001.2</v>
      </c>
      <c r="BA40" s="4">
        <f t="shared" si="44"/>
        <v>0</v>
      </c>
      <c r="BB40" s="4">
        <f t="shared" si="45"/>
        <v>0</v>
      </c>
      <c r="BC40" s="4" t="str">
        <f t="shared" si="46"/>
        <v>G0</v>
      </c>
      <c r="BD40" s="4">
        <f t="shared" si="47"/>
        <v>0</v>
      </c>
      <c r="BE40" s="19">
        <f t="shared" si="48"/>
        <v>0</v>
      </c>
      <c r="BF40" s="19">
        <f t="shared" si="49"/>
        <v>1.1999999999999886</v>
      </c>
      <c r="BG40" s="19">
        <f t="shared" si="50"/>
        <v>90</v>
      </c>
      <c r="BH40" s="1" t="str">
        <f t="shared" si="51"/>
        <v>T,2201,110.8,140.6,5,12,1001.2,0,0,G0,0</v>
      </c>
      <c r="BI40" s="1" t="str">
        <f t="shared" si="52"/>
        <v>T,2202,110.8,139.4,5,12,1001.2,0,0,G0,0</v>
      </c>
      <c r="BJ40" s="1" t="str">
        <f t="shared" si="11"/>
        <v>T,2201,110.8,140.6,5,12,1001.2,0,0,G0,0|T,2202,110.8,139.4,5,12,1001.2,0,0,G0,0|</v>
      </c>
      <c r="BK40" s="1" t="str">
        <f t="shared" si="12"/>
        <v>110.8,140.0,5.0,9.0,0.0,10.8,0.0,10.8</v>
      </c>
    </row>
    <row r="41" spans="1:63" x14ac:dyDescent="0.2">
      <c r="A41" s="4">
        <f t="shared" si="55"/>
        <v>1.3</v>
      </c>
      <c r="B41" s="4">
        <f t="shared" si="13"/>
        <v>13</v>
      </c>
      <c r="C41" s="4">
        <f t="shared" si="14"/>
        <v>1</v>
      </c>
      <c r="D41" s="4">
        <v>1</v>
      </c>
      <c r="E41" s="4">
        <f t="shared" si="15"/>
        <v>1.3</v>
      </c>
      <c r="F41" s="19">
        <f t="shared" si="2"/>
        <v>0</v>
      </c>
      <c r="G41" s="19">
        <f t="shared" si="16"/>
        <v>0</v>
      </c>
      <c r="H41" s="19"/>
      <c r="I41" s="19">
        <f t="shared" si="17"/>
        <v>111.7</v>
      </c>
      <c r="J41" s="19">
        <f t="shared" si="18"/>
        <v>140</v>
      </c>
      <c r="K41" s="19"/>
      <c r="L41" s="19">
        <f t="shared" si="19"/>
        <v>9</v>
      </c>
      <c r="M41" s="19">
        <f t="shared" si="20"/>
        <v>0</v>
      </c>
      <c r="N41" s="19">
        <f t="shared" si="21"/>
        <v>9</v>
      </c>
      <c r="O41" s="19">
        <f t="shared" si="22"/>
        <v>0</v>
      </c>
      <c r="P41" s="19">
        <f t="shared" si="23"/>
        <v>0</v>
      </c>
      <c r="Q41" s="19">
        <f t="shared" si="53"/>
        <v>11.700000000000003</v>
      </c>
      <c r="R41" s="19">
        <f t="shared" si="24"/>
        <v>0</v>
      </c>
      <c r="S41" s="19">
        <f t="shared" si="25"/>
        <v>0.6</v>
      </c>
      <c r="T41" s="4" t="s">
        <v>0</v>
      </c>
      <c r="U41" s="4">
        <f t="shared" si="26"/>
        <v>2201</v>
      </c>
      <c r="V41" s="19">
        <f t="shared" si="3"/>
        <v>111.7</v>
      </c>
      <c r="W41" s="19">
        <f t="shared" si="3"/>
        <v>140.6</v>
      </c>
      <c r="X41" s="8">
        <f t="shared" si="27"/>
        <v>5</v>
      </c>
      <c r="Y41" s="4">
        <f t="shared" si="4"/>
        <v>12</v>
      </c>
      <c r="Z41" s="8">
        <f t="shared" si="28"/>
        <v>1001.3</v>
      </c>
      <c r="AA41" s="4">
        <f t="shared" si="29"/>
        <v>0</v>
      </c>
      <c r="AB41" s="4">
        <f t="shared" si="30"/>
        <v>0</v>
      </c>
      <c r="AC41" s="4" t="str">
        <f t="shared" si="31"/>
        <v>G0</v>
      </c>
      <c r="AD41" s="4">
        <f t="shared" si="32"/>
        <v>0</v>
      </c>
      <c r="AE41" s="4">
        <f t="shared" si="33"/>
        <v>1.3</v>
      </c>
      <c r="AF41" s="19">
        <f t="shared" si="5"/>
        <v>0</v>
      </c>
      <c r="AG41" s="19">
        <f t="shared" si="6"/>
        <v>0</v>
      </c>
      <c r="AH41" s="19"/>
      <c r="AI41" s="19">
        <f t="shared" si="7"/>
        <v>111.7</v>
      </c>
      <c r="AJ41" s="19">
        <f t="shared" si="8"/>
        <v>140</v>
      </c>
      <c r="AK41" s="19"/>
      <c r="AL41" s="19">
        <f t="shared" si="9"/>
        <v>9</v>
      </c>
      <c r="AM41" s="19">
        <f t="shared" si="10"/>
        <v>0</v>
      </c>
      <c r="AN41" s="19">
        <f t="shared" si="34"/>
        <v>9</v>
      </c>
      <c r="AO41" s="19">
        <f t="shared" si="35"/>
        <v>0</v>
      </c>
      <c r="AP41" s="19">
        <f t="shared" si="36"/>
        <v>0</v>
      </c>
      <c r="AQ41" s="19">
        <f t="shared" si="54"/>
        <v>11.700000000000003</v>
      </c>
      <c r="AR41" s="19">
        <f t="shared" si="37"/>
        <v>0</v>
      </c>
      <c r="AS41" s="19">
        <f t="shared" si="38"/>
        <v>-0.6</v>
      </c>
      <c r="AT41" s="4" t="s">
        <v>0</v>
      </c>
      <c r="AU41" s="4">
        <f t="shared" si="39"/>
        <v>2202</v>
      </c>
      <c r="AV41" s="19">
        <f t="shared" si="40"/>
        <v>111.7</v>
      </c>
      <c r="AW41" s="19">
        <f t="shared" si="40"/>
        <v>139.4</v>
      </c>
      <c r="AX41" s="8">
        <f t="shared" si="41"/>
        <v>5</v>
      </c>
      <c r="AY41" s="4">
        <f t="shared" si="42"/>
        <v>12</v>
      </c>
      <c r="AZ41" s="8">
        <f t="shared" si="43"/>
        <v>1001.3</v>
      </c>
      <c r="BA41" s="4">
        <f t="shared" si="44"/>
        <v>0</v>
      </c>
      <c r="BB41" s="4">
        <f t="shared" si="45"/>
        <v>0</v>
      </c>
      <c r="BC41" s="4" t="str">
        <f t="shared" si="46"/>
        <v>G0</v>
      </c>
      <c r="BD41" s="4">
        <f t="shared" si="47"/>
        <v>0</v>
      </c>
      <c r="BE41" s="19">
        <f t="shared" si="48"/>
        <v>0</v>
      </c>
      <c r="BF41" s="19">
        <f t="shared" si="49"/>
        <v>1.1999999999999886</v>
      </c>
      <c r="BG41" s="19">
        <f t="shared" si="50"/>
        <v>90</v>
      </c>
      <c r="BH41" s="1" t="str">
        <f t="shared" si="51"/>
        <v>T,2201,111.7,140.6,5,12,1001.3,0,0,G0,0</v>
      </c>
      <c r="BI41" s="1" t="str">
        <f t="shared" si="52"/>
        <v>T,2202,111.7,139.4,5,12,1001.3,0,0,G0,0</v>
      </c>
      <c r="BJ41" s="1" t="str">
        <f t="shared" si="11"/>
        <v>T,2201,111.7,140.6,5,12,1001.3,0,0,G0,0|T,2202,111.7,139.4,5,12,1001.3,0,0,G0,0|</v>
      </c>
      <c r="BK41" s="1" t="str">
        <f t="shared" si="12"/>
        <v>111.7,140.0,5.0,9.0,0.0,11.7,0.0,11.7</v>
      </c>
    </row>
    <row r="42" spans="1:63" x14ac:dyDescent="0.2">
      <c r="A42" s="4">
        <f t="shared" si="55"/>
        <v>1.4000000000000001</v>
      </c>
      <c r="B42" s="4">
        <f t="shared" si="13"/>
        <v>14</v>
      </c>
      <c r="C42" s="4">
        <f t="shared" si="14"/>
        <v>1</v>
      </c>
      <c r="D42" s="4">
        <v>1</v>
      </c>
      <c r="E42" s="4">
        <f t="shared" si="15"/>
        <v>1.4000000000000001</v>
      </c>
      <c r="F42" s="19">
        <f t="shared" si="2"/>
        <v>0</v>
      </c>
      <c r="G42" s="19">
        <f t="shared" si="16"/>
        <v>0</v>
      </c>
      <c r="H42" s="19"/>
      <c r="I42" s="19">
        <f t="shared" si="17"/>
        <v>112.6</v>
      </c>
      <c r="J42" s="19">
        <f t="shared" si="18"/>
        <v>140</v>
      </c>
      <c r="K42" s="19"/>
      <c r="L42" s="19">
        <f t="shared" si="19"/>
        <v>9</v>
      </c>
      <c r="M42" s="19">
        <f t="shared" si="20"/>
        <v>0</v>
      </c>
      <c r="N42" s="19">
        <f t="shared" si="21"/>
        <v>9</v>
      </c>
      <c r="O42" s="19">
        <f t="shared" si="22"/>
        <v>0</v>
      </c>
      <c r="P42" s="19">
        <f t="shared" si="23"/>
        <v>0</v>
      </c>
      <c r="Q42" s="19">
        <f t="shared" si="53"/>
        <v>12.599999999999994</v>
      </c>
      <c r="R42" s="19">
        <f t="shared" si="24"/>
        <v>0</v>
      </c>
      <c r="S42" s="19">
        <f t="shared" si="25"/>
        <v>0.6</v>
      </c>
      <c r="T42" s="4" t="s">
        <v>0</v>
      </c>
      <c r="U42" s="4">
        <f t="shared" si="26"/>
        <v>2201</v>
      </c>
      <c r="V42" s="19">
        <f t="shared" si="3"/>
        <v>112.6</v>
      </c>
      <c r="W42" s="19">
        <f t="shared" si="3"/>
        <v>140.6</v>
      </c>
      <c r="X42" s="8">
        <f t="shared" si="27"/>
        <v>5</v>
      </c>
      <c r="Y42" s="4">
        <f t="shared" si="4"/>
        <v>12</v>
      </c>
      <c r="Z42" s="8">
        <f t="shared" si="28"/>
        <v>1001.4</v>
      </c>
      <c r="AA42" s="4">
        <f t="shared" si="29"/>
        <v>0</v>
      </c>
      <c r="AB42" s="4">
        <f t="shared" si="30"/>
        <v>0</v>
      </c>
      <c r="AC42" s="4" t="str">
        <f t="shared" si="31"/>
        <v>G0</v>
      </c>
      <c r="AD42" s="4">
        <f t="shared" si="32"/>
        <v>0</v>
      </c>
      <c r="AE42" s="4">
        <f t="shared" si="33"/>
        <v>1.4000000000000001</v>
      </c>
      <c r="AF42" s="19">
        <f t="shared" si="5"/>
        <v>0</v>
      </c>
      <c r="AG42" s="19">
        <f t="shared" si="6"/>
        <v>0</v>
      </c>
      <c r="AH42" s="19"/>
      <c r="AI42" s="19">
        <f t="shared" si="7"/>
        <v>112.6</v>
      </c>
      <c r="AJ42" s="19">
        <f t="shared" si="8"/>
        <v>140</v>
      </c>
      <c r="AK42" s="19"/>
      <c r="AL42" s="19">
        <f t="shared" si="9"/>
        <v>9</v>
      </c>
      <c r="AM42" s="19">
        <f t="shared" si="10"/>
        <v>0</v>
      </c>
      <c r="AN42" s="19">
        <f t="shared" si="34"/>
        <v>9</v>
      </c>
      <c r="AO42" s="19">
        <f t="shared" si="35"/>
        <v>0</v>
      </c>
      <c r="AP42" s="19">
        <f t="shared" si="36"/>
        <v>0</v>
      </c>
      <c r="AQ42" s="19">
        <f t="shared" si="54"/>
        <v>12.599999999999994</v>
      </c>
      <c r="AR42" s="19">
        <f t="shared" si="37"/>
        <v>0</v>
      </c>
      <c r="AS42" s="19">
        <f t="shared" si="38"/>
        <v>-0.6</v>
      </c>
      <c r="AT42" s="4" t="s">
        <v>0</v>
      </c>
      <c r="AU42" s="4">
        <f t="shared" si="39"/>
        <v>2202</v>
      </c>
      <c r="AV42" s="19">
        <f t="shared" si="40"/>
        <v>112.6</v>
      </c>
      <c r="AW42" s="19">
        <f t="shared" si="40"/>
        <v>139.4</v>
      </c>
      <c r="AX42" s="8">
        <f t="shared" si="41"/>
        <v>5</v>
      </c>
      <c r="AY42" s="4">
        <f t="shared" si="42"/>
        <v>12</v>
      </c>
      <c r="AZ42" s="8">
        <f t="shared" si="43"/>
        <v>1001.4</v>
      </c>
      <c r="BA42" s="4">
        <f t="shared" si="44"/>
        <v>0</v>
      </c>
      <c r="BB42" s="4">
        <f t="shared" si="45"/>
        <v>0</v>
      </c>
      <c r="BC42" s="4" t="str">
        <f t="shared" si="46"/>
        <v>G0</v>
      </c>
      <c r="BD42" s="4">
        <f t="shared" si="47"/>
        <v>0</v>
      </c>
      <c r="BE42" s="19">
        <f t="shared" si="48"/>
        <v>0</v>
      </c>
      <c r="BF42" s="19">
        <f t="shared" si="49"/>
        <v>1.1999999999999886</v>
      </c>
      <c r="BG42" s="19">
        <f t="shared" si="50"/>
        <v>90</v>
      </c>
      <c r="BH42" s="1" t="str">
        <f t="shared" si="51"/>
        <v>T,2201,112.6,140.6,5,12,1001.4,0,0,G0,0</v>
      </c>
      <c r="BI42" s="1" t="str">
        <f t="shared" si="52"/>
        <v>T,2202,112.6,139.4,5,12,1001.4,0,0,G0,0</v>
      </c>
      <c r="BJ42" s="1" t="str">
        <f t="shared" si="11"/>
        <v>T,2201,112.6,140.6,5,12,1001.4,0,0,G0,0|T,2202,112.6,139.4,5,12,1001.4,0,0,G0,0|</v>
      </c>
      <c r="BK42" s="1" t="str">
        <f t="shared" si="12"/>
        <v>112.6,140.0,5.0,9.0,0.0,12.6,0.0,12.6</v>
      </c>
    </row>
    <row r="43" spans="1:63" x14ac:dyDescent="0.2">
      <c r="A43" s="4">
        <f t="shared" si="55"/>
        <v>1.5000000000000002</v>
      </c>
      <c r="B43" s="4">
        <f t="shared" si="13"/>
        <v>15.000000000000002</v>
      </c>
      <c r="C43" s="4">
        <f t="shared" si="14"/>
        <v>1</v>
      </c>
      <c r="D43" s="4">
        <v>1</v>
      </c>
      <c r="E43" s="4">
        <f t="shared" si="15"/>
        <v>1.5000000000000002</v>
      </c>
      <c r="F43" s="19">
        <f t="shared" si="2"/>
        <v>0</v>
      </c>
      <c r="G43" s="19">
        <f t="shared" si="16"/>
        <v>0</v>
      </c>
      <c r="H43" s="19"/>
      <c r="I43" s="19">
        <f t="shared" si="17"/>
        <v>113.5</v>
      </c>
      <c r="J43" s="19">
        <f t="shared" si="18"/>
        <v>140</v>
      </c>
      <c r="K43" s="19"/>
      <c r="L43" s="19">
        <f t="shared" si="19"/>
        <v>9</v>
      </c>
      <c r="M43" s="19">
        <f t="shared" si="20"/>
        <v>0</v>
      </c>
      <c r="N43" s="19">
        <f t="shared" si="21"/>
        <v>9</v>
      </c>
      <c r="O43" s="19">
        <f t="shared" si="22"/>
        <v>0</v>
      </c>
      <c r="P43" s="19">
        <f t="shared" si="23"/>
        <v>0</v>
      </c>
      <c r="Q43" s="19">
        <f t="shared" si="53"/>
        <v>13.5</v>
      </c>
      <c r="R43" s="19">
        <f t="shared" si="24"/>
        <v>0</v>
      </c>
      <c r="S43" s="19">
        <f t="shared" si="25"/>
        <v>0.6</v>
      </c>
      <c r="T43" s="4" t="s">
        <v>0</v>
      </c>
      <c r="U43" s="4">
        <f t="shared" si="26"/>
        <v>2201</v>
      </c>
      <c r="V43" s="19">
        <f t="shared" si="3"/>
        <v>113.5</v>
      </c>
      <c r="W43" s="19">
        <f t="shared" si="3"/>
        <v>140.6</v>
      </c>
      <c r="X43" s="8">
        <f t="shared" si="27"/>
        <v>5</v>
      </c>
      <c r="Y43" s="4">
        <f t="shared" si="4"/>
        <v>12</v>
      </c>
      <c r="Z43" s="8">
        <f t="shared" si="28"/>
        <v>1001.5</v>
      </c>
      <c r="AA43" s="4">
        <f t="shared" si="29"/>
        <v>0</v>
      </c>
      <c r="AB43" s="4">
        <f t="shared" si="30"/>
        <v>0</v>
      </c>
      <c r="AC43" s="4" t="str">
        <f t="shared" si="31"/>
        <v>G0</v>
      </c>
      <c r="AD43" s="4">
        <f t="shared" si="32"/>
        <v>0</v>
      </c>
      <c r="AE43" s="4">
        <f t="shared" si="33"/>
        <v>1.5000000000000002</v>
      </c>
      <c r="AF43" s="19">
        <f t="shared" si="5"/>
        <v>0</v>
      </c>
      <c r="AG43" s="19">
        <f t="shared" si="6"/>
        <v>0</v>
      </c>
      <c r="AH43" s="19"/>
      <c r="AI43" s="19">
        <f t="shared" si="7"/>
        <v>113.5</v>
      </c>
      <c r="AJ43" s="19">
        <f t="shared" si="8"/>
        <v>140</v>
      </c>
      <c r="AK43" s="19"/>
      <c r="AL43" s="19">
        <f t="shared" si="9"/>
        <v>9</v>
      </c>
      <c r="AM43" s="19">
        <f t="shared" si="10"/>
        <v>0</v>
      </c>
      <c r="AN43" s="19">
        <f t="shared" si="34"/>
        <v>9</v>
      </c>
      <c r="AO43" s="19">
        <f t="shared" si="35"/>
        <v>0</v>
      </c>
      <c r="AP43" s="19">
        <f t="shared" si="36"/>
        <v>0</v>
      </c>
      <c r="AQ43" s="19">
        <f t="shared" si="54"/>
        <v>13.5</v>
      </c>
      <c r="AR43" s="19">
        <f t="shared" si="37"/>
        <v>0</v>
      </c>
      <c r="AS43" s="19">
        <f t="shared" si="38"/>
        <v>-0.6</v>
      </c>
      <c r="AT43" s="4" t="s">
        <v>0</v>
      </c>
      <c r="AU43" s="4">
        <f t="shared" si="39"/>
        <v>2202</v>
      </c>
      <c r="AV43" s="19">
        <f t="shared" si="40"/>
        <v>113.5</v>
      </c>
      <c r="AW43" s="19">
        <f t="shared" si="40"/>
        <v>139.4</v>
      </c>
      <c r="AX43" s="8">
        <f t="shared" si="41"/>
        <v>5</v>
      </c>
      <c r="AY43" s="4">
        <f t="shared" si="42"/>
        <v>12</v>
      </c>
      <c r="AZ43" s="8">
        <f t="shared" si="43"/>
        <v>1001.5</v>
      </c>
      <c r="BA43" s="4">
        <f t="shared" si="44"/>
        <v>0</v>
      </c>
      <c r="BB43" s="4">
        <f t="shared" si="45"/>
        <v>0</v>
      </c>
      <c r="BC43" s="4" t="str">
        <f t="shared" si="46"/>
        <v>G0</v>
      </c>
      <c r="BD43" s="4">
        <f t="shared" si="47"/>
        <v>0</v>
      </c>
      <c r="BE43" s="19">
        <f t="shared" si="48"/>
        <v>0</v>
      </c>
      <c r="BF43" s="19">
        <f t="shared" si="49"/>
        <v>1.1999999999999886</v>
      </c>
      <c r="BG43" s="19">
        <f t="shared" si="50"/>
        <v>90</v>
      </c>
      <c r="BH43" s="1" t="str">
        <f t="shared" si="51"/>
        <v>T,2201,113.5,140.6,5,12,1001.5,0,0,G0,0</v>
      </c>
      <c r="BI43" s="1" t="str">
        <f t="shared" si="52"/>
        <v>T,2202,113.5,139.4,5,12,1001.5,0,0,G0,0</v>
      </c>
      <c r="BJ43" s="1" t="str">
        <f t="shared" si="11"/>
        <v>T,2201,113.5,140.6,5,12,1001.5,0,0,G0,0|T,2202,113.5,139.4,5,12,1001.5,0,0,G0,0|</v>
      </c>
      <c r="BK43" s="1" t="str">
        <f t="shared" si="12"/>
        <v>113.5,140.0,5.0,9.0,0.0,13.5,0.0,13.5</v>
      </c>
    </row>
    <row r="44" spans="1:63" x14ac:dyDescent="0.2">
      <c r="A44" s="4">
        <f t="shared" si="55"/>
        <v>1.6000000000000003</v>
      </c>
      <c r="B44" s="4">
        <f t="shared" si="13"/>
        <v>16.000000000000004</v>
      </c>
      <c r="C44" s="4">
        <f t="shared" si="14"/>
        <v>1</v>
      </c>
      <c r="D44" s="4">
        <v>1</v>
      </c>
      <c r="E44" s="4">
        <f t="shared" si="15"/>
        <v>1.6000000000000003</v>
      </c>
      <c r="F44" s="19">
        <f t="shared" si="2"/>
        <v>0</v>
      </c>
      <c r="G44" s="19">
        <f t="shared" si="16"/>
        <v>0</v>
      </c>
      <c r="H44" s="19"/>
      <c r="I44" s="19">
        <f t="shared" si="17"/>
        <v>114.4</v>
      </c>
      <c r="J44" s="19">
        <f t="shared" si="18"/>
        <v>140</v>
      </c>
      <c r="K44" s="19"/>
      <c r="L44" s="19">
        <f t="shared" si="19"/>
        <v>9</v>
      </c>
      <c r="M44" s="19">
        <f t="shared" si="20"/>
        <v>0</v>
      </c>
      <c r="N44" s="19">
        <f t="shared" si="21"/>
        <v>9</v>
      </c>
      <c r="O44" s="19">
        <f t="shared" si="22"/>
        <v>0</v>
      </c>
      <c r="P44" s="19">
        <f t="shared" si="23"/>
        <v>0</v>
      </c>
      <c r="Q44" s="19">
        <f t="shared" si="53"/>
        <v>14.400000000000006</v>
      </c>
      <c r="R44" s="19">
        <f t="shared" si="24"/>
        <v>0</v>
      </c>
      <c r="S44" s="19">
        <f t="shared" si="25"/>
        <v>0.6</v>
      </c>
      <c r="T44" s="4" t="s">
        <v>0</v>
      </c>
      <c r="U44" s="4">
        <f t="shared" si="26"/>
        <v>2201</v>
      </c>
      <c r="V44" s="19">
        <f t="shared" si="3"/>
        <v>114.4</v>
      </c>
      <c r="W44" s="19">
        <f t="shared" si="3"/>
        <v>140.6</v>
      </c>
      <c r="X44" s="8">
        <f t="shared" si="27"/>
        <v>5</v>
      </c>
      <c r="Y44" s="4">
        <f t="shared" si="4"/>
        <v>12</v>
      </c>
      <c r="Z44" s="8">
        <f t="shared" si="28"/>
        <v>1001.6</v>
      </c>
      <c r="AA44" s="4">
        <f t="shared" si="29"/>
        <v>0</v>
      </c>
      <c r="AB44" s="4">
        <f t="shared" si="30"/>
        <v>0</v>
      </c>
      <c r="AC44" s="4" t="str">
        <f t="shared" si="31"/>
        <v>G0</v>
      </c>
      <c r="AD44" s="4">
        <f t="shared" si="32"/>
        <v>0</v>
      </c>
      <c r="AE44" s="4">
        <f t="shared" si="33"/>
        <v>1.6000000000000003</v>
      </c>
      <c r="AF44" s="19">
        <f t="shared" si="5"/>
        <v>0</v>
      </c>
      <c r="AG44" s="19">
        <f t="shared" si="6"/>
        <v>0</v>
      </c>
      <c r="AH44" s="19"/>
      <c r="AI44" s="19">
        <f t="shared" si="7"/>
        <v>114.4</v>
      </c>
      <c r="AJ44" s="19">
        <f t="shared" si="8"/>
        <v>140</v>
      </c>
      <c r="AK44" s="19"/>
      <c r="AL44" s="19">
        <f t="shared" si="9"/>
        <v>9</v>
      </c>
      <c r="AM44" s="19">
        <f t="shared" si="10"/>
        <v>0</v>
      </c>
      <c r="AN44" s="19">
        <f t="shared" si="34"/>
        <v>9</v>
      </c>
      <c r="AO44" s="19">
        <f t="shared" si="35"/>
        <v>0</v>
      </c>
      <c r="AP44" s="19">
        <f t="shared" si="36"/>
        <v>0</v>
      </c>
      <c r="AQ44" s="19">
        <f t="shared" si="54"/>
        <v>14.400000000000006</v>
      </c>
      <c r="AR44" s="19">
        <f t="shared" si="37"/>
        <v>0</v>
      </c>
      <c r="AS44" s="19">
        <f t="shared" si="38"/>
        <v>-0.6</v>
      </c>
      <c r="AT44" s="4" t="s">
        <v>0</v>
      </c>
      <c r="AU44" s="4">
        <f t="shared" si="39"/>
        <v>2202</v>
      </c>
      <c r="AV44" s="19">
        <f t="shared" si="40"/>
        <v>114.4</v>
      </c>
      <c r="AW44" s="19">
        <f t="shared" si="40"/>
        <v>139.4</v>
      </c>
      <c r="AX44" s="8">
        <f t="shared" si="41"/>
        <v>5</v>
      </c>
      <c r="AY44" s="4">
        <f t="shared" si="42"/>
        <v>12</v>
      </c>
      <c r="AZ44" s="8">
        <f t="shared" si="43"/>
        <v>1001.6</v>
      </c>
      <c r="BA44" s="4">
        <f t="shared" si="44"/>
        <v>0</v>
      </c>
      <c r="BB44" s="4">
        <f t="shared" si="45"/>
        <v>0</v>
      </c>
      <c r="BC44" s="4" t="str">
        <f t="shared" si="46"/>
        <v>G0</v>
      </c>
      <c r="BD44" s="4">
        <f t="shared" si="47"/>
        <v>0</v>
      </c>
      <c r="BE44" s="19">
        <f t="shared" si="48"/>
        <v>0</v>
      </c>
      <c r="BF44" s="19">
        <f t="shared" si="49"/>
        <v>1.1999999999999886</v>
      </c>
      <c r="BG44" s="19">
        <f t="shared" si="50"/>
        <v>90</v>
      </c>
      <c r="BH44" s="1" t="str">
        <f t="shared" si="51"/>
        <v>T,2201,114.4,140.6,5,12,1001.6,0,0,G0,0</v>
      </c>
      <c r="BI44" s="1" t="str">
        <f t="shared" si="52"/>
        <v>T,2202,114.4,139.4,5,12,1001.6,0,0,G0,0</v>
      </c>
      <c r="BJ44" s="1" t="str">
        <f t="shared" si="11"/>
        <v>T,2201,114.4,140.6,5,12,1001.6,0,0,G0,0|T,2202,114.4,139.4,5,12,1001.6,0,0,G0,0|</v>
      </c>
      <c r="BK44" s="1" t="str">
        <f t="shared" si="12"/>
        <v>114.4,140.0,5.0,9.0,0.0,14.4,0.0,14.4</v>
      </c>
    </row>
    <row r="45" spans="1:63" x14ac:dyDescent="0.2">
      <c r="A45" s="4">
        <f t="shared" si="55"/>
        <v>1.7000000000000004</v>
      </c>
      <c r="B45" s="4">
        <f t="shared" si="13"/>
        <v>17.000000000000004</v>
      </c>
      <c r="C45" s="4">
        <f t="shared" si="14"/>
        <v>1</v>
      </c>
      <c r="D45" s="4">
        <v>1</v>
      </c>
      <c r="E45" s="4">
        <f t="shared" si="15"/>
        <v>1.7000000000000004</v>
      </c>
      <c r="F45" s="19">
        <f t="shared" si="2"/>
        <v>0</v>
      </c>
      <c r="G45" s="19">
        <f t="shared" si="16"/>
        <v>0</v>
      </c>
      <c r="H45" s="19"/>
      <c r="I45" s="19">
        <f t="shared" si="17"/>
        <v>115.30000000000001</v>
      </c>
      <c r="J45" s="19">
        <f t="shared" si="18"/>
        <v>140</v>
      </c>
      <c r="K45" s="19"/>
      <c r="L45" s="19">
        <f t="shared" si="19"/>
        <v>9</v>
      </c>
      <c r="M45" s="19">
        <f t="shared" si="20"/>
        <v>0</v>
      </c>
      <c r="N45" s="19">
        <f t="shared" si="21"/>
        <v>9</v>
      </c>
      <c r="O45" s="19">
        <f t="shared" si="22"/>
        <v>0</v>
      </c>
      <c r="P45" s="19">
        <f t="shared" si="23"/>
        <v>0</v>
      </c>
      <c r="Q45" s="19">
        <f t="shared" si="53"/>
        <v>15.300000000000011</v>
      </c>
      <c r="R45" s="19">
        <f t="shared" si="24"/>
        <v>0</v>
      </c>
      <c r="S45" s="19">
        <f t="shared" si="25"/>
        <v>0.6</v>
      </c>
      <c r="T45" s="4" t="s">
        <v>0</v>
      </c>
      <c r="U45" s="4">
        <f t="shared" si="26"/>
        <v>2201</v>
      </c>
      <c r="V45" s="19">
        <f t="shared" si="3"/>
        <v>115.30000000000001</v>
      </c>
      <c r="W45" s="19">
        <f t="shared" si="3"/>
        <v>140.6</v>
      </c>
      <c r="X45" s="8">
        <f t="shared" si="27"/>
        <v>5</v>
      </c>
      <c r="Y45" s="4">
        <f t="shared" si="4"/>
        <v>12</v>
      </c>
      <c r="Z45" s="8">
        <f t="shared" si="28"/>
        <v>1001.7</v>
      </c>
      <c r="AA45" s="4">
        <f t="shared" si="29"/>
        <v>0</v>
      </c>
      <c r="AB45" s="4">
        <f t="shared" si="30"/>
        <v>0</v>
      </c>
      <c r="AC45" s="4" t="str">
        <f t="shared" si="31"/>
        <v>G0</v>
      </c>
      <c r="AD45" s="4">
        <f t="shared" si="32"/>
        <v>0</v>
      </c>
      <c r="AE45" s="4">
        <f t="shared" si="33"/>
        <v>1.7000000000000004</v>
      </c>
      <c r="AF45" s="19">
        <f t="shared" si="5"/>
        <v>0</v>
      </c>
      <c r="AG45" s="19">
        <f t="shared" si="6"/>
        <v>0</v>
      </c>
      <c r="AH45" s="19"/>
      <c r="AI45" s="19">
        <f t="shared" si="7"/>
        <v>115.30000000000001</v>
      </c>
      <c r="AJ45" s="19">
        <f t="shared" si="8"/>
        <v>140</v>
      </c>
      <c r="AK45" s="19"/>
      <c r="AL45" s="19">
        <f t="shared" si="9"/>
        <v>9</v>
      </c>
      <c r="AM45" s="19">
        <f t="shared" si="10"/>
        <v>0</v>
      </c>
      <c r="AN45" s="19">
        <f t="shared" si="34"/>
        <v>9</v>
      </c>
      <c r="AO45" s="19">
        <f t="shared" si="35"/>
        <v>0</v>
      </c>
      <c r="AP45" s="19">
        <f t="shared" si="36"/>
        <v>0</v>
      </c>
      <c r="AQ45" s="19">
        <f t="shared" si="54"/>
        <v>15.300000000000011</v>
      </c>
      <c r="AR45" s="19">
        <f t="shared" si="37"/>
        <v>0</v>
      </c>
      <c r="AS45" s="19">
        <f t="shared" si="38"/>
        <v>-0.6</v>
      </c>
      <c r="AT45" s="4" t="s">
        <v>0</v>
      </c>
      <c r="AU45" s="4">
        <f t="shared" si="39"/>
        <v>2202</v>
      </c>
      <c r="AV45" s="19">
        <f t="shared" si="40"/>
        <v>115.30000000000001</v>
      </c>
      <c r="AW45" s="19">
        <f t="shared" si="40"/>
        <v>139.4</v>
      </c>
      <c r="AX45" s="8">
        <f t="shared" si="41"/>
        <v>5</v>
      </c>
      <c r="AY45" s="4">
        <f t="shared" si="42"/>
        <v>12</v>
      </c>
      <c r="AZ45" s="8">
        <f t="shared" si="43"/>
        <v>1001.7</v>
      </c>
      <c r="BA45" s="4">
        <f t="shared" si="44"/>
        <v>0</v>
      </c>
      <c r="BB45" s="4">
        <f t="shared" si="45"/>
        <v>0</v>
      </c>
      <c r="BC45" s="4" t="str">
        <f t="shared" si="46"/>
        <v>G0</v>
      </c>
      <c r="BD45" s="4">
        <f t="shared" si="47"/>
        <v>0</v>
      </c>
      <c r="BE45" s="19">
        <f t="shared" si="48"/>
        <v>0</v>
      </c>
      <c r="BF45" s="19">
        <f t="shared" si="49"/>
        <v>1.1999999999999886</v>
      </c>
      <c r="BG45" s="19">
        <f t="shared" si="50"/>
        <v>90</v>
      </c>
      <c r="BH45" s="1" t="str">
        <f t="shared" si="51"/>
        <v>T,2201,115.3,140.6,5,12,1001.7,0,0,G0,0</v>
      </c>
      <c r="BI45" s="1" t="str">
        <f t="shared" si="52"/>
        <v>T,2202,115.3,139.4,5,12,1001.7,0,0,G0,0</v>
      </c>
      <c r="BJ45" s="1" t="str">
        <f t="shared" si="11"/>
        <v>T,2201,115.3,140.6,5,12,1001.7,0,0,G0,0|T,2202,115.3,139.4,5,12,1001.7,0,0,G0,0|</v>
      </c>
      <c r="BK45" s="1" t="str">
        <f t="shared" si="12"/>
        <v>115.3,140.0,5.0,9.0,0.0,15.3,0.0,15.3</v>
      </c>
    </row>
    <row r="46" spans="1:63" x14ac:dyDescent="0.2">
      <c r="A46" s="4">
        <f t="shared" si="55"/>
        <v>1.8000000000000005</v>
      </c>
      <c r="B46" s="4">
        <f t="shared" si="13"/>
        <v>18.000000000000004</v>
      </c>
      <c r="C46" s="4">
        <f t="shared" si="14"/>
        <v>1</v>
      </c>
      <c r="D46" s="4">
        <v>1</v>
      </c>
      <c r="E46" s="4">
        <f t="shared" si="15"/>
        <v>1.8000000000000005</v>
      </c>
      <c r="F46" s="19">
        <f t="shared" si="2"/>
        <v>0</v>
      </c>
      <c r="G46" s="19">
        <f t="shared" si="16"/>
        <v>0</v>
      </c>
      <c r="H46" s="19"/>
      <c r="I46" s="19">
        <f t="shared" si="17"/>
        <v>116.2</v>
      </c>
      <c r="J46" s="19">
        <f t="shared" si="18"/>
        <v>140</v>
      </c>
      <c r="K46" s="19"/>
      <c r="L46" s="19">
        <f t="shared" si="19"/>
        <v>9</v>
      </c>
      <c r="M46" s="19">
        <f t="shared" si="20"/>
        <v>0</v>
      </c>
      <c r="N46" s="19">
        <f t="shared" si="21"/>
        <v>9</v>
      </c>
      <c r="O46" s="19">
        <f t="shared" si="22"/>
        <v>0</v>
      </c>
      <c r="P46" s="19">
        <f t="shared" si="23"/>
        <v>0</v>
      </c>
      <c r="Q46" s="19">
        <f t="shared" si="53"/>
        <v>16.200000000000003</v>
      </c>
      <c r="R46" s="19">
        <f t="shared" si="24"/>
        <v>0</v>
      </c>
      <c r="S46" s="19">
        <f t="shared" si="25"/>
        <v>0.6</v>
      </c>
      <c r="T46" s="4" t="s">
        <v>0</v>
      </c>
      <c r="U46" s="4">
        <f t="shared" si="26"/>
        <v>2201</v>
      </c>
      <c r="V46" s="19">
        <f t="shared" si="3"/>
        <v>116.2</v>
      </c>
      <c r="W46" s="19">
        <f t="shared" si="3"/>
        <v>140.6</v>
      </c>
      <c r="X46" s="8">
        <f t="shared" si="27"/>
        <v>5</v>
      </c>
      <c r="Y46" s="4">
        <f t="shared" si="4"/>
        <v>12</v>
      </c>
      <c r="Z46" s="8">
        <f t="shared" si="28"/>
        <v>1001.8</v>
      </c>
      <c r="AA46" s="4">
        <f t="shared" si="29"/>
        <v>0</v>
      </c>
      <c r="AB46" s="4">
        <f t="shared" si="30"/>
        <v>0</v>
      </c>
      <c r="AC46" s="4" t="str">
        <f t="shared" si="31"/>
        <v>G0</v>
      </c>
      <c r="AD46" s="4">
        <f t="shared" si="32"/>
        <v>0</v>
      </c>
      <c r="AE46" s="4">
        <f t="shared" si="33"/>
        <v>1.8000000000000005</v>
      </c>
      <c r="AF46" s="19">
        <f t="shared" si="5"/>
        <v>0</v>
      </c>
      <c r="AG46" s="19">
        <f t="shared" si="6"/>
        <v>0</v>
      </c>
      <c r="AH46" s="19"/>
      <c r="AI46" s="19">
        <f t="shared" si="7"/>
        <v>116.2</v>
      </c>
      <c r="AJ46" s="19">
        <f t="shared" si="8"/>
        <v>140</v>
      </c>
      <c r="AK46" s="19"/>
      <c r="AL46" s="19">
        <f t="shared" si="9"/>
        <v>9</v>
      </c>
      <c r="AM46" s="19">
        <f t="shared" si="10"/>
        <v>0</v>
      </c>
      <c r="AN46" s="19">
        <f t="shared" si="34"/>
        <v>9</v>
      </c>
      <c r="AO46" s="19">
        <f t="shared" si="35"/>
        <v>0</v>
      </c>
      <c r="AP46" s="19">
        <f t="shared" si="36"/>
        <v>0</v>
      </c>
      <c r="AQ46" s="19">
        <f t="shared" si="54"/>
        <v>16.200000000000003</v>
      </c>
      <c r="AR46" s="19">
        <f t="shared" si="37"/>
        <v>0</v>
      </c>
      <c r="AS46" s="19">
        <f t="shared" si="38"/>
        <v>-0.6</v>
      </c>
      <c r="AT46" s="4" t="s">
        <v>0</v>
      </c>
      <c r="AU46" s="4">
        <f t="shared" si="39"/>
        <v>2202</v>
      </c>
      <c r="AV46" s="19">
        <f t="shared" si="40"/>
        <v>116.2</v>
      </c>
      <c r="AW46" s="19">
        <f t="shared" si="40"/>
        <v>139.4</v>
      </c>
      <c r="AX46" s="8">
        <f t="shared" si="41"/>
        <v>5</v>
      </c>
      <c r="AY46" s="4">
        <f t="shared" si="42"/>
        <v>12</v>
      </c>
      <c r="AZ46" s="8">
        <f t="shared" si="43"/>
        <v>1001.8</v>
      </c>
      <c r="BA46" s="4">
        <f t="shared" si="44"/>
        <v>0</v>
      </c>
      <c r="BB46" s="4">
        <f t="shared" si="45"/>
        <v>0</v>
      </c>
      <c r="BC46" s="4" t="str">
        <f t="shared" si="46"/>
        <v>G0</v>
      </c>
      <c r="BD46" s="4">
        <f t="shared" si="47"/>
        <v>0</v>
      </c>
      <c r="BE46" s="19">
        <f t="shared" si="48"/>
        <v>0</v>
      </c>
      <c r="BF46" s="19">
        <f t="shared" si="49"/>
        <v>1.1999999999999886</v>
      </c>
      <c r="BG46" s="19">
        <f t="shared" si="50"/>
        <v>90</v>
      </c>
      <c r="BH46" s="1" t="str">
        <f t="shared" si="51"/>
        <v>T,2201,116.2,140.6,5,12,1001.8,0,0,G0,0</v>
      </c>
      <c r="BI46" s="1" t="str">
        <f t="shared" si="52"/>
        <v>T,2202,116.2,139.4,5,12,1001.8,0,0,G0,0</v>
      </c>
      <c r="BJ46" s="1" t="str">
        <f t="shared" si="11"/>
        <v>T,2201,116.2,140.6,5,12,1001.8,0,0,G0,0|T,2202,116.2,139.4,5,12,1001.8,0,0,G0,0|</v>
      </c>
      <c r="BK46" s="1" t="str">
        <f t="shared" si="12"/>
        <v>116.2,140.0,5.0,9.0,0.0,16.2,0.0,16.2</v>
      </c>
    </row>
    <row r="47" spans="1:63" x14ac:dyDescent="0.2">
      <c r="A47" s="4">
        <f t="shared" si="55"/>
        <v>1.9000000000000006</v>
      </c>
      <c r="B47" s="4">
        <f t="shared" si="13"/>
        <v>19.000000000000004</v>
      </c>
      <c r="C47" s="4">
        <f t="shared" si="14"/>
        <v>1</v>
      </c>
      <c r="D47" s="4">
        <v>1</v>
      </c>
      <c r="E47" s="4">
        <f t="shared" si="15"/>
        <v>1.9000000000000006</v>
      </c>
      <c r="F47" s="19">
        <f t="shared" si="2"/>
        <v>0</v>
      </c>
      <c r="G47" s="19">
        <f t="shared" si="16"/>
        <v>0</v>
      </c>
      <c r="H47" s="19"/>
      <c r="I47" s="19">
        <f t="shared" si="17"/>
        <v>117.10000000000001</v>
      </c>
      <c r="J47" s="19">
        <f t="shared" si="18"/>
        <v>140</v>
      </c>
      <c r="K47" s="19"/>
      <c r="L47" s="19">
        <f t="shared" si="19"/>
        <v>9</v>
      </c>
      <c r="M47" s="19">
        <f t="shared" si="20"/>
        <v>0</v>
      </c>
      <c r="N47" s="19">
        <f t="shared" si="21"/>
        <v>9</v>
      </c>
      <c r="O47" s="19">
        <f t="shared" si="22"/>
        <v>0</v>
      </c>
      <c r="P47" s="19">
        <f t="shared" si="23"/>
        <v>0</v>
      </c>
      <c r="Q47" s="19">
        <f t="shared" si="53"/>
        <v>17.100000000000009</v>
      </c>
      <c r="R47" s="19">
        <f t="shared" si="24"/>
        <v>0</v>
      </c>
      <c r="S47" s="19">
        <f t="shared" si="25"/>
        <v>0.6</v>
      </c>
      <c r="T47" s="4" t="s">
        <v>0</v>
      </c>
      <c r="U47" s="4">
        <f t="shared" si="26"/>
        <v>2201</v>
      </c>
      <c r="V47" s="19">
        <f t="shared" si="3"/>
        <v>117.10000000000001</v>
      </c>
      <c r="W47" s="19">
        <f t="shared" si="3"/>
        <v>140.6</v>
      </c>
      <c r="X47" s="8">
        <f t="shared" si="27"/>
        <v>5</v>
      </c>
      <c r="Y47" s="4">
        <f t="shared" si="4"/>
        <v>12</v>
      </c>
      <c r="Z47" s="8">
        <f t="shared" si="28"/>
        <v>1001.9</v>
      </c>
      <c r="AA47" s="4">
        <f t="shared" si="29"/>
        <v>0</v>
      </c>
      <c r="AB47" s="4">
        <f t="shared" si="30"/>
        <v>0</v>
      </c>
      <c r="AC47" s="4" t="str">
        <f t="shared" si="31"/>
        <v>G0</v>
      </c>
      <c r="AD47" s="4">
        <f t="shared" si="32"/>
        <v>0</v>
      </c>
      <c r="AE47" s="4">
        <f t="shared" si="33"/>
        <v>1.9000000000000006</v>
      </c>
      <c r="AF47" s="19">
        <f t="shared" si="5"/>
        <v>0</v>
      </c>
      <c r="AG47" s="19">
        <f t="shared" si="6"/>
        <v>0</v>
      </c>
      <c r="AH47" s="19"/>
      <c r="AI47" s="19">
        <f t="shared" si="7"/>
        <v>117.10000000000001</v>
      </c>
      <c r="AJ47" s="19">
        <f t="shared" si="8"/>
        <v>140</v>
      </c>
      <c r="AK47" s="19"/>
      <c r="AL47" s="19">
        <f t="shared" si="9"/>
        <v>9</v>
      </c>
      <c r="AM47" s="19">
        <f t="shared" si="10"/>
        <v>0</v>
      </c>
      <c r="AN47" s="19">
        <f t="shared" si="34"/>
        <v>9</v>
      </c>
      <c r="AO47" s="19">
        <f t="shared" si="35"/>
        <v>0</v>
      </c>
      <c r="AP47" s="19">
        <f t="shared" si="36"/>
        <v>0</v>
      </c>
      <c r="AQ47" s="19">
        <f t="shared" si="54"/>
        <v>17.100000000000009</v>
      </c>
      <c r="AR47" s="19">
        <f t="shared" si="37"/>
        <v>0</v>
      </c>
      <c r="AS47" s="19">
        <f t="shared" si="38"/>
        <v>-0.6</v>
      </c>
      <c r="AT47" s="4" t="s">
        <v>0</v>
      </c>
      <c r="AU47" s="4">
        <f t="shared" si="39"/>
        <v>2202</v>
      </c>
      <c r="AV47" s="19">
        <f t="shared" si="40"/>
        <v>117.10000000000001</v>
      </c>
      <c r="AW47" s="19">
        <f t="shared" si="40"/>
        <v>139.4</v>
      </c>
      <c r="AX47" s="8">
        <f t="shared" si="41"/>
        <v>5</v>
      </c>
      <c r="AY47" s="4">
        <f t="shared" si="42"/>
        <v>12</v>
      </c>
      <c r="AZ47" s="8">
        <f t="shared" si="43"/>
        <v>1001.9</v>
      </c>
      <c r="BA47" s="4">
        <f t="shared" si="44"/>
        <v>0</v>
      </c>
      <c r="BB47" s="4">
        <f t="shared" si="45"/>
        <v>0</v>
      </c>
      <c r="BC47" s="4" t="str">
        <f t="shared" si="46"/>
        <v>G0</v>
      </c>
      <c r="BD47" s="4">
        <f t="shared" si="47"/>
        <v>0</v>
      </c>
      <c r="BE47" s="19">
        <f t="shared" si="48"/>
        <v>0</v>
      </c>
      <c r="BF47" s="19">
        <f t="shared" si="49"/>
        <v>1.1999999999999886</v>
      </c>
      <c r="BG47" s="19">
        <f t="shared" si="50"/>
        <v>90</v>
      </c>
      <c r="BH47" s="1" t="str">
        <f t="shared" si="51"/>
        <v>T,2201,117.1,140.6,5,12,1001.9,0,0,G0,0</v>
      </c>
      <c r="BI47" s="1" t="str">
        <f t="shared" si="52"/>
        <v>T,2202,117.1,139.4,5,12,1001.9,0,0,G0,0</v>
      </c>
      <c r="BJ47" s="1" t="str">
        <f t="shared" si="11"/>
        <v>T,2201,117.1,140.6,5,12,1001.9,0,0,G0,0|T,2202,117.1,139.4,5,12,1001.9,0,0,G0,0|</v>
      </c>
      <c r="BK47" s="1" t="str">
        <f t="shared" si="12"/>
        <v>117.1,140.0,5.0,9.0,0.0,17.1,0.0,17.1</v>
      </c>
    </row>
    <row r="48" spans="1:63" x14ac:dyDescent="0.2">
      <c r="A48" s="4">
        <f t="shared" si="55"/>
        <v>2.0000000000000004</v>
      </c>
      <c r="B48" s="4">
        <f t="shared" si="13"/>
        <v>20.000000000000004</v>
      </c>
      <c r="C48" s="4">
        <f t="shared" si="14"/>
        <v>1</v>
      </c>
      <c r="D48" s="4">
        <v>1</v>
      </c>
      <c r="E48" s="4">
        <f t="shared" si="15"/>
        <v>2.0000000000000004</v>
      </c>
      <c r="F48" s="19">
        <f t="shared" si="2"/>
        <v>0</v>
      </c>
      <c r="G48" s="19">
        <f t="shared" si="16"/>
        <v>0</v>
      </c>
      <c r="H48" s="19"/>
      <c r="I48" s="19">
        <f t="shared" si="17"/>
        <v>118</v>
      </c>
      <c r="J48" s="19">
        <f t="shared" si="18"/>
        <v>140</v>
      </c>
      <c r="K48" s="19"/>
      <c r="L48" s="19">
        <f t="shared" si="19"/>
        <v>9</v>
      </c>
      <c r="M48" s="19">
        <f t="shared" si="20"/>
        <v>0</v>
      </c>
      <c r="N48" s="19">
        <f t="shared" si="21"/>
        <v>9</v>
      </c>
      <c r="O48" s="19">
        <f t="shared" si="22"/>
        <v>0</v>
      </c>
      <c r="P48" s="19">
        <f t="shared" si="23"/>
        <v>0</v>
      </c>
      <c r="Q48" s="19">
        <f t="shared" si="53"/>
        <v>18</v>
      </c>
      <c r="R48" s="19">
        <f t="shared" si="24"/>
        <v>0</v>
      </c>
      <c r="S48" s="19">
        <f t="shared" si="25"/>
        <v>0.6</v>
      </c>
      <c r="T48" s="4" t="s">
        <v>0</v>
      </c>
      <c r="U48" s="4">
        <f t="shared" si="26"/>
        <v>2201</v>
      </c>
      <c r="V48" s="19">
        <f t="shared" si="3"/>
        <v>118</v>
      </c>
      <c r="W48" s="19">
        <f t="shared" si="3"/>
        <v>140.6</v>
      </c>
      <c r="X48" s="8">
        <f t="shared" si="27"/>
        <v>5</v>
      </c>
      <c r="Y48" s="4">
        <f t="shared" si="4"/>
        <v>12</v>
      </c>
      <c r="Z48" s="8">
        <f t="shared" si="28"/>
        <v>1002</v>
      </c>
      <c r="AA48" s="4">
        <f t="shared" si="29"/>
        <v>0</v>
      </c>
      <c r="AB48" s="4">
        <f t="shared" si="30"/>
        <v>0</v>
      </c>
      <c r="AC48" s="4" t="str">
        <f t="shared" si="31"/>
        <v>G0</v>
      </c>
      <c r="AD48" s="4">
        <f t="shared" si="32"/>
        <v>0</v>
      </c>
      <c r="AE48" s="4">
        <f t="shared" si="33"/>
        <v>2.0000000000000004</v>
      </c>
      <c r="AF48" s="19">
        <f t="shared" si="5"/>
        <v>0</v>
      </c>
      <c r="AG48" s="19">
        <f t="shared" si="6"/>
        <v>0</v>
      </c>
      <c r="AH48" s="19"/>
      <c r="AI48" s="19">
        <f t="shared" si="7"/>
        <v>118</v>
      </c>
      <c r="AJ48" s="19">
        <f t="shared" si="8"/>
        <v>140</v>
      </c>
      <c r="AK48" s="19"/>
      <c r="AL48" s="19">
        <f t="shared" si="9"/>
        <v>9</v>
      </c>
      <c r="AM48" s="19">
        <f t="shared" si="10"/>
        <v>0</v>
      </c>
      <c r="AN48" s="19">
        <f t="shared" si="34"/>
        <v>9</v>
      </c>
      <c r="AO48" s="19">
        <f t="shared" si="35"/>
        <v>0</v>
      </c>
      <c r="AP48" s="19">
        <f t="shared" si="36"/>
        <v>0</v>
      </c>
      <c r="AQ48" s="19">
        <f t="shared" si="54"/>
        <v>18</v>
      </c>
      <c r="AR48" s="19">
        <f t="shared" si="37"/>
        <v>0</v>
      </c>
      <c r="AS48" s="19">
        <f t="shared" si="38"/>
        <v>-0.6</v>
      </c>
      <c r="AT48" s="4" t="s">
        <v>0</v>
      </c>
      <c r="AU48" s="4">
        <f t="shared" si="39"/>
        <v>2202</v>
      </c>
      <c r="AV48" s="19">
        <f t="shared" si="40"/>
        <v>118</v>
      </c>
      <c r="AW48" s="19">
        <f t="shared" si="40"/>
        <v>139.4</v>
      </c>
      <c r="AX48" s="8">
        <f t="shared" si="41"/>
        <v>5</v>
      </c>
      <c r="AY48" s="4">
        <f t="shared" si="42"/>
        <v>12</v>
      </c>
      <c r="AZ48" s="8">
        <f t="shared" si="43"/>
        <v>1002</v>
      </c>
      <c r="BA48" s="4">
        <f t="shared" si="44"/>
        <v>0</v>
      </c>
      <c r="BB48" s="4">
        <f t="shared" si="45"/>
        <v>0</v>
      </c>
      <c r="BC48" s="4" t="str">
        <f t="shared" si="46"/>
        <v>G0</v>
      </c>
      <c r="BD48" s="4">
        <f t="shared" si="47"/>
        <v>0</v>
      </c>
      <c r="BE48" s="19">
        <f t="shared" si="48"/>
        <v>0</v>
      </c>
      <c r="BF48" s="19">
        <f t="shared" si="49"/>
        <v>1.1999999999999886</v>
      </c>
      <c r="BG48" s="19">
        <f t="shared" si="50"/>
        <v>90</v>
      </c>
      <c r="BH48" s="1" t="str">
        <f t="shared" si="51"/>
        <v>T,2201,118.0,140.6,5,12,1002.0,0,0,G0,0</v>
      </c>
      <c r="BI48" s="1" t="str">
        <f t="shared" si="52"/>
        <v>T,2202,118.0,139.4,5,12,1002.0,0,0,G0,0</v>
      </c>
      <c r="BJ48" s="1" t="str">
        <f t="shared" si="11"/>
        <v>T,2201,118.0,140.6,5,12,1002.0,0,0,G0,0|T,2202,118.0,139.4,5,12,1002.0,0,0,G0,0|</v>
      </c>
      <c r="BK48" s="1" t="str">
        <f t="shared" si="12"/>
        <v>118.0,140.0,5.0,9.0,0.0,18.0,0.0,18.0</v>
      </c>
    </row>
    <row r="49" spans="1:63" x14ac:dyDescent="0.2">
      <c r="A49" s="4">
        <f t="shared" si="55"/>
        <v>2.1000000000000005</v>
      </c>
      <c r="B49" s="4">
        <f t="shared" si="13"/>
        <v>21.000000000000004</v>
      </c>
      <c r="C49" s="4">
        <f t="shared" si="14"/>
        <v>1</v>
      </c>
      <c r="D49" s="4">
        <v>1</v>
      </c>
      <c r="E49" s="4">
        <f t="shared" si="15"/>
        <v>2.1000000000000005</v>
      </c>
      <c r="F49" s="19">
        <f t="shared" si="2"/>
        <v>0</v>
      </c>
      <c r="G49" s="19">
        <f t="shared" si="16"/>
        <v>0</v>
      </c>
      <c r="H49" s="19"/>
      <c r="I49" s="19">
        <f t="shared" si="17"/>
        <v>118.9</v>
      </c>
      <c r="J49" s="19">
        <f t="shared" si="18"/>
        <v>140</v>
      </c>
      <c r="K49" s="19"/>
      <c r="L49" s="19">
        <f t="shared" si="19"/>
        <v>9</v>
      </c>
      <c r="M49" s="19">
        <f t="shared" si="20"/>
        <v>0</v>
      </c>
      <c r="N49" s="19">
        <f t="shared" si="21"/>
        <v>9</v>
      </c>
      <c r="O49" s="19">
        <f t="shared" si="22"/>
        <v>0</v>
      </c>
      <c r="P49" s="19">
        <f t="shared" si="23"/>
        <v>0</v>
      </c>
      <c r="Q49" s="19">
        <f t="shared" si="53"/>
        <v>18.900000000000006</v>
      </c>
      <c r="R49" s="19">
        <f t="shared" si="24"/>
        <v>0</v>
      </c>
      <c r="S49" s="19">
        <f t="shared" si="25"/>
        <v>0.6</v>
      </c>
      <c r="T49" s="4" t="s">
        <v>0</v>
      </c>
      <c r="U49" s="4">
        <f t="shared" si="26"/>
        <v>2201</v>
      </c>
      <c r="V49" s="19">
        <f t="shared" si="3"/>
        <v>118.9</v>
      </c>
      <c r="W49" s="19">
        <f t="shared" si="3"/>
        <v>140.6</v>
      </c>
      <c r="X49" s="8">
        <f t="shared" si="27"/>
        <v>5</v>
      </c>
      <c r="Y49" s="4">
        <f t="shared" si="4"/>
        <v>12</v>
      </c>
      <c r="Z49" s="8">
        <f t="shared" si="28"/>
        <v>1002.1</v>
      </c>
      <c r="AA49" s="4">
        <f t="shared" si="29"/>
        <v>0</v>
      </c>
      <c r="AB49" s="4">
        <f t="shared" si="30"/>
        <v>0</v>
      </c>
      <c r="AC49" s="4" t="str">
        <f t="shared" si="31"/>
        <v>G0</v>
      </c>
      <c r="AD49" s="4">
        <f t="shared" si="32"/>
        <v>0</v>
      </c>
      <c r="AE49" s="4">
        <f t="shared" si="33"/>
        <v>2.1000000000000005</v>
      </c>
      <c r="AF49" s="19">
        <f t="shared" si="5"/>
        <v>0</v>
      </c>
      <c r="AG49" s="19">
        <f t="shared" si="6"/>
        <v>0</v>
      </c>
      <c r="AH49" s="19"/>
      <c r="AI49" s="19">
        <f t="shared" si="7"/>
        <v>118.9</v>
      </c>
      <c r="AJ49" s="19">
        <f t="shared" si="8"/>
        <v>140</v>
      </c>
      <c r="AK49" s="19"/>
      <c r="AL49" s="19">
        <f t="shared" si="9"/>
        <v>9</v>
      </c>
      <c r="AM49" s="19">
        <f t="shared" si="10"/>
        <v>0</v>
      </c>
      <c r="AN49" s="19">
        <f t="shared" si="34"/>
        <v>9</v>
      </c>
      <c r="AO49" s="19">
        <f t="shared" si="35"/>
        <v>0</v>
      </c>
      <c r="AP49" s="19">
        <f t="shared" si="36"/>
        <v>0</v>
      </c>
      <c r="AQ49" s="19">
        <f t="shared" si="54"/>
        <v>18.900000000000006</v>
      </c>
      <c r="AR49" s="19">
        <f t="shared" si="37"/>
        <v>0</v>
      </c>
      <c r="AS49" s="19">
        <f t="shared" si="38"/>
        <v>-0.6</v>
      </c>
      <c r="AT49" s="4" t="s">
        <v>0</v>
      </c>
      <c r="AU49" s="4">
        <f t="shared" si="39"/>
        <v>2202</v>
      </c>
      <c r="AV49" s="19">
        <f t="shared" si="40"/>
        <v>118.9</v>
      </c>
      <c r="AW49" s="19">
        <f t="shared" si="40"/>
        <v>139.4</v>
      </c>
      <c r="AX49" s="8">
        <f t="shared" si="41"/>
        <v>5</v>
      </c>
      <c r="AY49" s="4">
        <f t="shared" si="42"/>
        <v>12</v>
      </c>
      <c r="AZ49" s="8">
        <f t="shared" si="43"/>
        <v>1002.1</v>
      </c>
      <c r="BA49" s="4">
        <f t="shared" si="44"/>
        <v>0</v>
      </c>
      <c r="BB49" s="4">
        <f t="shared" si="45"/>
        <v>0</v>
      </c>
      <c r="BC49" s="4" t="str">
        <f t="shared" si="46"/>
        <v>G0</v>
      </c>
      <c r="BD49" s="4">
        <f t="shared" si="47"/>
        <v>0</v>
      </c>
      <c r="BE49" s="19">
        <f t="shared" si="48"/>
        <v>0</v>
      </c>
      <c r="BF49" s="19">
        <f t="shared" si="49"/>
        <v>1.1999999999999886</v>
      </c>
      <c r="BG49" s="19">
        <f t="shared" si="50"/>
        <v>90</v>
      </c>
      <c r="BH49" s="1" t="str">
        <f t="shared" si="51"/>
        <v>T,2201,118.9,140.6,5,12,1002.1,0,0,G0,0</v>
      </c>
      <c r="BI49" s="1" t="str">
        <f t="shared" si="52"/>
        <v>T,2202,118.9,139.4,5,12,1002.1,0,0,G0,0</v>
      </c>
      <c r="BJ49" s="1" t="str">
        <f t="shared" si="11"/>
        <v>T,2201,118.9,140.6,5,12,1002.1,0,0,G0,0|T,2202,118.9,139.4,5,12,1002.1,0,0,G0,0|</v>
      </c>
      <c r="BK49" s="1" t="str">
        <f t="shared" si="12"/>
        <v>118.9,140.0,5.0,9.0,0.0,18.9,0.0,18.9</v>
      </c>
    </row>
    <row r="50" spans="1:63" x14ac:dyDescent="0.2">
      <c r="A50" s="4">
        <f t="shared" si="55"/>
        <v>2.2000000000000006</v>
      </c>
      <c r="B50" s="4">
        <f t="shared" si="13"/>
        <v>22.000000000000004</v>
      </c>
      <c r="C50" s="4">
        <f t="shared" si="14"/>
        <v>1</v>
      </c>
      <c r="D50" s="4">
        <v>1</v>
      </c>
      <c r="E50" s="4">
        <f t="shared" si="15"/>
        <v>2.2000000000000006</v>
      </c>
      <c r="F50" s="19">
        <f t="shared" si="2"/>
        <v>0</v>
      </c>
      <c r="G50" s="19">
        <f t="shared" si="16"/>
        <v>0</v>
      </c>
      <c r="H50" s="19"/>
      <c r="I50" s="19">
        <f t="shared" si="17"/>
        <v>119.80000000000001</v>
      </c>
      <c r="J50" s="19">
        <f t="shared" si="18"/>
        <v>140</v>
      </c>
      <c r="K50" s="19"/>
      <c r="L50" s="19">
        <f t="shared" si="19"/>
        <v>9</v>
      </c>
      <c r="M50" s="19">
        <f t="shared" si="20"/>
        <v>0</v>
      </c>
      <c r="N50" s="19">
        <f t="shared" si="21"/>
        <v>9</v>
      </c>
      <c r="O50" s="19">
        <f t="shared" si="22"/>
        <v>0</v>
      </c>
      <c r="P50" s="19">
        <f t="shared" si="23"/>
        <v>0</v>
      </c>
      <c r="Q50" s="19">
        <f t="shared" si="53"/>
        <v>19.800000000000011</v>
      </c>
      <c r="R50" s="19">
        <f t="shared" si="24"/>
        <v>0</v>
      </c>
      <c r="S50" s="19">
        <f t="shared" si="25"/>
        <v>0.6</v>
      </c>
      <c r="T50" s="4" t="s">
        <v>0</v>
      </c>
      <c r="U50" s="4">
        <f t="shared" si="26"/>
        <v>2201</v>
      </c>
      <c r="V50" s="19">
        <f t="shared" si="3"/>
        <v>119.80000000000001</v>
      </c>
      <c r="W50" s="19">
        <f t="shared" si="3"/>
        <v>140.6</v>
      </c>
      <c r="X50" s="8">
        <f t="shared" si="27"/>
        <v>5</v>
      </c>
      <c r="Y50" s="4">
        <f t="shared" si="4"/>
        <v>12</v>
      </c>
      <c r="Z50" s="8">
        <f t="shared" si="28"/>
        <v>1002.2</v>
      </c>
      <c r="AA50" s="4">
        <f t="shared" si="29"/>
        <v>0</v>
      </c>
      <c r="AB50" s="4">
        <f t="shared" si="30"/>
        <v>0</v>
      </c>
      <c r="AC50" s="4" t="str">
        <f t="shared" si="31"/>
        <v>G0</v>
      </c>
      <c r="AD50" s="4">
        <f t="shared" si="32"/>
        <v>0</v>
      </c>
      <c r="AE50" s="4">
        <f t="shared" si="33"/>
        <v>2.2000000000000006</v>
      </c>
      <c r="AF50" s="19">
        <f t="shared" si="5"/>
        <v>0</v>
      </c>
      <c r="AG50" s="19">
        <f t="shared" si="6"/>
        <v>0</v>
      </c>
      <c r="AH50" s="19"/>
      <c r="AI50" s="19">
        <f t="shared" si="7"/>
        <v>119.80000000000001</v>
      </c>
      <c r="AJ50" s="19">
        <f t="shared" si="8"/>
        <v>140</v>
      </c>
      <c r="AK50" s="19"/>
      <c r="AL50" s="19">
        <f t="shared" si="9"/>
        <v>9</v>
      </c>
      <c r="AM50" s="19">
        <f t="shared" si="10"/>
        <v>0</v>
      </c>
      <c r="AN50" s="19">
        <f t="shared" si="34"/>
        <v>9</v>
      </c>
      <c r="AO50" s="19">
        <f t="shared" si="35"/>
        <v>0</v>
      </c>
      <c r="AP50" s="19">
        <f t="shared" si="36"/>
        <v>0</v>
      </c>
      <c r="AQ50" s="19">
        <f t="shared" si="54"/>
        <v>19.800000000000011</v>
      </c>
      <c r="AR50" s="19">
        <f t="shared" si="37"/>
        <v>0</v>
      </c>
      <c r="AS50" s="19">
        <f t="shared" si="38"/>
        <v>-0.6</v>
      </c>
      <c r="AT50" s="4" t="s">
        <v>0</v>
      </c>
      <c r="AU50" s="4">
        <f t="shared" si="39"/>
        <v>2202</v>
      </c>
      <c r="AV50" s="19">
        <f t="shared" si="40"/>
        <v>119.80000000000001</v>
      </c>
      <c r="AW50" s="19">
        <f t="shared" si="40"/>
        <v>139.4</v>
      </c>
      <c r="AX50" s="8">
        <f t="shared" si="41"/>
        <v>5</v>
      </c>
      <c r="AY50" s="4">
        <f t="shared" si="42"/>
        <v>12</v>
      </c>
      <c r="AZ50" s="8">
        <f t="shared" si="43"/>
        <v>1002.2</v>
      </c>
      <c r="BA50" s="4">
        <f t="shared" si="44"/>
        <v>0</v>
      </c>
      <c r="BB50" s="4">
        <f t="shared" si="45"/>
        <v>0</v>
      </c>
      <c r="BC50" s="4" t="str">
        <f t="shared" si="46"/>
        <v>G0</v>
      </c>
      <c r="BD50" s="4">
        <f t="shared" si="47"/>
        <v>0</v>
      </c>
      <c r="BE50" s="19">
        <f t="shared" si="48"/>
        <v>0</v>
      </c>
      <c r="BF50" s="19">
        <f t="shared" si="49"/>
        <v>1.1999999999999886</v>
      </c>
      <c r="BG50" s="19">
        <f t="shared" si="50"/>
        <v>90</v>
      </c>
      <c r="BH50" s="1" t="str">
        <f t="shared" si="51"/>
        <v>T,2201,119.8,140.6,5,12,1002.2,0,0,G0,0</v>
      </c>
      <c r="BI50" s="1" t="str">
        <f t="shared" si="52"/>
        <v>T,2202,119.8,139.4,5,12,1002.2,0,0,G0,0</v>
      </c>
      <c r="BJ50" s="1" t="str">
        <f t="shared" si="11"/>
        <v>T,2201,119.8,140.6,5,12,1002.2,0,0,G0,0|T,2202,119.8,139.4,5,12,1002.2,0,0,G0,0|</v>
      </c>
      <c r="BK50" s="1" t="str">
        <f t="shared" si="12"/>
        <v>119.8,140.0,5.0,9.0,0.0,19.8,0.0,19.8</v>
      </c>
    </row>
    <row r="51" spans="1:63" x14ac:dyDescent="0.2">
      <c r="A51" s="4">
        <f t="shared" si="55"/>
        <v>2.3000000000000007</v>
      </c>
      <c r="B51" s="4">
        <f t="shared" si="13"/>
        <v>23.000000000000007</v>
      </c>
      <c r="C51" s="4">
        <f t="shared" si="14"/>
        <v>1</v>
      </c>
      <c r="D51" s="4">
        <v>1</v>
      </c>
      <c r="E51" s="4">
        <f t="shared" si="15"/>
        <v>2.3000000000000007</v>
      </c>
      <c r="F51" s="19">
        <f t="shared" si="2"/>
        <v>0</v>
      </c>
      <c r="G51" s="19">
        <f t="shared" si="16"/>
        <v>0</v>
      </c>
      <c r="H51" s="19"/>
      <c r="I51" s="19">
        <f t="shared" si="17"/>
        <v>120.7</v>
      </c>
      <c r="J51" s="19">
        <f t="shared" si="18"/>
        <v>140</v>
      </c>
      <c r="K51" s="19"/>
      <c r="L51" s="19">
        <f t="shared" si="19"/>
        <v>9</v>
      </c>
      <c r="M51" s="19">
        <f t="shared" si="20"/>
        <v>0</v>
      </c>
      <c r="N51" s="19">
        <f t="shared" si="21"/>
        <v>9</v>
      </c>
      <c r="O51" s="19">
        <f t="shared" si="22"/>
        <v>0</v>
      </c>
      <c r="P51" s="19">
        <f t="shared" si="23"/>
        <v>0</v>
      </c>
      <c r="Q51" s="19">
        <f t="shared" si="53"/>
        <v>20.700000000000003</v>
      </c>
      <c r="R51" s="19">
        <f t="shared" si="24"/>
        <v>0</v>
      </c>
      <c r="S51" s="19">
        <f t="shared" si="25"/>
        <v>0.6</v>
      </c>
      <c r="T51" s="4" t="s">
        <v>0</v>
      </c>
      <c r="U51" s="4">
        <f t="shared" si="26"/>
        <v>2201</v>
      </c>
      <c r="V51" s="19">
        <f t="shared" si="3"/>
        <v>120.7</v>
      </c>
      <c r="W51" s="19">
        <f t="shared" si="3"/>
        <v>140.6</v>
      </c>
      <c r="X51" s="8">
        <f t="shared" si="27"/>
        <v>5</v>
      </c>
      <c r="Y51" s="4">
        <f t="shared" si="4"/>
        <v>12</v>
      </c>
      <c r="Z51" s="8">
        <f t="shared" si="28"/>
        <v>1002.3</v>
      </c>
      <c r="AA51" s="4">
        <f t="shared" si="29"/>
        <v>0</v>
      </c>
      <c r="AB51" s="4">
        <f t="shared" si="30"/>
        <v>0</v>
      </c>
      <c r="AC51" s="4" t="str">
        <f t="shared" si="31"/>
        <v>G0</v>
      </c>
      <c r="AD51" s="4">
        <f t="shared" si="32"/>
        <v>0</v>
      </c>
      <c r="AE51" s="4">
        <f t="shared" si="33"/>
        <v>2.3000000000000007</v>
      </c>
      <c r="AF51" s="19">
        <f t="shared" si="5"/>
        <v>0</v>
      </c>
      <c r="AG51" s="19">
        <f t="shared" si="6"/>
        <v>0</v>
      </c>
      <c r="AH51" s="19"/>
      <c r="AI51" s="19">
        <f t="shared" si="7"/>
        <v>120.7</v>
      </c>
      <c r="AJ51" s="19">
        <f t="shared" si="8"/>
        <v>140</v>
      </c>
      <c r="AK51" s="19"/>
      <c r="AL51" s="19">
        <f t="shared" si="9"/>
        <v>9</v>
      </c>
      <c r="AM51" s="19">
        <f t="shared" si="10"/>
        <v>0</v>
      </c>
      <c r="AN51" s="19">
        <f t="shared" si="34"/>
        <v>9</v>
      </c>
      <c r="AO51" s="19">
        <f t="shared" si="35"/>
        <v>0</v>
      </c>
      <c r="AP51" s="19">
        <f t="shared" si="36"/>
        <v>0</v>
      </c>
      <c r="AQ51" s="19">
        <f t="shared" si="54"/>
        <v>20.700000000000003</v>
      </c>
      <c r="AR51" s="19">
        <f t="shared" si="37"/>
        <v>0</v>
      </c>
      <c r="AS51" s="19">
        <f t="shared" si="38"/>
        <v>-0.6</v>
      </c>
      <c r="AT51" s="4" t="s">
        <v>0</v>
      </c>
      <c r="AU51" s="4">
        <f t="shared" si="39"/>
        <v>2202</v>
      </c>
      <c r="AV51" s="19">
        <f t="shared" si="40"/>
        <v>120.7</v>
      </c>
      <c r="AW51" s="19">
        <f t="shared" si="40"/>
        <v>139.4</v>
      </c>
      <c r="AX51" s="8">
        <f t="shared" si="41"/>
        <v>5</v>
      </c>
      <c r="AY51" s="4">
        <f t="shared" si="42"/>
        <v>12</v>
      </c>
      <c r="AZ51" s="8">
        <f t="shared" si="43"/>
        <v>1002.3</v>
      </c>
      <c r="BA51" s="4">
        <f t="shared" si="44"/>
        <v>0</v>
      </c>
      <c r="BB51" s="4">
        <f t="shared" si="45"/>
        <v>0</v>
      </c>
      <c r="BC51" s="4" t="str">
        <f t="shared" si="46"/>
        <v>G0</v>
      </c>
      <c r="BD51" s="4">
        <f t="shared" si="47"/>
        <v>0</v>
      </c>
      <c r="BE51" s="19">
        <f t="shared" si="48"/>
        <v>0</v>
      </c>
      <c r="BF51" s="19">
        <f t="shared" si="49"/>
        <v>1.1999999999999886</v>
      </c>
      <c r="BG51" s="19">
        <f t="shared" si="50"/>
        <v>90</v>
      </c>
      <c r="BH51" s="1" t="str">
        <f t="shared" si="51"/>
        <v>T,2201,120.7,140.6,5,12,1002.3,0,0,G0,0</v>
      </c>
      <c r="BI51" s="1" t="str">
        <f t="shared" si="52"/>
        <v>T,2202,120.7,139.4,5,12,1002.3,0,0,G0,0</v>
      </c>
      <c r="BJ51" s="1" t="str">
        <f t="shared" si="11"/>
        <v>T,2201,120.7,140.6,5,12,1002.3,0,0,G0,0|T,2202,120.7,139.4,5,12,1002.3,0,0,G0,0|</v>
      </c>
      <c r="BK51" s="1" t="str">
        <f t="shared" si="12"/>
        <v>120.7,140.0,5.0,9.0,0.0,20.7,0.0,20.7</v>
      </c>
    </row>
    <row r="52" spans="1:63" x14ac:dyDescent="0.2">
      <c r="A52" s="4">
        <f t="shared" si="55"/>
        <v>2.4000000000000008</v>
      </c>
      <c r="B52" s="4">
        <f t="shared" si="13"/>
        <v>24.000000000000007</v>
      </c>
      <c r="C52" s="4">
        <f t="shared" si="14"/>
        <v>1</v>
      </c>
      <c r="D52" s="4">
        <v>1</v>
      </c>
      <c r="E52" s="4">
        <f t="shared" si="15"/>
        <v>2.4000000000000008</v>
      </c>
      <c r="F52" s="19">
        <f t="shared" si="2"/>
        <v>0</v>
      </c>
      <c r="G52" s="19">
        <f t="shared" si="16"/>
        <v>0</v>
      </c>
      <c r="H52" s="19"/>
      <c r="I52" s="19">
        <f t="shared" si="17"/>
        <v>121.60000000000001</v>
      </c>
      <c r="J52" s="19">
        <f t="shared" si="18"/>
        <v>140</v>
      </c>
      <c r="K52" s="19"/>
      <c r="L52" s="19">
        <f t="shared" si="19"/>
        <v>9</v>
      </c>
      <c r="M52" s="19">
        <f t="shared" si="20"/>
        <v>0</v>
      </c>
      <c r="N52" s="19">
        <f t="shared" si="21"/>
        <v>9</v>
      </c>
      <c r="O52" s="19">
        <f t="shared" si="22"/>
        <v>0</v>
      </c>
      <c r="P52" s="19">
        <f t="shared" si="23"/>
        <v>0</v>
      </c>
      <c r="Q52" s="19">
        <f t="shared" si="53"/>
        <v>21.600000000000009</v>
      </c>
      <c r="R52" s="19">
        <f t="shared" si="24"/>
        <v>0</v>
      </c>
      <c r="S52" s="19">
        <f t="shared" si="25"/>
        <v>0.6</v>
      </c>
      <c r="T52" s="4" t="s">
        <v>0</v>
      </c>
      <c r="U52" s="4">
        <f t="shared" si="26"/>
        <v>2201</v>
      </c>
      <c r="V52" s="19">
        <f t="shared" si="3"/>
        <v>121.60000000000001</v>
      </c>
      <c r="W52" s="19">
        <f t="shared" si="3"/>
        <v>140.6</v>
      </c>
      <c r="X52" s="8">
        <f t="shared" si="27"/>
        <v>5</v>
      </c>
      <c r="Y52" s="4">
        <f t="shared" si="4"/>
        <v>12</v>
      </c>
      <c r="Z52" s="8">
        <f t="shared" si="28"/>
        <v>1002.4</v>
      </c>
      <c r="AA52" s="4">
        <f t="shared" si="29"/>
        <v>0</v>
      </c>
      <c r="AB52" s="4">
        <f t="shared" si="30"/>
        <v>0</v>
      </c>
      <c r="AC52" s="4" t="str">
        <f t="shared" si="31"/>
        <v>G0</v>
      </c>
      <c r="AD52" s="4">
        <f t="shared" si="32"/>
        <v>0</v>
      </c>
      <c r="AE52" s="4">
        <f t="shared" si="33"/>
        <v>2.4000000000000008</v>
      </c>
      <c r="AF52" s="19">
        <f t="shared" si="5"/>
        <v>0</v>
      </c>
      <c r="AG52" s="19">
        <f t="shared" si="6"/>
        <v>0</v>
      </c>
      <c r="AH52" s="19"/>
      <c r="AI52" s="19">
        <f t="shared" si="7"/>
        <v>121.60000000000001</v>
      </c>
      <c r="AJ52" s="19">
        <f t="shared" si="8"/>
        <v>140</v>
      </c>
      <c r="AK52" s="19"/>
      <c r="AL52" s="19">
        <f t="shared" si="9"/>
        <v>9</v>
      </c>
      <c r="AM52" s="19">
        <f t="shared" si="10"/>
        <v>0</v>
      </c>
      <c r="AN52" s="19">
        <f t="shared" si="34"/>
        <v>9</v>
      </c>
      <c r="AO52" s="19">
        <f t="shared" si="35"/>
        <v>0</v>
      </c>
      <c r="AP52" s="19">
        <f t="shared" si="36"/>
        <v>0</v>
      </c>
      <c r="AQ52" s="19">
        <f t="shared" si="54"/>
        <v>21.600000000000009</v>
      </c>
      <c r="AR52" s="19">
        <f t="shared" si="37"/>
        <v>0</v>
      </c>
      <c r="AS52" s="19">
        <f t="shared" si="38"/>
        <v>-0.6</v>
      </c>
      <c r="AT52" s="4" t="s">
        <v>0</v>
      </c>
      <c r="AU52" s="4">
        <f t="shared" si="39"/>
        <v>2202</v>
      </c>
      <c r="AV52" s="19">
        <f t="shared" si="40"/>
        <v>121.60000000000001</v>
      </c>
      <c r="AW52" s="19">
        <f t="shared" si="40"/>
        <v>139.4</v>
      </c>
      <c r="AX52" s="8">
        <f t="shared" si="41"/>
        <v>5</v>
      </c>
      <c r="AY52" s="4">
        <f t="shared" si="42"/>
        <v>12</v>
      </c>
      <c r="AZ52" s="8">
        <f t="shared" si="43"/>
        <v>1002.4</v>
      </c>
      <c r="BA52" s="4">
        <f t="shared" si="44"/>
        <v>0</v>
      </c>
      <c r="BB52" s="4">
        <f t="shared" si="45"/>
        <v>0</v>
      </c>
      <c r="BC52" s="4" t="str">
        <f t="shared" si="46"/>
        <v>G0</v>
      </c>
      <c r="BD52" s="4">
        <f t="shared" si="47"/>
        <v>0</v>
      </c>
      <c r="BE52" s="19">
        <f t="shared" si="48"/>
        <v>0</v>
      </c>
      <c r="BF52" s="19">
        <f t="shared" si="49"/>
        <v>1.1999999999999886</v>
      </c>
      <c r="BG52" s="19">
        <f t="shared" si="50"/>
        <v>90</v>
      </c>
      <c r="BH52" s="1" t="str">
        <f t="shared" si="51"/>
        <v>T,2201,121.6,140.6,5,12,1002.4,0,0,G0,0</v>
      </c>
      <c r="BI52" s="1" t="str">
        <f t="shared" si="52"/>
        <v>T,2202,121.6,139.4,5,12,1002.4,0,0,G0,0</v>
      </c>
      <c r="BJ52" s="1" t="str">
        <f t="shared" si="11"/>
        <v>T,2201,121.6,140.6,5,12,1002.4,0,0,G0,0|T,2202,121.6,139.4,5,12,1002.4,0,0,G0,0|</v>
      </c>
      <c r="BK52" s="1" t="str">
        <f t="shared" si="12"/>
        <v>121.6,140.0,5.0,9.0,0.0,21.6,0.0,21.6</v>
      </c>
    </row>
    <row r="53" spans="1:63" x14ac:dyDescent="0.2">
      <c r="A53" s="4">
        <f t="shared" si="55"/>
        <v>2.5000000000000009</v>
      </c>
      <c r="B53" s="4">
        <f t="shared" si="13"/>
        <v>25.000000000000007</v>
      </c>
      <c r="C53" s="4">
        <f t="shared" si="14"/>
        <v>1</v>
      </c>
      <c r="D53" s="4">
        <v>1</v>
      </c>
      <c r="E53" s="4">
        <f t="shared" si="15"/>
        <v>2.5000000000000009</v>
      </c>
      <c r="F53" s="19">
        <f t="shared" si="2"/>
        <v>0</v>
      </c>
      <c r="G53" s="19">
        <f t="shared" si="16"/>
        <v>0</v>
      </c>
      <c r="H53" s="19"/>
      <c r="I53" s="19">
        <f t="shared" si="17"/>
        <v>122.5</v>
      </c>
      <c r="J53" s="19">
        <f t="shared" si="18"/>
        <v>140</v>
      </c>
      <c r="K53" s="19"/>
      <c r="L53" s="19">
        <f t="shared" si="19"/>
        <v>9</v>
      </c>
      <c r="M53" s="19">
        <f t="shared" si="20"/>
        <v>0</v>
      </c>
      <c r="N53" s="19">
        <f t="shared" si="21"/>
        <v>9</v>
      </c>
      <c r="O53" s="19">
        <f t="shared" si="22"/>
        <v>0</v>
      </c>
      <c r="P53" s="19">
        <f t="shared" si="23"/>
        <v>0</v>
      </c>
      <c r="Q53" s="19">
        <f t="shared" si="53"/>
        <v>22.5</v>
      </c>
      <c r="R53" s="19">
        <f t="shared" si="24"/>
        <v>0</v>
      </c>
      <c r="S53" s="19">
        <f t="shared" si="25"/>
        <v>0.6</v>
      </c>
      <c r="T53" s="4" t="s">
        <v>0</v>
      </c>
      <c r="U53" s="4">
        <f t="shared" si="26"/>
        <v>2201</v>
      </c>
      <c r="V53" s="19">
        <f t="shared" si="3"/>
        <v>122.5</v>
      </c>
      <c r="W53" s="19">
        <f t="shared" si="3"/>
        <v>140.6</v>
      </c>
      <c r="X53" s="8">
        <f t="shared" si="27"/>
        <v>5</v>
      </c>
      <c r="Y53" s="4">
        <f t="shared" si="4"/>
        <v>12</v>
      </c>
      <c r="Z53" s="8">
        <f t="shared" si="28"/>
        <v>1002.5</v>
      </c>
      <c r="AA53" s="4">
        <f t="shared" si="29"/>
        <v>0</v>
      </c>
      <c r="AB53" s="4">
        <f t="shared" si="30"/>
        <v>0</v>
      </c>
      <c r="AC53" s="4" t="str">
        <f t="shared" si="31"/>
        <v>G0</v>
      </c>
      <c r="AD53" s="4">
        <f t="shared" si="32"/>
        <v>0</v>
      </c>
      <c r="AE53" s="4">
        <f t="shared" si="33"/>
        <v>2.5000000000000009</v>
      </c>
      <c r="AF53" s="19">
        <f t="shared" si="5"/>
        <v>0</v>
      </c>
      <c r="AG53" s="19">
        <f t="shared" si="6"/>
        <v>0</v>
      </c>
      <c r="AH53" s="19"/>
      <c r="AI53" s="19">
        <f t="shared" si="7"/>
        <v>122.5</v>
      </c>
      <c r="AJ53" s="19">
        <f t="shared" si="8"/>
        <v>140</v>
      </c>
      <c r="AK53" s="19"/>
      <c r="AL53" s="19">
        <f t="shared" si="9"/>
        <v>9</v>
      </c>
      <c r="AM53" s="19">
        <f t="shared" si="10"/>
        <v>0</v>
      </c>
      <c r="AN53" s="19">
        <f t="shared" si="34"/>
        <v>9</v>
      </c>
      <c r="AO53" s="19">
        <f t="shared" si="35"/>
        <v>0</v>
      </c>
      <c r="AP53" s="19">
        <f t="shared" si="36"/>
        <v>0</v>
      </c>
      <c r="AQ53" s="19">
        <f t="shared" si="54"/>
        <v>22.5</v>
      </c>
      <c r="AR53" s="19">
        <f t="shared" si="37"/>
        <v>0</v>
      </c>
      <c r="AS53" s="19">
        <f t="shared" si="38"/>
        <v>-0.6</v>
      </c>
      <c r="AT53" s="4" t="s">
        <v>0</v>
      </c>
      <c r="AU53" s="4">
        <f t="shared" si="39"/>
        <v>2202</v>
      </c>
      <c r="AV53" s="19">
        <f t="shared" si="40"/>
        <v>122.5</v>
      </c>
      <c r="AW53" s="19">
        <f t="shared" si="40"/>
        <v>139.4</v>
      </c>
      <c r="AX53" s="8">
        <f t="shared" si="41"/>
        <v>5</v>
      </c>
      <c r="AY53" s="4">
        <f t="shared" si="42"/>
        <v>12</v>
      </c>
      <c r="AZ53" s="8">
        <f t="shared" si="43"/>
        <v>1002.5</v>
      </c>
      <c r="BA53" s="4">
        <f t="shared" si="44"/>
        <v>0</v>
      </c>
      <c r="BB53" s="4">
        <f t="shared" si="45"/>
        <v>0</v>
      </c>
      <c r="BC53" s="4" t="str">
        <f t="shared" si="46"/>
        <v>G0</v>
      </c>
      <c r="BD53" s="4">
        <f t="shared" si="47"/>
        <v>0</v>
      </c>
      <c r="BE53" s="19">
        <f t="shared" si="48"/>
        <v>0</v>
      </c>
      <c r="BF53" s="19">
        <f t="shared" si="49"/>
        <v>1.1999999999999886</v>
      </c>
      <c r="BG53" s="19">
        <f t="shared" si="50"/>
        <v>90</v>
      </c>
      <c r="BH53" s="1" t="str">
        <f t="shared" si="51"/>
        <v>T,2201,122.5,140.6,5,12,1002.5,0,0,G0,0</v>
      </c>
      <c r="BI53" s="1" t="str">
        <f t="shared" si="52"/>
        <v>T,2202,122.5,139.4,5,12,1002.5,0,0,G0,0</v>
      </c>
      <c r="BJ53" s="1" t="str">
        <f t="shared" si="11"/>
        <v>T,2201,122.5,140.6,5,12,1002.5,0,0,G0,0|T,2202,122.5,139.4,5,12,1002.5,0,0,G0,0|</v>
      </c>
      <c r="BK53" s="1" t="str">
        <f t="shared" si="12"/>
        <v>122.5,140.0,5.0,9.0,0.0,22.5,0.0,22.5</v>
      </c>
    </row>
    <row r="54" spans="1:63" x14ac:dyDescent="0.2">
      <c r="A54" s="4">
        <f t="shared" si="55"/>
        <v>2.600000000000001</v>
      </c>
      <c r="B54" s="4">
        <f t="shared" si="13"/>
        <v>26.000000000000007</v>
      </c>
      <c r="C54" s="4">
        <f t="shared" si="14"/>
        <v>1</v>
      </c>
      <c r="D54" s="4">
        <v>1</v>
      </c>
      <c r="E54" s="4">
        <f t="shared" si="15"/>
        <v>2.600000000000001</v>
      </c>
      <c r="F54" s="19">
        <f t="shared" si="2"/>
        <v>0</v>
      </c>
      <c r="G54" s="19">
        <f t="shared" si="16"/>
        <v>0</v>
      </c>
      <c r="H54" s="19"/>
      <c r="I54" s="19">
        <f t="shared" si="17"/>
        <v>123.4</v>
      </c>
      <c r="J54" s="19">
        <f t="shared" si="18"/>
        <v>140</v>
      </c>
      <c r="K54" s="19"/>
      <c r="L54" s="19">
        <f t="shared" si="19"/>
        <v>9</v>
      </c>
      <c r="M54" s="19">
        <f t="shared" si="20"/>
        <v>0</v>
      </c>
      <c r="N54" s="19">
        <f t="shared" si="21"/>
        <v>9</v>
      </c>
      <c r="O54" s="19">
        <f t="shared" si="22"/>
        <v>0</v>
      </c>
      <c r="P54" s="19">
        <f t="shared" si="23"/>
        <v>0</v>
      </c>
      <c r="Q54" s="19">
        <f t="shared" si="53"/>
        <v>23.400000000000006</v>
      </c>
      <c r="R54" s="19">
        <f t="shared" si="24"/>
        <v>0</v>
      </c>
      <c r="S54" s="19">
        <f t="shared" si="25"/>
        <v>0.6</v>
      </c>
      <c r="T54" s="4" t="s">
        <v>0</v>
      </c>
      <c r="U54" s="4">
        <f t="shared" si="26"/>
        <v>2201</v>
      </c>
      <c r="V54" s="19">
        <f t="shared" si="3"/>
        <v>123.4</v>
      </c>
      <c r="W54" s="19">
        <f t="shared" si="3"/>
        <v>140.6</v>
      </c>
      <c r="X54" s="8">
        <f t="shared" si="27"/>
        <v>5</v>
      </c>
      <c r="Y54" s="4">
        <f t="shared" si="4"/>
        <v>12</v>
      </c>
      <c r="Z54" s="8">
        <f t="shared" si="28"/>
        <v>1002.6</v>
      </c>
      <c r="AA54" s="4">
        <f t="shared" si="29"/>
        <v>0</v>
      </c>
      <c r="AB54" s="4">
        <f t="shared" si="30"/>
        <v>0</v>
      </c>
      <c r="AC54" s="4" t="str">
        <f t="shared" si="31"/>
        <v>G0</v>
      </c>
      <c r="AD54" s="4">
        <f t="shared" si="32"/>
        <v>0</v>
      </c>
      <c r="AE54" s="4">
        <f t="shared" si="33"/>
        <v>2.600000000000001</v>
      </c>
      <c r="AF54" s="19">
        <f t="shared" si="5"/>
        <v>0</v>
      </c>
      <c r="AG54" s="19">
        <f t="shared" si="6"/>
        <v>0</v>
      </c>
      <c r="AH54" s="19"/>
      <c r="AI54" s="19">
        <f t="shared" si="7"/>
        <v>123.4</v>
      </c>
      <c r="AJ54" s="19">
        <f t="shared" si="8"/>
        <v>140</v>
      </c>
      <c r="AK54" s="19"/>
      <c r="AL54" s="19">
        <f t="shared" si="9"/>
        <v>9</v>
      </c>
      <c r="AM54" s="19">
        <f t="shared" si="10"/>
        <v>0</v>
      </c>
      <c r="AN54" s="19">
        <f t="shared" si="34"/>
        <v>9</v>
      </c>
      <c r="AO54" s="19">
        <f t="shared" si="35"/>
        <v>0</v>
      </c>
      <c r="AP54" s="19">
        <f t="shared" si="36"/>
        <v>0</v>
      </c>
      <c r="AQ54" s="19">
        <f t="shared" si="54"/>
        <v>23.400000000000006</v>
      </c>
      <c r="AR54" s="19">
        <f t="shared" si="37"/>
        <v>0</v>
      </c>
      <c r="AS54" s="19">
        <f t="shared" si="38"/>
        <v>-0.6</v>
      </c>
      <c r="AT54" s="4" t="s">
        <v>0</v>
      </c>
      <c r="AU54" s="4">
        <f t="shared" si="39"/>
        <v>2202</v>
      </c>
      <c r="AV54" s="19">
        <f t="shared" si="40"/>
        <v>123.4</v>
      </c>
      <c r="AW54" s="19">
        <f t="shared" si="40"/>
        <v>139.4</v>
      </c>
      <c r="AX54" s="8">
        <f t="shared" si="41"/>
        <v>5</v>
      </c>
      <c r="AY54" s="4">
        <f t="shared" si="42"/>
        <v>12</v>
      </c>
      <c r="AZ54" s="8">
        <f t="shared" si="43"/>
        <v>1002.6</v>
      </c>
      <c r="BA54" s="4">
        <f t="shared" si="44"/>
        <v>0</v>
      </c>
      <c r="BB54" s="4">
        <f t="shared" si="45"/>
        <v>0</v>
      </c>
      <c r="BC54" s="4" t="str">
        <f t="shared" si="46"/>
        <v>G0</v>
      </c>
      <c r="BD54" s="4">
        <f t="shared" si="47"/>
        <v>0</v>
      </c>
      <c r="BE54" s="19">
        <f t="shared" si="48"/>
        <v>0</v>
      </c>
      <c r="BF54" s="19">
        <f t="shared" si="49"/>
        <v>1.1999999999999886</v>
      </c>
      <c r="BG54" s="19">
        <f t="shared" si="50"/>
        <v>90</v>
      </c>
      <c r="BH54" s="1" t="str">
        <f t="shared" si="51"/>
        <v>T,2201,123.4,140.6,5,12,1002.6,0,0,G0,0</v>
      </c>
      <c r="BI54" s="1" t="str">
        <f t="shared" si="52"/>
        <v>T,2202,123.4,139.4,5,12,1002.6,0,0,G0,0</v>
      </c>
      <c r="BJ54" s="1" t="str">
        <f t="shared" si="11"/>
        <v>T,2201,123.4,140.6,5,12,1002.6,0,0,G0,0|T,2202,123.4,139.4,5,12,1002.6,0,0,G0,0|</v>
      </c>
      <c r="BK54" s="1" t="str">
        <f t="shared" si="12"/>
        <v>123.4,140.0,5.0,9.0,0.0,23.4,0.0,23.4</v>
      </c>
    </row>
    <row r="55" spans="1:63" x14ac:dyDescent="0.2">
      <c r="A55" s="4">
        <f t="shared" si="55"/>
        <v>2.7000000000000011</v>
      </c>
      <c r="B55" s="4">
        <f t="shared" si="13"/>
        <v>27.000000000000011</v>
      </c>
      <c r="C55" s="4">
        <f t="shared" si="14"/>
        <v>1</v>
      </c>
      <c r="D55" s="4">
        <v>1</v>
      </c>
      <c r="E55" s="4">
        <f t="shared" si="15"/>
        <v>2.7000000000000011</v>
      </c>
      <c r="F55" s="19">
        <f t="shared" si="2"/>
        <v>0</v>
      </c>
      <c r="G55" s="19">
        <f t="shared" si="16"/>
        <v>0</v>
      </c>
      <c r="H55" s="19"/>
      <c r="I55" s="19">
        <f t="shared" si="17"/>
        <v>124.30000000000001</v>
      </c>
      <c r="J55" s="19">
        <f t="shared" si="18"/>
        <v>140</v>
      </c>
      <c r="K55" s="19"/>
      <c r="L55" s="19">
        <f t="shared" si="19"/>
        <v>9</v>
      </c>
      <c r="M55" s="19">
        <f t="shared" si="20"/>
        <v>0</v>
      </c>
      <c r="N55" s="19">
        <f t="shared" si="21"/>
        <v>9</v>
      </c>
      <c r="O55" s="19">
        <f t="shared" si="22"/>
        <v>0</v>
      </c>
      <c r="P55" s="19">
        <f t="shared" si="23"/>
        <v>0</v>
      </c>
      <c r="Q55" s="19">
        <f t="shared" si="53"/>
        <v>24.300000000000011</v>
      </c>
      <c r="R55" s="19">
        <f t="shared" si="24"/>
        <v>0</v>
      </c>
      <c r="S55" s="19">
        <f t="shared" si="25"/>
        <v>0.6</v>
      </c>
      <c r="T55" s="4" t="s">
        <v>0</v>
      </c>
      <c r="U55" s="4">
        <f t="shared" si="26"/>
        <v>2201</v>
      </c>
      <c r="V55" s="19">
        <f t="shared" si="3"/>
        <v>124.30000000000001</v>
      </c>
      <c r="W55" s="19">
        <f t="shared" si="3"/>
        <v>140.6</v>
      </c>
      <c r="X55" s="8">
        <f t="shared" si="27"/>
        <v>5</v>
      </c>
      <c r="Y55" s="4">
        <f t="shared" si="4"/>
        <v>12</v>
      </c>
      <c r="Z55" s="8">
        <f t="shared" si="28"/>
        <v>1002.7</v>
      </c>
      <c r="AA55" s="4">
        <f t="shared" si="29"/>
        <v>0</v>
      </c>
      <c r="AB55" s="4">
        <f t="shared" si="30"/>
        <v>0</v>
      </c>
      <c r="AC55" s="4" t="str">
        <f t="shared" si="31"/>
        <v>G0</v>
      </c>
      <c r="AD55" s="4">
        <f t="shared" si="32"/>
        <v>0</v>
      </c>
      <c r="AE55" s="4">
        <f t="shared" si="33"/>
        <v>2.7000000000000011</v>
      </c>
      <c r="AF55" s="19">
        <f t="shared" si="5"/>
        <v>0</v>
      </c>
      <c r="AG55" s="19">
        <f t="shared" si="6"/>
        <v>0</v>
      </c>
      <c r="AH55" s="19"/>
      <c r="AI55" s="19">
        <f t="shared" si="7"/>
        <v>124.30000000000001</v>
      </c>
      <c r="AJ55" s="19">
        <f t="shared" si="8"/>
        <v>140</v>
      </c>
      <c r="AK55" s="19"/>
      <c r="AL55" s="19">
        <f t="shared" si="9"/>
        <v>9</v>
      </c>
      <c r="AM55" s="19">
        <f t="shared" si="10"/>
        <v>0</v>
      </c>
      <c r="AN55" s="19">
        <f t="shared" si="34"/>
        <v>9</v>
      </c>
      <c r="AO55" s="19">
        <f t="shared" si="35"/>
        <v>0</v>
      </c>
      <c r="AP55" s="19">
        <f t="shared" si="36"/>
        <v>0</v>
      </c>
      <c r="AQ55" s="19">
        <f t="shared" si="54"/>
        <v>24.300000000000011</v>
      </c>
      <c r="AR55" s="19">
        <f t="shared" si="37"/>
        <v>0</v>
      </c>
      <c r="AS55" s="19">
        <f t="shared" si="38"/>
        <v>-0.6</v>
      </c>
      <c r="AT55" s="4" t="s">
        <v>0</v>
      </c>
      <c r="AU55" s="4">
        <f t="shared" si="39"/>
        <v>2202</v>
      </c>
      <c r="AV55" s="19">
        <f t="shared" si="40"/>
        <v>124.30000000000001</v>
      </c>
      <c r="AW55" s="19">
        <f t="shared" si="40"/>
        <v>139.4</v>
      </c>
      <c r="AX55" s="8">
        <f t="shared" si="41"/>
        <v>5</v>
      </c>
      <c r="AY55" s="4">
        <f t="shared" si="42"/>
        <v>12</v>
      </c>
      <c r="AZ55" s="8">
        <f t="shared" si="43"/>
        <v>1002.7</v>
      </c>
      <c r="BA55" s="4">
        <f t="shared" si="44"/>
        <v>0</v>
      </c>
      <c r="BB55" s="4">
        <f t="shared" si="45"/>
        <v>0</v>
      </c>
      <c r="BC55" s="4" t="str">
        <f t="shared" si="46"/>
        <v>G0</v>
      </c>
      <c r="BD55" s="4">
        <f t="shared" si="47"/>
        <v>0</v>
      </c>
      <c r="BE55" s="19">
        <f t="shared" si="48"/>
        <v>0</v>
      </c>
      <c r="BF55" s="19">
        <f t="shared" si="49"/>
        <v>1.1999999999999886</v>
      </c>
      <c r="BG55" s="19">
        <f t="shared" si="50"/>
        <v>90</v>
      </c>
      <c r="BH55" s="1" t="str">
        <f t="shared" si="51"/>
        <v>T,2201,124.3,140.6,5,12,1002.7,0,0,G0,0</v>
      </c>
      <c r="BI55" s="1" t="str">
        <f t="shared" si="52"/>
        <v>T,2202,124.3,139.4,5,12,1002.7,0,0,G0,0</v>
      </c>
      <c r="BJ55" s="1" t="str">
        <f t="shared" si="11"/>
        <v>T,2201,124.3,140.6,5,12,1002.7,0,0,G0,0|T,2202,124.3,139.4,5,12,1002.7,0,0,G0,0|</v>
      </c>
      <c r="BK55" s="1" t="str">
        <f t="shared" si="12"/>
        <v>124.3,140.0,5.0,9.0,0.0,24.3,0.0,24.3</v>
      </c>
    </row>
    <row r="56" spans="1:63" x14ac:dyDescent="0.2">
      <c r="A56" s="4">
        <f t="shared" si="55"/>
        <v>2.8000000000000012</v>
      </c>
      <c r="B56" s="4">
        <f t="shared" si="13"/>
        <v>28.000000000000011</v>
      </c>
      <c r="C56" s="4">
        <f t="shared" si="14"/>
        <v>1</v>
      </c>
      <c r="D56" s="4">
        <v>1</v>
      </c>
      <c r="E56" s="4">
        <f t="shared" si="15"/>
        <v>2.8000000000000012</v>
      </c>
      <c r="F56" s="19">
        <f t="shared" si="2"/>
        <v>0</v>
      </c>
      <c r="G56" s="19">
        <f t="shared" si="16"/>
        <v>0</v>
      </c>
      <c r="H56" s="19"/>
      <c r="I56" s="19">
        <f t="shared" si="17"/>
        <v>125.20000000000002</v>
      </c>
      <c r="J56" s="19">
        <f t="shared" si="18"/>
        <v>140</v>
      </c>
      <c r="K56" s="19"/>
      <c r="L56" s="19">
        <f t="shared" si="19"/>
        <v>9</v>
      </c>
      <c r="M56" s="19">
        <f t="shared" si="20"/>
        <v>0</v>
      </c>
      <c r="N56" s="19">
        <f t="shared" si="21"/>
        <v>9</v>
      </c>
      <c r="O56" s="19">
        <f t="shared" si="22"/>
        <v>0</v>
      </c>
      <c r="P56" s="19">
        <f t="shared" si="23"/>
        <v>0</v>
      </c>
      <c r="Q56" s="19">
        <f t="shared" si="53"/>
        <v>25.200000000000017</v>
      </c>
      <c r="R56" s="19">
        <f t="shared" si="24"/>
        <v>0</v>
      </c>
      <c r="S56" s="19">
        <f t="shared" si="25"/>
        <v>0.6</v>
      </c>
      <c r="T56" s="4" t="s">
        <v>0</v>
      </c>
      <c r="U56" s="4">
        <f t="shared" si="26"/>
        <v>2201</v>
      </c>
      <c r="V56" s="19">
        <f t="shared" si="3"/>
        <v>125.20000000000002</v>
      </c>
      <c r="W56" s="19">
        <f t="shared" si="3"/>
        <v>140.6</v>
      </c>
      <c r="X56" s="8">
        <f t="shared" si="27"/>
        <v>5</v>
      </c>
      <c r="Y56" s="4">
        <f t="shared" si="4"/>
        <v>12</v>
      </c>
      <c r="Z56" s="8">
        <f t="shared" si="28"/>
        <v>1002.8</v>
      </c>
      <c r="AA56" s="4">
        <f t="shared" si="29"/>
        <v>0</v>
      </c>
      <c r="AB56" s="4">
        <f t="shared" si="30"/>
        <v>0</v>
      </c>
      <c r="AC56" s="4" t="str">
        <f t="shared" si="31"/>
        <v>G0</v>
      </c>
      <c r="AD56" s="4">
        <f t="shared" si="32"/>
        <v>0</v>
      </c>
      <c r="AE56" s="4">
        <f t="shared" si="33"/>
        <v>2.8000000000000012</v>
      </c>
      <c r="AF56" s="19">
        <f t="shared" si="5"/>
        <v>0</v>
      </c>
      <c r="AG56" s="19">
        <f t="shared" si="6"/>
        <v>0</v>
      </c>
      <c r="AH56" s="19"/>
      <c r="AI56" s="19">
        <f t="shared" si="7"/>
        <v>125.20000000000002</v>
      </c>
      <c r="AJ56" s="19">
        <f t="shared" si="8"/>
        <v>140</v>
      </c>
      <c r="AK56" s="19"/>
      <c r="AL56" s="19">
        <f t="shared" si="9"/>
        <v>9</v>
      </c>
      <c r="AM56" s="19">
        <f t="shared" si="10"/>
        <v>0</v>
      </c>
      <c r="AN56" s="19">
        <f t="shared" si="34"/>
        <v>9</v>
      </c>
      <c r="AO56" s="19">
        <f t="shared" si="35"/>
        <v>0</v>
      </c>
      <c r="AP56" s="19">
        <f t="shared" si="36"/>
        <v>0</v>
      </c>
      <c r="AQ56" s="19">
        <f t="shared" si="54"/>
        <v>25.200000000000017</v>
      </c>
      <c r="AR56" s="19">
        <f t="shared" si="37"/>
        <v>0</v>
      </c>
      <c r="AS56" s="19">
        <f t="shared" si="38"/>
        <v>-0.6</v>
      </c>
      <c r="AT56" s="4" t="s">
        <v>0</v>
      </c>
      <c r="AU56" s="4">
        <f t="shared" si="39"/>
        <v>2202</v>
      </c>
      <c r="AV56" s="19">
        <f t="shared" si="40"/>
        <v>125.20000000000002</v>
      </c>
      <c r="AW56" s="19">
        <f t="shared" si="40"/>
        <v>139.4</v>
      </c>
      <c r="AX56" s="8">
        <f t="shared" si="41"/>
        <v>5</v>
      </c>
      <c r="AY56" s="4">
        <f t="shared" si="42"/>
        <v>12</v>
      </c>
      <c r="AZ56" s="8">
        <f t="shared" si="43"/>
        <v>1002.8</v>
      </c>
      <c r="BA56" s="4">
        <f t="shared" si="44"/>
        <v>0</v>
      </c>
      <c r="BB56" s="4">
        <f t="shared" si="45"/>
        <v>0</v>
      </c>
      <c r="BC56" s="4" t="str">
        <f t="shared" si="46"/>
        <v>G0</v>
      </c>
      <c r="BD56" s="4">
        <f t="shared" si="47"/>
        <v>0</v>
      </c>
      <c r="BE56" s="19">
        <f t="shared" si="48"/>
        <v>0</v>
      </c>
      <c r="BF56" s="19">
        <f t="shared" si="49"/>
        <v>1.1999999999999886</v>
      </c>
      <c r="BG56" s="19">
        <f t="shared" si="50"/>
        <v>90</v>
      </c>
      <c r="BH56" s="1" t="str">
        <f t="shared" si="51"/>
        <v>T,2201,125.2,140.6,5,12,1002.8,0,0,G0,0</v>
      </c>
      <c r="BI56" s="1" t="str">
        <f t="shared" si="52"/>
        <v>T,2202,125.2,139.4,5,12,1002.8,0,0,G0,0</v>
      </c>
      <c r="BJ56" s="1" t="str">
        <f t="shared" si="11"/>
        <v>T,2201,125.2,140.6,5,12,1002.8,0,0,G0,0|T,2202,125.2,139.4,5,12,1002.8,0,0,G0,0|</v>
      </c>
      <c r="BK56" s="1" t="str">
        <f t="shared" si="12"/>
        <v>125.2,140.0,5.0,9.0,0.0,25.2,0.0,25.2</v>
      </c>
    </row>
    <row r="57" spans="1:63" x14ac:dyDescent="0.2">
      <c r="A57" s="4">
        <f t="shared" si="55"/>
        <v>2.9000000000000012</v>
      </c>
      <c r="B57" s="4">
        <f t="shared" si="13"/>
        <v>29.000000000000011</v>
      </c>
      <c r="C57" s="4">
        <f t="shared" si="14"/>
        <v>1</v>
      </c>
      <c r="D57" s="4">
        <v>1</v>
      </c>
      <c r="E57" s="4">
        <f t="shared" si="15"/>
        <v>2.9000000000000012</v>
      </c>
      <c r="F57" s="19">
        <f t="shared" si="2"/>
        <v>0</v>
      </c>
      <c r="G57" s="19">
        <f t="shared" si="16"/>
        <v>0</v>
      </c>
      <c r="H57" s="19"/>
      <c r="I57" s="19">
        <f t="shared" si="17"/>
        <v>126.10000000000001</v>
      </c>
      <c r="J57" s="19">
        <f t="shared" si="18"/>
        <v>140</v>
      </c>
      <c r="K57" s="19"/>
      <c r="L57" s="19">
        <f t="shared" si="19"/>
        <v>9</v>
      </c>
      <c r="M57" s="19">
        <f t="shared" si="20"/>
        <v>0</v>
      </c>
      <c r="N57" s="19">
        <f t="shared" si="21"/>
        <v>9</v>
      </c>
      <c r="O57" s="19">
        <f t="shared" si="22"/>
        <v>0</v>
      </c>
      <c r="P57" s="19">
        <f t="shared" si="23"/>
        <v>0</v>
      </c>
      <c r="Q57" s="19">
        <f t="shared" si="53"/>
        <v>26.100000000000009</v>
      </c>
      <c r="R57" s="19">
        <f t="shared" si="24"/>
        <v>0</v>
      </c>
      <c r="S57" s="19">
        <f t="shared" si="25"/>
        <v>0.6</v>
      </c>
      <c r="T57" s="4" t="s">
        <v>0</v>
      </c>
      <c r="U57" s="4">
        <f t="shared" si="26"/>
        <v>2201</v>
      </c>
      <c r="V57" s="19">
        <f t="shared" si="3"/>
        <v>126.10000000000001</v>
      </c>
      <c r="W57" s="19">
        <f t="shared" si="3"/>
        <v>140.6</v>
      </c>
      <c r="X57" s="8">
        <f t="shared" si="27"/>
        <v>5</v>
      </c>
      <c r="Y57" s="4">
        <f t="shared" si="4"/>
        <v>12</v>
      </c>
      <c r="Z57" s="8">
        <f t="shared" si="28"/>
        <v>1002.9</v>
      </c>
      <c r="AA57" s="4">
        <f t="shared" si="29"/>
        <v>0</v>
      </c>
      <c r="AB57" s="4">
        <f t="shared" si="30"/>
        <v>0</v>
      </c>
      <c r="AC57" s="4" t="str">
        <f t="shared" si="31"/>
        <v>G0</v>
      </c>
      <c r="AD57" s="4">
        <f t="shared" si="32"/>
        <v>0</v>
      </c>
      <c r="AE57" s="4">
        <f t="shared" si="33"/>
        <v>2.9000000000000012</v>
      </c>
      <c r="AF57" s="19">
        <f t="shared" si="5"/>
        <v>0</v>
      </c>
      <c r="AG57" s="19">
        <f t="shared" si="6"/>
        <v>0</v>
      </c>
      <c r="AH57" s="19"/>
      <c r="AI57" s="19">
        <f t="shared" si="7"/>
        <v>126.10000000000001</v>
      </c>
      <c r="AJ57" s="19">
        <f t="shared" si="8"/>
        <v>140</v>
      </c>
      <c r="AK57" s="19"/>
      <c r="AL57" s="19">
        <f t="shared" si="9"/>
        <v>9</v>
      </c>
      <c r="AM57" s="19">
        <f t="shared" si="10"/>
        <v>0</v>
      </c>
      <c r="AN57" s="19">
        <f t="shared" si="34"/>
        <v>9</v>
      </c>
      <c r="AO57" s="19">
        <f t="shared" si="35"/>
        <v>0</v>
      </c>
      <c r="AP57" s="19">
        <f t="shared" si="36"/>
        <v>0</v>
      </c>
      <c r="AQ57" s="19">
        <f t="shared" si="54"/>
        <v>26.100000000000009</v>
      </c>
      <c r="AR57" s="19">
        <f t="shared" si="37"/>
        <v>0</v>
      </c>
      <c r="AS57" s="19">
        <f t="shared" si="38"/>
        <v>-0.6</v>
      </c>
      <c r="AT57" s="4" t="s">
        <v>0</v>
      </c>
      <c r="AU57" s="4">
        <f t="shared" si="39"/>
        <v>2202</v>
      </c>
      <c r="AV57" s="19">
        <f t="shared" si="40"/>
        <v>126.10000000000001</v>
      </c>
      <c r="AW57" s="19">
        <f t="shared" si="40"/>
        <v>139.4</v>
      </c>
      <c r="AX57" s="8">
        <f t="shared" si="41"/>
        <v>5</v>
      </c>
      <c r="AY57" s="4">
        <f t="shared" si="42"/>
        <v>12</v>
      </c>
      <c r="AZ57" s="8">
        <f t="shared" si="43"/>
        <v>1002.9</v>
      </c>
      <c r="BA57" s="4">
        <f t="shared" si="44"/>
        <v>0</v>
      </c>
      <c r="BB57" s="4">
        <f t="shared" si="45"/>
        <v>0</v>
      </c>
      <c r="BC57" s="4" t="str">
        <f t="shared" si="46"/>
        <v>G0</v>
      </c>
      <c r="BD57" s="4">
        <f t="shared" si="47"/>
        <v>0</v>
      </c>
      <c r="BE57" s="19">
        <f t="shared" si="48"/>
        <v>0</v>
      </c>
      <c r="BF57" s="19">
        <f t="shared" si="49"/>
        <v>1.1999999999999886</v>
      </c>
      <c r="BG57" s="19">
        <f t="shared" si="50"/>
        <v>90</v>
      </c>
      <c r="BH57" s="1" t="str">
        <f t="shared" si="51"/>
        <v>T,2201,126.1,140.6,5,12,1002.9,0,0,G0,0</v>
      </c>
      <c r="BI57" s="1" t="str">
        <f t="shared" si="52"/>
        <v>T,2202,126.1,139.4,5,12,1002.9,0,0,G0,0</v>
      </c>
      <c r="BJ57" s="1" t="str">
        <f t="shared" si="11"/>
        <v>T,2201,126.1,140.6,5,12,1002.9,0,0,G0,0|T,2202,126.1,139.4,5,12,1002.9,0,0,G0,0|</v>
      </c>
      <c r="BK57" s="1" t="str">
        <f t="shared" si="12"/>
        <v>126.1,140.0,5.0,9.0,0.0,26.1,0.0,26.1</v>
      </c>
    </row>
    <row r="58" spans="1:63" x14ac:dyDescent="0.2">
      <c r="A58" s="4">
        <f t="shared" si="55"/>
        <v>3.0000000000000013</v>
      </c>
      <c r="B58" s="4">
        <f t="shared" si="13"/>
        <v>30.000000000000011</v>
      </c>
      <c r="C58" s="4">
        <f t="shared" si="14"/>
        <v>1</v>
      </c>
      <c r="D58" s="4">
        <v>1</v>
      </c>
      <c r="E58" s="4">
        <f t="shared" si="15"/>
        <v>3.0000000000000013</v>
      </c>
      <c r="F58" s="19">
        <f t="shared" si="2"/>
        <v>0</v>
      </c>
      <c r="G58" s="19">
        <f t="shared" si="16"/>
        <v>0</v>
      </c>
      <c r="H58" s="19"/>
      <c r="I58" s="19">
        <f t="shared" si="17"/>
        <v>127.00000000000001</v>
      </c>
      <c r="J58" s="19">
        <f t="shared" si="18"/>
        <v>140</v>
      </c>
      <c r="K58" s="19"/>
      <c r="L58" s="19">
        <f t="shared" si="19"/>
        <v>9</v>
      </c>
      <c r="M58" s="19">
        <f t="shared" si="20"/>
        <v>0</v>
      </c>
      <c r="N58" s="19">
        <f t="shared" si="21"/>
        <v>9</v>
      </c>
      <c r="O58" s="19">
        <f t="shared" si="22"/>
        <v>0</v>
      </c>
      <c r="P58" s="19">
        <f t="shared" si="23"/>
        <v>0</v>
      </c>
      <c r="Q58" s="19">
        <f t="shared" si="53"/>
        <v>27.000000000000014</v>
      </c>
      <c r="R58" s="19">
        <f t="shared" si="24"/>
        <v>0</v>
      </c>
      <c r="S58" s="19">
        <f t="shared" si="25"/>
        <v>0.6</v>
      </c>
      <c r="T58" s="4" t="s">
        <v>0</v>
      </c>
      <c r="U58" s="4">
        <f t="shared" si="26"/>
        <v>2201</v>
      </c>
      <c r="V58" s="19">
        <f t="shared" si="3"/>
        <v>127.00000000000001</v>
      </c>
      <c r="W58" s="19">
        <f t="shared" si="3"/>
        <v>140.6</v>
      </c>
      <c r="X58" s="8">
        <f t="shared" si="27"/>
        <v>5</v>
      </c>
      <c r="Y58" s="4">
        <f t="shared" si="4"/>
        <v>12</v>
      </c>
      <c r="Z58" s="8">
        <f t="shared" si="28"/>
        <v>1003</v>
      </c>
      <c r="AA58" s="4">
        <f t="shared" si="29"/>
        <v>0</v>
      </c>
      <c r="AB58" s="4">
        <f t="shared" si="30"/>
        <v>0</v>
      </c>
      <c r="AC58" s="4" t="str">
        <f t="shared" si="31"/>
        <v>G0</v>
      </c>
      <c r="AD58" s="4">
        <f t="shared" si="32"/>
        <v>0</v>
      </c>
      <c r="AE58" s="4">
        <f t="shared" si="33"/>
        <v>3.0000000000000013</v>
      </c>
      <c r="AF58" s="19">
        <f t="shared" si="5"/>
        <v>0</v>
      </c>
      <c r="AG58" s="19">
        <f t="shared" si="6"/>
        <v>0</v>
      </c>
      <c r="AH58" s="19"/>
      <c r="AI58" s="19">
        <f t="shared" si="7"/>
        <v>127.00000000000001</v>
      </c>
      <c r="AJ58" s="19">
        <f t="shared" si="8"/>
        <v>140</v>
      </c>
      <c r="AK58" s="19"/>
      <c r="AL58" s="19">
        <f t="shared" si="9"/>
        <v>9</v>
      </c>
      <c r="AM58" s="19">
        <f t="shared" si="10"/>
        <v>0</v>
      </c>
      <c r="AN58" s="19">
        <f t="shared" si="34"/>
        <v>9</v>
      </c>
      <c r="AO58" s="19">
        <f t="shared" si="35"/>
        <v>0</v>
      </c>
      <c r="AP58" s="19">
        <f t="shared" si="36"/>
        <v>0</v>
      </c>
      <c r="AQ58" s="19">
        <f t="shared" si="54"/>
        <v>27.000000000000014</v>
      </c>
      <c r="AR58" s="19">
        <f t="shared" si="37"/>
        <v>0</v>
      </c>
      <c r="AS58" s="19">
        <f t="shared" si="38"/>
        <v>-0.6</v>
      </c>
      <c r="AT58" s="4" t="s">
        <v>0</v>
      </c>
      <c r="AU58" s="4">
        <f t="shared" si="39"/>
        <v>2202</v>
      </c>
      <c r="AV58" s="19">
        <f t="shared" si="40"/>
        <v>127.00000000000001</v>
      </c>
      <c r="AW58" s="19">
        <f t="shared" si="40"/>
        <v>139.4</v>
      </c>
      <c r="AX58" s="8">
        <f t="shared" si="41"/>
        <v>5</v>
      </c>
      <c r="AY58" s="4">
        <f t="shared" si="42"/>
        <v>12</v>
      </c>
      <c r="AZ58" s="8">
        <f t="shared" si="43"/>
        <v>1003</v>
      </c>
      <c r="BA58" s="4">
        <f t="shared" si="44"/>
        <v>0</v>
      </c>
      <c r="BB58" s="4">
        <f t="shared" si="45"/>
        <v>0</v>
      </c>
      <c r="BC58" s="4" t="str">
        <f t="shared" si="46"/>
        <v>G0</v>
      </c>
      <c r="BD58" s="4">
        <f t="shared" si="47"/>
        <v>0</v>
      </c>
      <c r="BE58" s="19">
        <f t="shared" si="48"/>
        <v>0</v>
      </c>
      <c r="BF58" s="19">
        <f t="shared" si="49"/>
        <v>1.1999999999999886</v>
      </c>
      <c r="BG58" s="19">
        <f t="shared" si="50"/>
        <v>90</v>
      </c>
      <c r="BH58" s="1" t="str">
        <f t="shared" si="51"/>
        <v>T,2201,127.0,140.6,5,12,1003.0,0,0,G0,0</v>
      </c>
      <c r="BI58" s="1" t="str">
        <f t="shared" si="52"/>
        <v>T,2202,127.0,139.4,5,12,1003.0,0,0,G0,0</v>
      </c>
      <c r="BJ58" s="1" t="str">
        <f t="shared" si="11"/>
        <v>T,2201,127.0,140.6,5,12,1003.0,0,0,G0,0|T,2202,127.0,139.4,5,12,1003.0,0,0,G0,0|</v>
      </c>
      <c r="BK58" s="1" t="str">
        <f t="shared" si="12"/>
        <v>127.0,140.0,5.0,9.0,0.0,27.0,0.0,27.0</v>
      </c>
    </row>
    <row r="59" spans="1:63" x14ac:dyDescent="0.2">
      <c r="A59" s="4">
        <f t="shared" si="55"/>
        <v>3.1000000000000014</v>
      </c>
      <c r="B59" s="4">
        <f t="shared" si="13"/>
        <v>31.000000000000014</v>
      </c>
      <c r="C59" s="4">
        <f t="shared" si="14"/>
        <v>1</v>
      </c>
      <c r="D59" s="4">
        <v>1</v>
      </c>
      <c r="E59" s="4">
        <f t="shared" si="15"/>
        <v>3.1000000000000014</v>
      </c>
      <c r="F59" s="19">
        <f t="shared" si="2"/>
        <v>0</v>
      </c>
      <c r="G59" s="19">
        <f t="shared" si="16"/>
        <v>0</v>
      </c>
      <c r="H59" s="19"/>
      <c r="I59" s="19">
        <f t="shared" si="17"/>
        <v>127.9</v>
      </c>
      <c r="J59" s="19">
        <f t="shared" si="18"/>
        <v>140</v>
      </c>
      <c r="K59" s="19"/>
      <c r="L59" s="19">
        <f t="shared" si="19"/>
        <v>9</v>
      </c>
      <c r="M59" s="19">
        <f t="shared" si="20"/>
        <v>0</v>
      </c>
      <c r="N59" s="19">
        <f t="shared" si="21"/>
        <v>9</v>
      </c>
      <c r="O59" s="19">
        <f t="shared" si="22"/>
        <v>0</v>
      </c>
      <c r="P59" s="19">
        <f t="shared" si="23"/>
        <v>0</v>
      </c>
      <c r="Q59" s="19">
        <f t="shared" si="53"/>
        <v>27.900000000000006</v>
      </c>
      <c r="R59" s="19">
        <f t="shared" si="24"/>
        <v>0</v>
      </c>
      <c r="S59" s="19">
        <f t="shared" si="25"/>
        <v>0.6</v>
      </c>
      <c r="T59" s="4" t="s">
        <v>0</v>
      </c>
      <c r="U59" s="4">
        <f t="shared" si="26"/>
        <v>2201</v>
      </c>
      <c r="V59" s="19">
        <f t="shared" si="3"/>
        <v>127.9</v>
      </c>
      <c r="W59" s="19">
        <f t="shared" si="3"/>
        <v>140.6</v>
      </c>
      <c r="X59" s="8">
        <f t="shared" si="27"/>
        <v>5</v>
      </c>
      <c r="Y59" s="4">
        <f t="shared" si="4"/>
        <v>12</v>
      </c>
      <c r="Z59" s="8">
        <f t="shared" si="28"/>
        <v>1003.1</v>
      </c>
      <c r="AA59" s="4">
        <f t="shared" si="29"/>
        <v>0</v>
      </c>
      <c r="AB59" s="4">
        <f t="shared" si="30"/>
        <v>0</v>
      </c>
      <c r="AC59" s="4" t="str">
        <f t="shared" si="31"/>
        <v>G0</v>
      </c>
      <c r="AD59" s="4">
        <f t="shared" si="32"/>
        <v>0</v>
      </c>
      <c r="AE59" s="4">
        <f t="shared" si="33"/>
        <v>3.1000000000000014</v>
      </c>
      <c r="AF59" s="19">
        <f t="shared" si="5"/>
        <v>0</v>
      </c>
      <c r="AG59" s="19">
        <f t="shared" si="6"/>
        <v>0</v>
      </c>
      <c r="AH59" s="19"/>
      <c r="AI59" s="19">
        <f t="shared" si="7"/>
        <v>127.9</v>
      </c>
      <c r="AJ59" s="19">
        <f t="shared" si="8"/>
        <v>140</v>
      </c>
      <c r="AK59" s="19"/>
      <c r="AL59" s="19">
        <f t="shared" si="9"/>
        <v>9</v>
      </c>
      <c r="AM59" s="19">
        <f t="shared" si="10"/>
        <v>0</v>
      </c>
      <c r="AN59" s="19">
        <f t="shared" si="34"/>
        <v>9</v>
      </c>
      <c r="AO59" s="19">
        <f t="shared" si="35"/>
        <v>0</v>
      </c>
      <c r="AP59" s="19">
        <f t="shared" si="36"/>
        <v>0</v>
      </c>
      <c r="AQ59" s="19">
        <f t="shared" si="54"/>
        <v>27.900000000000006</v>
      </c>
      <c r="AR59" s="19">
        <f t="shared" si="37"/>
        <v>0</v>
      </c>
      <c r="AS59" s="19">
        <f t="shared" si="38"/>
        <v>-0.6</v>
      </c>
      <c r="AT59" s="4" t="s">
        <v>0</v>
      </c>
      <c r="AU59" s="4">
        <f t="shared" si="39"/>
        <v>2202</v>
      </c>
      <c r="AV59" s="19">
        <f t="shared" si="40"/>
        <v>127.9</v>
      </c>
      <c r="AW59" s="19">
        <f t="shared" si="40"/>
        <v>139.4</v>
      </c>
      <c r="AX59" s="8">
        <f t="shared" si="41"/>
        <v>5</v>
      </c>
      <c r="AY59" s="4">
        <f t="shared" si="42"/>
        <v>12</v>
      </c>
      <c r="AZ59" s="8">
        <f t="shared" si="43"/>
        <v>1003.1</v>
      </c>
      <c r="BA59" s="4">
        <f t="shared" si="44"/>
        <v>0</v>
      </c>
      <c r="BB59" s="4">
        <f t="shared" si="45"/>
        <v>0</v>
      </c>
      <c r="BC59" s="4" t="str">
        <f t="shared" si="46"/>
        <v>G0</v>
      </c>
      <c r="BD59" s="4">
        <f t="shared" si="47"/>
        <v>0</v>
      </c>
      <c r="BE59" s="19">
        <f t="shared" si="48"/>
        <v>0</v>
      </c>
      <c r="BF59" s="19">
        <f t="shared" si="49"/>
        <v>1.1999999999999886</v>
      </c>
      <c r="BG59" s="19">
        <f t="shared" si="50"/>
        <v>90</v>
      </c>
      <c r="BH59" s="1" t="str">
        <f t="shared" si="51"/>
        <v>T,2201,127.9,140.6,5,12,1003.1,0,0,G0,0</v>
      </c>
      <c r="BI59" s="1" t="str">
        <f t="shared" si="52"/>
        <v>T,2202,127.9,139.4,5,12,1003.1,0,0,G0,0</v>
      </c>
      <c r="BJ59" s="1" t="str">
        <f t="shared" si="11"/>
        <v>T,2201,127.9,140.6,5,12,1003.1,0,0,G0,0|T,2202,127.9,139.4,5,12,1003.1,0,0,G0,0|</v>
      </c>
      <c r="BK59" s="1" t="str">
        <f t="shared" si="12"/>
        <v>127.9,140.0,5.0,9.0,0.0,27.9,0.0,27.9</v>
      </c>
    </row>
    <row r="60" spans="1:63" x14ac:dyDescent="0.2">
      <c r="A60" s="4">
        <f t="shared" si="55"/>
        <v>3.2000000000000015</v>
      </c>
      <c r="B60" s="4">
        <f t="shared" si="13"/>
        <v>32.000000000000014</v>
      </c>
      <c r="C60" s="4">
        <f t="shared" si="14"/>
        <v>1</v>
      </c>
      <c r="D60" s="4">
        <v>1</v>
      </c>
      <c r="E60" s="4">
        <f t="shared" si="15"/>
        <v>3.2000000000000015</v>
      </c>
      <c r="F60" s="19">
        <f t="shared" si="2"/>
        <v>0</v>
      </c>
      <c r="G60" s="19">
        <f t="shared" si="16"/>
        <v>0</v>
      </c>
      <c r="H60" s="19"/>
      <c r="I60" s="19">
        <f t="shared" si="17"/>
        <v>128.80000000000001</v>
      </c>
      <c r="J60" s="19">
        <f t="shared" si="18"/>
        <v>140</v>
      </c>
      <c r="K60" s="19"/>
      <c r="L60" s="19">
        <f t="shared" si="19"/>
        <v>9</v>
      </c>
      <c r="M60" s="19">
        <f t="shared" si="20"/>
        <v>0</v>
      </c>
      <c r="N60" s="19">
        <f t="shared" si="21"/>
        <v>9</v>
      </c>
      <c r="O60" s="19">
        <f t="shared" si="22"/>
        <v>0</v>
      </c>
      <c r="P60" s="19">
        <f t="shared" si="23"/>
        <v>0</v>
      </c>
      <c r="Q60" s="19">
        <f t="shared" si="53"/>
        <v>28.800000000000011</v>
      </c>
      <c r="R60" s="19">
        <f t="shared" si="24"/>
        <v>0</v>
      </c>
      <c r="S60" s="19">
        <f t="shared" si="25"/>
        <v>0.6</v>
      </c>
      <c r="T60" s="4" t="s">
        <v>0</v>
      </c>
      <c r="U60" s="4">
        <f t="shared" si="26"/>
        <v>2201</v>
      </c>
      <c r="V60" s="19">
        <f t="shared" si="3"/>
        <v>128.80000000000001</v>
      </c>
      <c r="W60" s="19">
        <f t="shared" si="3"/>
        <v>140.6</v>
      </c>
      <c r="X60" s="8">
        <f t="shared" si="27"/>
        <v>5</v>
      </c>
      <c r="Y60" s="4">
        <f t="shared" si="4"/>
        <v>12</v>
      </c>
      <c r="Z60" s="8">
        <f t="shared" si="28"/>
        <v>1003.2</v>
      </c>
      <c r="AA60" s="4">
        <f t="shared" si="29"/>
        <v>0</v>
      </c>
      <c r="AB60" s="4">
        <f t="shared" si="30"/>
        <v>0</v>
      </c>
      <c r="AC60" s="4" t="str">
        <f t="shared" si="31"/>
        <v>G0</v>
      </c>
      <c r="AD60" s="4">
        <f t="shared" si="32"/>
        <v>0</v>
      </c>
      <c r="AE60" s="4">
        <f t="shared" si="33"/>
        <v>3.2000000000000015</v>
      </c>
      <c r="AF60" s="19">
        <f t="shared" si="5"/>
        <v>0</v>
      </c>
      <c r="AG60" s="19">
        <f t="shared" si="6"/>
        <v>0</v>
      </c>
      <c r="AH60" s="19"/>
      <c r="AI60" s="19">
        <f t="shared" si="7"/>
        <v>128.80000000000001</v>
      </c>
      <c r="AJ60" s="19">
        <f t="shared" si="8"/>
        <v>140</v>
      </c>
      <c r="AK60" s="19"/>
      <c r="AL60" s="19">
        <f t="shared" si="9"/>
        <v>9</v>
      </c>
      <c r="AM60" s="19">
        <f t="shared" si="10"/>
        <v>0</v>
      </c>
      <c r="AN60" s="19">
        <f t="shared" si="34"/>
        <v>9</v>
      </c>
      <c r="AO60" s="19">
        <f t="shared" si="35"/>
        <v>0</v>
      </c>
      <c r="AP60" s="19">
        <f t="shared" si="36"/>
        <v>0</v>
      </c>
      <c r="AQ60" s="19">
        <f t="shared" si="54"/>
        <v>28.800000000000011</v>
      </c>
      <c r="AR60" s="19">
        <f t="shared" si="37"/>
        <v>0</v>
      </c>
      <c r="AS60" s="19">
        <f t="shared" si="38"/>
        <v>-0.6</v>
      </c>
      <c r="AT60" s="4" t="s">
        <v>0</v>
      </c>
      <c r="AU60" s="4">
        <f t="shared" si="39"/>
        <v>2202</v>
      </c>
      <c r="AV60" s="19">
        <f t="shared" si="40"/>
        <v>128.80000000000001</v>
      </c>
      <c r="AW60" s="19">
        <f t="shared" si="40"/>
        <v>139.4</v>
      </c>
      <c r="AX60" s="8">
        <f t="shared" si="41"/>
        <v>5</v>
      </c>
      <c r="AY60" s="4">
        <f t="shared" si="42"/>
        <v>12</v>
      </c>
      <c r="AZ60" s="8">
        <f t="shared" si="43"/>
        <v>1003.2</v>
      </c>
      <c r="BA60" s="4">
        <f t="shared" si="44"/>
        <v>0</v>
      </c>
      <c r="BB60" s="4">
        <f t="shared" si="45"/>
        <v>0</v>
      </c>
      <c r="BC60" s="4" t="str">
        <f t="shared" si="46"/>
        <v>G0</v>
      </c>
      <c r="BD60" s="4">
        <f t="shared" si="47"/>
        <v>0</v>
      </c>
      <c r="BE60" s="19">
        <f t="shared" si="48"/>
        <v>0</v>
      </c>
      <c r="BF60" s="19">
        <f t="shared" si="49"/>
        <v>1.1999999999999886</v>
      </c>
      <c r="BG60" s="19">
        <f t="shared" si="50"/>
        <v>90</v>
      </c>
      <c r="BH60" s="1" t="str">
        <f t="shared" si="51"/>
        <v>T,2201,128.8,140.6,5,12,1003.2,0,0,G0,0</v>
      </c>
      <c r="BI60" s="1" t="str">
        <f t="shared" si="52"/>
        <v>T,2202,128.8,139.4,5,12,1003.2,0,0,G0,0</v>
      </c>
      <c r="BJ60" s="1" t="str">
        <f t="shared" si="11"/>
        <v>T,2201,128.8,140.6,5,12,1003.2,0,0,G0,0|T,2202,128.8,139.4,5,12,1003.2,0,0,G0,0|</v>
      </c>
      <c r="BK60" s="1" t="str">
        <f t="shared" si="12"/>
        <v>128.8,140.0,5.0,9.0,0.0,28.8,0.0,28.8</v>
      </c>
    </row>
    <row r="61" spans="1:63" x14ac:dyDescent="0.2">
      <c r="A61" s="4">
        <f t="shared" si="55"/>
        <v>3.3000000000000016</v>
      </c>
      <c r="B61" s="4">
        <f t="shared" si="13"/>
        <v>33.000000000000014</v>
      </c>
      <c r="C61" s="4">
        <f t="shared" si="14"/>
        <v>1</v>
      </c>
      <c r="D61" s="4">
        <v>1</v>
      </c>
      <c r="E61" s="4">
        <f t="shared" si="15"/>
        <v>3.3000000000000016</v>
      </c>
      <c r="F61" s="19">
        <f t="shared" si="2"/>
        <v>0</v>
      </c>
      <c r="G61" s="19">
        <f t="shared" si="16"/>
        <v>0</v>
      </c>
      <c r="H61" s="19"/>
      <c r="I61" s="19">
        <f t="shared" si="17"/>
        <v>129.70000000000002</v>
      </c>
      <c r="J61" s="19">
        <f t="shared" si="18"/>
        <v>140</v>
      </c>
      <c r="K61" s="19"/>
      <c r="L61" s="19">
        <f t="shared" si="19"/>
        <v>9</v>
      </c>
      <c r="M61" s="19">
        <f t="shared" si="20"/>
        <v>0</v>
      </c>
      <c r="N61" s="19">
        <f t="shared" si="21"/>
        <v>9</v>
      </c>
      <c r="O61" s="19">
        <f t="shared" si="22"/>
        <v>0</v>
      </c>
      <c r="P61" s="19">
        <f t="shared" si="23"/>
        <v>0</v>
      </c>
      <c r="Q61" s="19">
        <f t="shared" si="53"/>
        <v>29.700000000000017</v>
      </c>
      <c r="R61" s="19">
        <f t="shared" si="24"/>
        <v>0</v>
      </c>
      <c r="S61" s="19">
        <f t="shared" si="25"/>
        <v>0.6</v>
      </c>
      <c r="T61" s="4" t="s">
        <v>0</v>
      </c>
      <c r="U61" s="4">
        <f t="shared" si="26"/>
        <v>2201</v>
      </c>
      <c r="V61" s="19">
        <f t="shared" si="3"/>
        <v>129.70000000000002</v>
      </c>
      <c r="W61" s="19">
        <f t="shared" si="3"/>
        <v>140.6</v>
      </c>
      <c r="X61" s="8">
        <f t="shared" si="27"/>
        <v>5</v>
      </c>
      <c r="Y61" s="4">
        <f t="shared" si="4"/>
        <v>12</v>
      </c>
      <c r="Z61" s="8">
        <f t="shared" si="28"/>
        <v>1003.3</v>
      </c>
      <c r="AA61" s="4">
        <f t="shared" si="29"/>
        <v>0</v>
      </c>
      <c r="AB61" s="4">
        <f t="shared" si="30"/>
        <v>0</v>
      </c>
      <c r="AC61" s="4" t="str">
        <f t="shared" si="31"/>
        <v>G0</v>
      </c>
      <c r="AD61" s="4">
        <f t="shared" si="32"/>
        <v>0</v>
      </c>
      <c r="AE61" s="4">
        <f t="shared" si="33"/>
        <v>3.3000000000000016</v>
      </c>
      <c r="AF61" s="19">
        <f t="shared" si="5"/>
        <v>0</v>
      </c>
      <c r="AG61" s="19">
        <f t="shared" si="6"/>
        <v>0</v>
      </c>
      <c r="AH61" s="19"/>
      <c r="AI61" s="19">
        <f t="shared" si="7"/>
        <v>129.70000000000002</v>
      </c>
      <c r="AJ61" s="19">
        <f t="shared" si="8"/>
        <v>140</v>
      </c>
      <c r="AK61" s="19"/>
      <c r="AL61" s="19">
        <f t="shared" si="9"/>
        <v>9</v>
      </c>
      <c r="AM61" s="19">
        <f t="shared" si="10"/>
        <v>0</v>
      </c>
      <c r="AN61" s="19">
        <f t="shared" si="34"/>
        <v>9</v>
      </c>
      <c r="AO61" s="19">
        <f t="shared" si="35"/>
        <v>0</v>
      </c>
      <c r="AP61" s="19">
        <f t="shared" si="36"/>
        <v>0</v>
      </c>
      <c r="AQ61" s="19">
        <f t="shared" si="54"/>
        <v>29.700000000000017</v>
      </c>
      <c r="AR61" s="19">
        <f t="shared" si="37"/>
        <v>0</v>
      </c>
      <c r="AS61" s="19">
        <f t="shared" si="38"/>
        <v>-0.6</v>
      </c>
      <c r="AT61" s="4" t="s">
        <v>0</v>
      </c>
      <c r="AU61" s="4">
        <f t="shared" si="39"/>
        <v>2202</v>
      </c>
      <c r="AV61" s="19">
        <f t="shared" si="40"/>
        <v>129.70000000000002</v>
      </c>
      <c r="AW61" s="19">
        <f t="shared" si="40"/>
        <v>139.4</v>
      </c>
      <c r="AX61" s="8">
        <f t="shared" si="41"/>
        <v>5</v>
      </c>
      <c r="AY61" s="4">
        <f t="shared" si="42"/>
        <v>12</v>
      </c>
      <c r="AZ61" s="8">
        <f t="shared" si="43"/>
        <v>1003.3</v>
      </c>
      <c r="BA61" s="4">
        <f t="shared" si="44"/>
        <v>0</v>
      </c>
      <c r="BB61" s="4">
        <f t="shared" si="45"/>
        <v>0</v>
      </c>
      <c r="BC61" s="4" t="str">
        <f t="shared" si="46"/>
        <v>G0</v>
      </c>
      <c r="BD61" s="4">
        <f t="shared" si="47"/>
        <v>0</v>
      </c>
      <c r="BE61" s="19">
        <f t="shared" si="48"/>
        <v>0</v>
      </c>
      <c r="BF61" s="19">
        <f t="shared" si="49"/>
        <v>1.1999999999999886</v>
      </c>
      <c r="BG61" s="19">
        <f t="shared" si="50"/>
        <v>90</v>
      </c>
      <c r="BH61" s="1" t="str">
        <f t="shared" si="51"/>
        <v>T,2201,129.7,140.6,5,12,1003.3,0,0,G0,0</v>
      </c>
      <c r="BI61" s="1" t="str">
        <f t="shared" si="52"/>
        <v>T,2202,129.7,139.4,5,12,1003.3,0,0,G0,0</v>
      </c>
      <c r="BJ61" s="1" t="str">
        <f t="shared" si="11"/>
        <v>T,2201,129.7,140.6,5,12,1003.3,0,0,G0,0|T,2202,129.7,139.4,5,12,1003.3,0,0,G0,0|</v>
      </c>
      <c r="BK61" s="1" t="str">
        <f t="shared" si="12"/>
        <v>129.7,140.0,5.0,9.0,0.0,29.7,0.0,29.7</v>
      </c>
    </row>
    <row r="62" spans="1:63" x14ac:dyDescent="0.2">
      <c r="A62" s="4">
        <f t="shared" si="55"/>
        <v>3.4000000000000017</v>
      </c>
      <c r="B62" s="4">
        <f t="shared" si="13"/>
        <v>34.000000000000014</v>
      </c>
      <c r="C62" s="4">
        <f t="shared" si="14"/>
        <v>1</v>
      </c>
      <c r="D62" s="4">
        <v>1</v>
      </c>
      <c r="E62" s="4">
        <f t="shared" si="15"/>
        <v>3.4000000000000017</v>
      </c>
      <c r="F62" s="19">
        <f t="shared" si="2"/>
        <v>0</v>
      </c>
      <c r="G62" s="19">
        <f t="shared" si="16"/>
        <v>0</v>
      </c>
      <c r="H62" s="19"/>
      <c r="I62" s="19">
        <f t="shared" si="17"/>
        <v>130.60000000000002</v>
      </c>
      <c r="J62" s="19">
        <f t="shared" si="18"/>
        <v>140</v>
      </c>
      <c r="K62" s="19"/>
      <c r="L62" s="19">
        <f t="shared" si="19"/>
        <v>9</v>
      </c>
      <c r="M62" s="19">
        <f t="shared" si="20"/>
        <v>0</v>
      </c>
      <c r="N62" s="19">
        <f t="shared" si="21"/>
        <v>9</v>
      </c>
      <c r="O62" s="19">
        <f t="shared" si="22"/>
        <v>0</v>
      </c>
      <c r="P62" s="19">
        <f t="shared" si="23"/>
        <v>0</v>
      </c>
      <c r="Q62" s="19">
        <f t="shared" si="53"/>
        <v>30.600000000000023</v>
      </c>
      <c r="R62" s="19">
        <f t="shared" si="24"/>
        <v>0</v>
      </c>
      <c r="S62" s="19">
        <f t="shared" si="25"/>
        <v>0.6</v>
      </c>
      <c r="T62" s="4" t="s">
        <v>0</v>
      </c>
      <c r="U62" s="4">
        <f t="shared" si="26"/>
        <v>2201</v>
      </c>
      <c r="V62" s="19">
        <f t="shared" si="3"/>
        <v>130.60000000000002</v>
      </c>
      <c r="W62" s="19">
        <f t="shared" si="3"/>
        <v>140.6</v>
      </c>
      <c r="X62" s="8">
        <f t="shared" si="27"/>
        <v>5</v>
      </c>
      <c r="Y62" s="4">
        <f t="shared" si="4"/>
        <v>12</v>
      </c>
      <c r="Z62" s="8">
        <f t="shared" si="28"/>
        <v>1003.4</v>
      </c>
      <c r="AA62" s="4">
        <f t="shared" si="29"/>
        <v>0</v>
      </c>
      <c r="AB62" s="4">
        <f t="shared" si="30"/>
        <v>0</v>
      </c>
      <c r="AC62" s="4" t="str">
        <f t="shared" si="31"/>
        <v>G0</v>
      </c>
      <c r="AD62" s="4">
        <f t="shared" si="32"/>
        <v>0</v>
      </c>
      <c r="AE62" s="4">
        <f t="shared" si="33"/>
        <v>3.4000000000000017</v>
      </c>
      <c r="AF62" s="19">
        <f t="shared" si="5"/>
        <v>0</v>
      </c>
      <c r="AG62" s="19">
        <f t="shared" si="6"/>
        <v>0</v>
      </c>
      <c r="AH62" s="19"/>
      <c r="AI62" s="19">
        <f t="shared" si="7"/>
        <v>130.60000000000002</v>
      </c>
      <c r="AJ62" s="19">
        <f t="shared" si="8"/>
        <v>140</v>
      </c>
      <c r="AK62" s="19"/>
      <c r="AL62" s="19">
        <f t="shared" si="9"/>
        <v>9</v>
      </c>
      <c r="AM62" s="19">
        <f t="shared" si="10"/>
        <v>0</v>
      </c>
      <c r="AN62" s="19">
        <f t="shared" si="34"/>
        <v>9</v>
      </c>
      <c r="AO62" s="19">
        <f t="shared" si="35"/>
        <v>0</v>
      </c>
      <c r="AP62" s="19">
        <f t="shared" si="36"/>
        <v>0</v>
      </c>
      <c r="AQ62" s="19">
        <f t="shared" si="54"/>
        <v>30.600000000000023</v>
      </c>
      <c r="AR62" s="19">
        <f t="shared" si="37"/>
        <v>0</v>
      </c>
      <c r="AS62" s="19">
        <f t="shared" si="38"/>
        <v>-0.6</v>
      </c>
      <c r="AT62" s="4" t="s">
        <v>0</v>
      </c>
      <c r="AU62" s="4">
        <f t="shared" si="39"/>
        <v>2202</v>
      </c>
      <c r="AV62" s="19">
        <f t="shared" si="40"/>
        <v>130.60000000000002</v>
      </c>
      <c r="AW62" s="19">
        <f t="shared" si="40"/>
        <v>139.4</v>
      </c>
      <c r="AX62" s="8">
        <f t="shared" si="41"/>
        <v>5</v>
      </c>
      <c r="AY62" s="4">
        <f t="shared" si="42"/>
        <v>12</v>
      </c>
      <c r="AZ62" s="8">
        <f t="shared" si="43"/>
        <v>1003.4</v>
      </c>
      <c r="BA62" s="4">
        <f t="shared" si="44"/>
        <v>0</v>
      </c>
      <c r="BB62" s="4">
        <f t="shared" si="45"/>
        <v>0</v>
      </c>
      <c r="BC62" s="4" t="str">
        <f t="shared" si="46"/>
        <v>G0</v>
      </c>
      <c r="BD62" s="4">
        <f t="shared" si="47"/>
        <v>0</v>
      </c>
      <c r="BE62" s="19">
        <f t="shared" si="48"/>
        <v>0</v>
      </c>
      <c r="BF62" s="19">
        <f t="shared" si="49"/>
        <v>1.1999999999999886</v>
      </c>
      <c r="BG62" s="19">
        <f t="shared" si="50"/>
        <v>90</v>
      </c>
      <c r="BH62" s="1" t="str">
        <f t="shared" si="51"/>
        <v>T,2201,130.6,140.6,5,12,1003.4,0,0,G0,0</v>
      </c>
      <c r="BI62" s="1" t="str">
        <f t="shared" si="52"/>
        <v>T,2202,130.6,139.4,5,12,1003.4,0,0,G0,0</v>
      </c>
      <c r="BJ62" s="1" t="str">
        <f t="shared" si="11"/>
        <v>T,2201,130.6,140.6,5,12,1003.4,0,0,G0,0|T,2202,130.6,139.4,5,12,1003.4,0,0,G0,0|</v>
      </c>
      <c r="BK62" s="1" t="str">
        <f t="shared" si="12"/>
        <v>130.6,140.0,5.0,9.0,0.0,30.6,0.0,30.6</v>
      </c>
    </row>
    <row r="63" spans="1:63" x14ac:dyDescent="0.2">
      <c r="A63" s="4">
        <f t="shared" si="55"/>
        <v>3.5000000000000018</v>
      </c>
      <c r="B63" s="4">
        <f t="shared" si="13"/>
        <v>35.000000000000014</v>
      </c>
      <c r="C63" s="4">
        <f t="shared" si="14"/>
        <v>1</v>
      </c>
      <c r="D63" s="4">
        <v>1</v>
      </c>
      <c r="E63" s="4">
        <f t="shared" si="15"/>
        <v>3.5000000000000018</v>
      </c>
      <c r="F63" s="19">
        <f t="shared" si="2"/>
        <v>0</v>
      </c>
      <c r="G63" s="19">
        <f t="shared" si="16"/>
        <v>0</v>
      </c>
      <c r="H63" s="19"/>
      <c r="I63" s="19">
        <f t="shared" si="17"/>
        <v>131.5</v>
      </c>
      <c r="J63" s="19">
        <f t="shared" si="18"/>
        <v>140</v>
      </c>
      <c r="K63" s="19"/>
      <c r="L63" s="19">
        <f t="shared" si="19"/>
        <v>9</v>
      </c>
      <c r="M63" s="19">
        <f t="shared" si="20"/>
        <v>0</v>
      </c>
      <c r="N63" s="19">
        <f t="shared" si="21"/>
        <v>9</v>
      </c>
      <c r="O63" s="19">
        <f t="shared" si="22"/>
        <v>0</v>
      </c>
      <c r="P63" s="19">
        <f t="shared" si="23"/>
        <v>0</v>
      </c>
      <c r="Q63" s="19">
        <f t="shared" si="53"/>
        <v>31.5</v>
      </c>
      <c r="R63" s="19">
        <f t="shared" si="24"/>
        <v>0</v>
      </c>
      <c r="S63" s="19">
        <f t="shared" si="25"/>
        <v>0.6</v>
      </c>
      <c r="T63" s="4" t="s">
        <v>0</v>
      </c>
      <c r="U63" s="4">
        <f t="shared" si="26"/>
        <v>2201</v>
      </c>
      <c r="V63" s="19">
        <f t="shared" si="3"/>
        <v>131.5</v>
      </c>
      <c r="W63" s="19">
        <f t="shared" si="3"/>
        <v>140.6</v>
      </c>
      <c r="X63" s="8">
        <f t="shared" si="27"/>
        <v>5</v>
      </c>
      <c r="Y63" s="4">
        <f t="shared" si="4"/>
        <v>12</v>
      </c>
      <c r="Z63" s="8">
        <f t="shared" si="28"/>
        <v>1003.5</v>
      </c>
      <c r="AA63" s="4">
        <f t="shared" si="29"/>
        <v>0</v>
      </c>
      <c r="AB63" s="4">
        <f t="shared" si="30"/>
        <v>0</v>
      </c>
      <c r="AC63" s="4" t="str">
        <f t="shared" si="31"/>
        <v>G0</v>
      </c>
      <c r="AD63" s="4">
        <f t="shared" si="32"/>
        <v>0</v>
      </c>
      <c r="AE63" s="4">
        <f t="shared" si="33"/>
        <v>3.5000000000000018</v>
      </c>
      <c r="AF63" s="19">
        <f t="shared" si="5"/>
        <v>0</v>
      </c>
      <c r="AG63" s="19">
        <f t="shared" si="6"/>
        <v>0</v>
      </c>
      <c r="AH63" s="19"/>
      <c r="AI63" s="19">
        <f t="shared" si="7"/>
        <v>131.5</v>
      </c>
      <c r="AJ63" s="19">
        <f t="shared" si="8"/>
        <v>140</v>
      </c>
      <c r="AK63" s="19"/>
      <c r="AL63" s="19">
        <f t="shared" si="9"/>
        <v>9</v>
      </c>
      <c r="AM63" s="19">
        <f t="shared" si="10"/>
        <v>0</v>
      </c>
      <c r="AN63" s="19">
        <f t="shared" si="34"/>
        <v>9</v>
      </c>
      <c r="AO63" s="19">
        <f t="shared" si="35"/>
        <v>0</v>
      </c>
      <c r="AP63" s="19">
        <f t="shared" si="36"/>
        <v>0</v>
      </c>
      <c r="AQ63" s="19">
        <f t="shared" si="54"/>
        <v>31.5</v>
      </c>
      <c r="AR63" s="19">
        <f t="shared" si="37"/>
        <v>0</v>
      </c>
      <c r="AS63" s="19">
        <f t="shared" si="38"/>
        <v>-0.6</v>
      </c>
      <c r="AT63" s="4" t="s">
        <v>0</v>
      </c>
      <c r="AU63" s="4">
        <f t="shared" si="39"/>
        <v>2202</v>
      </c>
      <c r="AV63" s="19">
        <f t="shared" si="40"/>
        <v>131.5</v>
      </c>
      <c r="AW63" s="19">
        <f t="shared" si="40"/>
        <v>139.4</v>
      </c>
      <c r="AX63" s="8">
        <f t="shared" si="41"/>
        <v>5</v>
      </c>
      <c r="AY63" s="4">
        <f t="shared" si="42"/>
        <v>12</v>
      </c>
      <c r="AZ63" s="8">
        <f t="shared" si="43"/>
        <v>1003.5</v>
      </c>
      <c r="BA63" s="4">
        <f t="shared" si="44"/>
        <v>0</v>
      </c>
      <c r="BB63" s="4">
        <f t="shared" si="45"/>
        <v>0</v>
      </c>
      <c r="BC63" s="4" t="str">
        <f t="shared" si="46"/>
        <v>G0</v>
      </c>
      <c r="BD63" s="4">
        <f t="shared" si="47"/>
        <v>0</v>
      </c>
      <c r="BE63" s="19">
        <f t="shared" si="48"/>
        <v>0</v>
      </c>
      <c r="BF63" s="19">
        <f t="shared" si="49"/>
        <v>1.1999999999999886</v>
      </c>
      <c r="BG63" s="19">
        <f t="shared" si="50"/>
        <v>90</v>
      </c>
      <c r="BH63" s="1" t="str">
        <f t="shared" si="51"/>
        <v>T,2201,131.5,140.6,5,12,1003.5,0,0,G0,0</v>
      </c>
      <c r="BI63" s="1" t="str">
        <f t="shared" si="52"/>
        <v>T,2202,131.5,139.4,5,12,1003.5,0,0,G0,0</v>
      </c>
      <c r="BJ63" s="1" t="str">
        <f t="shared" si="11"/>
        <v>T,2201,131.5,140.6,5,12,1003.5,0,0,G0,0|T,2202,131.5,139.4,5,12,1003.5,0,0,G0,0|</v>
      </c>
      <c r="BK63" s="1" t="str">
        <f t="shared" si="12"/>
        <v>131.5,140.0,5.0,9.0,0.0,31.5,0.0,31.5</v>
      </c>
    </row>
    <row r="64" spans="1:63" x14ac:dyDescent="0.2">
      <c r="A64" s="4">
        <f t="shared" si="55"/>
        <v>3.6000000000000019</v>
      </c>
      <c r="B64" s="4">
        <f t="shared" si="13"/>
        <v>36.000000000000014</v>
      </c>
      <c r="C64" s="4">
        <f t="shared" si="14"/>
        <v>1</v>
      </c>
      <c r="D64" s="4">
        <v>1</v>
      </c>
      <c r="E64" s="4">
        <f t="shared" si="15"/>
        <v>3.6000000000000019</v>
      </c>
      <c r="F64" s="19">
        <f t="shared" si="2"/>
        <v>0</v>
      </c>
      <c r="G64" s="19">
        <f t="shared" si="16"/>
        <v>0</v>
      </c>
      <c r="H64" s="19"/>
      <c r="I64" s="19">
        <f t="shared" si="17"/>
        <v>132.40000000000003</v>
      </c>
      <c r="J64" s="19">
        <f t="shared" si="18"/>
        <v>140</v>
      </c>
      <c r="K64" s="19"/>
      <c r="L64" s="19">
        <f t="shared" si="19"/>
        <v>9</v>
      </c>
      <c r="M64" s="19">
        <f t="shared" si="20"/>
        <v>0</v>
      </c>
      <c r="N64" s="19">
        <f t="shared" si="21"/>
        <v>9</v>
      </c>
      <c r="O64" s="19">
        <f t="shared" si="22"/>
        <v>0</v>
      </c>
      <c r="P64" s="19">
        <f t="shared" si="23"/>
        <v>0</v>
      </c>
      <c r="Q64" s="19">
        <f t="shared" si="53"/>
        <v>32.400000000000034</v>
      </c>
      <c r="R64" s="19">
        <f t="shared" si="24"/>
        <v>0</v>
      </c>
      <c r="S64" s="19">
        <f t="shared" si="25"/>
        <v>0.6</v>
      </c>
      <c r="T64" s="4" t="s">
        <v>0</v>
      </c>
      <c r="U64" s="4">
        <f t="shared" si="26"/>
        <v>2201</v>
      </c>
      <c r="V64" s="19">
        <f t="shared" si="3"/>
        <v>132.40000000000003</v>
      </c>
      <c r="W64" s="19">
        <f t="shared" si="3"/>
        <v>140.6</v>
      </c>
      <c r="X64" s="8">
        <f t="shared" si="27"/>
        <v>5</v>
      </c>
      <c r="Y64" s="4">
        <f t="shared" si="4"/>
        <v>12</v>
      </c>
      <c r="Z64" s="8">
        <f t="shared" si="28"/>
        <v>1003.6</v>
      </c>
      <c r="AA64" s="4">
        <f t="shared" si="29"/>
        <v>0</v>
      </c>
      <c r="AB64" s="4">
        <f t="shared" si="30"/>
        <v>0</v>
      </c>
      <c r="AC64" s="4" t="str">
        <f t="shared" si="31"/>
        <v>G0</v>
      </c>
      <c r="AD64" s="4">
        <f t="shared" si="32"/>
        <v>0</v>
      </c>
      <c r="AE64" s="4">
        <f t="shared" si="33"/>
        <v>3.6000000000000019</v>
      </c>
      <c r="AF64" s="19">
        <f t="shared" si="5"/>
        <v>0</v>
      </c>
      <c r="AG64" s="19">
        <f t="shared" si="6"/>
        <v>0</v>
      </c>
      <c r="AH64" s="19"/>
      <c r="AI64" s="19">
        <f t="shared" si="7"/>
        <v>132.40000000000003</v>
      </c>
      <c r="AJ64" s="19">
        <f t="shared" si="8"/>
        <v>140</v>
      </c>
      <c r="AK64" s="19"/>
      <c r="AL64" s="19">
        <f t="shared" si="9"/>
        <v>9</v>
      </c>
      <c r="AM64" s="19">
        <f t="shared" si="10"/>
        <v>0</v>
      </c>
      <c r="AN64" s="19">
        <f t="shared" si="34"/>
        <v>9</v>
      </c>
      <c r="AO64" s="19">
        <f t="shared" si="35"/>
        <v>0</v>
      </c>
      <c r="AP64" s="19">
        <f t="shared" si="36"/>
        <v>0</v>
      </c>
      <c r="AQ64" s="19">
        <f t="shared" si="54"/>
        <v>32.400000000000034</v>
      </c>
      <c r="AR64" s="19">
        <f t="shared" si="37"/>
        <v>0</v>
      </c>
      <c r="AS64" s="19">
        <f t="shared" si="38"/>
        <v>-0.6</v>
      </c>
      <c r="AT64" s="4" t="s">
        <v>0</v>
      </c>
      <c r="AU64" s="4">
        <f t="shared" si="39"/>
        <v>2202</v>
      </c>
      <c r="AV64" s="19">
        <f t="shared" si="40"/>
        <v>132.40000000000003</v>
      </c>
      <c r="AW64" s="19">
        <f t="shared" si="40"/>
        <v>139.4</v>
      </c>
      <c r="AX64" s="8">
        <f t="shared" si="41"/>
        <v>5</v>
      </c>
      <c r="AY64" s="4">
        <f t="shared" si="42"/>
        <v>12</v>
      </c>
      <c r="AZ64" s="8">
        <f t="shared" si="43"/>
        <v>1003.6</v>
      </c>
      <c r="BA64" s="4">
        <f t="shared" si="44"/>
        <v>0</v>
      </c>
      <c r="BB64" s="4">
        <f t="shared" si="45"/>
        <v>0</v>
      </c>
      <c r="BC64" s="4" t="str">
        <f t="shared" si="46"/>
        <v>G0</v>
      </c>
      <c r="BD64" s="4">
        <f t="shared" si="47"/>
        <v>0</v>
      </c>
      <c r="BE64" s="19">
        <f t="shared" si="48"/>
        <v>0</v>
      </c>
      <c r="BF64" s="19">
        <f t="shared" si="49"/>
        <v>1.1999999999999886</v>
      </c>
      <c r="BG64" s="19">
        <f t="shared" si="50"/>
        <v>90</v>
      </c>
      <c r="BH64" s="1" t="str">
        <f t="shared" si="51"/>
        <v>T,2201,132.4,140.6,5,12,1003.6,0,0,G0,0</v>
      </c>
      <c r="BI64" s="1" t="str">
        <f t="shared" si="52"/>
        <v>T,2202,132.4,139.4,5,12,1003.6,0,0,G0,0</v>
      </c>
      <c r="BJ64" s="1" t="str">
        <f t="shared" si="11"/>
        <v>T,2201,132.4,140.6,5,12,1003.6,0,0,G0,0|T,2202,132.4,139.4,5,12,1003.6,0,0,G0,0|</v>
      </c>
      <c r="BK64" s="1" t="str">
        <f t="shared" si="12"/>
        <v>132.4,140.0,5.0,9.0,0.0,32.4,0.0,32.4</v>
      </c>
    </row>
    <row r="65" spans="1:63" x14ac:dyDescent="0.2">
      <c r="A65" s="4">
        <f t="shared" si="55"/>
        <v>3.700000000000002</v>
      </c>
      <c r="B65" s="4">
        <f t="shared" si="13"/>
        <v>37.000000000000014</v>
      </c>
      <c r="C65" s="4">
        <f t="shared" si="14"/>
        <v>1</v>
      </c>
      <c r="D65" s="4">
        <v>1</v>
      </c>
      <c r="E65" s="4">
        <f t="shared" si="15"/>
        <v>3.700000000000002</v>
      </c>
      <c r="F65" s="19">
        <f t="shared" si="2"/>
        <v>0</v>
      </c>
      <c r="G65" s="19">
        <f t="shared" si="16"/>
        <v>0</v>
      </c>
      <c r="H65" s="19"/>
      <c r="I65" s="19">
        <f t="shared" si="17"/>
        <v>133.30000000000001</v>
      </c>
      <c r="J65" s="19">
        <f t="shared" si="18"/>
        <v>140</v>
      </c>
      <c r="K65" s="19"/>
      <c r="L65" s="19">
        <f t="shared" si="19"/>
        <v>9</v>
      </c>
      <c r="M65" s="19">
        <f t="shared" si="20"/>
        <v>0</v>
      </c>
      <c r="N65" s="19">
        <f t="shared" si="21"/>
        <v>9</v>
      </c>
      <c r="O65" s="19">
        <f t="shared" si="22"/>
        <v>0</v>
      </c>
      <c r="P65" s="19">
        <f t="shared" si="23"/>
        <v>0</v>
      </c>
      <c r="Q65" s="19">
        <f t="shared" si="53"/>
        <v>33.300000000000011</v>
      </c>
      <c r="R65" s="19">
        <f t="shared" si="24"/>
        <v>0</v>
      </c>
      <c r="S65" s="19">
        <f t="shared" si="25"/>
        <v>0.6</v>
      </c>
      <c r="T65" s="4" t="s">
        <v>0</v>
      </c>
      <c r="U65" s="4">
        <f t="shared" si="26"/>
        <v>2201</v>
      </c>
      <c r="V65" s="19">
        <f t="shared" si="3"/>
        <v>133.30000000000001</v>
      </c>
      <c r="W65" s="19">
        <f t="shared" si="3"/>
        <v>140.6</v>
      </c>
      <c r="X65" s="8">
        <f t="shared" si="27"/>
        <v>5</v>
      </c>
      <c r="Y65" s="4">
        <f t="shared" si="4"/>
        <v>12</v>
      </c>
      <c r="Z65" s="8">
        <f t="shared" si="28"/>
        <v>1003.7</v>
      </c>
      <c r="AA65" s="4">
        <f t="shared" si="29"/>
        <v>0</v>
      </c>
      <c r="AB65" s="4">
        <f t="shared" si="30"/>
        <v>0</v>
      </c>
      <c r="AC65" s="4" t="str">
        <f t="shared" si="31"/>
        <v>G0</v>
      </c>
      <c r="AD65" s="4">
        <f t="shared" si="32"/>
        <v>0</v>
      </c>
      <c r="AE65" s="4">
        <f t="shared" si="33"/>
        <v>3.700000000000002</v>
      </c>
      <c r="AF65" s="19">
        <f t="shared" si="5"/>
        <v>0</v>
      </c>
      <c r="AG65" s="19">
        <f t="shared" si="6"/>
        <v>0</v>
      </c>
      <c r="AH65" s="19"/>
      <c r="AI65" s="19">
        <f t="shared" si="7"/>
        <v>133.30000000000001</v>
      </c>
      <c r="AJ65" s="19">
        <f t="shared" si="8"/>
        <v>140</v>
      </c>
      <c r="AK65" s="19"/>
      <c r="AL65" s="19">
        <f t="shared" si="9"/>
        <v>9</v>
      </c>
      <c r="AM65" s="19">
        <f t="shared" si="10"/>
        <v>0</v>
      </c>
      <c r="AN65" s="19">
        <f t="shared" si="34"/>
        <v>9</v>
      </c>
      <c r="AO65" s="19">
        <f t="shared" si="35"/>
        <v>0</v>
      </c>
      <c r="AP65" s="19">
        <f t="shared" si="36"/>
        <v>0</v>
      </c>
      <c r="AQ65" s="19">
        <f t="shared" si="54"/>
        <v>33.300000000000011</v>
      </c>
      <c r="AR65" s="19">
        <f t="shared" si="37"/>
        <v>0</v>
      </c>
      <c r="AS65" s="19">
        <f t="shared" si="38"/>
        <v>-0.6</v>
      </c>
      <c r="AT65" s="4" t="s">
        <v>0</v>
      </c>
      <c r="AU65" s="4">
        <f t="shared" si="39"/>
        <v>2202</v>
      </c>
      <c r="AV65" s="19">
        <f t="shared" si="40"/>
        <v>133.30000000000001</v>
      </c>
      <c r="AW65" s="19">
        <f t="shared" si="40"/>
        <v>139.4</v>
      </c>
      <c r="AX65" s="8">
        <f t="shared" si="41"/>
        <v>5</v>
      </c>
      <c r="AY65" s="4">
        <f t="shared" si="42"/>
        <v>12</v>
      </c>
      <c r="AZ65" s="8">
        <f t="shared" si="43"/>
        <v>1003.7</v>
      </c>
      <c r="BA65" s="4">
        <f t="shared" si="44"/>
        <v>0</v>
      </c>
      <c r="BB65" s="4">
        <f t="shared" si="45"/>
        <v>0</v>
      </c>
      <c r="BC65" s="4" t="str">
        <f t="shared" si="46"/>
        <v>G0</v>
      </c>
      <c r="BD65" s="4">
        <f t="shared" si="47"/>
        <v>0</v>
      </c>
      <c r="BE65" s="19">
        <f t="shared" si="48"/>
        <v>0</v>
      </c>
      <c r="BF65" s="19">
        <f t="shared" si="49"/>
        <v>1.1999999999999886</v>
      </c>
      <c r="BG65" s="19">
        <f t="shared" si="50"/>
        <v>90</v>
      </c>
      <c r="BH65" s="1" t="str">
        <f t="shared" si="51"/>
        <v>T,2201,133.3,140.6,5,12,1003.7,0,0,G0,0</v>
      </c>
      <c r="BI65" s="1" t="str">
        <f t="shared" si="52"/>
        <v>T,2202,133.3,139.4,5,12,1003.7,0,0,G0,0</v>
      </c>
      <c r="BJ65" s="1" t="str">
        <f t="shared" si="11"/>
        <v>T,2201,133.3,140.6,5,12,1003.7,0,0,G0,0|T,2202,133.3,139.4,5,12,1003.7,0,0,G0,0|</v>
      </c>
      <c r="BK65" s="1" t="str">
        <f t="shared" si="12"/>
        <v>133.3,140.0,5.0,9.0,0.0,33.3,0.0,33.3</v>
      </c>
    </row>
    <row r="66" spans="1:63" x14ac:dyDescent="0.2">
      <c r="A66" s="4">
        <f t="shared" si="55"/>
        <v>3.800000000000002</v>
      </c>
      <c r="B66" s="4">
        <f t="shared" si="13"/>
        <v>38.000000000000021</v>
      </c>
      <c r="C66" s="4">
        <f t="shared" si="14"/>
        <v>1</v>
      </c>
      <c r="D66" s="4">
        <v>1</v>
      </c>
      <c r="E66" s="4">
        <f t="shared" si="15"/>
        <v>3.800000000000002</v>
      </c>
      <c r="F66" s="19">
        <f t="shared" si="2"/>
        <v>0</v>
      </c>
      <c r="G66" s="19">
        <f t="shared" si="16"/>
        <v>0</v>
      </c>
      <c r="H66" s="19"/>
      <c r="I66" s="19">
        <f t="shared" si="17"/>
        <v>134.20000000000002</v>
      </c>
      <c r="J66" s="19">
        <f t="shared" si="18"/>
        <v>140</v>
      </c>
      <c r="K66" s="19"/>
      <c r="L66" s="19">
        <f t="shared" si="19"/>
        <v>9</v>
      </c>
      <c r="M66" s="19">
        <f t="shared" si="20"/>
        <v>0</v>
      </c>
      <c r="N66" s="19">
        <f t="shared" si="21"/>
        <v>9</v>
      </c>
      <c r="O66" s="19">
        <f t="shared" si="22"/>
        <v>0</v>
      </c>
      <c r="P66" s="19">
        <f t="shared" si="23"/>
        <v>0</v>
      </c>
      <c r="Q66" s="19">
        <f t="shared" si="53"/>
        <v>34.200000000000017</v>
      </c>
      <c r="R66" s="19">
        <f t="shared" si="24"/>
        <v>0</v>
      </c>
      <c r="S66" s="19">
        <f t="shared" si="25"/>
        <v>0.6</v>
      </c>
      <c r="T66" s="4" t="s">
        <v>0</v>
      </c>
      <c r="U66" s="4">
        <f t="shared" si="26"/>
        <v>2201</v>
      </c>
      <c r="V66" s="19">
        <f t="shared" si="3"/>
        <v>134.20000000000002</v>
      </c>
      <c r="W66" s="19">
        <f t="shared" si="3"/>
        <v>140.6</v>
      </c>
      <c r="X66" s="8">
        <f t="shared" si="27"/>
        <v>5</v>
      </c>
      <c r="Y66" s="4">
        <f t="shared" si="4"/>
        <v>12</v>
      </c>
      <c r="Z66" s="8">
        <f t="shared" si="28"/>
        <v>1003.8</v>
      </c>
      <c r="AA66" s="4">
        <f t="shared" si="29"/>
        <v>0</v>
      </c>
      <c r="AB66" s="4">
        <f t="shared" si="30"/>
        <v>0</v>
      </c>
      <c r="AC66" s="4" t="str">
        <f t="shared" si="31"/>
        <v>G0</v>
      </c>
      <c r="AD66" s="4">
        <f t="shared" si="32"/>
        <v>0</v>
      </c>
      <c r="AE66" s="4">
        <f t="shared" si="33"/>
        <v>3.800000000000002</v>
      </c>
      <c r="AF66" s="19">
        <f t="shared" si="5"/>
        <v>0</v>
      </c>
      <c r="AG66" s="19">
        <f t="shared" si="6"/>
        <v>0</v>
      </c>
      <c r="AH66" s="19"/>
      <c r="AI66" s="19">
        <f t="shared" si="7"/>
        <v>134.20000000000002</v>
      </c>
      <c r="AJ66" s="19">
        <f t="shared" si="8"/>
        <v>140</v>
      </c>
      <c r="AK66" s="19"/>
      <c r="AL66" s="19">
        <f t="shared" si="9"/>
        <v>9</v>
      </c>
      <c r="AM66" s="19">
        <f t="shared" si="10"/>
        <v>0</v>
      </c>
      <c r="AN66" s="19">
        <f t="shared" si="34"/>
        <v>9</v>
      </c>
      <c r="AO66" s="19">
        <f t="shared" si="35"/>
        <v>0</v>
      </c>
      <c r="AP66" s="19">
        <f t="shared" si="36"/>
        <v>0</v>
      </c>
      <c r="AQ66" s="19">
        <f t="shared" si="54"/>
        <v>34.200000000000017</v>
      </c>
      <c r="AR66" s="19">
        <f t="shared" si="37"/>
        <v>0</v>
      </c>
      <c r="AS66" s="19">
        <f t="shared" si="38"/>
        <v>-0.6</v>
      </c>
      <c r="AT66" s="4" t="s">
        <v>0</v>
      </c>
      <c r="AU66" s="4">
        <f t="shared" si="39"/>
        <v>2202</v>
      </c>
      <c r="AV66" s="19">
        <f t="shared" si="40"/>
        <v>134.20000000000002</v>
      </c>
      <c r="AW66" s="19">
        <f t="shared" si="40"/>
        <v>139.4</v>
      </c>
      <c r="AX66" s="8">
        <f t="shared" si="41"/>
        <v>5</v>
      </c>
      <c r="AY66" s="4">
        <f t="shared" si="42"/>
        <v>12</v>
      </c>
      <c r="AZ66" s="8">
        <f t="shared" si="43"/>
        <v>1003.8</v>
      </c>
      <c r="BA66" s="4">
        <f t="shared" si="44"/>
        <v>0</v>
      </c>
      <c r="BB66" s="4">
        <f t="shared" si="45"/>
        <v>0</v>
      </c>
      <c r="BC66" s="4" t="str">
        <f t="shared" si="46"/>
        <v>G0</v>
      </c>
      <c r="BD66" s="4">
        <f t="shared" si="47"/>
        <v>0</v>
      </c>
      <c r="BE66" s="19">
        <f t="shared" si="48"/>
        <v>0</v>
      </c>
      <c r="BF66" s="19">
        <f t="shared" si="49"/>
        <v>1.1999999999999886</v>
      </c>
      <c r="BG66" s="19">
        <f t="shared" si="50"/>
        <v>90</v>
      </c>
      <c r="BH66" s="1" t="str">
        <f t="shared" si="51"/>
        <v>T,2201,134.2,140.6,5,12,1003.8,0,0,G0,0</v>
      </c>
      <c r="BI66" s="1" t="str">
        <f t="shared" si="52"/>
        <v>T,2202,134.2,139.4,5,12,1003.8,0,0,G0,0</v>
      </c>
      <c r="BJ66" s="1" t="str">
        <f t="shared" si="11"/>
        <v>T,2201,134.2,140.6,5,12,1003.8,0,0,G0,0|T,2202,134.2,139.4,5,12,1003.8,0,0,G0,0|</v>
      </c>
      <c r="BK66" s="1" t="str">
        <f t="shared" si="12"/>
        <v>134.2,140.0,5.0,9.0,0.0,34.2,0.0,34.2</v>
      </c>
    </row>
    <row r="67" spans="1:63" x14ac:dyDescent="0.2">
      <c r="A67" s="4">
        <f t="shared" si="55"/>
        <v>3.9000000000000021</v>
      </c>
      <c r="B67" s="4">
        <f t="shared" si="13"/>
        <v>39.000000000000021</v>
      </c>
      <c r="C67" s="4">
        <f t="shared" si="14"/>
        <v>1</v>
      </c>
      <c r="D67" s="4">
        <v>1</v>
      </c>
      <c r="E67" s="4">
        <f t="shared" si="15"/>
        <v>3.9000000000000021</v>
      </c>
      <c r="F67" s="19">
        <f t="shared" si="2"/>
        <v>0</v>
      </c>
      <c r="G67" s="19">
        <f t="shared" si="16"/>
        <v>0</v>
      </c>
      <c r="H67" s="19"/>
      <c r="I67" s="19">
        <f t="shared" si="17"/>
        <v>135.10000000000002</v>
      </c>
      <c r="J67" s="19">
        <f t="shared" si="18"/>
        <v>140</v>
      </c>
      <c r="K67" s="19"/>
      <c r="L67" s="19">
        <f t="shared" si="19"/>
        <v>9</v>
      </c>
      <c r="M67" s="19">
        <f t="shared" si="20"/>
        <v>0</v>
      </c>
      <c r="N67" s="19">
        <f t="shared" si="21"/>
        <v>9</v>
      </c>
      <c r="O67" s="19">
        <f t="shared" si="22"/>
        <v>0</v>
      </c>
      <c r="P67" s="19">
        <f t="shared" si="23"/>
        <v>0</v>
      </c>
      <c r="Q67" s="19">
        <f t="shared" si="53"/>
        <v>35.100000000000023</v>
      </c>
      <c r="R67" s="19">
        <f t="shared" si="24"/>
        <v>0</v>
      </c>
      <c r="S67" s="19">
        <f t="shared" si="25"/>
        <v>0.6</v>
      </c>
      <c r="T67" s="4" t="s">
        <v>0</v>
      </c>
      <c r="U67" s="4">
        <f t="shared" si="26"/>
        <v>2201</v>
      </c>
      <c r="V67" s="19">
        <f t="shared" si="3"/>
        <v>135.10000000000002</v>
      </c>
      <c r="W67" s="19">
        <f t="shared" si="3"/>
        <v>140.6</v>
      </c>
      <c r="X67" s="8">
        <f t="shared" si="27"/>
        <v>5</v>
      </c>
      <c r="Y67" s="4">
        <f t="shared" si="4"/>
        <v>12</v>
      </c>
      <c r="Z67" s="8">
        <f t="shared" si="28"/>
        <v>1003.9</v>
      </c>
      <c r="AA67" s="4">
        <f t="shared" si="29"/>
        <v>0</v>
      </c>
      <c r="AB67" s="4">
        <f t="shared" si="30"/>
        <v>0</v>
      </c>
      <c r="AC67" s="4" t="str">
        <f t="shared" si="31"/>
        <v>G0</v>
      </c>
      <c r="AD67" s="4">
        <f t="shared" si="32"/>
        <v>0</v>
      </c>
      <c r="AE67" s="4">
        <f t="shared" si="33"/>
        <v>3.9000000000000021</v>
      </c>
      <c r="AF67" s="19">
        <f t="shared" si="5"/>
        <v>0</v>
      </c>
      <c r="AG67" s="19">
        <f t="shared" si="6"/>
        <v>0</v>
      </c>
      <c r="AH67" s="19"/>
      <c r="AI67" s="19">
        <f t="shared" si="7"/>
        <v>135.10000000000002</v>
      </c>
      <c r="AJ67" s="19">
        <f t="shared" si="8"/>
        <v>140</v>
      </c>
      <c r="AK67" s="19"/>
      <c r="AL67" s="19">
        <f t="shared" si="9"/>
        <v>9</v>
      </c>
      <c r="AM67" s="19">
        <f t="shared" si="10"/>
        <v>0</v>
      </c>
      <c r="AN67" s="19">
        <f t="shared" si="34"/>
        <v>9</v>
      </c>
      <c r="AO67" s="19">
        <f t="shared" si="35"/>
        <v>0</v>
      </c>
      <c r="AP67" s="19">
        <f t="shared" si="36"/>
        <v>0</v>
      </c>
      <c r="AQ67" s="19">
        <f t="shared" si="54"/>
        <v>35.100000000000023</v>
      </c>
      <c r="AR67" s="19">
        <f t="shared" si="37"/>
        <v>0</v>
      </c>
      <c r="AS67" s="19">
        <f t="shared" si="38"/>
        <v>-0.6</v>
      </c>
      <c r="AT67" s="4" t="s">
        <v>0</v>
      </c>
      <c r="AU67" s="4">
        <f t="shared" si="39"/>
        <v>2202</v>
      </c>
      <c r="AV67" s="19">
        <f t="shared" si="40"/>
        <v>135.10000000000002</v>
      </c>
      <c r="AW67" s="19">
        <f t="shared" si="40"/>
        <v>139.4</v>
      </c>
      <c r="AX67" s="8">
        <f t="shared" si="41"/>
        <v>5</v>
      </c>
      <c r="AY67" s="4">
        <f t="shared" si="42"/>
        <v>12</v>
      </c>
      <c r="AZ67" s="8">
        <f t="shared" si="43"/>
        <v>1003.9</v>
      </c>
      <c r="BA67" s="4">
        <f t="shared" si="44"/>
        <v>0</v>
      </c>
      <c r="BB67" s="4">
        <f t="shared" si="45"/>
        <v>0</v>
      </c>
      <c r="BC67" s="4" t="str">
        <f t="shared" si="46"/>
        <v>G0</v>
      </c>
      <c r="BD67" s="4">
        <f t="shared" si="47"/>
        <v>0</v>
      </c>
      <c r="BE67" s="19">
        <f t="shared" si="48"/>
        <v>0</v>
      </c>
      <c r="BF67" s="19">
        <f t="shared" si="49"/>
        <v>1.1999999999999886</v>
      </c>
      <c r="BG67" s="19">
        <f t="shared" si="50"/>
        <v>90</v>
      </c>
      <c r="BH67" s="1" t="str">
        <f t="shared" si="51"/>
        <v>T,2201,135.1,140.6,5,12,1003.9,0,0,G0,0</v>
      </c>
      <c r="BI67" s="1" t="str">
        <f t="shared" si="52"/>
        <v>T,2202,135.1,139.4,5,12,1003.9,0,0,G0,0</v>
      </c>
      <c r="BJ67" s="1" t="str">
        <f t="shared" si="11"/>
        <v>T,2201,135.1,140.6,5,12,1003.9,0,0,G0,0|T,2202,135.1,139.4,5,12,1003.9,0,0,G0,0|</v>
      </c>
      <c r="BK67" s="1" t="str">
        <f t="shared" si="12"/>
        <v>135.1,140.0,5.0,9.0,0.0,35.1,0.0,35.1</v>
      </c>
    </row>
    <row r="68" spans="1:63" x14ac:dyDescent="0.2">
      <c r="A68" s="4">
        <f t="shared" si="55"/>
        <v>4.0000000000000018</v>
      </c>
      <c r="B68" s="4">
        <f t="shared" si="13"/>
        <v>40.000000000000014</v>
      </c>
      <c r="C68" s="4">
        <f t="shared" si="14"/>
        <v>1</v>
      </c>
      <c r="D68" s="4">
        <v>1</v>
      </c>
      <c r="E68" s="4">
        <f t="shared" si="15"/>
        <v>4.0000000000000018</v>
      </c>
      <c r="F68" s="19">
        <f t="shared" si="2"/>
        <v>0</v>
      </c>
      <c r="G68" s="19">
        <f t="shared" si="16"/>
        <v>0</v>
      </c>
      <c r="H68" s="19"/>
      <c r="I68" s="19">
        <f t="shared" si="17"/>
        <v>136</v>
      </c>
      <c r="J68" s="19">
        <f t="shared" si="18"/>
        <v>140</v>
      </c>
      <c r="K68" s="19"/>
      <c r="L68" s="19">
        <f t="shared" si="19"/>
        <v>9</v>
      </c>
      <c r="M68" s="19">
        <f t="shared" si="20"/>
        <v>0</v>
      </c>
      <c r="N68" s="19">
        <f t="shared" si="21"/>
        <v>9</v>
      </c>
      <c r="O68" s="19">
        <f t="shared" si="22"/>
        <v>0</v>
      </c>
      <c r="P68" s="19">
        <f t="shared" si="23"/>
        <v>0</v>
      </c>
      <c r="Q68" s="19">
        <f t="shared" si="53"/>
        <v>36</v>
      </c>
      <c r="R68" s="19">
        <f t="shared" si="24"/>
        <v>0</v>
      </c>
      <c r="S68" s="19">
        <f t="shared" si="25"/>
        <v>0.6</v>
      </c>
      <c r="T68" s="4" t="s">
        <v>0</v>
      </c>
      <c r="U68" s="4">
        <f t="shared" si="26"/>
        <v>2201</v>
      </c>
      <c r="V68" s="19">
        <f t="shared" si="3"/>
        <v>136</v>
      </c>
      <c r="W68" s="19">
        <f t="shared" si="3"/>
        <v>140.6</v>
      </c>
      <c r="X68" s="8">
        <f t="shared" si="27"/>
        <v>5</v>
      </c>
      <c r="Y68" s="4">
        <f t="shared" si="4"/>
        <v>12</v>
      </c>
      <c r="Z68" s="8">
        <f t="shared" si="28"/>
        <v>1004</v>
      </c>
      <c r="AA68" s="4">
        <f t="shared" si="29"/>
        <v>0</v>
      </c>
      <c r="AB68" s="4">
        <f t="shared" si="30"/>
        <v>0</v>
      </c>
      <c r="AC68" s="4" t="str">
        <f t="shared" si="31"/>
        <v>G0</v>
      </c>
      <c r="AD68" s="4">
        <f t="shared" si="32"/>
        <v>0</v>
      </c>
      <c r="AE68" s="4">
        <f t="shared" si="33"/>
        <v>4.0000000000000018</v>
      </c>
      <c r="AF68" s="19">
        <f t="shared" si="5"/>
        <v>0</v>
      </c>
      <c r="AG68" s="19">
        <f t="shared" si="6"/>
        <v>0</v>
      </c>
      <c r="AH68" s="19"/>
      <c r="AI68" s="19">
        <f t="shared" si="7"/>
        <v>136</v>
      </c>
      <c r="AJ68" s="19">
        <f t="shared" si="8"/>
        <v>140</v>
      </c>
      <c r="AK68" s="19"/>
      <c r="AL68" s="19">
        <f t="shared" si="9"/>
        <v>9</v>
      </c>
      <c r="AM68" s="19">
        <f t="shared" si="10"/>
        <v>0</v>
      </c>
      <c r="AN68" s="19">
        <f t="shared" si="34"/>
        <v>9</v>
      </c>
      <c r="AO68" s="19">
        <f t="shared" si="35"/>
        <v>0</v>
      </c>
      <c r="AP68" s="19">
        <f t="shared" si="36"/>
        <v>0</v>
      </c>
      <c r="AQ68" s="19">
        <f t="shared" si="54"/>
        <v>36</v>
      </c>
      <c r="AR68" s="19">
        <f t="shared" si="37"/>
        <v>0</v>
      </c>
      <c r="AS68" s="19">
        <f t="shared" si="38"/>
        <v>-0.6</v>
      </c>
      <c r="AT68" s="4" t="s">
        <v>0</v>
      </c>
      <c r="AU68" s="4">
        <f t="shared" si="39"/>
        <v>2202</v>
      </c>
      <c r="AV68" s="19">
        <f t="shared" si="40"/>
        <v>136</v>
      </c>
      <c r="AW68" s="19">
        <f t="shared" si="40"/>
        <v>139.4</v>
      </c>
      <c r="AX68" s="8">
        <f t="shared" si="41"/>
        <v>5</v>
      </c>
      <c r="AY68" s="4">
        <f t="shared" si="42"/>
        <v>12</v>
      </c>
      <c r="AZ68" s="8">
        <f t="shared" si="43"/>
        <v>1004</v>
      </c>
      <c r="BA68" s="4">
        <f t="shared" si="44"/>
        <v>0</v>
      </c>
      <c r="BB68" s="4">
        <f t="shared" si="45"/>
        <v>0</v>
      </c>
      <c r="BC68" s="4" t="str">
        <f t="shared" si="46"/>
        <v>G0</v>
      </c>
      <c r="BD68" s="4">
        <f t="shared" si="47"/>
        <v>0</v>
      </c>
      <c r="BE68" s="19">
        <f t="shared" si="48"/>
        <v>0</v>
      </c>
      <c r="BF68" s="19">
        <f t="shared" si="49"/>
        <v>1.1999999999999886</v>
      </c>
      <c r="BG68" s="19">
        <f t="shared" si="50"/>
        <v>90</v>
      </c>
      <c r="BH68" s="1" t="str">
        <f t="shared" si="51"/>
        <v>T,2201,136.0,140.6,5,12,1004.0,0,0,G0,0</v>
      </c>
      <c r="BI68" s="1" t="str">
        <f t="shared" si="52"/>
        <v>T,2202,136.0,139.4,5,12,1004.0,0,0,G0,0</v>
      </c>
      <c r="BJ68" s="1" t="str">
        <f t="shared" si="11"/>
        <v>T,2201,136.0,140.6,5,12,1004.0,0,0,G0,0|T,2202,136.0,139.4,5,12,1004.0,0,0,G0,0|</v>
      </c>
      <c r="BK68" s="1" t="str">
        <f t="shared" si="12"/>
        <v>136.0,140.0,5.0,9.0,0.0,36.0,0.0,36.0</v>
      </c>
    </row>
    <row r="69" spans="1:63" x14ac:dyDescent="0.2">
      <c r="A69" s="4">
        <f t="shared" si="55"/>
        <v>4.1000000000000014</v>
      </c>
      <c r="B69" s="4">
        <f t="shared" si="13"/>
        <v>41.000000000000014</v>
      </c>
      <c r="C69" s="4">
        <f t="shared" si="14"/>
        <v>1</v>
      </c>
      <c r="D69" s="4">
        <v>1</v>
      </c>
      <c r="E69" s="4">
        <f t="shared" si="15"/>
        <v>4.1000000000000014</v>
      </c>
      <c r="F69" s="19">
        <f t="shared" si="2"/>
        <v>0</v>
      </c>
      <c r="G69" s="19">
        <f t="shared" si="16"/>
        <v>0</v>
      </c>
      <c r="H69" s="19"/>
      <c r="I69" s="19">
        <f t="shared" si="17"/>
        <v>136.9</v>
      </c>
      <c r="J69" s="19">
        <f t="shared" si="18"/>
        <v>140</v>
      </c>
      <c r="K69" s="19"/>
      <c r="L69" s="19">
        <f t="shared" si="19"/>
        <v>9</v>
      </c>
      <c r="M69" s="19">
        <f t="shared" si="20"/>
        <v>0</v>
      </c>
      <c r="N69" s="19">
        <f t="shared" si="21"/>
        <v>9</v>
      </c>
      <c r="O69" s="19">
        <f t="shared" si="22"/>
        <v>0</v>
      </c>
      <c r="P69" s="19">
        <f t="shared" si="23"/>
        <v>0</v>
      </c>
      <c r="Q69" s="19">
        <f t="shared" si="53"/>
        <v>36.900000000000006</v>
      </c>
      <c r="R69" s="19">
        <f t="shared" si="24"/>
        <v>0</v>
      </c>
      <c r="S69" s="19">
        <f t="shared" si="25"/>
        <v>0.6</v>
      </c>
      <c r="T69" s="4" t="s">
        <v>0</v>
      </c>
      <c r="U69" s="4">
        <f t="shared" si="26"/>
        <v>2201</v>
      </c>
      <c r="V69" s="19">
        <f t="shared" si="3"/>
        <v>136.9</v>
      </c>
      <c r="W69" s="19">
        <f t="shared" si="3"/>
        <v>140.6</v>
      </c>
      <c r="X69" s="8">
        <f t="shared" si="27"/>
        <v>5</v>
      </c>
      <c r="Y69" s="4">
        <f t="shared" si="4"/>
        <v>12</v>
      </c>
      <c r="Z69" s="8">
        <f t="shared" si="28"/>
        <v>1004.1</v>
      </c>
      <c r="AA69" s="4">
        <f t="shared" si="29"/>
        <v>0</v>
      </c>
      <c r="AB69" s="4">
        <f t="shared" si="30"/>
        <v>0</v>
      </c>
      <c r="AC69" s="4" t="str">
        <f t="shared" si="31"/>
        <v>G0</v>
      </c>
      <c r="AD69" s="4">
        <f t="shared" si="32"/>
        <v>0</v>
      </c>
      <c r="AE69" s="4">
        <f t="shared" si="33"/>
        <v>4.1000000000000014</v>
      </c>
      <c r="AF69" s="19">
        <f t="shared" si="5"/>
        <v>0</v>
      </c>
      <c r="AG69" s="19">
        <f t="shared" si="6"/>
        <v>0</v>
      </c>
      <c r="AH69" s="19"/>
      <c r="AI69" s="19">
        <f t="shared" si="7"/>
        <v>136.9</v>
      </c>
      <c r="AJ69" s="19">
        <f t="shared" si="8"/>
        <v>140</v>
      </c>
      <c r="AK69" s="19"/>
      <c r="AL69" s="19">
        <f t="shared" si="9"/>
        <v>9</v>
      </c>
      <c r="AM69" s="19">
        <f t="shared" si="10"/>
        <v>0</v>
      </c>
      <c r="AN69" s="19">
        <f t="shared" si="34"/>
        <v>9</v>
      </c>
      <c r="AO69" s="19">
        <f t="shared" si="35"/>
        <v>0</v>
      </c>
      <c r="AP69" s="19">
        <f t="shared" si="36"/>
        <v>0</v>
      </c>
      <c r="AQ69" s="19">
        <f t="shared" si="54"/>
        <v>36.900000000000006</v>
      </c>
      <c r="AR69" s="19">
        <f t="shared" si="37"/>
        <v>0</v>
      </c>
      <c r="AS69" s="19">
        <f t="shared" si="38"/>
        <v>-0.6</v>
      </c>
      <c r="AT69" s="4" t="s">
        <v>0</v>
      </c>
      <c r="AU69" s="4">
        <f t="shared" si="39"/>
        <v>2202</v>
      </c>
      <c r="AV69" s="19">
        <f t="shared" si="40"/>
        <v>136.9</v>
      </c>
      <c r="AW69" s="19">
        <f t="shared" si="40"/>
        <v>139.4</v>
      </c>
      <c r="AX69" s="8">
        <f t="shared" si="41"/>
        <v>5</v>
      </c>
      <c r="AY69" s="4">
        <f t="shared" si="42"/>
        <v>12</v>
      </c>
      <c r="AZ69" s="8">
        <f t="shared" si="43"/>
        <v>1004.1</v>
      </c>
      <c r="BA69" s="4">
        <f t="shared" si="44"/>
        <v>0</v>
      </c>
      <c r="BB69" s="4">
        <f t="shared" si="45"/>
        <v>0</v>
      </c>
      <c r="BC69" s="4" t="str">
        <f t="shared" si="46"/>
        <v>G0</v>
      </c>
      <c r="BD69" s="4">
        <f t="shared" si="47"/>
        <v>0</v>
      </c>
      <c r="BE69" s="19">
        <f t="shared" si="48"/>
        <v>0</v>
      </c>
      <c r="BF69" s="19">
        <f t="shared" si="49"/>
        <v>1.1999999999999886</v>
      </c>
      <c r="BG69" s="19">
        <f t="shared" si="50"/>
        <v>90</v>
      </c>
      <c r="BH69" s="1" t="str">
        <f t="shared" si="51"/>
        <v>T,2201,136.9,140.6,5,12,1004.1,0,0,G0,0</v>
      </c>
      <c r="BI69" s="1" t="str">
        <f t="shared" si="52"/>
        <v>T,2202,136.9,139.4,5,12,1004.1,0,0,G0,0</v>
      </c>
      <c r="BJ69" s="1" t="str">
        <f t="shared" si="11"/>
        <v>T,2201,136.9,140.6,5,12,1004.1,0,0,G0,0|T,2202,136.9,139.4,5,12,1004.1,0,0,G0,0|</v>
      </c>
      <c r="BK69" s="1" t="str">
        <f t="shared" si="12"/>
        <v>136.9,140.0,5.0,9.0,0.0,36.9,0.0,36.9</v>
      </c>
    </row>
    <row r="70" spans="1:63" x14ac:dyDescent="0.2">
      <c r="A70" s="4">
        <f t="shared" si="55"/>
        <v>4.2000000000000011</v>
      </c>
      <c r="B70" s="4">
        <f t="shared" si="13"/>
        <v>42.000000000000007</v>
      </c>
      <c r="C70" s="4">
        <f t="shared" si="14"/>
        <v>1</v>
      </c>
      <c r="D70" s="4">
        <v>1</v>
      </c>
      <c r="E70" s="4">
        <f t="shared" si="15"/>
        <v>4.2000000000000011</v>
      </c>
      <c r="F70" s="19">
        <f t="shared" si="2"/>
        <v>0</v>
      </c>
      <c r="G70" s="19">
        <f t="shared" si="16"/>
        <v>0</v>
      </c>
      <c r="H70" s="19"/>
      <c r="I70" s="19">
        <f t="shared" si="17"/>
        <v>137.80000000000001</v>
      </c>
      <c r="J70" s="19">
        <f t="shared" si="18"/>
        <v>140</v>
      </c>
      <c r="K70" s="19"/>
      <c r="L70" s="19">
        <f t="shared" si="19"/>
        <v>9</v>
      </c>
      <c r="M70" s="19">
        <f t="shared" si="20"/>
        <v>0</v>
      </c>
      <c r="N70" s="19">
        <f t="shared" si="21"/>
        <v>9</v>
      </c>
      <c r="O70" s="19">
        <f t="shared" si="22"/>
        <v>0</v>
      </c>
      <c r="P70" s="19">
        <f t="shared" si="23"/>
        <v>0</v>
      </c>
      <c r="Q70" s="19">
        <f t="shared" si="53"/>
        <v>37.800000000000011</v>
      </c>
      <c r="R70" s="19">
        <f t="shared" si="24"/>
        <v>0</v>
      </c>
      <c r="S70" s="19">
        <f t="shared" si="25"/>
        <v>0.6</v>
      </c>
      <c r="T70" s="4" t="s">
        <v>0</v>
      </c>
      <c r="U70" s="4">
        <f t="shared" si="26"/>
        <v>2201</v>
      </c>
      <c r="V70" s="19">
        <f t="shared" si="3"/>
        <v>137.80000000000001</v>
      </c>
      <c r="W70" s="19">
        <f t="shared" si="3"/>
        <v>140.6</v>
      </c>
      <c r="X70" s="8">
        <f t="shared" si="27"/>
        <v>5</v>
      </c>
      <c r="Y70" s="4">
        <f t="shared" si="4"/>
        <v>12</v>
      </c>
      <c r="Z70" s="8">
        <f t="shared" si="28"/>
        <v>1004.2</v>
      </c>
      <c r="AA70" s="4">
        <f t="shared" si="29"/>
        <v>0</v>
      </c>
      <c r="AB70" s="4">
        <f t="shared" si="30"/>
        <v>0</v>
      </c>
      <c r="AC70" s="4" t="str">
        <f t="shared" si="31"/>
        <v>G0</v>
      </c>
      <c r="AD70" s="4">
        <f t="shared" si="32"/>
        <v>0</v>
      </c>
      <c r="AE70" s="4">
        <f t="shared" si="33"/>
        <v>4.2000000000000011</v>
      </c>
      <c r="AF70" s="19">
        <f t="shared" si="5"/>
        <v>0</v>
      </c>
      <c r="AG70" s="19">
        <f t="shared" si="6"/>
        <v>0</v>
      </c>
      <c r="AH70" s="19"/>
      <c r="AI70" s="19">
        <f t="shared" si="7"/>
        <v>137.80000000000001</v>
      </c>
      <c r="AJ70" s="19">
        <f t="shared" si="8"/>
        <v>140</v>
      </c>
      <c r="AK70" s="19"/>
      <c r="AL70" s="19">
        <f t="shared" si="9"/>
        <v>9</v>
      </c>
      <c r="AM70" s="19">
        <f t="shared" si="10"/>
        <v>0</v>
      </c>
      <c r="AN70" s="19">
        <f t="shared" si="34"/>
        <v>9</v>
      </c>
      <c r="AO70" s="19">
        <f t="shared" si="35"/>
        <v>0</v>
      </c>
      <c r="AP70" s="19">
        <f t="shared" si="36"/>
        <v>0</v>
      </c>
      <c r="AQ70" s="19">
        <f t="shared" si="54"/>
        <v>37.800000000000011</v>
      </c>
      <c r="AR70" s="19">
        <f t="shared" si="37"/>
        <v>0</v>
      </c>
      <c r="AS70" s="19">
        <f t="shared" si="38"/>
        <v>-0.6</v>
      </c>
      <c r="AT70" s="4" t="s">
        <v>0</v>
      </c>
      <c r="AU70" s="4">
        <f t="shared" si="39"/>
        <v>2202</v>
      </c>
      <c r="AV70" s="19">
        <f t="shared" si="40"/>
        <v>137.80000000000001</v>
      </c>
      <c r="AW70" s="19">
        <f t="shared" si="40"/>
        <v>139.4</v>
      </c>
      <c r="AX70" s="8">
        <f t="shared" si="41"/>
        <v>5</v>
      </c>
      <c r="AY70" s="4">
        <f t="shared" si="42"/>
        <v>12</v>
      </c>
      <c r="AZ70" s="8">
        <f t="shared" si="43"/>
        <v>1004.2</v>
      </c>
      <c r="BA70" s="4">
        <f t="shared" si="44"/>
        <v>0</v>
      </c>
      <c r="BB70" s="4">
        <f t="shared" si="45"/>
        <v>0</v>
      </c>
      <c r="BC70" s="4" t="str">
        <f t="shared" si="46"/>
        <v>G0</v>
      </c>
      <c r="BD70" s="4">
        <f t="shared" si="47"/>
        <v>0</v>
      </c>
      <c r="BE70" s="19">
        <f t="shared" si="48"/>
        <v>0</v>
      </c>
      <c r="BF70" s="19">
        <f t="shared" si="49"/>
        <v>1.1999999999999886</v>
      </c>
      <c r="BG70" s="19">
        <f t="shared" si="50"/>
        <v>90</v>
      </c>
      <c r="BH70" s="1" t="str">
        <f t="shared" si="51"/>
        <v>T,2201,137.8,140.6,5,12,1004.2,0,0,G0,0</v>
      </c>
      <c r="BI70" s="1" t="str">
        <f t="shared" si="52"/>
        <v>T,2202,137.8,139.4,5,12,1004.2,0,0,G0,0</v>
      </c>
      <c r="BJ70" s="1" t="str">
        <f t="shared" si="11"/>
        <v>T,2201,137.8,140.6,5,12,1004.2,0,0,G0,0|T,2202,137.8,139.4,5,12,1004.2,0,0,G0,0|</v>
      </c>
      <c r="BK70" s="1" t="str">
        <f t="shared" si="12"/>
        <v>137.8,140.0,5.0,9.0,0.0,37.8,0.0,37.8</v>
      </c>
    </row>
    <row r="71" spans="1:63" x14ac:dyDescent="0.2">
      <c r="A71" s="4">
        <f t="shared" si="55"/>
        <v>4.3000000000000007</v>
      </c>
      <c r="B71" s="4">
        <f t="shared" si="13"/>
        <v>43.000000000000007</v>
      </c>
      <c r="C71" s="4">
        <f t="shared" si="14"/>
        <v>1</v>
      </c>
      <c r="D71" s="4">
        <v>1</v>
      </c>
      <c r="E71" s="4">
        <f t="shared" si="15"/>
        <v>4.3000000000000007</v>
      </c>
      <c r="F71" s="19">
        <f t="shared" si="2"/>
        <v>0</v>
      </c>
      <c r="G71" s="19">
        <f t="shared" si="16"/>
        <v>0</v>
      </c>
      <c r="H71" s="19"/>
      <c r="I71" s="19">
        <f t="shared" si="17"/>
        <v>138.69999999999999</v>
      </c>
      <c r="J71" s="19">
        <f t="shared" si="18"/>
        <v>140</v>
      </c>
      <c r="K71" s="19"/>
      <c r="L71" s="19">
        <f t="shared" si="19"/>
        <v>9</v>
      </c>
      <c r="M71" s="19">
        <f t="shared" si="20"/>
        <v>0</v>
      </c>
      <c r="N71" s="19">
        <f t="shared" si="21"/>
        <v>9</v>
      </c>
      <c r="O71" s="19">
        <f t="shared" si="22"/>
        <v>0</v>
      </c>
      <c r="P71" s="19">
        <f t="shared" si="23"/>
        <v>0</v>
      </c>
      <c r="Q71" s="19">
        <f t="shared" si="53"/>
        <v>38.699999999999989</v>
      </c>
      <c r="R71" s="19">
        <f t="shared" si="24"/>
        <v>0</v>
      </c>
      <c r="S71" s="19">
        <f t="shared" si="25"/>
        <v>0.6</v>
      </c>
      <c r="T71" s="4" t="s">
        <v>0</v>
      </c>
      <c r="U71" s="4">
        <f t="shared" si="26"/>
        <v>2201</v>
      </c>
      <c r="V71" s="19">
        <f t="shared" si="3"/>
        <v>138.69999999999999</v>
      </c>
      <c r="W71" s="19">
        <f t="shared" si="3"/>
        <v>140.6</v>
      </c>
      <c r="X71" s="8">
        <f t="shared" si="27"/>
        <v>5</v>
      </c>
      <c r="Y71" s="4">
        <f t="shared" si="4"/>
        <v>12</v>
      </c>
      <c r="Z71" s="8">
        <f t="shared" si="28"/>
        <v>1004.3</v>
      </c>
      <c r="AA71" s="4">
        <f t="shared" si="29"/>
        <v>0</v>
      </c>
      <c r="AB71" s="4">
        <f t="shared" si="30"/>
        <v>0</v>
      </c>
      <c r="AC71" s="4" t="str">
        <f t="shared" si="31"/>
        <v>G0</v>
      </c>
      <c r="AD71" s="4">
        <f t="shared" si="32"/>
        <v>0</v>
      </c>
      <c r="AE71" s="4">
        <f t="shared" si="33"/>
        <v>4.3000000000000007</v>
      </c>
      <c r="AF71" s="19">
        <f t="shared" si="5"/>
        <v>0</v>
      </c>
      <c r="AG71" s="19">
        <f t="shared" si="6"/>
        <v>0</v>
      </c>
      <c r="AH71" s="19"/>
      <c r="AI71" s="19">
        <f t="shared" si="7"/>
        <v>138.69999999999999</v>
      </c>
      <c r="AJ71" s="19">
        <f t="shared" si="8"/>
        <v>140</v>
      </c>
      <c r="AK71" s="19"/>
      <c r="AL71" s="19">
        <f t="shared" si="9"/>
        <v>9</v>
      </c>
      <c r="AM71" s="19">
        <f t="shared" si="10"/>
        <v>0</v>
      </c>
      <c r="AN71" s="19">
        <f t="shared" si="34"/>
        <v>9</v>
      </c>
      <c r="AO71" s="19">
        <f t="shared" si="35"/>
        <v>0</v>
      </c>
      <c r="AP71" s="19">
        <f t="shared" si="36"/>
        <v>0</v>
      </c>
      <c r="AQ71" s="19">
        <f t="shared" si="54"/>
        <v>38.699999999999989</v>
      </c>
      <c r="AR71" s="19">
        <f t="shared" si="37"/>
        <v>0</v>
      </c>
      <c r="AS71" s="19">
        <f t="shared" si="38"/>
        <v>-0.6</v>
      </c>
      <c r="AT71" s="4" t="s">
        <v>0</v>
      </c>
      <c r="AU71" s="4">
        <f t="shared" si="39"/>
        <v>2202</v>
      </c>
      <c r="AV71" s="19">
        <f t="shared" si="40"/>
        <v>138.69999999999999</v>
      </c>
      <c r="AW71" s="19">
        <f t="shared" si="40"/>
        <v>139.4</v>
      </c>
      <c r="AX71" s="8">
        <f t="shared" si="41"/>
        <v>5</v>
      </c>
      <c r="AY71" s="4">
        <f t="shared" si="42"/>
        <v>12</v>
      </c>
      <c r="AZ71" s="8">
        <f t="shared" si="43"/>
        <v>1004.3</v>
      </c>
      <c r="BA71" s="4">
        <f t="shared" si="44"/>
        <v>0</v>
      </c>
      <c r="BB71" s="4">
        <f t="shared" si="45"/>
        <v>0</v>
      </c>
      <c r="BC71" s="4" t="str">
        <f t="shared" si="46"/>
        <v>G0</v>
      </c>
      <c r="BD71" s="4">
        <f t="shared" si="47"/>
        <v>0</v>
      </c>
      <c r="BE71" s="19">
        <f t="shared" si="48"/>
        <v>0</v>
      </c>
      <c r="BF71" s="19">
        <f t="shared" si="49"/>
        <v>1.1999999999999886</v>
      </c>
      <c r="BG71" s="19">
        <f t="shared" si="50"/>
        <v>90</v>
      </c>
      <c r="BH71" s="1" t="str">
        <f t="shared" si="51"/>
        <v>T,2201,138.7,140.6,5,12,1004.3,0,0,G0,0</v>
      </c>
      <c r="BI71" s="1" t="str">
        <f t="shared" si="52"/>
        <v>T,2202,138.7,139.4,5,12,1004.3,0,0,G0,0</v>
      </c>
      <c r="BJ71" s="1" t="str">
        <f t="shared" si="11"/>
        <v>T,2201,138.7,140.6,5,12,1004.3,0,0,G0,0|T,2202,138.7,139.4,5,12,1004.3,0,0,G0,0|</v>
      </c>
      <c r="BK71" s="1" t="str">
        <f t="shared" si="12"/>
        <v>138.7,140.0,5.0,9.0,0.0,38.7,0.0,38.7</v>
      </c>
    </row>
    <row r="72" spans="1:63" x14ac:dyDescent="0.2">
      <c r="A72" s="4">
        <f t="shared" si="55"/>
        <v>4.4000000000000004</v>
      </c>
      <c r="B72" s="4">
        <f t="shared" si="13"/>
        <v>44</v>
      </c>
      <c r="C72" s="4">
        <f t="shared" si="14"/>
        <v>1</v>
      </c>
      <c r="D72" s="4">
        <v>1</v>
      </c>
      <c r="E72" s="4">
        <f t="shared" si="15"/>
        <v>4.4000000000000004</v>
      </c>
      <c r="F72" s="19">
        <f t="shared" si="2"/>
        <v>0</v>
      </c>
      <c r="G72" s="19">
        <f t="shared" si="16"/>
        <v>0</v>
      </c>
      <c r="H72" s="19"/>
      <c r="I72" s="19">
        <f t="shared" si="17"/>
        <v>139.6</v>
      </c>
      <c r="J72" s="19">
        <f t="shared" si="18"/>
        <v>140</v>
      </c>
      <c r="K72" s="19"/>
      <c r="L72" s="19">
        <f t="shared" si="19"/>
        <v>9</v>
      </c>
      <c r="M72" s="19">
        <f t="shared" si="20"/>
        <v>0</v>
      </c>
      <c r="N72" s="19">
        <f t="shared" si="21"/>
        <v>9</v>
      </c>
      <c r="O72" s="19">
        <f t="shared" si="22"/>
        <v>0</v>
      </c>
      <c r="P72" s="19">
        <f t="shared" si="23"/>
        <v>0</v>
      </c>
      <c r="Q72" s="19">
        <f t="shared" si="53"/>
        <v>39.599999999999994</v>
      </c>
      <c r="R72" s="19">
        <f t="shared" si="24"/>
        <v>0</v>
      </c>
      <c r="S72" s="19">
        <f t="shared" si="25"/>
        <v>0.6</v>
      </c>
      <c r="T72" s="4" t="s">
        <v>0</v>
      </c>
      <c r="U72" s="4">
        <f t="shared" si="26"/>
        <v>2201</v>
      </c>
      <c r="V72" s="19">
        <f t="shared" si="3"/>
        <v>139.6</v>
      </c>
      <c r="W72" s="19">
        <f t="shared" si="3"/>
        <v>140.6</v>
      </c>
      <c r="X72" s="8">
        <f t="shared" si="27"/>
        <v>5</v>
      </c>
      <c r="Y72" s="4">
        <f t="shared" si="4"/>
        <v>12</v>
      </c>
      <c r="Z72" s="8">
        <f t="shared" si="28"/>
        <v>1004.4</v>
      </c>
      <c r="AA72" s="4">
        <f t="shared" si="29"/>
        <v>0</v>
      </c>
      <c r="AB72" s="4">
        <f t="shared" si="30"/>
        <v>0</v>
      </c>
      <c r="AC72" s="4" t="str">
        <f t="shared" si="31"/>
        <v>G0</v>
      </c>
      <c r="AD72" s="4">
        <f t="shared" si="32"/>
        <v>0</v>
      </c>
      <c r="AE72" s="4">
        <f t="shared" si="33"/>
        <v>4.4000000000000004</v>
      </c>
      <c r="AF72" s="19">
        <f t="shared" si="5"/>
        <v>0</v>
      </c>
      <c r="AG72" s="19">
        <f t="shared" si="6"/>
        <v>0</v>
      </c>
      <c r="AH72" s="19"/>
      <c r="AI72" s="19">
        <f t="shared" si="7"/>
        <v>139.6</v>
      </c>
      <c r="AJ72" s="19">
        <f t="shared" si="8"/>
        <v>140</v>
      </c>
      <c r="AK72" s="19"/>
      <c r="AL72" s="19">
        <f t="shared" si="9"/>
        <v>9</v>
      </c>
      <c r="AM72" s="19">
        <f t="shared" si="10"/>
        <v>0</v>
      </c>
      <c r="AN72" s="19">
        <f t="shared" si="34"/>
        <v>9</v>
      </c>
      <c r="AO72" s="19">
        <f t="shared" si="35"/>
        <v>0</v>
      </c>
      <c r="AP72" s="19">
        <f t="shared" si="36"/>
        <v>0</v>
      </c>
      <c r="AQ72" s="19">
        <f t="shared" si="54"/>
        <v>39.599999999999994</v>
      </c>
      <c r="AR72" s="19">
        <f t="shared" si="37"/>
        <v>0</v>
      </c>
      <c r="AS72" s="19">
        <f t="shared" si="38"/>
        <v>-0.6</v>
      </c>
      <c r="AT72" s="4" t="s">
        <v>0</v>
      </c>
      <c r="AU72" s="4">
        <f t="shared" si="39"/>
        <v>2202</v>
      </c>
      <c r="AV72" s="19">
        <f t="shared" si="40"/>
        <v>139.6</v>
      </c>
      <c r="AW72" s="19">
        <f t="shared" si="40"/>
        <v>139.4</v>
      </c>
      <c r="AX72" s="8">
        <f t="shared" si="41"/>
        <v>5</v>
      </c>
      <c r="AY72" s="4">
        <f t="shared" si="42"/>
        <v>12</v>
      </c>
      <c r="AZ72" s="8">
        <f t="shared" si="43"/>
        <v>1004.4</v>
      </c>
      <c r="BA72" s="4">
        <f t="shared" si="44"/>
        <v>0</v>
      </c>
      <c r="BB72" s="4">
        <f t="shared" si="45"/>
        <v>0</v>
      </c>
      <c r="BC72" s="4" t="str">
        <f t="shared" si="46"/>
        <v>G0</v>
      </c>
      <c r="BD72" s="4">
        <f t="shared" si="47"/>
        <v>0</v>
      </c>
      <c r="BE72" s="19">
        <f t="shared" si="48"/>
        <v>0</v>
      </c>
      <c r="BF72" s="19">
        <f t="shared" si="49"/>
        <v>1.1999999999999886</v>
      </c>
      <c r="BG72" s="19">
        <f t="shared" si="50"/>
        <v>90</v>
      </c>
      <c r="BH72" s="1" t="str">
        <f t="shared" si="51"/>
        <v>T,2201,139.6,140.6,5,12,1004.4,0,0,G0,0</v>
      </c>
      <c r="BI72" s="1" t="str">
        <f t="shared" si="52"/>
        <v>T,2202,139.6,139.4,5,12,1004.4,0,0,G0,0</v>
      </c>
      <c r="BJ72" s="1" t="str">
        <f t="shared" si="11"/>
        <v>T,2201,139.6,140.6,5,12,1004.4,0,0,G0,0|T,2202,139.6,139.4,5,12,1004.4,0,0,G0,0|</v>
      </c>
      <c r="BK72" s="1" t="str">
        <f t="shared" si="12"/>
        <v>139.6,140.0,5.0,9.0,0.0,39.6,0.0,39.6</v>
      </c>
    </row>
    <row r="73" spans="1:63" x14ac:dyDescent="0.2">
      <c r="A73" s="4">
        <f t="shared" si="55"/>
        <v>4.5</v>
      </c>
      <c r="B73" s="4">
        <f t="shared" si="13"/>
        <v>45</v>
      </c>
      <c r="C73" s="4">
        <f t="shared" si="14"/>
        <v>1</v>
      </c>
      <c r="D73" s="4">
        <v>1</v>
      </c>
      <c r="E73" s="4">
        <f t="shared" si="15"/>
        <v>4.5</v>
      </c>
      <c r="F73" s="19">
        <f t="shared" si="2"/>
        <v>0</v>
      </c>
      <c r="G73" s="19">
        <f t="shared" si="16"/>
        <v>0</v>
      </c>
      <c r="H73" s="19"/>
      <c r="I73" s="19">
        <f t="shared" si="17"/>
        <v>140.5</v>
      </c>
      <c r="J73" s="19">
        <f t="shared" si="18"/>
        <v>140</v>
      </c>
      <c r="K73" s="19"/>
      <c r="L73" s="19">
        <f t="shared" si="19"/>
        <v>9</v>
      </c>
      <c r="M73" s="19">
        <f t="shared" si="20"/>
        <v>0</v>
      </c>
      <c r="N73" s="19">
        <f t="shared" si="21"/>
        <v>9</v>
      </c>
      <c r="O73" s="19">
        <f t="shared" si="22"/>
        <v>0</v>
      </c>
      <c r="P73" s="19">
        <f t="shared" si="23"/>
        <v>0</v>
      </c>
      <c r="Q73" s="19">
        <f t="shared" si="53"/>
        <v>40.5</v>
      </c>
      <c r="R73" s="19">
        <f t="shared" si="24"/>
        <v>0</v>
      </c>
      <c r="S73" s="19">
        <f t="shared" si="25"/>
        <v>0.6</v>
      </c>
      <c r="T73" s="4" t="s">
        <v>0</v>
      </c>
      <c r="U73" s="4">
        <f t="shared" si="26"/>
        <v>2201</v>
      </c>
      <c r="V73" s="19">
        <f t="shared" si="3"/>
        <v>140.5</v>
      </c>
      <c r="W73" s="19">
        <f t="shared" si="3"/>
        <v>140.6</v>
      </c>
      <c r="X73" s="8">
        <f t="shared" si="27"/>
        <v>5</v>
      </c>
      <c r="Y73" s="4">
        <f t="shared" si="4"/>
        <v>12</v>
      </c>
      <c r="Z73" s="8">
        <f t="shared" si="28"/>
        <v>1004.5</v>
      </c>
      <c r="AA73" s="4">
        <f t="shared" si="29"/>
        <v>0</v>
      </c>
      <c r="AB73" s="4">
        <f t="shared" si="30"/>
        <v>0</v>
      </c>
      <c r="AC73" s="4" t="str">
        <f t="shared" si="31"/>
        <v>G0</v>
      </c>
      <c r="AD73" s="4">
        <f t="shared" si="32"/>
        <v>0</v>
      </c>
      <c r="AE73" s="4">
        <f t="shared" si="33"/>
        <v>4.5</v>
      </c>
      <c r="AF73" s="19">
        <f t="shared" si="5"/>
        <v>0</v>
      </c>
      <c r="AG73" s="19">
        <f t="shared" si="6"/>
        <v>0</v>
      </c>
      <c r="AH73" s="19"/>
      <c r="AI73" s="19">
        <f t="shared" si="7"/>
        <v>140.5</v>
      </c>
      <c r="AJ73" s="19">
        <f t="shared" si="8"/>
        <v>140</v>
      </c>
      <c r="AK73" s="19"/>
      <c r="AL73" s="19">
        <f t="shared" si="9"/>
        <v>9</v>
      </c>
      <c r="AM73" s="19">
        <f t="shared" si="10"/>
        <v>0</v>
      </c>
      <c r="AN73" s="19">
        <f t="shared" si="34"/>
        <v>9</v>
      </c>
      <c r="AO73" s="19">
        <f t="shared" si="35"/>
        <v>0</v>
      </c>
      <c r="AP73" s="19">
        <f t="shared" si="36"/>
        <v>0</v>
      </c>
      <c r="AQ73" s="19">
        <f t="shared" si="54"/>
        <v>40.5</v>
      </c>
      <c r="AR73" s="19">
        <f t="shared" si="37"/>
        <v>0</v>
      </c>
      <c r="AS73" s="19">
        <f t="shared" si="38"/>
        <v>-0.6</v>
      </c>
      <c r="AT73" s="4" t="s">
        <v>0</v>
      </c>
      <c r="AU73" s="4">
        <f t="shared" si="39"/>
        <v>2202</v>
      </c>
      <c r="AV73" s="19">
        <f t="shared" si="40"/>
        <v>140.5</v>
      </c>
      <c r="AW73" s="19">
        <f t="shared" si="40"/>
        <v>139.4</v>
      </c>
      <c r="AX73" s="8">
        <f t="shared" si="41"/>
        <v>5</v>
      </c>
      <c r="AY73" s="4">
        <f t="shared" si="42"/>
        <v>12</v>
      </c>
      <c r="AZ73" s="8">
        <f t="shared" si="43"/>
        <v>1004.5</v>
      </c>
      <c r="BA73" s="4">
        <f t="shared" si="44"/>
        <v>0</v>
      </c>
      <c r="BB73" s="4">
        <f t="shared" si="45"/>
        <v>0</v>
      </c>
      <c r="BC73" s="4" t="str">
        <f t="shared" si="46"/>
        <v>G0</v>
      </c>
      <c r="BD73" s="4">
        <f t="shared" si="47"/>
        <v>0</v>
      </c>
      <c r="BE73" s="19">
        <f t="shared" si="48"/>
        <v>0</v>
      </c>
      <c r="BF73" s="19">
        <f t="shared" si="49"/>
        <v>1.1999999999999886</v>
      </c>
      <c r="BG73" s="19">
        <f t="shared" si="50"/>
        <v>90</v>
      </c>
      <c r="BH73" s="1" t="str">
        <f t="shared" si="51"/>
        <v>T,2201,140.5,140.6,5,12,1004.5,0,0,G0,0</v>
      </c>
      <c r="BI73" s="1" t="str">
        <f t="shared" si="52"/>
        <v>T,2202,140.5,139.4,5,12,1004.5,0,0,G0,0</v>
      </c>
      <c r="BJ73" s="1" t="str">
        <f t="shared" si="11"/>
        <v>T,2201,140.5,140.6,5,12,1004.5,0,0,G0,0|T,2202,140.5,139.4,5,12,1004.5,0,0,G0,0|</v>
      </c>
      <c r="BK73" s="1" t="str">
        <f t="shared" si="12"/>
        <v>140.5,140.0,5.0,9.0,0.0,40.5,0.0,40.5</v>
      </c>
    </row>
    <row r="74" spans="1:63" x14ac:dyDescent="0.2">
      <c r="A74" s="4">
        <f t="shared" si="55"/>
        <v>4.5999999999999996</v>
      </c>
      <c r="B74" s="4">
        <f t="shared" si="13"/>
        <v>45.999999999999993</v>
      </c>
      <c r="C74" s="4">
        <f t="shared" si="14"/>
        <v>1</v>
      </c>
      <c r="D74" s="4">
        <v>1</v>
      </c>
      <c r="E74" s="4">
        <f t="shared" si="15"/>
        <v>4.5999999999999996</v>
      </c>
      <c r="F74" s="19">
        <f t="shared" si="2"/>
        <v>0</v>
      </c>
      <c r="G74" s="19">
        <f t="shared" si="16"/>
        <v>0</v>
      </c>
      <c r="H74" s="19"/>
      <c r="I74" s="19">
        <f t="shared" si="17"/>
        <v>141.4</v>
      </c>
      <c r="J74" s="19">
        <f t="shared" si="18"/>
        <v>140</v>
      </c>
      <c r="K74" s="19"/>
      <c r="L74" s="19">
        <f t="shared" si="19"/>
        <v>9</v>
      </c>
      <c r="M74" s="19">
        <f t="shared" si="20"/>
        <v>0</v>
      </c>
      <c r="N74" s="19">
        <f t="shared" si="21"/>
        <v>9</v>
      </c>
      <c r="O74" s="19">
        <f t="shared" si="22"/>
        <v>0</v>
      </c>
      <c r="P74" s="19">
        <f t="shared" si="23"/>
        <v>0</v>
      </c>
      <c r="Q74" s="19">
        <f t="shared" si="53"/>
        <v>41.400000000000006</v>
      </c>
      <c r="R74" s="19">
        <f t="shared" si="24"/>
        <v>0</v>
      </c>
      <c r="S74" s="19">
        <f t="shared" si="25"/>
        <v>0.6</v>
      </c>
      <c r="T74" s="4" t="s">
        <v>0</v>
      </c>
      <c r="U74" s="4">
        <f t="shared" si="26"/>
        <v>2201</v>
      </c>
      <c r="V74" s="19">
        <f t="shared" si="3"/>
        <v>141.4</v>
      </c>
      <c r="W74" s="19">
        <f t="shared" si="3"/>
        <v>140.6</v>
      </c>
      <c r="X74" s="8">
        <f t="shared" si="27"/>
        <v>5</v>
      </c>
      <c r="Y74" s="4">
        <f t="shared" si="4"/>
        <v>12</v>
      </c>
      <c r="Z74" s="8">
        <f t="shared" si="28"/>
        <v>1004.6</v>
      </c>
      <c r="AA74" s="4">
        <f t="shared" si="29"/>
        <v>0</v>
      </c>
      <c r="AB74" s="4">
        <f t="shared" si="30"/>
        <v>0</v>
      </c>
      <c r="AC74" s="4" t="str">
        <f t="shared" si="31"/>
        <v>G0</v>
      </c>
      <c r="AD74" s="4">
        <f t="shared" si="32"/>
        <v>0</v>
      </c>
      <c r="AE74" s="4">
        <f t="shared" si="33"/>
        <v>4.5999999999999996</v>
      </c>
      <c r="AF74" s="19">
        <f t="shared" si="5"/>
        <v>0</v>
      </c>
      <c r="AG74" s="19">
        <f t="shared" si="6"/>
        <v>0</v>
      </c>
      <c r="AH74" s="19"/>
      <c r="AI74" s="19">
        <f t="shared" si="7"/>
        <v>141.4</v>
      </c>
      <c r="AJ74" s="19">
        <f t="shared" si="8"/>
        <v>140</v>
      </c>
      <c r="AK74" s="19"/>
      <c r="AL74" s="19">
        <f t="shared" si="9"/>
        <v>9</v>
      </c>
      <c r="AM74" s="19">
        <f t="shared" si="10"/>
        <v>0</v>
      </c>
      <c r="AN74" s="19">
        <f t="shared" si="34"/>
        <v>9</v>
      </c>
      <c r="AO74" s="19">
        <f t="shared" si="35"/>
        <v>0</v>
      </c>
      <c r="AP74" s="19">
        <f t="shared" si="36"/>
        <v>0</v>
      </c>
      <c r="AQ74" s="19">
        <f t="shared" si="54"/>
        <v>41.400000000000006</v>
      </c>
      <c r="AR74" s="19">
        <f t="shared" si="37"/>
        <v>0</v>
      </c>
      <c r="AS74" s="19">
        <f t="shared" si="38"/>
        <v>-0.6</v>
      </c>
      <c r="AT74" s="4" t="s">
        <v>0</v>
      </c>
      <c r="AU74" s="4">
        <f t="shared" si="39"/>
        <v>2202</v>
      </c>
      <c r="AV74" s="19">
        <f t="shared" si="40"/>
        <v>141.4</v>
      </c>
      <c r="AW74" s="19">
        <f t="shared" si="40"/>
        <v>139.4</v>
      </c>
      <c r="AX74" s="8">
        <f t="shared" si="41"/>
        <v>5</v>
      </c>
      <c r="AY74" s="4">
        <f t="shared" si="42"/>
        <v>12</v>
      </c>
      <c r="AZ74" s="8">
        <f t="shared" si="43"/>
        <v>1004.6</v>
      </c>
      <c r="BA74" s="4">
        <f t="shared" si="44"/>
        <v>0</v>
      </c>
      <c r="BB74" s="4">
        <f t="shared" si="45"/>
        <v>0</v>
      </c>
      <c r="BC74" s="4" t="str">
        <f t="shared" si="46"/>
        <v>G0</v>
      </c>
      <c r="BD74" s="4">
        <f t="shared" si="47"/>
        <v>0</v>
      </c>
      <c r="BE74" s="19">
        <f t="shared" si="48"/>
        <v>0</v>
      </c>
      <c r="BF74" s="19">
        <f t="shared" si="49"/>
        <v>1.1999999999999886</v>
      </c>
      <c r="BG74" s="19">
        <f t="shared" si="50"/>
        <v>90</v>
      </c>
      <c r="BH74" s="1" t="str">
        <f t="shared" si="51"/>
        <v>T,2201,141.4,140.6,5,12,1004.6,0,0,G0,0</v>
      </c>
      <c r="BI74" s="1" t="str">
        <f t="shared" si="52"/>
        <v>T,2202,141.4,139.4,5,12,1004.6,0,0,G0,0</v>
      </c>
      <c r="BJ74" s="1" t="str">
        <f t="shared" si="11"/>
        <v>T,2201,141.4,140.6,5,12,1004.6,0,0,G0,0|T,2202,141.4,139.4,5,12,1004.6,0,0,G0,0|</v>
      </c>
      <c r="BK74" s="1" t="str">
        <f t="shared" si="12"/>
        <v>141.4,140.0,5.0,9.0,0.0,41.4,0.0,41.4</v>
      </c>
    </row>
    <row r="75" spans="1:63" x14ac:dyDescent="0.2">
      <c r="A75" s="4">
        <f t="shared" si="55"/>
        <v>4.6999999999999993</v>
      </c>
      <c r="B75" s="4">
        <f t="shared" si="13"/>
        <v>46.999999999999993</v>
      </c>
      <c r="C75" s="4">
        <f t="shared" si="14"/>
        <v>1</v>
      </c>
      <c r="D75" s="4">
        <v>1</v>
      </c>
      <c r="E75" s="4">
        <f t="shared" si="15"/>
        <v>4.6999999999999993</v>
      </c>
      <c r="F75" s="19">
        <f t="shared" si="2"/>
        <v>0</v>
      </c>
      <c r="G75" s="19">
        <f t="shared" si="16"/>
        <v>0</v>
      </c>
      <c r="H75" s="19"/>
      <c r="I75" s="19">
        <f t="shared" si="17"/>
        <v>142.30000000000001</v>
      </c>
      <c r="J75" s="19">
        <f t="shared" si="18"/>
        <v>140</v>
      </c>
      <c r="K75" s="19"/>
      <c r="L75" s="19">
        <f t="shared" si="19"/>
        <v>9</v>
      </c>
      <c r="M75" s="19">
        <f t="shared" si="20"/>
        <v>0</v>
      </c>
      <c r="N75" s="19">
        <f t="shared" si="21"/>
        <v>9</v>
      </c>
      <c r="O75" s="19">
        <f t="shared" si="22"/>
        <v>0</v>
      </c>
      <c r="P75" s="19">
        <f t="shared" si="23"/>
        <v>0</v>
      </c>
      <c r="Q75" s="19">
        <f t="shared" si="53"/>
        <v>42.300000000000011</v>
      </c>
      <c r="R75" s="19">
        <f t="shared" si="24"/>
        <v>0</v>
      </c>
      <c r="S75" s="19">
        <f t="shared" si="25"/>
        <v>0.6</v>
      </c>
      <c r="T75" s="4" t="s">
        <v>0</v>
      </c>
      <c r="U75" s="4">
        <f t="shared" si="26"/>
        <v>2201</v>
      </c>
      <c r="V75" s="19">
        <f t="shared" si="3"/>
        <v>142.30000000000001</v>
      </c>
      <c r="W75" s="19">
        <f t="shared" si="3"/>
        <v>140.6</v>
      </c>
      <c r="X75" s="8">
        <f t="shared" si="27"/>
        <v>5</v>
      </c>
      <c r="Y75" s="4">
        <f t="shared" si="4"/>
        <v>12</v>
      </c>
      <c r="Z75" s="8">
        <f t="shared" si="28"/>
        <v>1004.7</v>
      </c>
      <c r="AA75" s="4">
        <f t="shared" si="29"/>
        <v>0</v>
      </c>
      <c r="AB75" s="4">
        <f t="shared" si="30"/>
        <v>0</v>
      </c>
      <c r="AC75" s="4" t="str">
        <f t="shared" si="31"/>
        <v>G0</v>
      </c>
      <c r="AD75" s="4">
        <f t="shared" si="32"/>
        <v>0</v>
      </c>
      <c r="AE75" s="4">
        <f t="shared" si="33"/>
        <v>4.6999999999999993</v>
      </c>
      <c r="AF75" s="19">
        <f t="shared" si="5"/>
        <v>0</v>
      </c>
      <c r="AG75" s="19">
        <f t="shared" si="6"/>
        <v>0</v>
      </c>
      <c r="AH75" s="19"/>
      <c r="AI75" s="19">
        <f t="shared" si="7"/>
        <v>142.30000000000001</v>
      </c>
      <c r="AJ75" s="19">
        <f t="shared" si="8"/>
        <v>140</v>
      </c>
      <c r="AK75" s="19"/>
      <c r="AL75" s="19">
        <f t="shared" si="9"/>
        <v>9</v>
      </c>
      <c r="AM75" s="19">
        <f t="shared" si="10"/>
        <v>0</v>
      </c>
      <c r="AN75" s="19">
        <f t="shared" si="34"/>
        <v>9</v>
      </c>
      <c r="AO75" s="19">
        <f t="shared" si="35"/>
        <v>0</v>
      </c>
      <c r="AP75" s="19">
        <f t="shared" si="36"/>
        <v>0</v>
      </c>
      <c r="AQ75" s="19">
        <f t="shared" si="54"/>
        <v>42.300000000000011</v>
      </c>
      <c r="AR75" s="19">
        <f t="shared" si="37"/>
        <v>0</v>
      </c>
      <c r="AS75" s="19">
        <f t="shared" si="38"/>
        <v>-0.6</v>
      </c>
      <c r="AT75" s="4" t="s">
        <v>0</v>
      </c>
      <c r="AU75" s="4">
        <f t="shared" si="39"/>
        <v>2202</v>
      </c>
      <c r="AV75" s="19">
        <f t="shared" si="40"/>
        <v>142.30000000000001</v>
      </c>
      <c r="AW75" s="19">
        <f t="shared" si="40"/>
        <v>139.4</v>
      </c>
      <c r="AX75" s="8">
        <f t="shared" si="41"/>
        <v>5</v>
      </c>
      <c r="AY75" s="4">
        <f t="shared" si="42"/>
        <v>12</v>
      </c>
      <c r="AZ75" s="8">
        <f t="shared" si="43"/>
        <v>1004.7</v>
      </c>
      <c r="BA75" s="4">
        <f t="shared" si="44"/>
        <v>0</v>
      </c>
      <c r="BB75" s="4">
        <f t="shared" si="45"/>
        <v>0</v>
      </c>
      <c r="BC75" s="4" t="str">
        <f t="shared" si="46"/>
        <v>G0</v>
      </c>
      <c r="BD75" s="4">
        <f t="shared" si="47"/>
        <v>0</v>
      </c>
      <c r="BE75" s="19">
        <f t="shared" si="48"/>
        <v>0</v>
      </c>
      <c r="BF75" s="19">
        <f t="shared" si="49"/>
        <v>1.1999999999999886</v>
      </c>
      <c r="BG75" s="19">
        <f t="shared" si="50"/>
        <v>90</v>
      </c>
      <c r="BH75" s="1" t="str">
        <f t="shared" si="51"/>
        <v>T,2201,142.3,140.6,5,12,1004.7,0,0,G0,0</v>
      </c>
      <c r="BI75" s="1" t="str">
        <f t="shared" si="52"/>
        <v>T,2202,142.3,139.4,5,12,1004.7,0,0,G0,0</v>
      </c>
      <c r="BJ75" s="1" t="str">
        <f t="shared" si="11"/>
        <v>T,2201,142.3,140.6,5,12,1004.7,0,0,G0,0|T,2202,142.3,139.4,5,12,1004.7,0,0,G0,0|</v>
      </c>
      <c r="BK75" s="1" t="str">
        <f t="shared" si="12"/>
        <v>142.3,140.0,5.0,9.0,0.0,42.3,0.0,42.3</v>
      </c>
    </row>
    <row r="76" spans="1:63" x14ac:dyDescent="0.2">
      <c r="A76" s="4">
        <f t="shared" si="55"/>
        <v>4.7999999999999989</v>
      </c>
      <c r="B76" s="4">
        <f t="shared" si="13"/>
        <v>47.999999999999986</v>
      </c>
      <c r="C76" s="4">
        <f t="shared" si="14"/>
        <v>1</v>
      </c>
      <c r="D76" s="4">
        <v>1</v>
      </c>
      <c r="E76" s="4">
        <f t="shared" si="15"/>
        <v>4.7999999999999989</v>
      </c>
      <c r="F76" s="19">
        <f t="shared" si="2"/>
        <v>0</v>
      </c>
      <c r="G76" s="19">
        <f t="shared" si="16"/>
        <v>0</v>
      </c>
      <c r="H76" s="19"/>
      <c r="I76" s="19">
        <f t="shared" si="17"/>
        <v>143.19999999999999</v>
      </c>
      <c r="J76" s="19">
        <f t="shared" si="18"/>
        <v>140</v>
      </c>
      <c r="K76" s="19"/>
      <c r="L76" s="19">
        <f t="shared" si="19"/>
        <v>9</v>
      </c>
      <c r="M76" s="19">
        <f t="shared" si="20"/>
        <v>0</v>
      </c>
      <c r="N76" s="19">
        <f t="shared" si="21"/>
        <v>9</v>
      </c>
      <c r="O76" s="19">
        <f t="shared" si="22"/>
        <v>0</v>
      </c>
      <c r="P76" s="19">
        <f t="shared" si="23"/>
        <v>0</v>
      </c>
      <c r="Q76" s="19">
        <f t="shared" si="53"/>
        <v>43.199999999999989</v>
      </c>
      <c r="R76" s="19">
        <f t="shared" si="24"/>
        <v>0</v>
      </c>
      <c r="S76" s="19">
        <f t="shared" si="25"/>
        <v>0.6</v>
      </c>
      <c r="T76" s="4" t="s">
        <v>0</v>
      </c>
      <c r="U76" s="4">
        <f t="shared" si="26"/>
        <v>2201</v>
      </c>
      <c r="V76" s="19">
        <f t="shared" si="3"/>
        <v>143.19999999999999</v>
      </c>
      <c r="W76" s="19">
        <f t="shared" si="3"/>
        <v>140.6</v>
      </c>
      <c r="X76" s="8">
        <f t="shared" si="27"/>
        <v>5</v>
      </c>
      <c r="Y76" s="4">
        <f t="shared" si="4"/>
        <v>12</v>
      </c>
      <c r="Z76" s="8">
        <f t="shared" si="28"/>
        <v>1004.8</v>
      </c>
      <c r="AA76" s="4">
        <f t="shared" si="29"/>
        <v>0</v>
      </c>
      <c r="AB76" s="4">
        <f t="shared" si="30"/>
        <v>0</v>
      </c>
      <c r="AC76" s="4" t="str">
        <f t="shared" si="31"/>
        <v>G0</v>
      </c>
      <c r="AD76" s="4">
        <f t="shared" si="32"/>
        <v>0</v>
      </c>
      <c r="AE76" s="4">
        <f t="shared" si="33"/>
        <v>4.7999999999999989</v>
      </c>
      <c r="AF76" s="19">
        <f t="shared" si="5"/>
        <v>0</v>
      </c>
      <c r="AG76" s="19">
        <f t="shared" si="6"/>
        <v>0</v>
      </c>
      <c r="AH76" s="19"/>
      <c r="AI76" s="19">
        <f t="shared" si="7"/>
        <v>143.19999999999999</v>
      </c>
      <c r="AJ76" s="19">
        <f t="shared" si="8"/>
        <v>140</v>
      </c>
      <c r="AK76" s="19"/>
      <c r="AL76" s="19">
        <f t="shared" si="9"/>
        <v>9</v>
      </c>
      <c r="AM76" s="19">
        <f t="shared" si="10"/>
        <v>0</v>
      </c>
      <c r="AN76" s="19">
        <f t="shared" si="34"/>
        <v>9</v>
      </c>
      <c r="AO76" s="19">
        <f t="shared" si="35"/>
        <v>0</v>
      </c>
      <c r="AP76" s="19">
        <f t="shared" si="36"/>
        <v>0</v>
      </c>
      <c r="AQ76" s="19">
        <f t="shared" si="54"/>
        <v>43.199999999999989</v>
      </c>
      <c r="AR76" s="19">
        <f t="shared" si="37"/>
        <v>0</v>
      </c>
      <c r="AS76" s="19">
        <f t="shared" si="38"/>
        <v>-0.6</v>
      </c>
      <c r="AT76" s="4" t="s">
        <v>0</v>
      </c>
      <c r="AU76" s="4">
        <f t="shared" si="39"/>
        <v>2202</v>
      </c>
      <c r="AV76" s="19">
        <f t="shared" si="40"/>
        <v>143.19999999999999</v>
      </c>
      <c r="AW76" s="19">
        <f t="shared" si="40"/>
        <v>139.4</v>
      </c>
      <c r="AX76" s="8">
        <f t="shared" si="41"/>
        <v>5</v>
      </c>
      <c r="AY76" s="4">
        <f t="shared" si="42"/>
        <v>12</v>
      </c>
      <c r="AZ76" s="8">
        <f t="shared" si="43"/>
        <v>1004.8</v>
      </c>
      <c r="BA76" s="4">
        <f t="shared" si="44"/>
        <v>0</v>
      </c>
      <c r="BB76" s="4">
        <f t="shared" si="45"/>
        <v>0</v>
      </c>
      <c r="BC76" s="4" t="str">
        <f t="shared" si="46"/>
        <v>G0</v>
      </c>
      <c r="BD76" s="4">
        <f t="shared" si="47"/>
        <v>0</v>
      </c>
      <c r="BE76" s="19">
        <f t="shared" si="48"/>
        <v>0</v>
      </c>
      <c r="BF76" s="19">
        <f t="shared" si="49"/>
        <v>1.1999999999999886</v>
      </c>
      <c r="BG76" s="19">
        <f t="shared" si="50"/>
        <v>90</v>
      </c>
      <c r="BH76" s="1" t="str">
        <f t="shared" si="51"/>
        <v>T,2201,143.2,140.6,5,12,1004.8,0,0,G0,0</v>
      </c>
      <c r="BI76" s="1" t="str">
        <f t="shared" si="52"/>
        <v>T,2202,143.2,139.4,5,12,1004.8,0,0,G0,0</v>
      </c>
      <c r="BJ76" s="1" t="str">
        <f t="shared" si="11"/>
        <v>T,2201,143.2,140.6,5,12,1004.8,0,0,G0,0|T,2202,143.2,139.4,5,12,1004.8,0,0,G0,0|</v>
      </c>
      <c r="BK76" s="1" t="str">
        <f t="shared" si="12"/>
        <v>143.2,140.0,5.0,9.0,0.0,43.2,0.0,43.2</v>
      </c>
    </row>
    <row r="77" spans="1:63" x14ac:dyDescent="0.2">
      <c r="A77" s="4">
        <f t="shared" si="55"/>
        <v>4.8999999999999986</v>
      </c>
      <c r="B77" s="4">
        <f t="shared" si="13"/>
        <v>48.999999999999986</v>
      </c>
      <c r="C77" s="4">
        <f t="shared" si="14"/>
        <v>1</v>
      </c>
      <c r="D77" s="4">
        <v>1</v>
      </c>
      <c r="E77" s="4">
        <f t="shared" si="15"/>
        <v>4.8999999999999986</v>
      </c>
      <c r="F77" s="19">
        <f t="shared" si="2"/>
        <v>0</v>
      </c>
      <c r="G77" s="19">
        <f t="shared" si="16"/>
        <v>0</v>
      </c>
      <c r="H77" s="19"/>
      <c r="I77" s="19">
        <f t="shared" si="17"/>
        <v>144.1</v>
      </c>
      <c r="J77" s="19">
        <f t="shared" si="18"/>
        <v>140</v>
      </c>
      <c r="K77" s="19"/>
      <c r="L77" s="19">
        <f t="shared" si="19"/>
        <v>9</v>
      </c>
      <c r="M77" s="19">
        <f t="shared" si="20"/>
        <v>0</v>
      </c>
      <c r="N77" s="19">
        <f t="shared" si="21"/>
        <v>9</v>
      </c>
      <c r="O77" s="19">
        <f t="shared" si="22"/>
        <v>0</v>
      </c>
      <c r="P77" s="19">
        <f t="shared" si="23"/>
        <v>0</v>
      </c>
      <c r="Q77" s="19">
        <f t="shared" si="53"/>
        <v>44.099999999999994</v>
      </c>
      <c r="R77" s="19">
        <f t="shared" si="24"/>
        <v>0</v>
      </c>
      <c r="S77" s="19">
        <f t="shared" si="25"/>
        <v>0.6</v>
      </c>
      <c r="T77" s="4" t="s">
        <v>0</v>
      </c>
      <c r="U77" s="4">
        <f t="shared" si="26"/>
        <v>2201</v>
      </c>
      <c r="V77" s="19">
        <f t="shared" si="3"/>
        <v>144.1</v>
      </c>
      <c r="W77" s="19">
        <f t="shared" si="3"/>
        <v>140.6</v>
      </c>
      <c r="X77" s="8">
        <f t="shared" si="27"/>
        <v>5</v>
      </c>
      <c r="Y77" s="4">
        <f t="shared" si="4"/>
        <v>12</v>
      </c>
      <c r="Z77" s="8">
        <f t="shared" si="28"/>
        <v>1004.9</v>
      </c>
      <c r="AA77" s="4">
        <f t="shared" si="29"/>
        <v>0</v>
      </c>
      <c r="AB77" s="4">
        <f t="shared" si="30"/>
        <v>0</v>
      </c>
      <c r="AC77" s="4" t="str">
        <f t="shared" si="31"/>
        <v>G0</v>
      </c>
      <c r="AD77" s="4">
        <f t="shared" si="32"/>
        <v>0</v>
      </c>
      <c r="AE77" s="4">
        <f t="shared" si="33"/>
        <v>4.8999999999999986</v>
      </c>
      <c r="AF77" s="19">
        <f t="shared" si="5"/>
        <v>0</v>
      </c>
      <c r="AG77" s="19">
        <f t="shared" si="6"/>
        <v>0</v>
      </c>
      <c r="AH77" s="19"/>
      <c r="AI77" s="19">
        <f t="shared" si="7"/>
        <v>144.1</v>
      </c>
      <c r="AJ77" s="19">
        <f t="shared" si="8"/>
        <v>140</v>
      </c>
      <c r="AK77" s="19"/>
      <c r="AL77" s="19">
        <f t="shared" si="9"/>
        <v>9</v>
      </c>
      <c r="AM77" s="19">
        <f t="shared" si="10"/>
        <v>0</v>
      </c>
      <c r="AN77" s="19">
        <f t="shared" si="34"/>
        <v>9</v>
      </c>
      <c r="AO77" s="19">
        <f t="shared" si="35"/>
        <v>0</v>
      </c>
      <c r="AP77" s="19">
        <f t="shared" si="36"/>
        <v>0</v>
      </c>
      <c r="AQ77" s="19">
        <f t="shared" si="54"/>
        <v>44.099999999999994</v>
      </c>
      <c r="AR77" s="19">
        <f t="shared" si="37"/>
        <v>0</v>
      </c>
      <c r="AS77" s="19">
        <f t="shared" si="38"/>
        <v>-0.6</v>
      </c>
      <c r="AT77" s="4" t="s">
        <v>0</v>
      </c>
      <c r="AU77" s="4">
        <f t="shared" si="39"/>
        <v>2202</v>
      </c>
      <c r="AV77" s="19">
        <f t="shared" si="40"/>
        <v>144.1</v>
      </c>
      <c r="AW77" s="19">
        <f t="shared" si="40"/>
        <v>139.4</v>
      </c>
      <c r="AX77" s="8">
        <f t="shared" si="41"/>
        <v>5</v>
      </c>
      <c r="AY77" s="4">
        <f t="shared" si="42"/>
        <v>12</v>
      </c>
      <c r="AZ77" s="8">
        <f t="shared" si="43"/>
        <v>1004.9</v>
      </c>
      <c r="BA77" s="4">
        <f t="shared" si="44"/>
        <v>0</v>
      </c>
      <c r="BB77" s="4">
        <f t="shared" si="45"/>
        <v>0</v>
      </c>
      <c r="BC77" s="4" t="str">
        <f t="shared" si="46"/>
        <v>G0</v>
      </c>
      <c r="BD77" s="4">
        <f t="shared" si="47"/>
        <v>0</v>
      </c>
      <c r="BE77" s="19">
        <f t="shared" si="48"/>
        <v>0</v>
      </c>
      <c r="BF77" s="19">
        <f t="shared" si="49"/>
        <v>1.1999999999999886</v>
      </c>
      <c r="BG77" s="19">
        <f t="shared" si="50"/>
        <v>90</v>
      </c>
      <c r="BH77" s="1" t="str">
        <f t="shared" si="51"/>
        <v>T,2201,144.1,140.6,5,12,1004.9,0,0,G0,0</v>
      </c>
      <c r="BI77" s="1" t="str">
        <f t="shared" si="52"/>
        <v>T,2202,144.1,139.4,5,12,1004.9,0,0,G0,0</v>
      </c>
      <c r="BJ77" s="1" t="str">
        <f t="shared" si="11"/>
        <v>T,2201,144.1,140.6,5,12,1004.9,0,0,G0,0|T,2202,144.1,139.4,5,12,1004.9,0,0,G0,0|</v>
      </c>
      <c r="BK77" s="1" t="str">
        <f t="shared" si="12"/>
        <v>144.1,140.0,5.0,9.0,0.0,44.1,0.0,44.1</v>
      </c>
    </row>
    <row r="78" spans="1:63" x14ac:dyDescent="0.2">
      <c r="A78" s="149">
        <f t="shared" si="55"/>
        <v>4.9999999999999982</v>
      </c>
      <c r="B78" s="4">
        <f t="shared" si="13"/>
        <v>49.999999999999979</v>
      </c>
      <c r="C78" s="4">
        <f t="shared" si="14"/>
        <v>1</v>
      </c>
      <c r="D78" s="4">
        <v>1</v>
      </c>
      <c r="E78" s="4">
        <f t="shared" si="15"/>
        <v>4.9999999999999982</v>
      </c>
      <c r="F78" s="19">
        <f t="shared" si="2"/>
        <v>0</v>
      </c>
      <c r="G78" s="19">
        <f t="shared" si="16"/>
        <v>0</v>
      </c>
      <c r="H78" s="19"/>
      <c r="I78" s="19">
        <f t="shared" si="17"/>
        <v>145</v>
      </c>
      <c r="J78" s="19">
        <f t="shared" si="18"/>
        <v>140</v>
      </c>
      <c r="K78" s="19"/>
      <c r="L78" s="19">
        <f t="shared" si="19"/>
        <v>9</v>
      </c>
      <c r="M78" s="19">
        <f t="shared" si="20"/>
        <v>0</v>
      </c>
      <c r="N78" s="19">
        <f t="shared" si="21"/>
        <v>9</v>
      </c>
      <c r="O78" s="19">
        <f t="shared" si="22"/>
        <v>0</v>
      </c>
      <c r="P78" s="19">
        <f t="shared" si="23"/>
        <v>0</v>
      </c>
      <c r="Q78" s="19">
        <f t="shared" si="53"/>
        <v>45</v>
      </c>
      <c r="R78" s="19">
        <f t="shared" si="24"/>
        <v>0</v>
      </c>
      <c r="S78" s="19">
        <f t="shared" si="25"/>
        <v>0.6</v>
      </c>
      <c r="T78" s="4" t="s">
        <v>0</v>
      </c>
      <c r="U78" s="4">
        <f t="shared" si="26"/>
        <v>2201</v>
      </c>
      <c r="V78" s="19">
        <f t="shared" si="3"/>
        <v>145</v>
      </c>
      <c r="W78" s="19">
        <f t="shared" si="3"/>
        <v>140.6</v>
      </c>
      <c r="X78" s="8">
        <f t="shared" si="27"/>
        <v>5</v>
      </c>
      <c r="Y78" s="4">
        <f t="shared" si="4"/>
        <v>12</v>
      </c>
      <c r="Z78" s="8">
        <f t="shared" si="28"/>
        <v>1005</v>
      </c>
      <c r="AA78" s="4">
        <f t="shared" si="29"/>
        <v>0</v>
      </c>
      <c r="AB78" s="4">
        <f t="shared" si="30"/>
        <v>0</v>
      </c>
      <c r="AC78" s="4" t="str">
        <f t="shared" si="31"/>
        <v>G0</v>
      </c>
      <c r="AD78" s="4">
        <f t="shared" si="32"/>
        <v>0</v>
      </c>
      <c r="AE78" s="4">
        <f t="shared" si="33"/>
        <v>4.9999999999999982</v>
      </c>
      <c r="AF78" s="19">
        <f t="shared" si="5"/>
        <v>0</v>
      </c>
      <c r="AG78" s="19">
        <f t="shared" si="6"/>
        <v>0</v>
      </c>
      <c r="AH78" s="19"/>
      <c r="AI78" s="19">
        <f t="shared" si="7"/>
        <v>145</v>
      </c>
      <c r="AJ78" s="19">
        <f t="shared" si="8"/>
        <v>140</v>
      </c>
      <c r="AK78" s="19"/>
      <c r="AL78" s="19">
        <f t="shared" si="9"/>
        <v>9</v>
      </c>
      <c r="AM78" s="19">
        <f t="shared" si="10"/>
        <v>0</v>
      </c>
      <c r="AN78" s="19">
        <f t="shared" si="34"/>
        <v>9</v>
      </c>
      <c r="AO78" s="19">
        <f t="shared" si="35"/>
        <v>0</v>
      </c>
      <c r="AP78" s="19">
        <f t="shared" si="36"/>
        <v>0</v>
      </c>
      <c r="AQ78" s="19">
        <f t="shared" si="54"/>
        <v>45</v>
      </c>
      <c r="AR78" s="19">
        <f t="shared" si="37"/>
        <v>0</v>
      </c>
      <c r="AS78" s="19">
        <f t="shared" si="38"/>
        <v>-0.6</v>
      </c>
      <c r="AT78" s="4" t="s">
        <v>0</v>
      </c>
      <c r="AU78" s="4">
        <f t="shared" si="39"/>
        <v>2202</v>
      </c>
      <c r="AV78" s="19">
        <f t="shared" si="40"/>
        <v>145</v>
      </c>
      <c r="AW78" s="19">
        <f t="shared" si="40"/>
        <v>139.4</v>
      </c>
      <c r="AX78" s="8">
        <f t="shared" si="41"/>
        <v>5</v>
      </c>
      <c r="AY78" s="4">
        <f t="shared" si="42"/>
        <v>12</v>
      </c>
      <c r="AZ78" s="8">
        <f t="shared" si="43"/>
        <v>1005</v>
      </c>
      <c r="BA78" s="4">
        <f t="shared" si="44"/>
        <v>0</v>
      </c>
      <c r="BB78" s="4">
        <f t="shared" si="45"/>
        <v>0</v>
      </c>
      <c r="BC78" s="4" t="str">
        <f t="shared" si="46"/>
        <v>G0</v>
      </c>
      <c r="BD78" s="4">
        <f t="shared" si="47"/>
        <v>0</v>
      </c>
      <c r="BE78" s="19">
        <f t="shared" si="48"/>
        <v>0</v>
      </c>
      <c r="BF78" s="19">
        <f t="shared" si="49"/>
        <v>1.1999999999999886</v>
      </c>
      <c r="BG78" s="19">
        <f t="shared" si="50"/>
        <v>90</v>
      </c>
      <c r="BH78" s="1" t="str">
        <f t="shared" si="51"/>
        <v>T,2201,145.0,140.6,5,12,1005.0,0,0,G0,0</v>
      </c>
      <c r="BI78" s="158"/>
      <c r="BJ78" s="1" t="str">
        <f>IF(C78=1,CONCATENATE(BH78,BI78,$BH$25),"")</f>
        <v>T,2201,145.0,140.6,5,12,1005.0,0,0,G0,0|</v>
      </c>
      <c r="BK78" s="1" t="str">
        <f t="shared" si="12"/>
        <v>145.0,140.0,5.0,9.0,0.0,45.0,0.0,45.0</v>
      </c>
    </row>
    <row r="79" spans="1:63" x14ac:dyDescent="0.2">
      <c r="A79" s="4">
        <f t="shared" si="55"/>
        <v>5.0999999999999979</v>
      </c>
      <c r="B79" s="4">
        <f t="shared" si="13"/>
        <v>50.999999999999979</v>
      </c>
      <c r="C79" s="4">
        <f t="shared" si="14"/>
        <v>1</v>
      </c>
      <c r="D79" s="4">
        <v>1</v>
      </c>
      <c r="E79" s="4">
        <f t="shared" si="15"/>
        <v>5.0999999999999979</v>
      </c>
      <c r="F79" s="19">
        <f t="shared" si="2"/>
        <v>0</v>
      </c>
      <c r="G79" s="19">
        <f t="shared" si="16"/>
        <v>0</v>
      </c>
      <c r="H79" s="19"/>
      <c r="I79" s="19">
        <f t="shared" si="17"/>
        <v>145.89999999999998</v>
      </c>
      <c r="J79" s="19">
        <f t="shared" si="18"/>
        <v>140</v>
      </c>
      <c r="K79" s="19"/>
      <c r="L79" s="19">
        <f t="shared" si="19"/>
        <v>9</v>
      </c>
      <c r="M79" s="19">
        <f t="shared" si="20"/>
        <v>0</v>
      </c>
      <c r="N79" s="19">
        <f t="shared" si="21"/>
        <v>9</v>
      </c>
      <c r="O79" s="19">
        <f t="shared" si="22"/>
        <v>0</v>
      </c>
      <c r="P79" s="19">
        <f t="shared" si="23"/>
        <v>0</v>
      </c>
      <c r="Q79" s="19">
        <f t="shared" si="53"/>
        <v>45.899999999999977</v>
      </c>
      <c r="R79" s="19">
        <f t="shared" si="24"/>
        <v>0</v>
      </c>
      <c r="S79" s="19">
        <f t="shared" si="25"/>
        <v>0.6</v>
      </c>
      <c r="T79" s="4" t="s">
        <v>0</v>
      </c>
      <c r="U79" s="4">
        <f t="shared" si="26"/>
        <v>2201</v>
      </c>
      <c r="V79" s="19">
        <f t="shared" si="3"/>
        <v>145.89999999999998</v>
      </c>
      <c r="W79" s="19">
        <f t="shared" si="3"/>
        <v>140.6</v>
      </c>
      <c r="X79" s="8">
        <f t="shared" si="27"/>
        <v>5</v>
      </c>
      <c r="Y79" s="4">
        <f t="shared" si="4"/>
        <v>12</v>
      </c>
      <c r="Z79" s="8">
        <f t="shared" si="28"/>
        <v>1005.1</v>
      </c>
      <c r="AA79" s="4">
        <f t="shared" si="29"/>
        <v>0</v>
      </c>
      <c r="AB79" s="4">
        <f t="shared" si="30"/>
        <v>0</v>
      </c>
      <c r="AC79" s="4" t="str">
        <f t="shared" si="31"/>
        <v>G0</v>
      </c>
      <c r="AD79" s="4">
        <f t="shared" si="32"/>
        <v>0</v>
      </c>
      <c r="AE79" s="4">
        <f t="shared" si="33"/>
        <v>5.0999999999999979</v>
      </c>
      <c r="AF79" s="19">
        <f t="shared" si="5"/>
        <v>0</v>
      </c>
      <c r="AG79" s="19">
        <f t="shared" si="6"/>
        <v>0</v>
      </c>
      <c r="AH79" s="19"/>
      <c r="AI79" s="19">
        <f t="shared" si="7"/>
        <v>145.89999999999998</v>
      </c>
      <c r="AJ79" s="19">
        <f t="shared" si="8"/>
        <v>140</v>
      </c>
      <c r="AK79" s="19"/>
      <c r="AL79" s="19">
        <f t="shared" si="9"/>
        <v>9</v>
      </c>
      <c r="AM79" s="19">
        <f t="shared" si="10"/>
        <v>0</v>
      </c>
      <c r="AN79" s="19">
        <f t="shared" si="34"/>
        <v>9</v>
      </c>
      <c r="AO79" s="19">
        <f t="shared" si="35"/>
        <v>0</v>
      </c>
      <c r="AP79" s="19">
        <f t="shared" si="36"/>
        <v>0</v>
      </c>
      <c r="AQ79" s="19">
        <f t="shared" si="54"/>
        <v>45.899999999999977</v>
      </c>
      <c r="AR79" s="19">
        <f t="shared" si="37"/>
        <v>0</v>
      </c>
      <c r="AS79" s="19">
        <f t="shared" si="38"/>
        <v>-0.6</v>
      </c>
      <c r="AT79" s="4" t="s">
        <v>0</v>
      </c>
      <c r="AU79" s="4">
        <f t="shared" si="39"/>
        <v>2202</v>
      </c>
      <c r="AV79" s="19">
        <f t="shared" si="40"/>
        <v>145.89999999999998</v>
      </c>
      <c r="AW79" s="19">
        <f t="shared" si="40"/>
        <v>139.4</v>
      </c>
      <c r="AX79" s="8">
        <f t="shared" si="41"/>
        <v>5</v>
      </c>
      <c r="AY79" s="4">
        <f t="shared" si="42"/>
        <v>12</v>
      </c>
      <c r="AZ79" s="8">
        <f t="shared" si="43"/>
        <v>1005.1</v>
      </c>
      <c r="BA79" s="4">
        <f t="shared" si="44"/>
        <v>0</v>
      </c>
      <c r="BB79" s="4">
        <f t="shared" si="45"/>
        <v>0</v>
      </c>
      <c r="BC79" s="4" t="str">
        <f t="shared" si="46"/>
        <v>G0</v>
      </c>
      <c r="BD79" s="4">
        <f t="shared" si="47"/>
        <v>0</v>
      </c>
      <c r="BE79" s="19">
        <f t="shared" si="48"/>
        <v>0</v>
      </c>
      <c r="BF79" s="19">
        <f t="shared" si="49"/>
        <v>1.1999999999999886</v>
      </c>
      <c r="BG79" s="19">
        <f t="shared" si="50"/>
        <v>90</v>
      </c>
      <c r="BH79" s="1" t="str">
        <f t="shared" si="51"/>
        <v>T,2201,145.9,140.6,5,12,1005.1,0,0,G0,0</v>
      </c>
      <c r="BI79" s="1" t="str">
        <f t="shared" si="52"/>
        <v>T,2202,145.9,139.4,5,12,1005.1,0,0,G0,0</v>
      </c>
      <c r="BJ79" s="1" t="str">
        <f t="shared" si="11"/>
        <v>T,2201,145.9,140.6,5,12,1005.1,0,0,G0,0|T,2202,145.9,139.4,5,12,1005.1,0,0,G0,0|</v>
      </c>
      <c r="BK79" s="1" t="str">
        <f t="shared" si="12"/>
        <v>145.9,140.0,5.0,9.0,0.0,45.9,0.0,45.9</v>
      </c>
    </row>
    <row r="80" spans="1:63" x14ac:dyDescent="0.2">
      <c r="A80" s="4">
        <f t="shared" si="55"/>
        <v>5.1999999999999975</v>
      </c>
      <c r="B80" s="4">
        <f t="shared" si="13"/>
        <v>51.999999999999972</v>
      </c>
      <c r="C80" s="4">
        <f t="shared" si="14"/>
        <v>1</v>
      </c>
      <c r="D80" s="4">
        <v>1</v>
      </c>
      <c r="E80" s="4">
        <f t="shared" si="15"/>
        <v>5.1999999999999975</v>
      </c>
      <c r="F80" s="19">
        <f t="shared" si="2"/>
        <v>0</v>
      </c>
      <c r="G80" s="19">
        <f t="shared" si="16"/>
        <v>0</v>
      </c>
      <c r="H80" s="19"/>
      <c r="I80" s="19">
        <f t="shared" si="17"/>
        <v>146.79999999999998</v>
      </c>
      <c r="J80" s="19">
        <f t="shared" si="18"/>
        <v>140</v>
      </c>
      <c r="K80" s="19"/>
      <c r="L80" s="19">
        <f t="shared" si="19"/>
        <v>9</v>
      </c>
      <c r="M80" s="19">
        <f t="shared" si="20"/>
        <v>0</v>
      </c>
      <c r="N80" s="19">
        <f t="shared" si="21"/>
        <v>9</v>
      </c>
      <c r="O80" s="19">
        <f t="shared" si="22"/>
        <v>0</v>
      </c>
      <c r="P80" s="19">
        <f t="shared" si="23"/>
        <v>0</v>
      </c>
      <c r="Q80" s="19">
        <f t="shared" si="53"/>
        <v>46.799999999999983</v>
      </c>
      <c r="R80" s="19">
        <f t="shared" si="24"/>
        <v>0</v>
      </c>
      <c r="S80" s="19">
        <f t="shared" si="25"/>
        <v>0.6</v>
      </c>
      <c r="T80" s="4" t="s">
        <v>0</v>
      </c>
      <c r="U80" s="4">
        <f t="shared" si="26"/>
        <v>2201</v>
      </c>
      <c r="V80" s="19">
        <f t="shared" si="3"/>
        <v>146.79999999999998</v>
      </c>
      <c r="W80" s="19">
        <f t="shared" si="3"/>
        <v>140.6</v>
      </c>
      <c r="X80" s="8">
        <f t="shared" si="27"/>
        <v>5</v>
      </c>
      <c r="Y80" s="4">
        <f t="shared" si="4"/>
        <v>12</v>
      </c>
      <c r="Z80" s="8">
        <f t="shared" si="28"/>
        <v>1005.2</v>
      </c>
      <c r="AA80" s="4">
        <f t="shared" si="29"/>
        <v>0</v>
      </c>
      <c r="AB80" s="4">
        <f t="shared" si="30"/>
        <v>0</v>
      </c>
      <c r="AC80" s="4" t="str">
        <f t="shared" si="31"/>
        <v>G0</v>
      </c>
      <c r="AD80" s="4">
        <f t="shared" si="32"/>
        <v>0</v>
      </c>
      <c r="AE80" s="4">
        <f t="shared" si="33"/>
        <v>5.1999999999999975</v>
      </c>
      <c r="AF80" s="19">
        <f t="shared" si="5"/>
        <v>0</v>
      </c>
      <c r="AG80" s="19">
        <f t="shared" si="6"/>
        <v>0</v>
      </c>
      <c r="AH80" s="19"/>
      <c r="AI80" s="19">
        <f t="shared" si="7"/>
        <v>146.79999999999998</v>
      </c>
      <c r="AJ80" s="19">
        <f t="shared" si="8"/>
        <v>140</v>
      </c>
      <c r="AK80" s="19"/>
      <c r="AL80" s="19">
        <f t="shared" si="9"/>
        <v>9</v>
      </c>
      <c r="AM80" s="19">
        <f t="shared" si="10"/>
        <v>0</v>
      </c>
      <c r="AN80" s="19">
        <f t="shared" si="34"/>
        <v>9</v>
      </c>
      <c r="AO80" s="19">
        <f t="shared" si="35"/>
        <v>0</v>
      </c>
      <c r="AP80" s="19">
        <f t="shared" si="36"/>
        <v>0</v>
      </c>
      <c r="AQ80" s="19">
        <f t="shared" si="54"/>
        <v>46.799999999999983</v>
      </c>
      <c r="AR80" s="19">
        <f t="shared" si="37"/>
        <v>0</v>
      </c>
      <c r="AS80" s="19">
        <f t="shared" si="38"/>
        <v>-0.6</v>
      </c>
      <c r="AT80" s="4" t="s">
        <v>0</v>
      </c>
      <c r="AU80" s="4">
        <f t="shared" si="39"/>
        <v>2202</v>
      </c>
      <c r="AV80" s="19">
        <f t="shared" si="40"/>
        <v>146.79999999999998</v>
      </c>
      <c r="AW80" s="19">
        <f t="shared" si="40"/>
        <v>139.4</v>
      </c>
      <c r="AX80" s="8">
        <f t="shared" si="41"/>
        <v>5</v>
      </c>
      <c r="AY80" s="4">
        <f t="shared" si="42"/>
        <v>12</v>
      </c>
      <c r="AZ80" s="8">
        <f t="shared" si="43"/>
        <v>1005.2</v>
      </c>
      <c r="BA80" s="4">
        <f t="shared" si="44"/>
        <v>0</v>
      </c>
      <c r="BB80" s="4">
        <f t="shared" si="45"/>
        <v>0</v>
      </c>
      <c r="BC80" s="4" t="str">
        <f t="shared" si="46"/>
        <v>G0</v>
      </c>
      <c r="BD80" s="4">
        <f t="shared" si="47"/>
        <v>0</v>
      </c>
      <c r="BE80" s="19">
        <f t="shared" si="48"/>
        <v>0</v>
      </c>
      <c r="BF80" s="19">
        <f t="shared" si="49"/>
        <v>1.1999999999999886</v>
      </c>
      <c r="BG80" s="19">
        <f t="shared" si="50"/>
        <v>90</v>
      </c>
      <c r="BH80" s="1" t="str">
        <f t="shared" si="51"/>
        <v>T,2201,146.8,140.6,5,12,1005.2,0,0,G0,0</v>
      </c>
      <c r="BI80" s="1" t="str">
        <f t="shared" si="52"/>
        <v>T,2202,146.8,139.4,5,12,1005.2,0,0,G0,0</v>
      </c>
      <c r="BJ80" s="1" t="str">
        <f t="shared" si="11"/>
        <v>T,2201,146.8,140.6,5,12,1005.2,0,0,G0,0|T,2202,146.8,139.4,5,12,1005.2,0,0,G0,0|</v>
      </c>
      <c r="BK80" s="1" t="str">
        <f t="shared" si="12"/>
        <v>146.8,140.0,5.0,9.0,0.0,46.8,0.0,46.8</v>
      </c>
    </row>
    <row r="81" spans="1:63" x14ac:dyDescent="0.2">
      <c r="A81" s="4">
        <f t="shared" si="55"/>
        <v>5.2999999999999972</v>
      </c>
      <c r="B81" s="4">
        <f t="shared" si="13"/>
        <v>52.999999999999972</v>
      </c>
      <c r="C81" s="4">
        <f t="shared" si="14"/>
        <v>1</v>
      </c>
      <c r="D81" s="4">
        <v>1</v>
      </c>
      <c r="E81" s="4">
        <f t="shared" si="15"/>
        <v>5.2999999999999972</v>
      </c>
      <c r="F81" s="19">
        <f t="shared" si="2"/>
        <v>0</v>
      </c>
      <c r="G81" s="19">
        <f t="shared" si="16"/>
        <v>0</v>
      </c>
      <c r="H81" s="19"/>
      <c r="I81" s="19">
        <f t="shared" si="17"/>
        <v>147.69999999999999</v>
      </c>
      <c r="J81" s="19">
        <f t="shared" si="18"/>
        <v>140</v>
      </c>
      <c r="K81" s="19"/>
      <c r="L81" s="19">
        <f t="shared" si="19"/>
        <v>9</v>
      </c>
      <c r="M81" s="19">
        <f t="shared" si="20"/>
        <v>0</v>
      </c>
      <c r="N81" s="19">
        <f t="shared" si="21"/>
        <v>9</v>
      </c>
      <c r="O81" s="19">
        <f t="shared" si="22"/>
        <v>0</v>
      </c>
      <c r="P81" s="19">
        <f t="shared" si="23"/>
        <v>0</v>
      </c>
      <c r="Q81" s="19">
        <f t="shared" si="53"/>
        <v>47.699999999999989</v>
      </c>
      <c r="R81" s="19">
        <f t="shared" si="24"/>
        <v>0</v>
      </c>
      <c r="S81" s="19">
        <f t="shared" si="25"/>
        <v>0.6</v>
      </c>
      <c r="T81" s="4" t="s">
        <v>0</v>
      </c>
      <c r="U81" s="4">
        <f t="shared" si="26"/>
        <v>2201</v>
      </c>
      <c r="V81" s="19">
        <f t="shared" si="3"/>
        <v>147.69999999999999</v>
      </c>
      <c r="W81" s="19">
        <f t="shared" si="3"/>
        <v>140.6</v>
      </c>
      <c r="X81" s="8">
        <f t="shared" si="27"/>
        <v>5</v>
      </c>
      <c r="Y81" s="4">
        <f t="shared" si="4"/>
        <v>12</v>
      </c>
      <c r="Z81" s="8">
        <f t="shared" si="28"/>
        <v>1005.3</v>
      </c>
      <c r="AA81" s="4">
        <f t="shared" si="29"/>
        <v>0</v>
      </c>
      <c r="AB81" s="4">
        <f t="shared" si="30"/>
        <v>0</v>
      </c>
      <c r="AC81" s="4" t="str">
        <f t="shared" si="31"/>
        <v>G0</v>
      </c>
      <c r="AD81" s="4">
        <f t="shared" si="32"/>
        <v>0</v>
      </c>
      <c r="AE81" s="4">
        <f t="shared" si="33"/>
        <v>5.2999999999999972</v>
      </c>
      <c r="AF81" s="19">
        <f t="shared" si="5"/>
        <v>0</v>
      </c>
      <c r="AG81" s="19">
        <f t="shared" si="6"/>
        <v>0</v>
      </c>
      <c r="AH81" s="19"/>
      <c r="AI81" s="19">
        <f t="shared" si="7"/>
        <v>147.69999999999999</v>
      </c>
      <c r="AJ81" s="19">
        <f t="shared" si="8"/>
        <v>140</v>
      </c>
      <c r="AK81" s="19"/>
      <c r="AL81" s="19">
        <f t="shared" si="9"/>
        <v>9</v>
      </c>
      <c r="AM81" s="19">
        <f t="shared" si="10"/>
        <v>0</v>
      </c>
      <c r="AN81" s="19">
        <f t="shared" si="34"/>
        <v>9</v>
      </c>
      <c r="AO81" s="19">
        <f t="shared" si="35"/>
        <v>0</v>
      </c>
      <c r="AP81" s="19">
        <f t="shared" si="36"/>
        <v>0</v>
      </c>
      <c r="AQ81" s="19">
        <f t="shared" si="54"/>
        <v>47.699999999999989</v>
      </c>
      <c r="AR81" s="19">
        <f t="shared" si="37"/>
        <v>0</v>
      </c>
      <c r="AS81" s="19">
        <f t="shared" si="38"/>
        <v>-0.6</v>
      </c>
      <c r="AT81" s="4" t="s">
        <v>0</v>
      </c>
      <c r="AU81" s="4">
        <f t="shared" si="39"/>
        <v>2202</v>
      </c>
      <c r="AV81" s="19">
        <f t="shared" si="40"/>
        <v>147.69999999999999</v>
      </c>
      <c r="AW81" s="19">
        <f t="shared" si="40"/>
        <v>139.4</v>
      </c>
      <c r="AX81" s="8">
        <f t="shared" si="41"/>
        <v>5</v>
      </c>
      <c r="AY81" s="4">
        <f t="shared" si="42"/>
        <v>12</v>
      </c>
      <c r="AZ81" s="8">
        <f t="shared" si="43"/>
        <v>1005.3</v>
      </c>
      <c r="BA81" s="4">
        <f t="shared" si="44"/>
        <v>0</v>
      </c>
      <c r="BB81" s="4">
        <f t="shared" si="45"/>
        <v>0</v>
      </c>
      <c r="BC81" s="4" t="str">
        <f t="shared" si="46"/>
        <v>G0</v>
      </c>
      <c r="BD81" s="4">
        <f t="shared" si="47"/>
        <v>0</v>
      </c>
      <c r="BE81" s="19">
        <f t="shared" si="48"/>
        <v>0</v>
      </c>
      <c r="BF81" s="19">
        <f t="shared" si="49"/>
        <v>1.1999999999999886</v>
      </c>
      <c r="BG81" s="19">
        <f t="shared" si="50"/>
        <v>90</v>
      </c>
      <c r="BH81" s="1" t="str">
        <f t="shared" si="51"/>
        <v>T,2201,147.7,140.6,5,12,1005.3,0,0,G0,0</v>
      </c>
      <c r="BI81" s="1" t="str">
        <f t="shared" si="52"/>
        <v>T,2202,147.7,139.4,5,12,1005.3,0,0,G0,0</v>
      </c>
      <c r="BJ81" s="1" t="str">
        <f t="shared" si="11"/>
        <v>T,2201,147.7,140.6,5,12,1005.3,0,0,G0,0|T,2202,147.7,139.4,5,12,1005.3,0,0,G0,0|</v>
      </c>
      <c r="BK81" s="1" t="str">
        <f t="shared" si="12"/>
        <v>147.7,140.0,5.0,9.0,0.0,47.7,0.0,47.7</v>
      </c>
    </row>
    <row r="82" spans="1:63" x14ac:dyDescent="0.2">
      <c r="A82" s="4">
        <f t="shared" si="55"/>
        <v>5.3999999999999968</v>
      </c>
      <c r="B82" s="4">
        <f t="shared" si="13"/>
        <v>53.999999999999964</v>
      </c>
      <c r="C82" s="4">
        <f t="shared" si="14"/>
        <v>1</v>
      </c>
      <c r="D82" s="4">
        <v>1</v>
      </c>
      <c r="E82" s="4">
        <f t="shared" si="15"/>
        <v>5.3999999999999968</v>
      </c>
      <c r="F82" s="19">
        <f t="shared" si="2"/>
        <v>0</v>
      </c>
      <c r="G82" s="19">
        <f t="shared" si="16"/>
        <v>0</v>
      </c>
      <c r="H82" s="19"/>
      <c r="I82" s="19">
        <f t="shared" si="17"/>
        <v>148.59999999999997</v>
      </c>
      <c r="J82" s="19">
        <f t="shared" si="18"/>
        <v>140</v>
      </c>
      <c r="K82" s="19"/>
      <c r="L82" s="19">
        <f t="shared" si="19"/>
        <v>9</v>
      </c>
      <c r="M82" s="19">
        <f t="shared" si="20"/>
        <v>0</v>
      </c>
      <c r="N82" s="19">
        <f t="shared" si="21"/>
        <v>9</v>
      </c>
      <c r="O82" s="19">
        <f t="shared" si="22"/>
        <v>0</v>
      </c>
      <c r="P82" s="19">
        <f t="shared" si="23"/>
        <v>0</v>
      </c>
      <c r="Q82" s="19">
        <f t="shared" si="53"/>
        <v>48.599999999999966</v>
      </c>
      <c r="R82" s="19">
        <f t="shared" si="24"/>
        <v>0</v>
      </c>
      <c r="S82" s="19">
        <f t="shared" si="25"/>
        <v>0.6</v>
      </c>
      <c r="T82" s="4" t="s">
        <v>0</v>
      </c>
      <c r="U82" s="4">
        <f t="shared" si="26"/>
        <v>2201</v>
      </c>
      <c r="V82" s="19">
        <f t="shared" si="3"/>
        <v>148.59999999999997</v>
      </c>
      <c r="W82" s="19">
        <f t="shared" si="3"/>
        <v>140.6</v>
      </c>
      <c r="X82" s="8">
        <f t="shared" si="27"/>
        <v>5</v>
      </c>
      <c r="Y82" s="4">
        <f t="shared" si="4"/>
        <v>12</v>
      </c>
      <c r="Z82" s="8">
        <f t="shared" si="28"/>
        <v>1005.4</v>
      </c>
      <c r="AA82" s="4">
        <f t="shared" si="29"/>
        <v>0</v>
      </c>
      <c r="AB82" s="4">
        <f t="shared" si="30"/>
        <v>0</v>
      </c>
      <c r="AC82" s="4" t="str">
        <f t="shared" si="31"/>
        <v>G0</v>
      </c>
      <c r="AD82" s="4">
        <f t="shared" si="32"/>
        <v>0</v>
      </c>
      <c r="AE82" s="4">
        <f t="shared" si="33"/>
        <v>5.3999999999999968</v>
      </c>
      <c r="AF82" s="19">
        <f t="shared" si="5"/>
        <v>0</v>
      </c>
      <c r="AG82" s="19">
        <f t="shared" si="6"/>
        <v>0</v>
      </c>
      <c r="AH82" s="19"/>
      <c r="AI82" s="19">
        <f t="shared" si="7"/>
        <v>148.59999999999997</v>
      </c>
      <c r="AJ82" s="19">
        <f t="shared" si="8"/>
        <v>140</v>
      </c>
      <c r="AK82" s="19"/>
      <c r="AL82" s="19">
        <f t="shared" si="9"/>
        <v>9</v>
      </c>
      <c r="AM82" s="19">
        <f t="shared" si="10"/>
        <v>0</v>
      </c>
      <c r="AN82" s="19">
        <f t="shared" si="34"/>
        <v>9</v>
      </c>
      <c r="AO82" s="19">
        <f t="shared" si="35"/>
        <v>0</v>
      </c>
      <c r="AP82" s="19">
        <f t="shared" si="36"/>
        <v>0</v>
      </c>
      <c r="AQ82" s="19">
        <f t="shared" si="54"/>
        <v>48.599999999999966</v>
      </c>
      <c r="AR82" s="19">
        <f t="shared" si="37"/>
        <v>0</v>
      </c>
      <c r="AS82" s="19">
        <f t="shared" si="38"/>
        <v>-0.6</v>
      </c>
      <c r="AT82" s="4" t="s">
        <v>0</v>
      </c>
      <c r="AU82" s="4">
        <f t="shared" si="39"/>
        <v>2202</v>
      </c>
      <c r="AV82" s="19">
        <f t="shared" si="40"/>
        <v>148.59999999999997</v>
      </c>
      <c r="AW82" s="19">
        <f t="shared" si="40"/>
        <v>139.4</v>
      </c>
      <c r="AX82" s="8">
        <f t="shared" si="41"/>
        <v>5</v>
      </c>
      <c r="AY82" s="4">
        <f t="shared" si="42"/>
        <v>12</v>
      </c>
      <c r="AZ82" s="8">
        <f t="shared" si="43"/>
        <v>1005.4</v>
      </c>
      <c r="BA82" s="4">
        <f t="shared" si="44"/>
        <v>0</v>
      </c>
      <c r="BB82" s="4">
        <f t="shared" si="45"/>
        <v>0</v>
      </c>
      <c r="BC82" s="4" t="str">
        <f t="shared" si="46"/>
        <v>G0</v>
      </c>
      <c r="BD82" s="4">
        <f t="shared" si="47"/>
        <v>0</v>
      </c>
      <c r="BE82" s="19">
        <f t="shared" si="48"/>
        <v>0</v>
      </c>
      <c r="BF82" s="19">
        <f t="shared" si="49"/>
        <v>1.1999999999999886</v>
      </c>
      <c r="BG82" s="19">
        <f t="shared" si="50"/>
        <v>90</v>
      </c>
      <c r="BH82" s="1" t="str">
        <f t="shared" si="51"/>
        <v>T,2201,148.6,140.6,5,12,1005.4,0,0,G0,0</v>
      </c>
      <c r="BI82" s="1" t="str">
        <f t="shared" si="52"/>
        <v>T,2202,148.6,139.4,5,12,1005.4,0,0,G0,0</v>
      </c>
      <c r="BJ82" s="1" t="str">
        <f t="shared" si="11"/>
        <v>T,2201,148.6,140.6,5,12,1005.4,0,0,G0,0|T,2202,148.6,139.4,5,12,1005.4,0,0,G0,0|</v>
      </c>
      <c r="BK82" s="1" t="str">
        <f t="shared" si="12"/>
        <v>148.6,140.0,5.0,9.0,0.0,48.6,0.0,48.6</v>
      </c>
    </row>
    <row r="83" spans="1:63" x14ac:dyDescent="0.2">
      <c r="A83" s="4">
        <f t="shared" si="55"/>
        <v>5.4999999999999964</v>
      </c>
      <c r="B83" s="4">
        <f t="shared" si="13"/>
        <v>54.999999999999964</v>
      </c>
      <c r="C83" s="4">
        <f t="shared" si="14"/>
        <v>1</v>
      </c>
      <c r="D83" s="4">
        <v>1</v>
      </c>
      <c r="E83" s="4">
        <f t="shared" si="15"/>
        <v>5.4999999999999964</v>
      </c>
      <c r="F83" s="19">
        <f t="shared" si="2"/>
        <v>0</v>
      </c>
      <c r="G83" s="19">
        <f t="shared" si="16"/>
        <v>0</v>
      </c>
      <c r="H83" s="19"/>
      <c r="I83" s="19">
        <f t="shared" si="17"/>
        <v>149.49999999999997</v>
      </c>
      <c r="J83" s="19">
        <f t="shared" si="18"/>
        <v>140</v>
      </c>
      <c r="K83" s="19"/>
      <c r="L83" s="19">
        <f t="shared" si="19"/>
        <v>9</v>
      </c>
      <c r="M83" s="19">
        <f t="shared" si="20"/>
        <v>0</v>
      </c>
      <c r="N83" s="19">
        <f t="shared" si="21"/>
        <v>9</v>
      </c>
      <c r="O83" s="19">
        <f t="shared" si="22"/>
        <v>0</v>
      </c>
      <c r="P83" s="19">
        <f t="shared" si="23"/>
        <v>0</v>
      </c>
      <c r="Q83" s="19">
        <f t="shared" si="53"/>
        <v>49.499999999999972</v>
      </c>
      <c r="R83" s="19">
        <f t="shared" si="24"/>
        <v>0</v>
      </c>
      <c r="S83" s="19">
        <f t="shared" si="25"/>
        <v>0.6</v>
      </c>
      <c r="T83" s="4" t="s">
        <v>0</v>
      </c>
      <c r="U83" s="4">
        <f t="shared" si="26"/>
        <v>2201</v>
      </c>
      <c r="V83" s="19">
        <f t="shared" si="3"/>
        <v>149.49999999999997</v>
      </c>
      <c r="W83" s="19">
        <f t="shared" si="3"/>
        <v>140.6</v>
      </c>
      <c r="X83" s="8">
        <f t="shared" si="27"/>
        <v>5</v>
      </c>
      <c r="Y83" s="4">
        <f t="shared" si="4"/>
        <v>12</v>
      </c>
      <c r="Z83" s="8">
        <f t="shared" si="28"/>
        <v>1005.5</v>
      </c>
      <c r="AA83" s="4">
        <f t="shared" si="29"/>
        <v>0</v>
      </c>
      <c r="AB83" s="4">
        <f t="shared" si="30"/>
        <v>0</v>
      </c>
      <c r="AC83" s="4" t="str">
        <f t="shared" si="31"/>
        <v>G0</v>
      </c>
      <c r="AD83" s="4">
        <f t="shared" si="32"/>
        <v>0</v>
      </c>
      <c r="AE83" s="4">
        <f t="shared" si="33"/>
        <v>5.4999999999999964</v>
      </c>
      <c r="AF83" s="19">
        <f t="shared" si="5"/>
        <v>0</v>
      </c>
      <c r="AG83" s="19">
        <f t="shared" si="6"/>
        <v>0</v>
      </c>
      <c r="AH83" s="19"/>
      <c r="AI83" s="19">
        <f t="shared" si="7"/>
        <v>149.49999999999997</v>
      </c>
      <c r="AJ83" s="19">
        <f t="shared" si="8"/>
        <v>140</v>
      </c>
      <c r="AK83" s="19"/>
      <c r="AL83" s="19">
        <f t="shared" si="9"/>
        <v>9</v>
      </c>
      <c r="AM83" s="19">
        <f t="shared" si="10"/>
        <v>0</v>
      </c>
      <c r="AN83" s="19">
        <f t="shared" si="34"/>
        <v>9</v>
      </c>
      <c r="AO83" s="19">
        <f t="shared" si="35"/>
        <v>0</v>
      </c>
      <c r="AP83" s="19">
        <f t="shared" si="36"/>
        <v>0</v>
      </c>
      <c r="AQ83" s="19">
        <f t="shared" si="54"/>
        <v>49.499999999999972</v>
      </c>
      <c r="AR83" s="19">
        <f t="shared" si="37"/>
        <v>0</v>
      </c>
      <c r="AS83" s="19">
        <f t="shared" si="38"/>
        <v>-0.6</v>
      </c>
      <c r="AT83" s="4" t="s">
        <v>0</v>
      </c>
      <c r="AU83" s="4">
        <f t="shared" si="39"/>
        <v>2202</v>
      </c>
      <c r="AV83" s="19">
        <f t="shared" si="40"/>
        <v>149.49999999999997</v>
      </c>
      <c r="AW83" s="19">
        <f t="shared" si="40"/>
        <v>139.4</v>
      </c>
      <c r="AX83" s="8">
        <f t="shared" si="41"/>
        <v>5</v>
      </c>
      <c r="AY83" s="4">
        <f t="shared" si="42"/>
        <v>12</v>
      </c>
      <c r="AZ83" s="8">
        <f t="shared" si="43"/>
        <v>1005.5</v>
      </c>
      <c r="BA83" s="4">
        <f t="shared" si="44"/>
        <v>0</v>
      </c>
      <c r="BB83" s="4">
        <f t="shared" si="45"/>
        <v>0</v>
      </c>
      <c r="BC83" s="4" t="str">
        <f t="shared" si="46"/>
        <v>G0</v>
      </c>
      <c r="BD83" s="4">
        <f t="shared" si="47"/>
        <v>0</v>
      </c>
      <c r="BE83" s="19">
        <f t="shared" si="48"/>
        <v>0</v>
      </c>
      <c r="BF83" s="19">
        <f t="shared" si="49"/>
        <v>1.1999999999999886</v>
      </c>
      <c r="BG83" s="19">
        <f t="shared" si="50"/>
        <v>90</v>
      </c>
      <c r="BH83" s="1" t="str">
        <f t="shared" si="51"/>
        <v>T,2201,149.5,140.6,5,12,1005.5,0,0,G0,0</v>
      </c>
      <c r="BI83" s="1" t="str">
        <f t="shared" si="52"/>
        <v>T,2202,149.5,139.4,5,12,1005.5,0,0,G0,0</v>
      </c>
      <c r="BJ83" s="1" t="str">
        <f t="shared" si="11"/>
        <v>T,2201,149.5,140.6,5,12,1005.5,0,0,G0,0|T,2202,149.5,139.4,5,12,1005.5,0,0,G0,0|</v>
      </c>
      <c r="BK83" s="1" t="str">
        <f t="shared" si="12"/>
        <v>149.5,140.0,5.0,9.0,0.0,49.5,0.0,49.5</v>
      </c>
    </row>
    <row r="84" spans="1:63" x14ac:dyDescent="0.2">
      <c r="A84" s="4">
        <f t="shared" si="55"/>
        <v>5.5999999999999961</v>
      </c>
      <c r="B84" s="4">
        <f t="shared" si="13"/>
        <v>55.999999999999957</v>
      </c>
      <c r="C84" s="4">
        <f t="shared" si="14"/>
        <v>1</v>
      </c>
      <c r="D84" s="4">
        <v>1</v>
      </c>
      <c r="E84" s="4">
        <f t="shared" si="15"/>
        <v>5.5999999999999961</v>
      </c>
      <c r="F84" s="19">
        <f t="shared" si="2"/>
        <v>0</v>
      </c>
      <c r="G84" s="19">
        <f t="shared" si="16"/>
        <v>0</v>
      </c>
      <c r="H84" s="19"/>
      <c r="I84" s="19">
        <f t="shared" si="17"/>
        <v>150.39999999999998</v>
      </c>
      <c r="J84" s="19">
        <f t="shared" si="18"/>
        <v>140</v>
      </c>
      <c r="K84" s="19"/>
      <c r="L84" s="19">
        <f t="shared" si="19"/>
        <v>9</v>
      </c>
      <c r="M84" s="19">
        <f t="shared" si="20"/>
        <v>0</v>
      </c>
      <c r="N84" s="19">
        <f t="shared" si="21"/>
        <v>9</v>
      </c>
      <c r="O84" s="19">
        <f t="shared" si="22"/>
        <v>0</v>
      </c>
      <c r="P84" s="19">
        <f t="shared" si="23"/>
        <v>0</v>
      </c>
      <c r="Q84" s="19">
        <f t="shared" si="53"/>
        <v>50.399999999999977</v>
      </c>
      <c r="R84" s="19">
        <f t="shared" si="24"/>
        <v>0</v>
      </c>
      <c r="S84" s="19">
        <f t="shared" si="25"/>
        <v>0.6</v>
      </c>
      <c r="T84" s="4" t="s">
        <v>0</v>
      </c>
      <c r="U84" s="4">
        <f t="shared" si="26"/>
        <v>2201</v>
      </c>
      <c r="V84" s="19">
        <f t="shared" si="3"/>
        <v>150.39999999999998</v>
      </c>
      <c r="W84" s="19">
        <f t="shared" si="3"/>
        <v>140.6</v>
      </c>
      <c r="X84" s="8">
        <f t="shared" si="27"/>
        <v>5</v>
      </c>
      <c r="Y84" s="4">
        <f t="shared" si="4"/>
        <v>12</v>
      </c>
      <c r="Z84" s="8">
        <f t="shared" si="28"/>
        <v>1005.6</v>
      </c>
      <c r="AA84" s="4">
        <f t="shared" si="29"/>
        <v>0</v>
      </c>
      <c r="AB84" s="4">
        <f t="shared" si="30"/>
        <v>0</v>
      </c>
      <c r="AC84" s="4" t="str">
        <f t="shared" si="31"/>
        <v>G0</v>
      </c>
      <c r="AD84" s="4">
        <f t="shared" si="32"/>
        <v>0</v>
      </c>
      <c r="AE84" s="4">
        <f t="shared" si="33"/>
        <v>5.5999999999999961</v>
      </c>
      <c r="AF84" s="19">
        <f t="shared" si="5"/>
        <v>0</v>
      </c>
      <c r="AG84" s="19">
        <f t="shared" si="6"/>
        <v>0</v>
      </c>
      <c r="AH84" s="19"/>
      <c r="AI84" s="19">
        <f t="shared" si="7"/>
        <v>150.39999999999998</v>
      </c>
      <c r="AJ84" s="19">
        <f t="shared" si="8"/>
        <v>140</v>
      </c>
      <c r="AK84" s="19"/>
      <c r="AL84" s="19">
        <f t="shared" si="9"/>
        <v>9</v>
      </c>
      <c r="AM84" s="19">
        <f t="shared" si="10"/>
        <v>0</v>
      </c>
      <c r="AN84" s="19">
        <f t="shared" si="34"/>
        <v>9</v>
      </c>
      <c r="AO84" s="19">
        <f t="shared" si="35"/>
        <v>0</v>
      </c>
      <c r="AP84" s="19">
        <f t="shared" si="36"/>
        <v>0</v>
      </c>
      <c r="AQ84" s="19">
        <f t="shared" si="54"/>
        <v>50.399999999999977</v>
      </c>
      <c r="AR84" s="19">
        <f t="shared" si="37"/>
        <v>0</v>
      </c>
      <c r="AS84" s="19">
        <f t="shared" si="38"/>
        <v>-0.6</v>
      </c>
      <c r="AT84" s="4" t="s">
        <v>0</v>
      </c>
      <c r="AU84" s="4">
        <f t="shared" si="39"/>
        <v>2202</v>
      </c>
      <c r="AV84" s="19">
        <f t="shared" si="40"/>
        <v>150.39999999999998</v>
      </c>
      <c r="AW84" s="19">
        <f t="shared" si="40"/>
        <v>139.4</v>
      </c>
      <c r="AX84" s="8">
        <f t="shared" si="41"/>
        <v>5</v>
      </c>
      <c r="AY84" s="4">
        <f t="shared" si="42"/>
        <v>12</v>
      </c>
      <c r="AZ84" s="8">
        <f t="shared" si="43"/>
        <v>1005.6</v>
      </c>
      <c r="BA84" s="4">
        <f t="shared" si="44"/>
        <v>0</v>
      </c>
      <c r="BB84" s="4">
        <f t="shared" si="45"/>
        <v>0</v>
      </c>
      <c r="BC84" s="4" t="str">
        <f t="shared" si="46"/>
        <v>G0</v>
      </c>
      <c r="BD84" s="4">
        <f t="shared" si="47"/>
        <v>0</v>
      </c>
      <c r="BE84" s="19">
        <f t="shared" si="48"/>
        <v>0</v>
      </c>
      <c r="BF84" s="19">
        <f t="shared" si="49"/>
        <v>1.1999999999999886</v>
      </c>
      <c r="BG84" s="19">
        <f t="shared" si="50"/>
        <v>90</v>
      </c>
      <c r="BH84" s="1" t="str">
        <f t="shared" si="51"/>
        <v>T,2201,150.4,140.6,5,12,1005.6,0,0,G0,0</v>
      </c>
      <c r="BI84" s="1" t="str">
        <f t="shared" si="52"/>
        <v>T,2202,150.4,139.4,5,12,1005.6,0,0,G0,0</v>
      </c>
      <c r="BJ84" s="1" t="str">
        <f t="shared" si="11"/>
        <v>T,2201,150.4,140.6,5,12,1005.6,0,0,G0,0|T,2202,150.4,139.4,5,12,1005.6,0,0,G0,0|</v>
      </c>
      <c r="BK84" s="1" t="str">
        <f t="shared" si="12"/>
        <v>150.4,140.0,5.0,9.0,0.0,50.4,0.0,50.4</v>
      </c>
    </row>
    <row r="85" spans="1:63" x14ac:dyDescent="0.2">
      <c r="A85" s="8">
        <f t="shared" si="55"/>
        <v>5.6999999999999957</v>
      </c>
      <c r="B85" s="4">
        <f t="shared" si="13"/>
        <v>56.999999999999957</v>
      </c>
      <c r="C85" s="4">
        <f t="shared" si="14"/>
        <v>1</v>
      </c>
      <c r="D85" s="4">
        <v>1</v>
      </c>
      <c r="E85" s="4">
        <f t="shared" si="15"/>
        <v>5.6999999999999957</v>
      </c>
      <c r="F85" s="19">
        <f t="shared" si="2"/>
        <v>0</v>
      </c>
      <c r="G85" s="19">
        <f t="shared" si="16"/>
        <v>0</v>
      </c>
      <c r="H85" s="19"/>
      <c r="I85" s="19">
        <f t="shared" si="17"/>
        <v>151.29999999999995</v>
      </c>
      <c r="J85" s="19">
        <f t="shared" si="18"/>
        <v>140</v>
      </c>
      <c r="K85" s="19"/>
      <c r="L85" s="19">
        <f t="shared" si="19"/>
        <v>9</v>
      </c>
      <c r="M85" s="19">
        <f t="shared" si="20"/>
        <v>0</v>
      </c>
      <c r="N85" s="19">
        <f t="shared" si="21"/>
        <v>9</v>
      </c>
      <c r="O85" s="19">
        <f t="shared" si="22"/>
        <v>0</v>
      </c>
      <c r="P85" s="19">
        <f t="shared" si="23"/>
        <v>0</v>
      </c>
      <c r="Q85" s="19">
        <f t="shared" si="53"/>
        <v>51.299999999999955</v>
      </c>
      <c r="R85" s="19">
        <f t="shared" si="24"/>
        <v>0</v>
      </c>
      <c r="S85" s="19">
        <f t="shared" si="25"/>
        <v>0.6</v>
      </c>
      <c r="T85" s="4" t="s">
        <v>0</v>
      </c>
      <c r="U85" s="4">
        <f t="shared" si="26"/>
        <v>2201</v>
      </c>
      <c r="V85" s="19">
        <f t="shared" si="3"/>
        <v>151.29999999999995</v>
      </c>
      <c r="W85" s="19">
        <f t="shared" si="3"/>
        <v>140.6</v>
      </c>
      <c r="X85" s="8">
        <f t="shared" si="27"/>
        <v>5</v>
      </c>
      <c r="Y85" s="4">
        <f t="shared" si="4"/>
        <v>12</v>
      </c>
      <c r="Z85" s="8">
        <f t="shared" si="28"/>
        <v>1005.7</v>
      </c>
      <c r="AA85" s="4">
        <f t="shared" si="29"/>
        <v>0</v>
      </c>
      <c r="AB85" s="4">
        <f t="shared" si="30"/>
        <v>0</v>
      </c>
      <c r="AC85" s="4" t="str">
        <f t="shared" si="31"/>
        <v>G0</v>
      </c>
      <c r="AD85" s="4">
        <f t="shared" si="32"/>
        <v>0</v>
      </c>
      <c r="AE85" s="4">
        <f t="shared" si="33"/>
        <v>5.6999999999999957</v>
      </c>
      <c r="AF85" s="19">
        <f t="shared" si="5"/>
        <v>0</v>
      </c>
      <c r="AG85" s="19">
        <f t="shared" si="6"/>
        <v>0</v>
      </c>
      <c r="AH85" s="19"/>
      <c r="AI85" s="19">
        <f t="shared" si="7"/>
        <v>151.29999999999995</v>
      </c>
      <c r="AJ85" s="19">
        <f t="shared" si="8"/>
        <v>140</v>
      </c>
      <c r="AK85" s="19"/>
      <c r="AL85" s="19">
        <f t="shared" si="9"/>
        <v>9</v>
      </c>
      <c r="AM85" s="19">
        <f t="shared" si="10"/>
        <v>0</v>
      </c>
      <c r="AN85" s="19">
        <f t="shared" si="34"/>
        <v>9</v>
      </c>
      <c r="AO85" s="19">
        <f t="shared" si="35"/>
        <v>0</v>
      </c>
      <c r="AP85" s="19">
        <f t="shared" si="36"/>
        <v>0</v>
      </c>
      <c r="AQ85" s="19">
        <f t="shared" si="54"/>
        <v>51.299999999999955</v>
      </c>
      <c r="AR85" s="19">
        <f t="shared" si="37"/>
        <v>0</v>
      </c>
      <c r="AS85" s="19">
        <f t="shared" si="38"/>
        <v>-0.6</v>
      </c>
      <c r="AT85" s="4" t="s">
        <v>0</v>
      </c>
      <c r="AU85" s="4">
        <f t="shared" si="39"/>
        <v>2202</v>
      </c>
      <c r="AV85" s="19">
        <f t="shared" si="40"/>
        <v>151.29999999999995</v>
      </c>
      <c r="AW85" s="19">
        <f t="shared" si="40"/>
        <v>139.4</v>
      </c>
      <c r="AX85" s="8">
        <f t="shared" si="41"/>
        <v>5</v>
      </c>
      <c r="AY85" s="4">
        <f t="shared" si="42"/>
        <v>12</v>
      </c>
      <c r="AZ85" s="8">
        <f t="shared" si="43"/>
        <v>1005.7</v>
      </c>
      <c r="BA85" s="4">
        <f t="shared" si="44"/>
        <v>0</v>
      </c>
      <c r="BB85" s="4">
        <f t="shared" si="45"/>
        <v>0</v>
      </c>
      <c r="BC85" s="4" t="str">
        <f t="shared" si="46"/>
        <v>G0</v>
      </c>
      <c r="BD85" s="4">
        <f t="shared" si="47"/>
        <v>0</v>
      </c>
      <c r="BE85" s="19">
        <f t="shared" si="48"/>
        <v>0</v>
      </c>
      <c r="BF85" s="19">
        <f t="shared" si="49"/>
        <v>1.1999999999999886</v>
      </c>
      <c r="BG85" s="19">
        <f t="shared" si="50"/>
        <v>90</v>
      </c>
      <c r="BH85" s="1" t="str">
        <f t="shared" si="51"/>
        <v>T,2201,151.3,140.6,5,12,1005.7,0,0,G0,0</v>
      </c>
      <c r="BI85" s="1" t="str">
        <f t="shared" si="52"/>
        <v>T,2202,151.3,139.4,5,12,1005.7,0,0,G0,0</v>
      </c>
      <c r="BJ85" s="1" t="str">
        <f t="shared" si="11"/>
        <v>T,2201,151.3,140.6,5,12,1005.7,0,0,G0,0|T,2202,151.3,139.4,5,12,1005.7,0,0,G0,0|</v>
      </c>
      <c r="BK85" s="1" t="str">
        <f t="shared" si="12"/>
        <v>151.3,140.0,5.0,9.0,0.0,51.3,0.0,51.3</v>
      </c>
    </row>
    <row r="86" spans="1:63" x14ac:dyDescent="0.2">
      <c r="A86" s="8">
        <f t="shared" si="55"/>
        <v>5.7999999999999954</v>
      </c>
      <c r="B86" s="4">
        <f t="shared" si="13"/>
        <v>57.99999999999995</v>
      </c>
      <c r="C86" s="4">
        <f t="shared" si="14"/>
        <v>1</v>
      </c>
      <c r="D86" s="4">
        <v>1</v>
      </c>
      <c r="E86" s="4">
        <f t="shared" si="15"/>
        <v>5.7999999999999954</v>
      </c>
      <c r="F86" s="19">
        <f t="shared" si="2"/>
        <v>0</v>
      </c>
      <c r="G86" s="19">
        <f t="shared" si="16"/>
        <v>0</v>
      </c>
      <c r="H86" s="19"/>
      <c r="I86" s="19">
        <f t="shared" si="17"/>
        <v>152.19999999999996</v>
      </c>
      <c r="J86" s="19">
        <f t="shared" si="18"/>
        <v>140</v>
      </c>
      <c r="K86" s="19"/>
      <c r="L86" s="19">
        <f t="shared" si="19"/>
        <v>9</v>
      </c>
      <c r="M86" s="19">
        <f t="shared" si="20"/>
        <v>0</v>
      </c>
      <c r="N86" s="19">
        <f t="shared" si="21"/>
        <v>9</v>
      </c>
      <c r="O86" s="19">
        <f t="shared" si="22"/>
        <v>0</v>
      </c>
      <c r="P86" s="19">
        <f t="shared" si="23"/>
        <v>0</v>
      </c>
      <c r="Q86" s="19">
        <f t="shared" si="53"/>
        <v>52.19999999999996</v>
      </c>
      <c r="R86" s="19">
        <f t="shared" si="24"/>
        <v>0</v>
      </c>
      <c r="S86" s="19">
        <f t="shared" si="25"/>
        <v>0.6</v>
      </c>
      <c r="T86" s="4" t="s">
        <v>0</v>
      </c>
      <c r="U86" s="4">
        <f t="shared" si="26"/>
        <v>2201</v>
      </c>
      <c r="V86" s="19">
        <f t="shared" si="3"/>
        <v>152.19999999999996</v>
      </c>
      <c r="W86" s="19">
        <f t="shared" si="3"/>
        <v>140.6</v>
      </c>
      <c r="X86" s="8">
        <f t="shared" si="27"/>
        <v>5</v>
      </c>
      <c r="Y86" s="4">
        <f t="shared" si="4"/>
        <v>12</v>
      </c>
      <c r="Z86" s="8">
        <f t="shared" si="28"/>
        <v>1005.8</v>
      </c>
      <c r="AA86" s="4">
        <f t="shared" si="29"/>
        <v>0</v>
      </c>
      <c r="AB86" s="4">
        <f t="shared" si="30"/>
        <v>0</v>
      </c>
      <c r="AC86" s="4" t="str">
        <f t="shared" si="31"/>
        <v>G0</v>
      </c>
      <c r="AD86" s="4">
        <f t="shared" si="32"/>
        <v>0</v>
      </c>
      <c r="AE86" s="4">
        <f t="shared" si="33"/>
        <v>5.7999999999999954</v>
      </c>
      <c r="AF86" s="19">
        <f t="shared" si="5"/>
        <v>0</v>
      </c>
      <c r="AG86" s="19">
        <f t="shared" si="6"/>
        <v>0</v>
      </c>
      <c r="AH86" s="19"/>
      <c r="AI86" s="19">
        <f t="shared" si="7"/>
        <v>152.19999999999996</v>
      </c>
      <c r="AJ86" s="19">
        <f t="shared" si="8"/>
        <v>140</v>
      </c>
      <c r="AK86" s="19"/>
      <c r="AL86" s="19">
        <f t="shared" si="9"/>
        <v>9</v>
      </c>
      <c r="AM86" s="19">
        <f t="shared" si="10"/>
        <v>0</v>
      </c>
      <c r="AN86" s="19">
        <f t="shared" si="34"/>
        <v>9</v>
      </c>
      <c r="AO86" s="19">
        <f t="shared" si="35"/>
        <v>0</v>
      </c>
      <c r="AP86" s="19">
        <f t="shared" si="36"/>
        <v>0</v>
      </c>
      <c r="AQ86" s="19">
        <f t="shared" si="54"/>
        <v>52.19999999999996</v>
      </c>
      <c r="AR86" s="19">
        <f t="shared" si="37"/>
        <v>0</v>
      </c>
      <c r="AS86" s="19">
        <f t="shared" si="38"/>
        <v>-0.6</v>
      </c>
      <c r="AT86" s="4" t="s">
        <v>0</v>
      </c>
      <c r="AU86" s="4">
        <f t="shared" si="39"/>
        <v>2202</v>
      </c>
      <c r="AV86" s="19">
        <f t="shared" si="40"/>
        <v>152.19999999999996</v>
      </c>
      <c r="AW86" s="19">
        <f t="shared" si="40"/>
        <v>139.4</v>
      </c>
      <c r="AX86" s="8">
        <f t="shared" si="41"/>
        <v>5</v>
      </c>
      <c r="AY86" s="4">
        <f t="shared" si="42"/>
        <v>12</v>
      </c>
      <c r="AZ86" s="8">
        <f t="shared" si="43"/>
        <v>1005.8</v>
      </c>
      <c r="BA86" s="4">
        <f t="shared" si="44"/>
        <v>0</v>
      </c>
      <c r="BB86" s="4">
        <f t="shared" si="45"/>
        <v>0</v>
      </c>
      <c r="BC86" s="4" t="str">
        <f t="shared" si="46"/>
        <v>G0</v>
      </c>
      <c r="BD86" s="4">
        <f t="shared" si="47"/>
        <v>0</v>
      </c>
      <c r="BE86" s="19">
        <f t="shared" si="48"/>
        <v>0</v>
      </c>
      <c r="BF86" s="19">
        <f t="shared" si="49"/>
        <v>1.1999999999999886</v>
      </c>
      <c r="BG86" s="19">
        <f t="shared" si="50"/>
        <v>90</v>
      </c>
      <c r="BH86" s="1" t="str">
        <f t="shared" si="51"/>
        <v>T,2201,152.2,140.6,5,12,1005.8,0,0,G0,0</v>
      </c>
      <c r="BI86" s="1" t="str">
        <f t="shared" si="52"/>
        <v>T,2202,152.2,139.4,5,12,1005.8,0,0,G0,0</v>
      </c>
      <c r="BJ86" s="1" t="str">
        <f t="shared" si="11"/>
        <v>T,2201,152.2,140.6,5,12,1005.8,0,0,G0,0|T,2202,152.2,139.4,5,12,1005.8,0,0,G0,0|</v>
      </c>
      <c r="BK86" s="1" t="str">
        <f t="shared" si="12"/>
        <v>152.2,140.0,5.0,9.0,0.0,52.2,0.0,52.2</v>
      </c>
    </row>
    <row r="87" spans="1:63" x14ac:dyDescent="0.2">
      <c r="A87" s="8">
        <f t="shared" si="55"/>
        <v>5.899999999999995</v>
      </c>
      <c r="B87" s="4">
        <f t="shared" si="13"/>
        <v>58.99999999999995</v>
      </c>
      <c r="C87" s="4">
        <f t="shared" si="14"/>
        <v>1</v>
      </c>
      <c r="D87" s="4">
        <v>1</v>
      </c>
      <c r="E87" s="4">
        <f t="shared" si="15"/>
        <v>5.899999999999995</v>
      </c>
      <c r="F87" s="19">
        <f t="shared" si="2"/>
        <v>0</v>
      </c>
      <c r="G87" s="19">
        <f t="shared" si="16"/>
        <v>0</v>
      </c>
      <c r="H87" s="19"/>
      <c r="I87" s="19">
        <f t="shared" si="17"/>
        <v>153.09999999999997</v>
      </c>
      <c r="J87" s="19">
        <f t="shared" si="18"/>
        <v>140</v>
      </c>
      <c r="K87" s="19"/>
      <c r="L87" s="19">
        <f t="shared" si="19"/>
        <v>9</v>
      </c>
      <c r="M87" s="19">
        <f t="shared" si="20"/>
        <v>0</v>
      </c>
      <c r="N87" s="19">
        <f t="shared" si="21"/>
        <v>9</v>
      </c>
      <c r="O87" s="19">
        <f t="shared" si="22"/>
        <v>0</v>
      </c>
      <c r="P87" s="19">
        <f t="shared" si="23"/>
        <v>0</v>
      </c>
      <c r="Q87" s="19">
        <f t="shared" si="53"/>
        <v>53.099999999999966</v>
      </c>
      <c r="R87" s="19">
        <f t="shared" si="24"/>
        <v>0</v>
      </c>
      <c r="S87" s="19">
        <f t="shared" si="25"/>
        <v>0.6</v>
      </c>
      <c r="T87" s="4" t="s">
        <v>0</v>
      </c>
      <c r="U87" s="4">
        <f t="shared" si="26"/>
        <v>2201</v>
      </c>
      <c r="V87" s="19">
        <f t="shared" si="3"/>
        <v>153.09999999999997</v>
      </c>
      <c r="W87" s="19">
        <f t="shared" si="3"/>
        <v>140.6</v>
      </c>
      <c r="X87" s="8">
        <f t="shared" si="27"/>
        <v>5</v>
      </c>
      <c r="Y87" s="4">
        <f t="shared" si="4"/>
        <v>12</v>
      </c>
      <c r="Z87" s="8">
        <f t="shared" si="28"/>
        <v>1005.9</v>
      </c>
      <c r="AA87" s="4">
        <f t="shared" si="29"/>
        <v>0</v>
      </c>
      <c r="AB87" s="4">
        <f t="shared" si="30"/>
        <v>0</v>
      </c>
      <c r="AC87" s="4" t="str">
        <f t="shared" si="31"/>
        <v>G0</v>
      </c>
      <c r="AD87" s="4">
        <f t="shared" si="32"/>
        <v>0</v>
      </c>
      <c r="AE87" s="4">
        <f t="shared" si="33"/>
        <v>5.899999999999995</v>
      </c>
      <c r="AF87" s="19">
        <f t="shared" si="5"/>
        <v>0</v>
      </c>
      <c r="AG87" s="19">
        <f t="shared" si="6"/>
        <v>0</v>
      </c>
      <c r="AH87" s="19"/>
      <c r="AI87" s="19">
        <f t="shared" si="7"/>
        <v>153.09999999999997</v>
      </c>
      <c r="AJ87" s="19">
        <f t="shared" si="8"/>
        <v>140</v>
      </c>
      <c r="AK87" s="19"/>
      <c r="AL87" s="19">
        <f t="shared" si="9"/>
        <v>9</v>
      </c>
      <c r="AM87" s="19">
        <f t="shared" si="10"/>
        <v>0</v>
      </c>
      <c r="AN87" s="19">
        <f t="shared" si="34"/>
        <v>9</v>
      </c>
      <c r="AO87" s="19">
        <f t="shared" si="35"/>
        <v>0</v>
      </c>
      <c r="AP87" s="19">
        <f t="shared" si="36"/>
        <v>0</v>
      </c>
      <c r="AQ87" s="19">
        <f t="shared" si="54"/>
        <v>53.099999999999966</v>
      </c>
      <c r="AR87" s="19">
        <f t="shared" si="37"/>
        <v>0</v>
      </c>
      <c r="AS87" s="19">
        <f t="shared" si="38"/>
        <v>-0.6</v>
      </c>
      <c r="AT87" s="4" t="s">
        <v>0</v>
      </c>
      <c r="AU87" s="4">
        <f t="shared" si="39"/>
        <v>2202</v>
      </c>
      <c r="AV87" s="19">
        <f t="shared" si="40"/>
        <v>153.09999999999997</v>
      </c>
      <c r="AW87" s="19">
        <f t="shared" si="40"/>
        <v>139.4</v>
      </c>
      <c r="AX87" s="8">
        <f t="shared" si="41"/>
        <v>5</v>
      </c>
      <c r="AY87" s="4">
        <f t="shared" si="42"/>
        <v>12</v>
      </c>
      <c r="AZ87" s="8">
        <f t="shared" si="43"/>
        <v>1005.9</v>
      </c>
      <c r="BA87" s="4">
        <f t="shared" si="44"/>
        <v>0</v>
      </c>
      <c r="BB87" s="4">
        <f t="shared" si="45"/>
        <v>0</v>
      </c>
      <c r="BC87" s="4" t="str">
        <f t="shared" si="46"/>
        <v>G0</v>
      </c>
      <c r="BD87" s="4">
        <f t="shared" si="47"/>
        <v>0</v>
      </c>
      <c r="BE87" s="19">
        <f t="shared" si="48"/>
        <v>0</v>
      </c>
      <c r="BF87" s="19">
        <f t="shared" si="49"/>
        <v>1.1999999999999886</v>
      </c>
      <c r="BG87" s="19">
        <f t="shared" si="50"/>
        <v>90</v>
      </c>
      <c r="BH87" s="1" t="str">
        <f t="shared" si="51"/>
        <v>T,2201,153.1,140.6,5,12,1005.9,0,0,G0,0</v>
      </c>
      <c r="BI87" s="1" t="str">
        <f t="shared" si="52"/>
        <v>T,2202,153.1,139.4,5,12,1005.9,0,0,G0,0</v>
      </c>
      <c r="BJ87" s="1" t="str">
        <f t="shared" si="11"/>
        <v>T,2201,153.1,140.6,5,12,1005.9,0,0,G0,0|T,2202,153.1,139.4,5,12,1005.9,0,0,G0,0|</v>
      </c>
      <c r="BK87" s="1" t="str">
        <f t="shared" si="12"/>
        <v>153.1,140.0,5.0,9.0,0.0,53.1,0.0,53.1</v>
      </c>
    </row>
    <row r="88" spans="1:63" x14ac:dyDescent="0.2">
      <c r="A88" s="154">
        <f t="shared" si="55"/>
        <v>5.9999999999999947</v>
      </c>
      <c r="B88" s="4">
        <f t="shared" si="13"/>
        <v>59.999999999999943</v>
      </c>
      <c r="C88" s="4">
        <f t="shared" si="14"/>
        <v>1</v>
      </c>
      <c r="D88" s="4">
        <v>1</v>
      </c>
      <c r="E88" s="4">
        <f t="shared" si="15"/>
        <v>5.9999999999999947</v>
      </c>
      <c r="F88" s="19">
        <f t="shared" si="2"/>
        <v>0</v>
      </c>
      <c r="G88" s="19">
        <f t="shared" si="16"/>
        <v>0</v>
      </c>
      <c r="H88" s="19"/>
      <c r="I88" s="19">
        <f t="shared" si="17"/>
        <v>153.99999999999994</v>
      </c>
      <c r="J88" s="19">
        <f t="shared" si="18"/>
        <v>140</v>
      </c>
      <c r="K88" s="19"/>
      <c r="L88" s="19">
        <f t="shared" si="19"/>
        <v>9</v>
      </c>
      <c r="M88" s="19">
        <f t="shared" si="20"/>
        <v>0</v>
      </c>
      <c r="N88" s="19">
        <f t="shared" si="21"/>
        <v>9</v>
      </c>
      <c r="O88" s="19">
        <f t="shared" si="22"/>
        <v>0</v>
      </c>
      <c r="P88" s="19">
        <f t="shared" si="23"/>
        <v>0</v>
      </c>
      <c r="Q88" s="19">
        <f t="shared" si="53"/>
        <v>53.999999999999943</v>
      </c>
      <c r="R88" s="19">
        <f t="shared" si="24"/>
        <v>0</v>
      </c>
      <c r="S88" s="19">
        <f t="shared" si="25"/>
        <v>0.6</v>
      </c>
      <c r="T88" s="4" t="s">
        <v>0</v>
      </c>
      <c r="U88" s="4">
        <f t="shared" si="26"/>
        <v>2201</v>
      </c>
      <c r="V88" s="19">
        <f t="shared" si="3"/>
        <v>153.99999999999994</v>
      </c>
      <c r="W88" s="19">
        <f t="shared" si="3"/>
        <v>140.6</v>
      </c>
      <c r="X88" s="8">
        <f t="shared" si="27"/>
        <v>5</v>
      </c>
      <c r="Y88" s="4">
        <f t="shared" si="4"/>
        <v>12</v>
      </c>
      <c r="Z88" s="8">
        <f t="shared" si="28"/>
        <v>1006</v>
      </c>
      <c r="AA88" s="4">
        <f t="shared" si="29"/>
        <v>0</v>
      </c>
      <c r="AB88" s="4">
        <f t="shared" si="30"/>
        <v>0</v>
      </c>
      <c r="AC88" s="4" t="str">
        <f t="shared" si="31"/>
        <v>G0</v>
      </c>
      <c r="AD88" s="4">
        <f t="shared" si="32"/>
        <v>0</v>
      </c>
      <c r="AE88" s="4">
        <f t="shared" si="33"/>
        <v>5.9999999999999947</v>
      </c>
      <c r="AF88" s="19">
        <f t="shared" si="5"/>
        <v>0</v>
      </c>
      <c r="AG88" s="19">
        <f t="shared" si="6"/>
        <v>0</v>
      </c>
      <c r="AH88" s="19"/>
      <c r="AI88" s="19">
        <f t="shared" si="7"/>
        <v>153.99999999999994</v>
      </c>
      <c r="AJ88" s="19">
        <f t="shared" si="8"/>
        <v>140</v>
      </c>
      <c r="AK88" s="19"/>
      <c r="AL88" s="19">
        <f t="shared" si="9"/>
        <v>9</v>
      </c>
      <c r="AM88" s="19">
        <f t="shared" si="10"/>
        <v>0</v>
      </c>
      <c r="AN88" s="19">
        <f t="shared" si="34"/>
        <v>9</v>
      </c>
      <c r="AO88" s="19">
        <f t="shared" si="35"/>
        <v>0</v>
      </c>
      <c r="AP88" s="19">
        <f t="shared" si="36"/>
        <v>0</v>
      </c>
      <c r="AQ88" s="19">
        <f t="shared" si="54"/>
        <v>53.999999999999943</v>
      </c>
      <c r="AR88" s="19">
        <f t="shared" si="37"/>
        <v>0</v>
      </c>
      <c r="AS88" s="19">
        <f t="shared" si="38"/>
        <v>-0.6</v>
      </c>
      <c r="AT88" s="4" t="s">
        <v>0</v>
      </c>
      <c r="AU88" s="4">
        <f t="shared" si="39"/>
        <v>2202</v>
      </c>
      <c r="AV88" s="19">
        <f t="shared" si="40"/>
        <v>153.99999999999994</v>
      </c>
      <c r="AW88" s="19">
        <f t="shared" si="40"/>
        <v>139.4</v>
      </c>
      <c r="AX88" s="8">
        <f t="shared" si="41"/>
        <v>5</v>
      </c>
      <c r="AY88" s="4">
        <f t="shared" si="42"/>
        <v>12</v>
      </c>
      <c r="AZ88" s="8">
        <f t="shared" si="43"/>
        <v>1006</v>
      </c>
      <c r="BA88" s="4">
        <f t="shared" si="44"/>
        <v>0</v>
      </c>
      <c r="BB88" s="4">
        <f t="shared" si="45"/>
        <v>0</v>
      </c>
      <c r="BC88" s="4" t="str">
        <f t="shared" si="46"/>
        <v>G0</v>
      </c>
      <c r="BD88" s="4">
        <f t="shared" si="47"/>
        <v>0</v>
      </c>
      <c r="BE88" s="19">
        <f t="shared" si="48"/>
        <v>0</v>
      </c>
      <c r="BF88" s="19">
        <f t="shared" si="49"/>
        <v>1.1999999999999886</v>
      </c>
      <c r="BG88" s="19">
        <f t="shared" si="50"/>
        <v>90</v>
      </c>
      <c r="BH88" s="1" t="str">
        <f t="shared" si="51"/>
        <v>T,2201,154.0,140.6,5,12,1006.0,0,0,G0,0</v>
      </c>
      <c r="BI88" s="158"/>
      <c r="BJ88" s="1" t="str">
        <f>IF(C88=1,CONCATENATE(BH88,BI88,$BH$25),"")</f>
        <v>T,2201,154.0,140.6,5,12,1006.0,0,0,G0,0|</v>
      </c>
      <c r="BK88" s="1" t="str">
        <f t="shared" si="12"/>
        <v>154.0,140.0,5.0,9.0,0.0,54.0,0.0,54.0</v>
      </c>
    </row>
    <row r="89" spans="1:63" x14ac:dyDescent="0.2">
      <c r="A89" s="4">
        <f t="shared" si="55"/>
        <v>6.0999999999999943</v>
      </c>
      <c r="B89" s="4">
        <f t="shared" si="13"/>
        <v>60.999999999999943</v>
      </c>
      <c r="C89" s="4">
        <f t="shared" si="14"/>
        <v>1</v>
      </c>
      <c r="D89" s="4">
        <v>1</v>
      </c>
      <c r="E89" s="4">
        <f t="shared" si="15"/>
        <v>6.0999999999999943</v>
      </c>
      <c r="F89" s="19">
        <f t="shared" si="2"/>
        <v>0</v>
      </c>
      <c r="G89" s="19">
        <f t="shared" si="16"/>
        <v>0</v>
      </c>
      <c r="H89" s="19"/>
      <c r="I89" s="19">
        <f t="shared" si="17"/>
        <v>154.89999999999995</v>
      </c>
      <c r="J89" s="19">
        <f t="shared" si="18"/>
        <v>140</v>
      </c>
      <c r="K89" s="19"/>
      <c r="L89" s="19">
        <f t="shared" si="19"/>
        <v>9</v>
      </c>
      <c r="M89" s="19">
        <f t="shared" si="20"/>
        <v>0</v>
      </c>
      <c r="N89" s="19">
        <f t="shared" si="21"/>
        <v>9</v>
      </c>
      <c r="O89" s="19">
        <f t="shared" si="22"/>
        <v>0</v>
      </c>
      <c r="P89" s="19">
        <f t="shared" si="23"/>
        <v>0</v>
      </c>
      <c r="Q89" s="19">
        <f t="shared" si="53"/>
        <v>54.899999999999949</v>
      </c>
      <c r="R89" s="19">
        <f t="shared" si="24"/>
        <v>0</v>
      </c>
      <c r="S89" s="19">
        <f t="shared" si="25"/>
        <v>0.6</v>
      </c>
      <c r="T89" s="4" t="s">
        <v>0</v>
      </c>
      <c r="U89" s="4">
        <f t="shared" si="26"/>
        <v>2201</v>
      </c>
      <c r="V89" s="19">
        <f t="shared" si="3"/>
        <v>154.89999999999995</v>
      </c>
      <c r="W89" s="19">
        <f t="shared" si="3"/>
        <v>140.6</v>
      </c>
      <c r="X89" s="8">
        <f t="shared" si="27"/>
        <v>5</v>
      </c>
      <c r="Y89" s="4">
        <f t="shared" si="4"/>
        <v>12</v>
      </c>
      <c r="Z89" s="8">
        <f t="shared" si="28"/>
        <v>1006.1</v>
      </c>
      <c r="AA89" s="4">
        <f t="shared" si="29"/>
        <v>0</v>
      </c>
      <c r="AB89" s="4">
        <f t="shared" si="30"/>
        <v>0</v>
      </c>
      <c r="AC89" s="4" t="str">
        <f t="shared" si="31"/>
        <v>G0</v>
      </c>
      <c r="AD89" s="4">
        <f t="shared" si="32"/>
        <v>0</v>
      </c>
      <c r="AE89" s="4">
        <f t="shared" si="33"/>
        <v>6.0999999999999943</v>
      </c>
      <c r="AF89" s="19">
        <f t="shared" si="5"/>
        <v>0</v>
      </c>
      <c r="AG89" s="19">
        <f t="shared" si="6"/>
        <v>0</v>
      </c>
      <c r="AH89" s="19"/>
      <c r="AI89" s="19">
        <f t="shared" si="7"/>
        <v>154.89999999999995</v>
      </c>
      <c r="AJ89" s="19">
        <f t="shared" si="8"/>
        <v>140</v>
      </c>
      <c r="AK89" s="19"/>
      <c r="AL89" s="19">
        <f t="shared" si="9"/>
        <v>9</v>
      </c>
      <c r="AM89" s="19">
        <f t="shared" si="10"/>
        <v>0</v>
      </c>
      <c r="AN89" s="19">
        <f t="shared" si="34"/>
        <v>9</v>
      </c>
      <c r="AO89" s="19">
        <f t="shared" si="35"/>
        <v>0</v>
      </c>
      <c r="AP89" s="19">
        <f t="shared" si="36"/>
        <v>0</v>
      </c>
      <c r="AQ89" s="19">
        <f t="shared" si="54"/>
        <v>54.899999999999949</v>
      </c>
      <c r="AR89" s="19">
        <f t="shared" si="37"/>
        <v>0</v>
      </c>
      <c r="AS89" s="19">
        <f t="shared" si="38"/>
        <v>-0.6</v>
      </c>
      <c r="AT89" s="4" t="s">
        <v>0</v>
      </c>
      <c r="AU89" s="4">
        <f t="shared" si="39"/>
        <v>2202</v>
      </c>
      <c r="AV89" s="19">
        <f t="shared" si="40"/>
        <v>154.89999999999995</v>
      </c>
      <c r="AW89" s="19">
        <f t="shared" si="40"/>
        <v>139.4</v>
      </c>
      <c r="AX89" s="8">
        <f t="shared" si="41"/>
        <v>5</v>
      </c>
      <c r="AY89" s="4">
        <f t="shared" si="42"/>
        <v>12</v>
      </c>
      <c r="AZ89" s="8">
        <f t="shared" si="43"/>
        <v>1006.1</v>
      </c>
      <c r="BA89" s="4">
        <f t="shared" si="44"/>
        <v>0</v>
      </c>
      <c r="BB89" s="4">
        <f t="shared" si="45"/>
        <v>0</v>
      </c>
      <c r="BC89" s="4" t="str">
        <f t="shared" si="46"/>
        <v>G0</v>
      </c>
      <c r="BD89" s="4">
        <f t="shared" si="47"/>
        <v>0</v>
      </c>
      <c r="BE89" s="19">
        <f t="shared" si="48"/>
        <v>0</v>
      </c>
      <c r="BF89" s="19">
        <f t="shared" si="49"/>
        <v>1.1999999999999886</v>
      </c>
      <c r="BG89" s="19">
        <f t="shared" si="50"/>
        <v>90</v>
      </c>
      <c r="BH89" s="1" t="str">
        <f t="shared" si="51"/>
        <v>T,2201,154.9,140.6,5,12,1006.1,0,0,G0,0</v>
      </c>
      <c r="BI89" s="1" t="str">
        <f t="shared" si="52"/>
        <v>T,2202,154.9,139.4,5,12,1006.1,0,0,G0,0</v>
      </c>
      <c r="BJ89" s="1" t="str">
        <f t="shared" si="11"/>
        <v>T,2201,154.9,140.6,5,12,1006.1,0,0,G0,0|T,2202,154.9,139.4,5,12,1006.1,0,0,G0,0|</v>
      </c>
      <c r="BK89" s="1" t="str">
        <f t="shared" si="12"/>
        <v>154.9,140.0,5.0,9.0,0.0,54.9,0.0,54.9</v>
      </c>
    </row>
    <row r="90" spans="1:63" x14ac:dyDescent="0.2">
      <c r="A90" s="4">
        <f t="shared" si="55"/>
        <v>6.199999999999994</v>
      </c>
      <c r="B90" s="4">
        <f t="shared" si="13"/>
        <v>61.999999999999936</v>
      </c>
      <c r="C90" s="4">
        <f t="shared" si="14"/>
        <v>1</v>
      </c>
      <c r="D90" s="4">
        <v>1</v>
      </c>
      <c r="E90" s="4">
        <f t="shared" si="15"/>
        <v>6.199999999999994</v>
      </c>
      <c r="F90" s="19">
        <f t="shared" si="2"/>
        <v>0</v>
      </c>
      <c r="G90" s="19">
        <f t="shared" si="16"/>
        <v>0</v>
      </c>
      <c r="H90" s="19"/>
      <c r="I90" s="19">
        <f t="shared" si="17"/>
        <v>155.79999999999995</v>
      </c>
      <c r="J90" s="19">
        <f t="shared" si="18"/>
        <v>140</v>
      </c>
      <c r="K90" s="19"/>
      <c r="L90" s="19">
        <f t="shared" si="19"/>
        <v>9</v>
      </c>
      <c r="M90" s="19">
        <f t="shared" si="20"/>
        <v>0</v>
      </c>
      <c r="N90" s="19">
        <f t="shared" si="21"/>
        <v>9</v>
      </c>
      <c r="O90" s="19">
        <f t="shared" si="22"/>
        <v>0</v>
      </c>
      <c r="P90" s="19">
        <f t="shared" si="23"/>
        <v>0</v>
      </c>
      <c r="Q90" s="19">
        <f t="shared" si="53"/>
        <v>55.799999999999955</v>
      </c>
      <c r="R90" s="19">
        <f t="shared" si="24"/>
        <v>0</v>
      </c>
      <c r="S90" s="19">
        <f t="shared" si="25"/>
        <v>0.6</v>
      </c>
      <c r="T90" s="4" t="s">
        <v>0</v>
      </c>
      <c r="U90" s="4">
        <f t="shared" si="26"/>
        <v>2201</v>
      </c>
      <c r="V90" s="19">
        <f t="shared" si="3"/>
        <v>155.79999999999995</v>
      </c>
      <c r="W90" s="19">
        <f t="shared" si="3"/>
        <v>140.6</v>
      </c>
      <c r="X90" s="8">
        <f t="shared" si="27"/>
        <v>5</v>
      </c>
      <c r="Y90" s="4">
        <f t="shared" si="4"/>
        <v>12</v>
      </c>
      <c r="Z90" s="8">
        <f t="shared" si="28"/>
        <v>1006.2</v>
      </c>
      <c r="AA90" s="4">
        <f t="shared" si="29"/>
        <v>0</v>
      </c>
      <c r="AB90" s="4">
        <f t="shared" si="30"/>
        <v>0</v>
      </c>
      <c r="AC90" s="4" t="str">
        <f t="shared" si="31"/>
        <v>G0</v>
      </c>
      <c r="AD90" s="4">
        <f t="shared" si="32"/>
        <v>0</v>
      </c>
      <c r="AE90" s="4">
        <f t="shared" si="33"/>
        <v>6.199999999999994</v>
      </c>
      <c r="AF90" s="19">
        <f t="shared" si="5"/>
        <v>0</v>
      </c>
      <c r="AG90" s="19">
        <f t="shared" si="6"/>
        <v>0</v>
      </c>
      <c r="AH90" s="19"/>
      <c r="AI90" s="19">
        <f t="shared" si="7"/>
        <v>155.79999999999995</v>
      </c>
      <c r="AJ90" s="19">
        <f t="shared" si="8"/>
        <v>140</v>
      </c>
      <c r="AK90" s="19"/>
      <c r="AL90" s="19">
        <f t="shared" si="9"/>
        <v>9</v>
      </c>
      <c r="AM90" s="19">
        <f t="shared" si="10"/>
        <v>0</v>
      </c>
      <c r="AN90" s="19">
        <f t="shared" si="34"/>
        <v>9</v>
      </c>
      <c r="AO90" s="19">
        <f t="shared" si="35"/>
        <v>0</v>
      </c>
      <c r="AP90" s="19">
        <f t="shared" si="36"/>
        <v>0</v>
      </c>
      <c r="AQ90" s="19">
        <f t="shared" si="54"/>
        <v>55.799999999999955</v>
      </c>
      <c r="AR90" s="19">
        <f t="shared" si="37"/>
        <v>0</v>
      </c>
      <c r="AS90" s="19">
        <f t="shared" si="38"/>
        <v>-0.6</v>
      </c>
      <c r="AT90" s="4" t="s">
        <v>0</v>
      </c>
      <c r="AU90" s="4">
        <f t="shared" si="39"/>
        <v>2202</v>
      </c>
      <c r="AV90" s="19">
        <f t="shared" si="40"/>
        <v>155.79999999999995</v>
      </c>
      <c r="AW90" s="19">
        <f t="shared" si="40"/>
        <v>139.4</v>
      </c>
      <c r="AX90" s="8">
        <f t="shared" si="41"/>
        <v>5</v>
      </c>
      <c r="AY90" s="4">
        <f t="shared" si="42"/>
        <v>12</v>
      </c>
      <c r="AZ90" s="8">
        <f t="shared" si="43"/>
        <v>1006.2</v>
      </c>
      <c r="BA90" s="4">
        <f t="shared" si="44"/>
        <v>0</v>
      </c>
      <c r="BB90" s="4">
        <f t="shared" si="45"/>
        <v>0</v>
      </c>
      <c r="BC90" s="4" t="str">
        <f t="shared" si="46"/>
        <v>G0</v>
      </c>
      <c r="BD90" s="4">
        <f t="shared" si="47"/>
        <v>0</v>
      </c>
      <c r="BE90" s="19">
        <f t="shared" si="48"/>
        <v>0</v>
      </c>
      <c r="BF90" s="19">
        <f t="shared" si="49"/>
        <v>1.1999999999999886</v>
      </c>
      <c r="BG90" s="19">
        <f t="shared" si="50"/>
        <v>90</v>
      </c>
      <c r="BH90" s="1" t="str">
        <f t="shared" si="51"/>
        <v>T,2201,155.8,140.6,5,12,1006.2,0,0,G0,0</v>
      </c>
      <c r="BI90" s="1" t="str">
        <f t="shared" si="52"/>
        <v>T,2202,155.8,139.4,5,12,1006.2,0,0,G0,0</v>
      </c>
      <c r="BJ90" s="1" t="str">
        <f t="shared" si="11"/>
        <v>T,2201,155.8,140.6,5,12,1006.2,0,0,G0,0|T,2202,155.8,139.4,5,12,1006.2,0,0,G0,0|</v>
      </c>
      <c r="BK90" s="1" t="str">
        <f t="shared" si="12"/>
        <v>155.8,140.0,5.0,9.0,0.0,55.8,0.0,55.8</v>
      </c>
    </row>
    <row r="91" spans="1:63" x14ac:dyDescent="0.2">
      <c r="A91" s="4">
        <f t="shared" si="55"/>
        <v>6.2999999999999936</v>
      </c>
      <c r="B91" s="4">
        <f t="shared" si="13"/>
        <v>62.999999999999936</v>
      </c>
      <c r="C91" s="4">
        <f t="shared" si="14"/>
        <v>1</v>
      </c>
      <c r="D91" s="4">
        <v>1</v>
      </c>
      <c r="E91" s="4">
        <f t="shared" si="15"/>
        <v>6.2999999999999936</v>
      </c>
      <c r="F91" s="19">
        <f t="shared" si="2"/>
        <v>0</v>
      </c>
      <c r="G91" s="19">
        <f t="shared" si="16"/>
        <v>0</v>
      </c>
      <c r="H91" s="19"/>
      <c r="I91" s="19">
        <f t="shared" si="17"/>
        <v>156.69999999999993</v>
      </c>
      <c r="J91" s="19">
        <f t="shared" si="18"/>
        <v>140</v>
      </c>
      <c r="K91" s="19"/>
      <c r="L91" s="19">
        <f t="shared" si="19"/>
        <v>9</v>
      </c>
      <c r="M91" s="19">
        <f t="shared" si="20"/>
        <v>0</v>
      </c>
      <c r="N91" s="19">
        <f t="shared" si="21"/>
        <v>9</v>
      </c>
      <c r="O91" s="19">
        <f t="shared" si="22"/>
        <v>0</v>
      </c>
      <c r="P91" s="19">
        <f t="shared" si="23"/>
        <v>0</v>
      </c>
      <c r="Q91" s="19">
        <f t="shared" si="53"/>
        <v>56.699999999999932</v>
      </c>
      <c r="R91" s="19">
        <f t="shared" si="24"/>
        <v>0</v>
      </c>
      <c r="S91" s="19">
        <f t="shared" si="25"/>
        <v>0.6</v>
      </c>
      <c r="T91" s="4" t="s">
        <v>0</v>
      </c>
      <c r="U91" s="4">
        <f t="shared" si="26"/>
        <v>2201</v>
      </c>
      <c r="V91" s="19">
        <f t="shared" si="3"/>
        <v>156.69999999999993</v>
      </c>
      <c r="W91" s="19">
        <f t="shared" si="3"/>
        <v>140.6</v>
      </c>
      <c r="X91" s="8">
        <f t="shared" si="27"/>
        <v>5</v>
      </c>
      <c r="Y91" s="4">
        <f t="shared" si="4"/>
        <v>12</v>
      </c>
      <c r="Z91" s="8">
        <f t="shared" si="28"/>
        <v>1006.3</v>
      </c>
      <c r="AA91" s="4">
        <f t="shared" si="29"/>
        <v>0</v>
      </c>
      <c r="AB91" s="4">
        <f t="shared" si="30"/>
        <v>0</v>
      </c>
      <c r="AC91" s="4" t="str">
        <f t="shared" si="31"/>
        <v>G0</v>
      </c>
      <c r="AD91" s="4">
        <f t="shared" si="32"/>
        <v>0</v>
      </c>
      <c r="AE91" s="4">
        <f t="shared" si="33"/>
        <v>6.2999999999999936</v>
      </c>
      <c r="AF91" s="19">
        <f t="shared" si="5"/>
        <v>0</v>
      </c>
      <c r="AG91" s="19">
        <f t="shared" si="6"/>
        <v>0</v>
      </c>
      <c r="AH91" s="19"/>
      <c r="AI91" s="19">
        <f t="shared" si="7"/>
        <v>156.69999999999993</v>
      </c>
      <c r="AJ91" s="19">
        <f t="shared" si="8"/>
        <v>140</v>
      </c>
      <c r="AK91" s="19"/>
      <c r="AL91" s="19">
        <f t="shared" si="9"/>
        <v>9</v>
      </c>
      <c r="AM91" s="19">
        <f t="shared" si="10"/>
        <v>0</v>
      </c>
      <c r="AN91" s="19">
        <f t="shared" si="34"/>
        <v>9</v>
      </c>
      <c r="AO91" s="19">
        <f t="shared" si="35"/>
        <v>0</v>
      </c>
      <c r="AP91" s="19">
        <f t="shared" si="36"/>
        <v>0</v>
      </c>
      <c r="AQ91" s="19">
        <f t="shared" si="54"/>
        <v>56.699999999999932</v>
      </c>
      <c r="AR91" s="19">
        <f t="shared" si="37"/>
        <v>0</v>
      </c>
      <c r="AS91" s="19">
        <f t="shared" si="38"/>
        <v>-0.6</v>
      </c>
      <c r="AT91" s="4" t="s">
        <v>0</v>
      </c>
      <c r="AU91" s="4">
        <f t="shared" si="39"/>
        <v>2202</v>
      </c>
      <c r="AV91" s="19">
        <f t="shared" si="40"/>
        <v>156.69999999999993</v>
      </c>
      <c r="AW91" s="19">
        <f t="shared" si="40"/>
        <v>139.4</v>
      </c>
      <c r="AX91" s="8">
        <f t="shared" si="41"/>
        <v>5</v>
      </c>
      <c r="AY91" s="4">
        <f t="shared" si="42"/>
        <v>12</v>
      </c>
      <c r="AZ91" s="8">
        <f t="shared" si="43"/>
        <v>1006.3</v>
      </c>
      <c r="BA91" s="4">
        <f t="shared" si="44"/>
        <v>0</v>
      </c>
      <c r="BB91" s="4">
        <f t="shared" si="45"/>
        <v>0</v>
      </c>
      <c r="BC91" s="4" t="str">
        <f t="shared" si="46"/>
        <v>G0</v>
      </c>
      <c r="BD91" s="4">
        <f t="shared" si="47"/>
        <v>0</v>
      </c>
      <c r="BE91" s="19">
        <f t="shared" si="48"/>
        <v>0</v>
      </c>
      <c r="BF91" s="19">
        <f t="shared" si="49"/>
        <v>1.1999999999999886</v>
      </c>
      <c r="BG91" s="19">
        <f t="shared" si="50"/>
        <v>90</v>
      </c>
      <c r="BH91" s="1" t="str">
        <f t="shared" si="51"/>
        <v>T,2201,156.7,140.6,5,12,1006.3,0,0,G0,0</v>
      </c>
      <c r="BI91" s="1" t="str">
        <f t="shared" si="52"/>
        <v>T,2202,156.7,139.4,5,12,1006.3,0,0,G0,0</v>
      </c>
      <c r="BJ91" s="1" t="str">
        <f t="shared" si="11"/>
        <v>T,2201,156.7,140.6,5,12,1006.3,0,0,G0,0|T,2202,156.7,139.4,5,12,1006.3,0,0,G0,0|</v>
      </c>
      <c r="BK91" s="1" t="str">
        <f t="shared" si="12"/>
        <v>156.7,140.0,5.0,9.0,0.0,56.7,0.0,56.7</v>
      </c>
    </row>
    <row r="92" spans="1:63" x14ac:dyDescent="0.2">
      <c r="A92" s="4">
        <f t="shared" si="55"/>
        <v>6.3999999999999932</v>
      </c>
      <c r="B92" s="4">
        <f t="shared" si="13"/>
        <v>63.999999999999929</v>
      </c>
      <c r="C92" s="4">
        <f t="shared" si="14"/>
        <v>1</v>
      </c>
      <c r="D92" s="4">
        <v>1</v>
      </c>
      <c r="E92" s="4">
        <f t="shared" si="15"/>
        <v>6.3999999999999932</v>
      </c>
      <c r="F92" s="19">
        <f t="shared" ref="F92:F155" si="56">$B$14 + $D$14*$E92 + 0.5*$F$14*$E92*$E92</f>
        <v>0</v>
      </c>
      <c r="G92" s="19">
        <f t="shared" si="16"/>
        <v>0</v>
      </c>
      <c r="H92" s="19"/>
      <c r="I92" s="19">
        <f t="shared" si="17"/>
        <v>157.59999999999994</v>
      </c>
      <c r="J92" s="19">
        <f t="shared" si="18"/>
        <v>140</v>
      </c>
      <c r="K92" s="19"/>
      <c r="L92" s="19">
        <f t="shared" si="19"/>
        <v>9</v>
      </c>
      <c r="M92" s="19">
        <f t="shared" si="20"/>
        <v>0</v>
      </c>
      <c r="N92" s="19">
        <f t="shared" si="21"/>
        <v>9</v>
      </c>
      <c r="O92" s="19">
        <f t="shared" si="22"/>
        <v>0</v>
      </c>
      <c r="P92" s="19">
        <f t="shared" si="23"/>
        <v>0</v>
      </c>
      <c r="Q92" s="19">
        <f t="shared" si="53"/>
        <v>57.599999999999937</v>
      </c>
      <c r="R92" s="19">
        <f t="shared" si="24"/>
        <v>0</v>
      </c>
      <c r="S92" s="19">
        <f t="shared" si="25"/>
        <v>0.6</v>
      </c>
      <c r="T92" s="4" t="s">
        <v>0</v>
      </c>
      <c r="U92" s="4">
        <f t="shared" si="26"/>
        <v>2201</v>
      </c>
      <c r="V92" s="19">
        <f t="shared" ref="V92:W155" si="57">I92+R92</f>
        <v>157.59999999999994</v>
      </c>
      <c r="W92" s="19">
        <f t="shared" si="57"/>
        <v>140.6</v>
      </c>
      <c r="X92" s="8">
        <f t="shared" si="27"/>
        <v>5</v>
      </c>
      <c r="Y92" s="4">
        <f t="shared" ref="Y92:Y155" si="58">$B$22</f>
        <v>12</v>
      </c>
      <c r="Z92" s="8">
        <f t="shared" si="28"/>
        <v>1006.4</v>
      </c>
      <c r="AA92" s="4">
        <f t="shared" si="29"/>
        <v>0</v>
      </c>
      <c r="AB92" s="4">
        <f t="shared" si="30"/>
        <v>0</v>
      </c>
      <c r="AC92" s="4" t="str">
        <f t="shared" si="31"/>
        <v>G0</v>
      </c>
      <c r="AD92" s="4">
        <f t="shared" si="32"/>
        <v>0</v>
      </c>
      <c r="AE92" s="4">
        <f t="shared" si="33"/>
        <v>6.3999999999999932</v>
      </c>
      <c r="AF92" s="19">
        <f t="shared" ref="AF92:AF155" si="59">$B$14 + $D$14*$AE92 + 0.5*$F$14*$AE92*$AE92</f>
        <v>0</v>
      </c>
      <c r="AG92" s="19">
        <f t="shared" ref="AG92:AG155" si="60">$D$14+ $F$14*$AE92</f>
        <v>0</v>
      </c>
      <c r="AH92" s="19"/>
      <c r="AI92" s="19">
        <f t="shared" ref="AI92:AI155" si="61">$B$7 + $B$10*$AE92 + 0.5*$B$12*$AE92*$AE92 + $B$13*COS(AF92)</f>
        <v>157.59999999999994</v>
      </c>
      <c r="AJ92" s="19">
        <f t="shared" ref="AJ92:AJ155" si="62">$D$7 + $D$10*$AE92 + 0.5*$D$12*$AE92*$AE92 + $B$13*SIN(AF92)</f>
        <v>140</v>
      </c>
      <c r="AK92" s="19"/>
      <c r="AL92" s="19">
        <f t="shared" ref="AL92:AL155" si="63">$B$10 + $B$12*$AE92 - $B$13*SIN(AF92)*AG92</f>
        <v>9</v>
      </c>
      <c r="AM92" s="19">
        <f t="shared" ref="AM92:AM155" si="64">$D$10 + $D$12*$AE92 + $B$13*COS(AF92)*AG92</f>
        <v>0</v>
      </c>
      <c r="AN92" s="19">
        <f t="shared" si="34"/>
        <v>9</v>
      </c>
      <c r="AO92" s="19">
        <f t="shared" si="35"/>
        <v>0</v>
      </c>
      <c r="AP92" s="19">
        <f t="shared" si="36"/>
        <v>0</v>
      </c>
      <c r="AQ92" s="19">
        <f t="shared" si="54"/>
        <v>57.599999999999937</v>
      </c>
      <c r="AR92" s="19">
        <f t="shared" si="37"/>
        <v>0</v>
      </c>
      <c r="AS92" s="19">
        <f t="shared" si="38"/>
        <v>-0.6</v>
      </c>
      <c r="AT92" s="4" t="s">
        <v>0</v>
      </c>
      <c r="AU92" s="4">
        <f t="shared" si="39"/>
        <v>2202</v>
      </c>
      <c r="AV92" s="19">
        <f t="shared" si="40"/>
        <v>157.59999999999994</v>
      </c>
      <c r="AW92" s="19">
        <f t="shared" si="40"/>
        <v>139.4</v>
      </c>
      <c r="AX92" s="8">
        <f t="shared" si="41"/>
        <v>5</v>
      </c>
      <c r="AY92" s="4">
        <f t="shared" si="42"/>
        <v>12</v>
      </c>
      <c r="AZ92" s="8">
        <f t="shared" si="43"/>
        <v>1006.4</v>
      </c>
      <c r="BA92" s="4">
        <f t="shared" si="44"/>
        <v>0</v>
      </c>
      <c r="BB92" s="4">
        <f t="shared" si="45"/>
        <v>0</v>
      </c>
      <c r="BC92" s="4" t="str">
        <f t="shared" si="46"/>
        <v>G0</v>
      </c>
      <c r="BD92" s="4">
        <f t="shared" si="47"/>
        <v>0</v>
      </c>
      <c r="BE92" s="19">
        <f t="shared" si="48"/>
        <v>0</v>
      </c>
      <c r="BF92" s="19">
        <f t="shared" si="49"/>
        <v>1.1999999999999886</v>
      </c>
      <c r="BG92" s="19">
        <f t="shared" si="50"/>
        <v>90</v>
      </c>
      <c r="BH92" s="1" t="str">
        <f t="shared" si="51"/>
        <v>T,2201,157.6,140.6,5,12,1006.4,0,0,G0,0</v>
      </c>
      <c r="BI92" s="1" t="str">
        <f t="shared" si="52"/>
        <v>T,2202,157.6,139.4,5,12,1006.4,0,0,G0,0</v>
      </c>
      <c r="BJ92" s="1" t="str">
        <f t="shared" ref="BJ92:BJ155" si="65">IF(C92=1,CONCATENATE(BH92,$BH$25,BI92,$BH$25),"")</f>
        <v>T,2201,157.6,140.6,5,12,1006.4,0,0,G0,0|T,2202,157.6,139.4,5,12,1006.4,0,0,G0,0|</v>
      </c>
      <c r="BK92" s="1" t="str">
        <f t="shared" ref="BK92:BK155" si="66">CONCATENATE(TEXT(I92,"0.0"),",",TEXT(J92,"0.0"),",",TEXT($F$7,"0.0"),",",TEXT(N92,"0.0"),",",TEXT(0,"0.0"),",",TEXT($Q92,"0.0"),",",TEXT($P92,"0.0"),",",TEXT($Q92,"0.0"))</f>
        <v>157.6,140.0,5.0,9.0,0.0,57.6,0.0,57.6</v>
      </c>
    </row>
    <row r="93" spans="1:63" x14ac:dyDescent="0.2">
      <c r="A93" s="4">
        <f t="shared" si="55"/>
        <v>6.4999999999999929</v>
      </c>
      <c r="B93" s="4">
        <f t="shared" ref="B93:B156" si="67">A93/$B$17</f>
        <v>64.999999999999929</v>
      </c>
      <c r="C93" s="4">
        <f t="shared" ref="C93:C156" si="68">IF(B93-INT(B93+0.001)&gt;0.001,0,1)</f>
        <v>1</v>
      </c>
      <c r="D93" s="4">
        <v>1</v>
      </c>
      <c r="E93" s="4">
        <f t="shared" ref="E93:E156" si="69">$A93+$B$21</f>
        <v>6.4999999999999929</v>
      </c>
      <c r="F93" s="19">
        <f t="shared" si="56"/>
        <v>0</v>
      </c>
      <c r="G93" s="19">
        <f t="shared" ref="G93:G156" si="70">$D$14 + $F$14*$E93</f>
        <v>0</v>
      </c>
      <c r="H93" s="19"/>
      <c r="I93" s="19">
        <f t="shared" ref="I93:I156" si="71">$B$7 + $B$10*$E93 +  0.5*$B$12*$E93*$E93 + $B$13*COS(F93)</f>
        <v>158.49999999999994</v>
      </c>
      <c r="J93" s="19">
        <f t="shared" ref="J93:J156" si="72">$D$7 + $D$10*$E93 + 0.5*$D$12*$E93*$E93 + $B$13*SIN(F93)</f>
        <v>140</v>
      </c>
      <c r="K93" s="19"/>
      <c r="L93" s="19">
        <f t="shared" ref="L93:L156" si="73">$B$10 + $B$12*$E93 - $B$13*SIN(F93)*$G93</f>
        <v>9</v>
      </c>
      <c r="M93" s="19">
        <f t="shared" ref="M93:M156" si="74">$D$10 + $D$12*$E93 + $B$13*COS(F93)*$G93</f>
        <v>0</v>
      </c>
      <c r="N93" s="19">
        <f t="shared" ref="N93:N156" si="75">SQRT(L93*L93+M93*M93)</f>
        <v>9</v>
      </c>
      <c r="O93" s="19">
        <f t="shared" ref="O93:O156" si="76">ATAN2(L93,M93)</f>
        <v>0</v>
      </c>
      <c r="P93" s="19">
        <f t="shared" ref="P93:P156" si="77">O93/$H$12</f>
        <v>0</v>
      </c>
      <c r="Q93" s="19">
        <f t="shared" si="53"/>
        <v>58.499999999999943</v>
      </c>
      <c r="R93" s="19">
        <f t="shared" ref="R93:R156" si="78">$B$20*COS(O93)-$D$20*SIN(O93)</f>
        <v>0</v>
      </c>
      <c r="S93" s="19">
        <f t="shared" ref="S93:S156" si="79">$B$20*SIN(O93)+$D$20*COS(O93)</f>
        <v>0.6</v>
      </c>
      <c r="T93" s="4" t="s">
        <v>0</v>
      </c>
      <c r="U93" s="4">
        <f t="shared" ref="U93:U156" si="80">$B$19</f>
        <v>2201</v>
      </c>
      <c r="V93" s="19">
        <f t="shared" si="57"/>
        <v>158.49999999999994</v>
      </c>
      <c r="W93" s="19">
        <f t="shared" si="57"/>
        <v>140.6</v>
      </c>
      <c r="X93" s="8">
        <f t="shared" ref="X93:X156" si="81">$F$7</f>
        <v>5</v>
      </c>
      <c r="Y93" s="4">
        <f t="shared" si="58"/>
        <v>12</v>
      </c>
      <c r="Z93" s="8">
        <f t="shared" ref="Z93:Z156" si="82">$B$5 + E93</f>
        <v>1006.5</v>
      </c>
      <c r="AA93" s="4">
        <f t="shared" ref="AA93:AA156" si="83">$J$19</f>
        <v>0</v>
      </c>
      <c r="AB93" s="4">
        <f t="shared" ref="AB93:AB156" si="84">$J$20</f>
        <v>0</v>
      </c>
      <c r="AC93" s="4" t="str">
        <f t="shared" ref="AC93:AC156" si="85">$J$21</f>
        <v>G0</v>
      </c>
      <c r="AD93" s="4">
        <f t="shared" ref="AD93:AD156" si="86">$J$22</f>
        <v>0</v>
      </c>
      <c r="AE93" s="4">
        <f t="shared" ref="AE93:AE156" si="87">$A93+$F$21</f>
        <v>6.4999999999999929</v>
      </c>
      <c r="AF93" s="19">
        <f t="shared" si="59"/>
        <v>0</v>
      </c>
      <c r="AG93" s="19">
        <f t="shared" si="60"/>
        <v>0</v>
      </c>
      <c r="AH93" s="19"/>
      <c r="AI93" s="19">
        <f t="shared" si="61"/>
        <v>158.49999999999994</v>
      </c>
      <c r="AJ93" s="19">
        <f t="shared" si="62"/>
        <v>140</v>
      </c>
      <c r="AK93" s="19"/>
      <c r="AL93" s="19">
        <f t="shared" si="63"/>
        <v>9</v>
      </c>
      <c r="AM93" s="19">
        <f t="shared" si="64"/>
        <v>0</v>
      </c>
      <c r="AN93" s="19">
        <f t="shared" ref="AN93:AN156" si="88">SQRT(AL93*AL93+AM93*AM93)</f>
        <v>9</v>
      </c>
      <c r="AO93" s="19">
        <f t="shared" ref="AO93:AO156" si="89">ATAN2(AL93,AM93)</f>
        <v>0</v>
      </c>
      <c r="AP93" s="19">
        <f t="shared" ref="AP93:AP156" si="90">AO93/$H$12</f>
        <v>0</v>
      </c>
      <c r="AQ93" s="19">
        <f t="shared" si="54"/>
        <v>58.499999999999943</v>
      </c>
      <c r="AR93" s="19">
        <f t="shared" ref="AR93:AR156" si="91">$F$20*COS(AO93)-$H$20*SIN(AO93)</f>
        <v>0</v>
      </c>
      <c r="AS93" s="19">
        <f t="shared" ref="AS93:AS156" si="92">$F$20*SIN(AO93)+$H$20*COS(AO93)</f>
        <v>-0.6</v>
      </c>
      <c r="AT93" s="4" t="s">
        <v>0</v>
      </c>
      <c r="AU93" s="4">
        <f t="shared" ref="AU93:AU156" si="93">$F$19</f>
        <v>2202</v>
      </c>
      <c r="AV93" s="19">
        <f t="shared" ref="AV93:AW156" si="94">AI93+AR93</f>
        <v>158.49999999999994</v>
      </c>
      <c r="AW93" s="19">
        <f t="shared" si="94"/>
        <v>139.4</v>
      </c>
      <c r="AX93" s="8">
        <f t="shared" ref="AX93:AX156" si="95">$F$7</f>
        <v>5</v>
      </c>
      <c r="AY93" s="4">
        <f t="shared" ref="AY93:AY156" si="96">$F$22</f>
        <v>12</v>
      </c>
      <c r="AZ93" s="8">
        <f t="shared" ref="AZ93:AZ156" si="97">$B$5 + AE93</f>
        <v>1006.5</v>
      </c>
      <c r="BA93" s="4">
        <f t="shared" ref="BA93:BA156" si="98">$J$19</f>
        <v>0</v>
      </c>
      <c r="BB93" s="4">
        <f t="shared" ref="BB93:BB156" si="99">$J$20</f>
        <v>0</v>
      </c>
      <c r="BC93" s="4" t="str">
        <f t="shared" ref="BC93:BC156" si="100">$J$21</f>
        <v>G0</v>
      </c>
      <c r="BD93" s="4">
        <f t="shared" ref="BD93:BD156" si="101">$J$22</f>
        <v>0</v>
      </c>
      <c r="BE93" s="19">
        <f t="shared" ref="BE93:BE156" si="102">SQRT((I93-AI93)*(I93-AI93)+(J93-AJ93)*(J93-AJ93))</f>
        <v>0</v>
      </c>
      <c r="BF93" s="19">
        <f t="shared" ref="BF93:BF156" si="103">SQRT((V93-AV93)*(V93-AV93)+(W93-AW93)*(W93-AW93))</f>
        <v>1.1999999999999886</v>
      </c>
      <c r="BG93" s="19">
        <f t="shared" ref="BG93:BG156" si="104">ATAN2(V93-AV93,W93-AW93)/$H$12</f>
        <v>90</v>
      </c>
      <c r="BH93" s="1" t="str">
        <f t="shared" ref="BH93:BH156" si="105">CONCATENATE(T93,",",U93,",",TEXT(V93,"0.0"),",",TEXT(W93,"0.0"),",",X93,",",Y93,",",TEXT(Z93,"0.0"),",",AA93,",",AB93,",",AC93,",",AD93)</f>
        <v>T,2201,158.5,140.6,5,12,1006.5,0,0,G0,0</v>
      </c>
      <c r="BI93" s="1" t="str">
        <f t="shared" ref="BI93:BI156" si="106">CONCATENATE(AT93,",",AU93,",",TEXT(AV93,"0.0"),",",TEXT(AW93,"0.0"),",",AX93,",",AY93,",",TEXT(AZ93,"0.0"),",",BA93,",",BB93,",",BC93,",",BD93)</f>
        <v>T,2202,158.5,139.4,5,12,1006.5,0,0,G0,0</v>
      </c>
      <c r="BJ93" s="1" t="str">
        <f t="shared" si="65"/>
        <v>T,2201,158.5,140.6,5,12,1006.5,0,0,G0,0|T,2202,158.5,139.4,5,12,1006.5,0,0,G0,0|</v>
      </c>
      <c r="BK93" s="1" t="str">
        <f t="shared" si="66"/>
        <v>158.5,140.0,5.0,9.0,0.0,58.5,0.0,58.5</v>
      </c>
    </row>
    <row r="94" spans="1:63" x14ac:dyDescent="0.2">
      <c r="A94" s="4">
        <f t="shared" si="55"/>
        <v>6.5999999999999925</v>
      </c>
      <c r="B94" s="4">
        <f t="shared" si="67"/>
        <v>65.999999999999915</v>
      </c>
      <c r="C94" s="4">
        <f t="shared" si="68"/>
        <v>1</v>
      </c>
      <c r="D94" s="4">
        <v>1</v>
      </c>
      <c r="E94" s="4">
        <f t="shared" si="69"/>
        <v>6.5999999999999925</v>
      </c>
      <c r="F94" s="19">
        <f t="shared" si="56"/>
        <v>0</v>
      </c>
      <c r="G94" s="19">
        <f t="shared" si="70"/>
        <v>0</v>
      </c>
      <c r="H94" s="19"/>
      <c r="I94" s="19">
        <f t="shared" si="71"/>
        <v>159.39999999999992</v>
      </c>
      <c r="J94" s="19">
        <f t="shared" si="72"/>
        <v>140</v>
      </c>
      <c r="K94" s="19"/>
      <c r="L94" s="19">
        <f t="shared" si="73"/>
        <v>9</v>
      </c>
      <c r="M94" s="19">
        <f t="shared" si="74"/>
        <v>0</v>
      </c>
      <c r="N94" s="19">
        <f t="shared" si="75"/>
        <v>9</v>
      </c>
      <c r="O94" s="19">
        <f t="shared" si="76"/>
        <v>0</v>
      </c>
      <c r="P94" s="19">
        <f t="shared" si="77"/>
        <v>0</v>
      </c>
      <c r="Q94" s="19">
        <f t="shared" ref="Q94:Q157" si="107">Q93+ SQRT( (I94-I93)* (I94-I93) + (J94-J93)* (J94-J93))</f>
        <v>59.39999999999992</v>
      </c>
      <c r="R94" s="19">
        <f t="shared" si="78"/>
        <v>0</v>
      </c>
      <c r="S94" s="19">
        <f t="shared" si="79"/>
        <v>0.6</v>
      </c>
      <c r="T94" s="4" t="s">
        <v>0</v>
      </c>
      <c r="U94" s="4">
        <f t="shared" si="80"/>
        <v>2201</v>
      </c>
      <c r="V94" s="19">
        <f t="shared" si="57"/>
        <v>159.39999999999992</v>
      </c>
      <c r="W94" s="19">
        <f t="shared" si="57"/>
        <v>140.6</v>
      </c>
      <c r="X94" s="8">
        <f t="shared" si="81"/>
        <v>5</v>
      </c>
      <c r="Y94" s="4">
        <f t="shared" si="58"/>
        <v>12</v>
      </c>
      <c r="Z94" s="8">
        <f t="shared" si="82"/>
        <v>1006.6</v>
      </c>
      <c r="AA94" s="4">
        <f t="shared" si="83"/>
        <v>0</v>
      </c>
      <c r="AB94" s="4">
        <f t="shared" si="84"/>
        <v>0</v>
      </c>
      <c r="AC94" s="4" t="str">
        <f t="shared" si="85"/>
        <v>G0</v>
      </c>
      <c r="AD94" s="4">
        <f t="shared" si="86"/>
        <v>0</v>
      </c>
      <c r="AE94" s="4">
        <f t="shared" si="87"/>
        <v>6.5999999999999925</v>
      </c>
      <c r="AF94" s="19">
        <f t="shared" si="59"/>
        <v>0</v>
      </c>
      <c r="AG94" s="19">
        <f t="shared" si="60"/>
        <v>0</v>
      </c>
      <c r="AH94" s="19"/>
      <c r="AI94" s="19">
        <f t="shared" si="61"/>
        <v>159.39999999999992</v>
      </c>
      <c r="AJ94" s="19">
        <f t="shared" si="62"/>
        <v>140</v>
      </c>
      <c r="AK94" s="19"/>
      <c r="AL94" s="19">
        <f t="shared" si="63"/>
        <v>9</v>
      </c>
      <c r="AM94" s="19">
        <f t="shared" si="64"/>
        <v>0</v>
      </c>
      <c r="AN94" s="19">
        <f t="shared" si="88"/>
        <v>9</v>
      </c>
      <c r="AO94" s="19">
        <f t="shared" si="89"/>
        <v>0</v>
      </c>
      <c r="AP94" s="19">
        <f t="shared" si="90"/>
        <v>0</v>
      </c>
      <c r="AQ94" s="19">
        <f t="shared" ref="AQ94:AQ157" si="108">AQ93+ SQRT( (AI94-AI93)* (AI94-AI93) + (AJ94-AJ93)* (AJ94-AJ93))</f>
        <v>59.39999999999992</v>
      </c>
      <c r="AR94" s="19">
        <f t="shared" si="91"/>
        <v>0</v>
      </c>
      <c r="AS94" s="19">
        <f t="shared" si="92"/>
        <v>-0.6</v>
      </c>
      <c r="AT94" s="4" t="s">
        <v>0</v>
      </c>
      <c r="AU94" s="4">
        <f t="shared" si="93"/>
        <v>2202</v>
      </c>
      <c r="AV94" s="19">
        <f t="shared" si="94"/>
        <v>159.39999999999992</v>
      </c>
      <c r="AW94" s="19">
        <f t="shared" si="94"/>
        <v>139.4</v>
      </c>
      <c r="AX94" s="8">
        <f t="shared" si="95"/>
        <v>5</v>
      </c>
      <c r="AY94" s="4">
        <f t="shared" si="96"/>
        <v>12</v>
      </c>
      <c r="AZ94" s="8">
        <f t="shared" si="97"/>
        <v>1006.6</v>
      </c>
      <c r="BA94" s="4">
        <f t="shared" si="98"/>
        <v>0</v>
      </c>
      <c r="BB94" s="4">
        <f t="shared" si="99"/>
        <v>0</v>
      </c>
      <c r="BC94" s="4" t="str">
        <f t="shared" si="100"/>
        <v>G0</v>
      </c>
      <c r="BD94" s="4">
        <f t="shared" si="101"/>
        <v>0</v>
      </c>
      <c r="BE94" s="19">
        <f t="shared" si="102"/>
        <v>0</v>
      </c>
      <c r="BF94" s="19">
        <f t="shared" si="103"/>
        <v>1.1999999999999886</v>
      </c>
      <c r="BG94" s="19">
        <f t="shared" si="104"/>
        <v>90</v>
      </c>
      <c r="BH94" s="1" t="str">
        <f t="shared" si="105"/>
        <v>T,2201,159.4,140.6,5,12,1006.6,0,0,G0,0</v>
      </c>
      <c r="BI94" s="1" t="str">
        <f t="shared" si="106"/>
        <v>T,2202,159.4,139.4,5,12,1006.6,0,0,G0,0</v>
      </c>
      <c r="BJ94" s="1" t="str">
        <f t="shared" si="65"/>
        <v>T,2201,159.4,140.6,5,12,1006.6,0,0,G0,0|T,2202,159.4,139.4,5,12,1006.6,0,0,G0,0|</v>
      </c>
      <c r="BK94" s="1" t="str">
        <f t="shared" si="66"/>
        <v>159.4,140.0,5.0,9.0,0.0,59.4,0.0,59.4</v>
      </c>
    </row>
    <row r="95" spans="1:63" x14ac:dyDescent="0.2">
      <c r="A95" s="4">
        <f t="shared" ref="A95:A158" si="109">A94+$B$16</f>
        <v>6.6999999999999922</v>
      </c>
      <c r="B95" s="4">
        <f t="shared" si="67"/>
        <v>66.999999999999915</v>
      </c>
      <c r="C95" s="4">
        <f t="shared" si="68"/>
        <v>1</v>
      </c>
      <c r="D95" s="4">
        <v>1</v>
      </c>
      <c r="E95" s="4">
        <f t="shared" si="69"/>
        <v>6.6999999999999922</v>
      </c>
      <c r="F95" s="19">
        <f t="shared" si="56"/>
        <v>0</v>
      </c>
      <c r="G95" s="19">
        <f t="shared" si="70"/>
        <v>0</v>
      </c>
      <c r="H95" s="19"/>
      <c r="I95" s="19">
        <f t="shared" si="71"/>
        <v>160.29999999999993</v>
      </c>
      <c r="J95" s="19">
        <f t="shared" si="72"/>
        <v>140</v>
      </c>
      <c r="K95" s="19"/>
      <c r="L95" s="19">
        <f t="shared" si="73"/>
        <v>9</v>
      </c>
      <c r="M95" s="19">
        <f t="shared" si="74"/>
        <v>0</v>
      </c>
      <c r="N95" s="19">
        <f t="shared" si="75"/>
        <v>9</v>
      </c>
      <c r="O95" s="19">
        <f t="shared" si="76"/>
        <v>0</v>
      </c>
      <c r="P95" s="19">
        <f t="shared" si="77"/>
        <v>0</v>
      </c>
      <c r="Q95" s="19">
        <f t="shared" si="107"/>
        <v>60.299999999999926</v>
      </c>
      <c r="R95" s="19">
        <f t="shared" si="78"/>
        <v>0</v>
      </c>
      <c r="S95" s="19">
        <f t="shared" si="79"/>
        <v>0.6</v>
      </c>
      <c r="T95" s="4" t="s">
        <v>0</v>
      </c>
      <c r="U95" s="4">
        <f t="shared" si="80"/>
        <v>2201</v>
      </c>
      <c r="V95" s="19">
        <f t="shared" si="57"/>
        <v>160.29999999999993</v>
      </c>
      <c r="W95" s="19">
        <f t="shared" si="57"/>
        <v>140.6</v>
      </c>
      <c r="X95" s="8">
        <f t="shared" si="81"/>
        <v>5</v>
      </c>
      <c r="Y95" s="4">
        <f t="shared" si="58"/>
        <v>12</v>
      </c>
      <c r="Z95" s="8">
        <f t="shared" si="82"/>
        <v>1006.7</v>
      </c>
      <c r="AA95" s="4">
        <f t="shared" si="83"/>
        <v>0</v>
      </c>
      <c r="AB95" s="4">
        <f t="shared" si="84"/>
        <v>0</v>
      </c>
      <c r="AC95" s="4" t="str">
        <f t="shared" si="85"/>
        <v>G0</v>
      </c>
      <c r="AD95" s="4">
        <f t="shared" si="86"/>
        <v>0</v>
      </c>
      <c r="AE95" s="4">
        <f t="shared" si="87"/>
        <v>6.6999999999999922</v>
      </c>
      <c r="AF95" s="19">
        <f t="shared" si="59"/>
        <v>0</v>
      </c>
      <c r="AG95" s="19">
        <f t="shared" si="60"/>
        <v>0</v>
      </c>
      <c r="AH95" s="19"/>
      <c r="AI95" s="19">
        <f t="shared" si="61"/>
        <v>160.29999999999993</v>
      </c>
      <c r="AJ95" s="19">
        <f t="shared" si="62"/>
        <v>140</v>
      </c>
      <c r="AK95" s="19"/>
      <c r="AL95" s="19">
        <f t="shared" si="63"/>
        <v>9</v>
      </c>
      <c r="AM95" s="19">
        <f t="shared" si="64"/>
        <v>0</v>
      </c>
      <c r="AN95" s="19">
        <f t="shared" si="88"/>
        <v>9</v>
      </c>
      <c r="AO95" s="19">
        <f t="shared" si="89"/>
        <v>0</v>
      </c>
      <c r="AP95" s="19">
        <f t="shared" si="90"/>
        <v>0</v>
      </c>
      <c r="AQ95" s="19">
        <f t="shared" si="108"/>
        <v>60.299999999999926</v>
      </c>
      <c r="AR95" s="19">
        <f t="shared" si="91"/>
        <v>0</v>
      </c>
      <c r="AS95" s="19">
        <f t="shared" si="92"/>
        <v>-0.6</v>
      </c>
      <c r="AT95" s="4" t="s">
        <v>0</v>
      </c>
      <c r="AU95" s="4">
        <f t="shared" si="93"/>
        <v>2202</v>
      </c>
      <c r="AV95" s="19">
        <f t="shared" si="94"/>
        <v>160.29999999999993</v>
      </c>
      <c r="AW95" s="19">
        <f t="shared" si="94"/>
        <v>139.4</v>
      </c>
      <c r="AX95" s="8">
        <f t="shared" si="95"/>
        <v>5</v>
      </c>
      <c r="AY95" s="4">
        <f t="shared" si="96"/>
        <v>12</v>
      </c>
      <c r="AZ95" s="8">
        <f t="shared" si="97"/>
        <v>1006.7</v>
      </c>
      <c r="BA95" s="4">
        <f t="shared" si="98"/>
        <v>0</v>
      </c>
      <c r="BB95" s="4">
        <f t="shared" si="99"/>
        <v>0</v>
      </c>
      <c r="BC95" s="4" t="str">
        <f t="shared" si="100"/>
        <v>G0</v>
      </c>
      <c r="BD95" s="4">
        <f t="shared" si="101"/>
        <v>0</v>
      </c>
      <c r="BE95" s="19">
        <f t="shared" si="102"/>
        <v>0</v>
      </c>
      <c r="BF95" s="19">
        <f t="shared" si="103"/>
        <v>1.1999999999999886</v>
      </c>
      <c r="BG95" s="19">
        <f t="shared" si="104"/>
        <v>90</v>
      </c>
      <c r="BH95" s="1" t="str">
        <f t="shared" si="105"/>
        <v>T,2201,160.3,140.6,5,12,1006.7,0,0,G0,0</v>
      </c>
      <c r="BI95" s="1" t="str">
        <f t="shared" si="106"/>
        <v>T,2202,160.3,139.4,5,12,1006.7,0,0,G0,0</v>
      </c>
      <c r="BJ95" s="1" t="str">
        <f t="shared" si="65"/>
        <v>T,2201,160.3,140.6,5,12,1006.7,0,0,G0,0|T,2202,160.3,139.4,5,12,1006.7,0,0,G0,0|</v>
      </c>
      <c r="BK95" s="1" t="str">
        <f t="shared" si="66"/>
        <v>160.3,140.0,5.0,9.0,0.0,60.3,0.0,60.3</v>
      </c>
    </row>
    <row r="96" spans="1:63" x14ac:dyDescent="0.2">
      <c r="A96" s="4">
        <f t="shared" si="109"/>
        <v>6.7999999999999918</v>
      </c>
      <c r="B96" s="4">
        <f t="shared" si="67"/>
        <v>67.999999999999915</v>
      </c>
      <c r="C96" s="4">
        <f t="shared" si="68"/>
        <v>1</v>
      </c>
      <c r="D96" s="4">
        <v>1</v>
      </c>
      <c r="E96" s="4">
        <f t="shared" si="69"/>
        <v>6.7999999999999918</v>
      </c>
      <c r="F96" s="19">
        <f t="shared" si="56"/>
        <v>0</v>
      </c>
      <c r="G96" s="19">
        <f t="shared" si="70"/>
        <v>0</v>
      </c>
      <c r="H96" s="19"/>
      <c r="I96" s="19">
        <f t="shared" si="71"/>
        <v>161.19999999999993</v>
      </c>
      <c r="J96" s="19">
        <f t="shared" si="72"/>
        <v>140</v>
      </c>
      <c r="K96" s="19"/>
      <c r="L96" s="19">
        <f t="shared" si="73"/>
        <v>9</v>
      </c>
      <c r="M96" s="19">
        <f t="shared" si="74"/>
        <v>0</v>
      </c>
      <c r="N96" s="19">
        <f t="shared" si="75"/>
        <v>9</v>
      </c>
      <c r="O96" s="19">
        <f t="shared" si="76"/>
        <v>0</v>
      </c>
      <c r="P96" s="19">
        <f t="shared" si="77"/>
        <v>0</v>
      </c>
      <c r="Q96" s="19">
        <f t="shared" si="107"/>
        <v>61.199999999999932</v>
      </c>
      <c r="R96" s="19">
        <f t="shared" si="78"/>
        <v>0</v>
      </c>
      <c r="S96" s="19">
        <f t="shared" si="79"/>
        <v>0.6</v>
      </c>
      <c r="T96" s="4" t="s">
        <v>0</v>
      </c>
      <c r="U96" s="4">
        <f t="shared" si="80"/>
        <v>2201</v>
      </c>
      <c r="V96" s="19">
        <f t="shared" si="57"/>
        <v>161.19999999999993</v>
      </c>
      <c r="W96" s="19">
        <f t="shared" si="57"/>
        <v>140.6</v>
      </c>
      <c r="X96" s="8">
        <f t="shared" si="81"/>
        <v>5</v>
      </c>
      <c r="Y96" s="4">
        <f t="shared" si="58"/>
        <v>12</v>
      </c>
      <c r="Z96" s="8">
        <f t="shared" si="82"/>
        <v>1006.8</v>
      </c>
      <c r="AA96" s="4">
        <f t="shared" si="83"/>
        <v>0</v>
      </c>
      <c r="AB96" s="4">
        <f t="shared" si="84"/>
        <v>0</v>
      </c>
      <c r="AC96" s="4" t="str">
        <f t="shared" si="85"/>
        <v>G0</v>
      </c>
      <c r="AD96" s="4">
        <f t="shared" si="86"/>
        <v>0</v>
      </c>
      <c r="AE96" s="4">
        <f t="shared" si="87"/>
        <v>6.7999999999999918</v>
      </c>
      <c r="AF96" s="19">
        <f t="shared" si="59"/>
        <v>0</v>
      </c>
      <c r="AG96" s="19">
        <f t="shared" si="60"/>
        <v>0</v>
      </c>
      <c r="AH96" s="19"/>
      <c r="AI96" s="19">
        <f t="shared" si="61"/>
        <v>161.19999999999993</v>
      </c>
      <c r="AJ96" s="19">
        <f t="shared" si="62"/>
        <v>140</v>
      </c>
      <c r="AK96" s="19"/>
      <c r="AL96" s="19">
        <f t="shared" si="63"/>
        <v>9</v>
      </c>
      <c r="AM96" s="19">
        <f t="shared" si="64"/>
        <v>0</v>
      </c>
      <c r="AN96" s="19">
        <f t="shared" si="88"/>
        <v>9</v>
      </c>
      <c r="AO96" s="19">
        <f t="shared" si="89"/>
        <v>0</v>
      </c>
      <c r="AP96" s="19">
        <f t="shared" si="90"/>
        <v>0</v>
      </c>
      <c r="AQ96" s="19">
        <f t="shared" si="108"/>
        <v>61.199999999999932</v>
      </c>
      <c r="AR96" s="19">
        <f t="shared" si="91"/>
        <v>0</v>
      </c>
      <c r="AS96" s="19">
        <f t="shared" si="92"/>
        <v>-0.6</v>
      </c>
      <c r="AT96" s="4" t="s">
        <v>0</v>
      </c>
      <c r="AU96" s="4">
        <f t="shared" si="93"/>
        <v>2202</v>
      </c>
      <c r="AV96" s="19">
        <f t="shared" si="94"/>
        <v>161.19999999999993</v>
      </c>
      <c r="AW96" s="19">
        <f t="shared" si="94"/>
        <v>139.4</v>
      </c>
      <c r="AX96" s="8">
        <f t="shared" si="95"/>
        <v>5</v>
      </c>
      <c r="AY96" s="4">
        <f t="shared" si="96"/>
        <v>12</v>
      </c>
      <c r="AZ96" s="8">
        <f t="shared" si="97"/>
        <v>1006.8</v>
      </c>
      <c r="BA96" s="4">
        <f t="shared" si="98"/>
        <v>0</v>
      </c>
      <c r="BB96" s="4">
        <f t="shared" si="99"/>
        <v>0</v>
      </c>
      <c r="BC96" s="4" t="str">
        <f t="shared" si="100"/>
        <v>G0</v>
      </c>
      <c r="BD96" s="4">
        <f t="shared" si="101"/>
        <v>0</v>
      </c>
      <c r="BE96" s="19">
        <f t="shared" si="102"/>
        <v>0</v>
      </c>
      <c r="BF96" s="19">
        <f t="shared" si="103"/>
        <v>1.1999999999999886</v>
      </c>
      <c r="BG96" s="19">
        <f t="shared" si="104"/>
        <v>90</v>
      </c>
      <c r="BH96" s="1" t="str">
        <f t="shared" si="105"/>
        <v>T,2201,161.2,140.6,5,12,1006.8,0,0,G0,0</v>
      </c>
      <c r="BI96" s="1" t="str">
        <f t="shared" si="106"/>
        <v>T,2202,161.2,139.4,5,12,1006.8,0,0,G0,0</v>
      </c>
      <c r="BJ96" s="1" t="str">
        <f t="shared" si="65"/>
        <v>T,2201,161.2,140.6,5,12,1006.8,0,0,G0,0|T,2202,161.2,139.4,5,12,1006.8,0,0,G0,0|</v>
      </c>
      <c r="BK96" s="1" t="str">
        <f t="shared" si="66"/>
        <v>161.2,140.0,5.0,9.0,0.0,61.2,0.0,61.2</v>
      </c>
    </row>
    <row r="97" spans="1:63" x14ac:dyDescent="0.2">
      <c r="A97" s="4">
        <f t="shared" si="109"/>
        <v>6.8999999999999915</v>
      </c>
      <c r="B97" s="4">
        <f t="shared" si="67"/>
        <v>68.999999999999915</v>
      </c>
      <c r="C97" s="4">
        <f t="shared" si="68"/>
        <v>1</v>
      </c>
      <c r="D97" s="4">
        <v>1</v>
      </c>
      <c r="E97" s="4">
        <f t="shared" si="69"/>
        <v>6.8999999999999915</v>
      </c>
      <c r="F97" s="19">
        <f t="shared" si="56"/>
        <v>0</v>
      </c>
      <c r="G97" s="19">
        <f t="shared" si="70"/>
        <v>0</v>
      </c>
      <c r="H97" s="19"/>
      <c r="I97" s="19">
        <f t="shared" si="71"/>
        <v>162.09999999999991</v>
      </c>
      <c r="J97" s="19">
        <f t="shared" si="72"/>
        <v>140</v>
      </c>
      <c r="K97" s="19"/>
      <c r="L97" s="19">
        <f t="shared" si="73"/>
        <v>9</v>
      </c>
      <c r="M97" s="19">
        <f t="shared" si="74"/>
        <v>0</v>
      </c>
      <c r="N97" s="19">
        <f t="shared" si="75"/>
        <v>9</v>
      </c>
      <c r="O97" s="19">
        <f t="shared" si="76"/>
        <v>0</v>
      </c>
      <c r="P97" s="19">
        <f t="shared" si="77"/>
        <v>0</v>
      </c>
      <c r="Q97" s="19">
        <f t="shared" si="107"/>
        <v>62.099999999999909</v>
      </c>
      <c r="R97" s="19">
        <f t="shared" si="78"/>
        <v>0</v>
      </c>
      <c r="S97" s="19">
        <f t="shared" si="79"/>
        <v>0.6</v>
      </c>
      <c r="T97" s="4" t="s">
        <v>0</v>
      </c>
      <c r="U97" s="4">
        <f t="shared" si="80"/>
        <v>2201</v>
      </c>
      <c r="V97" s="19">
        <f t="shared" si="57"/>
        <v>162.09999999999991</v>
      </c>
      <c r="W97" s="19">
        <f t="shared" si="57"/>
        <v>140.6</v>
      </c>
      <c r="X97" s="8">
        <f t="shared" si="81"/>
        <v>5</v>
      </c>
      <c r="Y97" s="4">
        <f t="shared" si="58"/>
        <v>12</v>
      </c>
      <c r="Z97" s="8">
        <f t="shared" si="82"/>
        <v>1006.9</v>
      </c>
      <c r="AA97" s="4">
        <f t="shared" si="83"/>
        <v>0</v>
      </c>
      <c r="AB97" s="4">
        <f t="shared" si="84"/>
        <v>0</v>
      </c>
      <c r="AC97" s="4" t="str">
        <f t="shared" si="85"/>
        <v>G0</v>
      </c>
      <c r="AD97" s="4">
        <f t="shared" si="86"/>
        <v>0</v>
      </c>
      <c r="AE97" s="4">
        <f t="shared" si="87"/>
        <v>6.8999999999999915</v>
      </c>
      <c r="AF97" s="19">
        <f t="shared" si="59"/>
        <v>0</v>
      </c>
      <c r="AG97" s="19">
        <f t="shared" si="60"/>
        <v>0</v>
      </c>
      <c r="AH97" s="19"/>
      <c r="AI97" s="19">
        <f t="shared" si="61"/>
        <v>162.09999999999991</v>
      </c>
      <c r="AJ97" s="19">
        <f t="shared" si="62"/>
        <v>140</v>
      </c>
      <c r="AK97" s="19"/>
      <c r="AL97" s="19">
        <f t="shared" si="63"/>
        <v>9</v>
      </c>
      <c r="AM97" s="19">
        <f t="shared" si="64"/>
        <v>0</v>
      </c>
      <c r="AN97" s="19">
        <f t="shared" si="88"/>
        <v>9</v>
      </c>
      <c r="AO97" s="19">
        <f t="shared" si="89"/>
        <v>0</v>
      </c>
      <c r="AP97" s="19">
        <f t="shared" si="90"/>
        <v>0</v>
      </c>
      <c r="AQ97" s="19">
        <f t="shared" si="108"/>
        <v>62.099999999999909</v>
      </c>
      <c r="AR97" s="19">
        <f t="shared" si="91"/>
        <v>0</v>
      </c>
      <c r="AS97" s="19">
        <f t="shared" si="92"/>
        <v>-0.6</v>
      </c>
      <c r="AT97" s="4" t="s">
        <v>0</v>
      </c>
      <c r="AU97" s="4">
        <f t="shared" si="93"/>
        <v>2202</v>
      </c>
      <c r="AV97" s="19">
        <f t="shared" si="94"/>
        <v>162.09999999999991</v>
      </c>
      <c r="AW97" s="19">
        <f t="shared" si="94"/>
        <v>139.4</v>
      </c>
      <c r="AX97" s="8">
        <f t="shared" si="95"/>
        <v>5</v>
      </c>
      <c r="AY97" s="4">
        <f t="shared" si="96"/>
        <v>12</v>
      </c>
      <c r="AZ97" s="8">
        <f t="shared" si="97"/>
        <v>1006.9</v>
      </c>
      <c r="BA97" s="4">
        <f t="shared" si="98"/>
        <v>0</v>
      </c>
      <c r="BB97" s="4">
        <f t="shared" si="99"/>
        <v>0</v>
      </c>
      <c r="BC97" s="4" t="str">
        <f t="shared" si="100"/>
        <v>G0</v>
      </c>
      <c r="BD97" s="4">
        <f t="shared" si="101"/>
        <v>0</v>
      </c>
      <c r="BE97" s="19">
        <f t="shared" si="102"/>
        <v>0</v>
      </c>
      <c r="BF97" s="19">
        <f t="shared" si="103"/>
        <v>1.1999999999999886</v>
      </c>
      <c r="BG97" s="19">
        <f t="shared" si="104"/>
        <v>90</v>
      </c>
      <c r="BH97" s="1" t="str">
        <f t="shared" si="105"/>
        <v>T,2201,162.1,140.6,5,12,1006.9,0,0,G0,0</v>
      </c>
      <c r="BI97" s="1" t="str">
        <f t="shared" si="106"/>
        <v>T,2202,162.1,139.4,5,12,1006.9,0,0,G0,0</v>
      </c>
      <c r="BJ97" s="1" t="str">
        <f t="shared" si="65"/>
        <v>T,2201,162.1,140.6,5,12,1006.9,0,0,G0,0|T,2202,162.1,139.4,5,12,1006.9,0,0,G0,0|</v>
      </c>
      <c r="BK97" s="1" t="str">
        <f t="shared" si="66"/>
        <v>162.1,140.0,5.0,9.0,0.0,62.1,0.0,62.1</v>
      </c>
    </row>
    <row r="98" spans="1:63" x14ac:dyDescent="0.2">
      <c r="A98" s="149">
        <f t="shared" si="109"/>
        <v>6.9999999999999911</v>
      </c>
      <c r="B98" s="4">
        <f t="shared" si="67"/>
        <v>69.999999999999901</v>
      </c>
      <c r="C98" s="4">
        <f t="shared" si="68"/>
        <v>1</v>
      </c>
      <c r="D98" s="4">
        <v>1</v>
      </c>
      <c r="E98" s="4">
        <f t="shared" si="69"/>
        <v>6.9999999999999911</v>
      </c>
      <c r="F98" s="19">
        <f t="shared" si="56"/>
        <v>0</v>
      </c>
      <c r="G98" s="19">
        <f t="shared" si="70"/>
        <v>0</v>
      </c>
      <c r="H98" s="19"/>
      <c r="I98" s="19">
        <f t="shared" si="71"/>
        <v>162.99999999999991</v>
      </c>
      <c r="J98" s="19">
        <f t="shared" si="72"/>
        <v>140</v>
      </c>
      <c r="K98" s="19"/>
      <c r="L98" s="19">
        <f t="shared" si="73"/>
        <v>9</v>
      </c>
      <c r="M98" s="19">
        <f t="shared" si="74"/>
        <v>0</v>
      </c>
      <c r="N98" s="19">
        <f t="shared" si="75"/>
        <v>9</v>
      </c>
      <c r="O98" s="19">
        <f t="shared" si="76"/>
        <v>0</v>
      </c>
      <c r="P98" s="19">
        <f t="shared" si="77"/>
        <v>0</v>
      </c>
      <c r="Q98" s="19">
        <f t="shared" si="107"/>
        <v>62.999999999999915</v>
      </c>
      <c r="R98" s="19">
        <f t="shared" si="78"/>
        <v>0</v>
      </c>
      <c r="S98" s="19">
        <f t="shared" si="79"/>
        <v>0.6</v>
      </c>
      <c r="T98" s="4" t="s">
        <v>0</v>
      </c>
      <c r="U98" s="4">
        <f t="shared" si="80"/>
        <v>2201</v>
      </c>
      <c r="V98" s="19">
        <f t="shared" si="57"/>
        <v>162.99999999999991</v>
      </c>
      <c r="W98" s="19">
        <f t="shared" si="57"/>
        <v>140.6</v>
      </c>
      <c r="X98" s="8">
        <f t="shared" si="81"/>
        <v>5</v>
      </c>
      <c r="Y98" s="4">
        <f t="shared" si="58"/>
        <v>12</v>
      </c>
      <c r="Z98" s="8">
        <f t="shared" si="82"/>
        <v>1007</v>
      </c>
      <c r="AA98" s="4">
        <f t="shared" si="83"/>
        <v>0</v>
      </c>
      <c r="AB98" s="4">
        <f t="shared" si="84"/>
        <v>0</v>
      </c>
      <c r="AC98" s="4" t="str">
        <f t="shared" si="85"/>
        <v>G0</v>
      </c>
      <c r="AD98" s="4">
        <f t="shared" si="86"/>
        <v>0</v>
      </c>
      <c r="AE98" s="4">
        <f t="shared" si="87"/>
        <v>6.9999999999999911</v>
      </c>
      <c r="AF98" s="19">
        <f t="shared" si="59"/>
        <v>0</v>
      </c>
      <c r="AG98" s="19">
        <f t="shared" si="60"/>
        <v>0</v>
      </c>
      <c r="AH98" s="19"/>
      <c r="AI98" s="19">
        <f t="shared" si="61"/>
        <v>162.99999999999991</v>
      </c>
      <c r="AJ98" s="19">
        <f t="shared" si="62"/>
        <v>140</v>
      </c>
      <c r="AK98" s="19"/>
      <c r="AL98" s="19">
        <f t="shared" si="63"/>
        <v>9</v>
      </c>
      <c r="AM98" s="19">
        <f t="shared" si="64"/>
        <v>0</v>
      </c>
      <c r="AN98" s="19">
        <f t="shared" si="88"/>
        <v>9</v>
      </c>
      <c r="AO98" s="19">
        <f t="shared" si="89"/>
        <v>0</v>
      </c>
      <c r="AP98" s="19">
        <f t="shared" si="90"/>
        <v>0</v>
      </c>
      <c r="AQ98" s="19">
        <f t="shared" si="108"/>
        <v>62.999999999999915</v>
      </c>
      <c r="AR98" s="19">
        <f t="shared" si="91"/>
        <v>0</v>
      </c>
      <c r="AS98" s="19">
        <f t="shared" si="92"/>
        <v>-0.6</v>
      </c>
      <c r="AT98" s="4" t="s">
        <v>0</v>
      </c>
      <c r="AU98" s="4">
        <f t="shared" si="93"/>
        <v>2202</v>
      </c>
      <c r="AV98" s="19">
        <f t="shared" si="94"/>
        <v>162.99999999999991</v>
      </c>
      <c r="AW98" s="19">
        <f t="shared" si="94"/>
        <v>139.4</v>
      </c>
      <c r="AX98" s="8">
        <f t="shared" si="95"/>
        <v>5</v>
      </c>
      <c r="AY98" s="4">
        <f t="shared" si="96"/>
        <v>12</v>
      </c>
      <c r="AZ98" s="8">
        <f t="shared" si="97"/>
        <v>1007</v>
      </c>
      <c r="BA98" s="4">
        <f t="shared" si="98"/>
        <v>0</v>
      </c>
      <c r="BB98" s="4">
        <f t="shared" si="99"/>
        <v>0</v>
      </c>
      <c r="BC98" s="4" t="str">
        <f t="shared" si="100"/>
        <v>G0</v>
      </c>
      <c r="BD98" s="4">
        <f t="shared" si="101"/>
        <v>0</v>
      </c>
      <c r="BE98" s="19">
        <f t="shared" si="102"/>
        <v>0</v>
      </c>
      <c r="BF98" s="19">
        <f t="shared" si="103"/>
        <v>1.1999999999999886</v>
      </c>
      <c r="BG98" s="19">
        <f t="shared" si="104"/>
        <v>90</v>
      </c>
      <c r="BH98" s="1" t="str">
        <f t="shared" si="105"/>
        <v>T,2201,163.0,140.6,5,12,1007.0,0,0,G0,0</v>
      </c>
      <c r="BI98" s="158"/>
      <c r="BJ98" s="1" t="str">
        <f>IF(C98=1,CONCATENATE(BH98,BI98,$BH$25),"")</f>
        <v>T,2201,163.0,140.6,5,12,1007.0,0,0,G0,0|</v>
      </c>
      <c r="BK98" s="1" t="str">
        <f t="shared" si="66"/>
        <v>163.0,140.0,5.0,9.0,0.0,63.0,0.0,63.0</v>
      </c>
    </row>
    <row r="99" spans="1:63" x14ac:dyDescent="0.2">
      <c r="A99" s="149">
        <f t="shared" si="109"/>
        <v>7.0999999999999908</v>
      </c>
      <c r="B99" s="4">
        <f t="shared" si="67"/>
        <v>70.999999999999901</v>
      </c>
      <c r="C99" s="4">
        <f t="shared" si="68"/>
        <v>1</v>
      </c>
      <c r="D99" s="4">
        <v>1</v>
      </c>
      <c r="E99" s="4">
        <f t="shared" si="69"/>
        <v>7.0999999999999908</v>
      </c>
      <c r="F99" s="19">
        <f t="shared" si="56"/>
        <v>0</v>
      </c>
      <c r="G99" s="19">
        <f t="shared" si="70"/>
        <v>0</v>
      </c>
      <c r="H99" s="19"/>
      <c r="I99" s="19">
        <f t="shared" si="71"/>
        <v>163.89999999999992</v>
      </c>
      <c r="J99" s="19">
        <f t="shared" si="72"/>
        <v>140</v>
      </c>
      <c r="K99" s="19"/>
      <c r="L99" s="19">
        <f t="shared" si="73"/>
        <v>9</v>
      </c>
      <c r="M99" s="19">
        <f t="shared" si="74"/>
        <v>0</v>
      </c>
      <c r="N99" s="19">
        <f t="shared" si="75"/>
        <v>9</v>
      </c>
      <c r="O99" s="19">
        <f t="shared" si="76"/>
        <v>0</v>
      </c>
      <c r="P99" s="19">
        <f t="shared" si="77"/>
        <v>0</v>
      </c>
      <c r="Q99" s="19">
        <f t="shared" si="107"/>
        <v>63.89999999999992</v>
      </c>
      <c r="R99" s="19">
        <f t="shared" si="78"/>
        <v>0</v>
      </c>
      <c r="S99" s="19">
        <f t="shared" si="79"/>
        <v>0.6</v>
      </c>
      <c r="T99" s="4" t="s">
        <v>0</v>
      </c>
      <c r="U99" s="4">
        <f t="shared" si="80"/>
        <v>2201</v>
      </c>
      <c r="V99" s="19">
        <f t="shared" si="57"/>
        <v>163.89999999999992</v>
      </c>
      <c r="W99" s="19">
        <f t="shared" si="57"/>
        <v>140.6</v>
      </c>
      <c r="X99" s="8">
        <f t="shared" si="81"/>
        <v>5</v>
      </c>
      <c r="Y99" s="4">
        <f t="shared" si="58"/>
        <v>12</v>
      </c>
      <c r="Z99" s="8">
        <f t="shared" si="82"/>
        <v>1007.1</v>
      </c>
      <c r="AA99" s="4">
        <f t="shared" si="83"/>
        <v>0</v>
      </c>
      <c r="AB99" s="4">
        <f t="shared" si="84"/>
        <v>0</v>
      </c>
      <c r="AC99" s="4" t="str">
        <f t="shared" si="85"/>
        <v>G0</v>
      </c>
      <c r="AD99" s="4">
        <f t="shared" si="86"/>
        <v>0</v>
      </c>
      <c r="AE99" s="4">
        <f t="shared" si="87"/>
        <v>7.0999999999999908</v>
      </c>
      <c r="AF99" s="19">
        <f t="shared" si="59"/>
        <v>0</v>
      </c>
      <c r="AG99" s="19">
        <f t="shared" si="60"/>
        <v>0</v>
      </c>
      <c r="AH99" s="19"/>
      <c r="AI99" s="19">
        <f t="shared" si="61"/>
        <v>163.89999999999992</v>
      </c>
      <c r="AJ99" s="19">
        <f t="shared" si="62"/>
        <v>140</v>
      </c>
      <c r="AK99" s="19"/>
      <c r="AL99" s="19">
        <f t="shared" si="63"/>
        <v>9</v>
      </c>
      <c r="AM99" s="19">
        <f t="shared" si="64"/>
        <v>0</v>
      </c>
      <c r="AN99" s="19">
        <f t="shared" si="88"/>
        <v>9</v>
      </c>
      <c r="AO99" s="19">
        <f t="shared" si="89"/>
        <v>0</v>
      </c>
      <c r="AP99" s="19">
        <f t="shared" si="90"/>
        <v>0</v>
      </c>
      <c r="AQ99" s="19">
        <f t="shared" si="108"/>
        <v>63.89999999999992</v>
      </c>
      <c r="AR99" s="19">
        <f t="shared" si="91"/>
        <v>0</v>
      </c>
      <c r="AS99" s="19">
        <f t="shared" si="92"/>
        <v>-0.6</v>
      </c>
      <c r="AT99" s="4" t="s">
        <v>0</v>
      </c>
      <c r="AU99" s="4">
        <f t="shared" si="93"/>
        <v>2202</v>
      </c>
      <c r="AV99" s="19">
        <f t="shared" si="94"/>
        <v>163.89999999999992</v>
      </c>
      <c r="AW99" s="19">
        <f t="shared" si="94"/>
        <v>139.4</v>
      </c>
      <c r="AX99" s="8">
        <f t="shared" si="95"/>
        <v>5</v>
      </c>
      <c r="AY99" s="4">
        <f t="shared" si="96"/>
        <v>12</v>
      </c>
      <c r="AZ99" s="8">
        <f t="shared" si="97"/>
        <v>1007.1</v>
      </c>
      <c r="BA99" s="4">
        <f t="shared" si="98"/>
        <v>0</v>
      </c>
      <c r="BB99" s="4">
        <f t="shared" si="99"/>
        <v>0</v>
      </c>
      <c r="BC99" s="4" t="str">
        <f t="shared" si="100"/>
        <v>G0</v>
      </c>
      <c r="BD99" s="4">
        <f t="shared" si="101"/>
        <v>0</v>
      </c>
      <c r="BE99" s="19">
        <f t="shared" si="102"/>
        <v>0</v>
      </c>
      <c r="BF99" s="19">
        <f t="shared" si="103"/>
        <v>1.1999999999999886</v>
      </c>
      <c r="BG99" s="19">
        <f t="shared" si="104"/>
        <v>90</v>
      </c>
      <c r="BH99" s="1" t="str">
        <f t="shared" si="105"/>
        <v>T,2201,163.9,140.6,5,12,1007.1,0,0,G0,0</v>
      </c>
      <c r="BI99" s="158"/>
      <c r="BJ99" s="1" t="str">
        <f>IF(C99=1,CONCATENATE(BH99,BI99,$BH$25),"")</f>
        <v>T,2201,163.9,140.6,5,12,1007.1,0,0,G0,0|</v>
      </c>
      <c r="BK99" s="1" t="str">
        <f t="shared" si="66"/>
        <v>163.9,140.0,5.0,9.0,0.0,63.9,0.0,63.9</v>
      </c>
    </row>
    <row r="100" spans="1:63" x14ac:dyDescent="0.2">
      <c r="A100" s="4">
        <f t="shared" si="109"/>
        <v>7.1999999999999904</v>
      </c>
      <c r="B100" s="4">
        <f t="shared" si="67"/>
        <v>71.999999999999901</v>
      </c>
      <c r="C100" s="4">
        <f t="shared" si="68"/>
        <v>1</v>
      </c>
      <c r="D100" s="4">
        <v>1</v>
      </c>
      <c r="E100" s="4">
        <f t="shared" si="69"/>
        <v>7.1999999999999904</v>
      </c>
      <c r="F100" s="19">
        <f t="shared" si="56"/>
        <v>0</v>
      </c>
      <c r="G100" s="19">
        <f t="shared" si="70"/>
        <v>0</v>
      </c>
      <c r="H100" s="19"/>
      <c r="I100" s="19">
        <f t="shared" si="71"/>
        <v>164.7999999999999</v>
      </c>
      <c r="J100" s="19">
        <f t="shared" si="72"/>
        <v>140</v>
      </c>
      <c r="K100" s="19"/>
      <c r="L100" s="19">
        <f t="shared" si="73"/>
        <v>9</v>
      </c>
      <c r="M100" s="19">
        <f t="shared" si="74"/>
        <v>0</v>
      </c>
      <c r="N100" s="19">
        <f t="shared" si="75"/>
        <v>9</v>
      </c>
      <c r="O100" s="19">
        <f t="shared" si="76"/>
        <v>0</v>
      </c>
      <c r="P100" s="19">
        <f t="shared" si="77"/>
        <v>0</v>
      </c>
      <c r="Q100" s="19">
        <f t="shared" si="107"/>
        <v>64.799999999999898</v>
      </c>
      <c r="R100" s="19">
        <f t="shared" si="78"/>
        <v>0</v>
      </c>
      <c r="S100" s="19">
        <f t="shared" si="79"/>
        <v>0.6</v>
      </c>
      <c r="T100" s="4" t="s">
        <v>0</v>
      </c>
      <c r="U100" s="4">
        <f t="shared" si="80"/>
        <v>2201</v>
      </c>
      <c r="V100" s="19">
        <f t="shared" si="57"/>
        <v>164.7999999999999</v>
      </c>
      <c r="W100" s="19">
        <f t="shared" si="57"/>
        <v>140.6</v>
      </c>
      <c r="X100" s="8">
        <f t="shared" si="81"/>
        <v>5</v>
      </c>
      <c r="Y100" s="4">
        <f t="shared" si="58"/>
        <v>12</v>
      </c>
      <c r="Z100" s="8">
        <f t="shared" si="82"/>
        <v>1007.2</v>
      </c>
      <c r="AA100" s="4">
        <f t="shared" si="83"/>
        <v>0</v>
      </c>
      <c r="AB100" s="4">
        <f t="shared" si="84"/>
        <v>0</v>
      </c>
      <c r="AC100" s="4" t="str">
        <f t="shared" si="85"/>
        <v>G0</v>
      </c>
      <c r="AD100" s="4">
        <f t="shared" si="86"/>
        <v>0</v>
      </c>
      <c r="AE100" s="4">
        <f t="shared" si="87"/>
        <v>7.1999999999999904</v>
      </c>
      <c r="AF100" s="19">
        <f t="shared" si="59"/>
        <v>0</v>
      </c>
      <c r="AG100" s="19">
        <f t="shared" si="60"/>
        <v>0</v>
      </c>
      <c r="AH100" s="19"/>
      <c r="AI100" s="19">
        <f t="shared" si="61"/>
        <v>164.7999999999999</v>
      </c>
      <c r="AJ100" s="19">
        <f t="shared" si="62"/>
        <v>140</v>
      </c>
      <c r="AK100" s="19"/>
      <c r="AL100" s="19">
        <f t="shared" si="63"/>
        <v>9</v>
      </c>
      <c r="AM100" s="19">
        <f t="shared" si="64"/>
        <v>0</v>
      </c>
      <c r="AN100" s="19">
        <f t="shared" si="88"/>
        <v>9</v>
      </c>
      <c r="AO100" s="19">
        <f t="shared" si="89"/>
        <v>0</v>
      </c>
      <c r="AP100" s="19">
        <f t="shared" si="90"/>
        <v>0</v>
      </c>
      <c r="AQ100" s="19">
        <f t="shared" si="108"/>
        <v>64.799999999999898</v>
      </c>
      <c r="AR100" s="19">
        <f t="shared" si="91"/>
        <v>0</v>
      </c>
      <c r="AS100" s="19">
        <f t="shared" si="92"/>
        <v>-0.6</v>
      </c>
      <c r="AT100" s="4" t="s">
        <v>0</v>
      </c>
      <c r="AU100" s="4">
        <f t="shared" si="93"/>
        <v>2202</v>
      </c>
      <c r="AV100" s="19">
        <f t="shared" si="94"/>
        <v>164.7999999999999</v>
      </c>
      <c r="AW100" s="19">
        <f t="shared" si="94"/>
        <v>139.4</v>
      </c>
      <c r="AX100" s="8">
        <f t="shared" si="95"/>
        <v>5</v>
      </c>
      <c r="AY100" s="4">
        <f t="shared" si="96"/>
        <v>12</v>
      </c>
      <c r="AZ100" s="8">
        <f t="shared" si="97"/>
        <v>1007.2</v>
      </c>
      <c r="BA100" s="4">
        <f t="shared" si="98"/>
        <v>0</v>
      </c>
      <c r="BB100" s="4">
        <f t="shared" si="99"/>
        <v>0</v>
      </c>
      <c r="BC100" s="4" t="str">
        <f t="shared" si="100"/>
        <v>G0</v>
      </c>
      <c r="BD100" s="4">
        <f t="shared" si="101"/>
        <v>0</v>
      </c>
      <c r="BE100" s="19">
        <f t="shared" si="102"/>
        <v>0</v>
      </c>
      <c r="BF100" s="19">
        <f t="shared" si="103"/>
        <v>1.1999999999999886</v>
      </c>
      <c r="BG100" s="19">
        <f t="shared" si="104"/>
        <v>90</v>
      </c>
      <c r="BH100" s="1" t="str">
        <f t="shared" si="105"/>
        <v>T,2201,164.8,140.6,5,12,1007.2,0,0,G0,0</v>
      </c>
      <c r="BI100" s="1" t="str">
        <f t="shared" si="106"/>
        <v>T,2202,164.8,139.4,5,12,1007.2,0,0,G0,0</v>
      </c>
      <c r="BJ100" s="1" t="str">
        <f t="shared" si="65"/>
        <v>T,2201,164.8,140.6,5,12,1007.2,0,0,G0,0|T,2202,164.8,139.4,5,12,1007.2,0,0,G0,0|</v>
      </c>
      <c r="BK100" s="1" t="str">
        <f t="shared" si="66"/>
        <v>164.8,140.0,5.0,9.0,0.0,64.8,0.0,64.8</v>
      </c>
    </row>
    <row r="101" spans="1:63" x14ac:dyDescent="0.2">
      <c r="A101" s="4">
        <f t="shared" si="109"/>
        <v>7.2999999999999901</v>
      </c>
      <c r="B101" s="4">
        <f t="shared" si="67"/>
        <v>72.999999999999901</v>
      </c>
      <c r="C101" s="4">
        <f t="shared" si="68"/>
        <v>1</v>
      </c>
      <c r="D101" s="4">
        <v>1</v>
      </c>
      <c r="E101" s="4">
        <f t="shared" si="69"/>
        <v>7.2999999999999901</v>
      </c>
      <c r="F101" s="19">
        <f t="shared" si="56"/>
        <v>0</v>
      </c>
      <c r="G101" s="19">
        <f t="shared" si="70"/>
        <v>0</v>
      </c>
      <c r="H101" s="19"/>
      <c r="I101" s="19">
        <f t="shared" si="71"/>
        <v>165.6999999999999</v>
      </c>
      <c r="J101" s="19">
        <f t="shared" si="72"/>
        <v>140</v>
      </c>
      <c r="K101" s="19"/>
      <c r="L101" s="19">
        <f t="shared" si="73"/>
        <v>9</v>
      </c>
      <c r="M101" s="19">
        <f t="shared" si="74"/>
        <v>0</v>
      </c>
      <c r="N101" s="19">
        <f t="shared" si="75"/>
        <v>9</v>
      </c>
      <c r="O101" s="19">
        <f t="shared" si="76"/>
        <v>0</v>
      </c>
      <c r="P101" s="19">
        <f t="shared" si="77"/>
        <v>0</v>
      </c>
      <c r="Q101" s="19">
        <f t="shared" si="107"/>
        <v>65.699999999999903</v>
      </c>
      <c r="R101" s="19">
        <f t="shared" si="78"/>
        <v>0</v>
      </c>
      <c r="S101" s="19">
        <f t="shared" si="79"/>
        <v>0.6</v>
      </c>
      <c r="T101" s="4" t="s">
        <v>0</v>
      </c>
      <c r="U101" s="4">
        <f t="shared" si="80"/>
        <v>2201</v>
      </c>
      <c r="V101" s="19">
        <f t="shared" si="57"/>
        <v>165.6999999999999</v>
      </c>
      <c r="W101" s="19">
        <f t="shared" si="57"/>
        <v>140.6</v>
      </c>
      <c r="X101" s="8">
        <f t="shared" si="81"/>
        <v>5</v>
      </c>
      <c r="Y101" s="4">
        <f t="shared" si="58"/>
        <v>12</v>
      </c>
      <c r="Z101" s="8">
        <f t="shared" si="82"/>
        <v>1007.3</v>
      </c>
      <c r="AA101" s="4">
        <f t="shared" si="83"/>
        <v>0</v>
      </c>
      <c r="AB101" s="4">
        <f t="shared" si="84"/>
        <v>0</v>
      </c>
      <c r="AC101" s="4" t="str">
        <f t="shared" si="85"/>
        <v>G0</v>
      </c>
      <c r="AD101" s="4">
        <f t="shared" si="86"/>
        <v>0</v>
      </c>
      <c r="AE101" s="4">
        <f t="shared" si="87"/>
        <v>7.2999999999999901</v>
      </c>
      <c r="AF101" s="19">
        <f t="shared" si="59"/>
        <v>0</v>
      </c>
      <c r="AG101" s="19">
        <f t="shared" si="60"/>
        <v>0</v>
      </c>
      <c r="AH101" s="19"/>
      <c r="AI101" s="19">
        <f t="shared" si="61"/>
        <v>165.6999999999999</v>
      </c>
      <c r="AJ101" s="19">
        <f t="shared" si="62"/>
        <v>140</v>
      </c>
      <c r="AK101" s="19"/>
      <c r="AL101" s="19">
        <f t="shared" si="63"/>
        <v>9</v>
      </c>
      <c r="AM101" s="19">
        <f t="shared" si="64"/>
        <v>0</v>
      </c>
      <c r="AN101" s="19">
        <f t="shared" si="88"/>
        <v>9</v>
      </c>
      <c r="AO101" s="19">
        <f t="shared" si="89"/>
        <v>0</v>
      </c>
      <c r="AP101" s="19">
        <f t="shared" si="90"/>
        <v>0</v>
      </c>
      <c r="AQ101" s="19">
        <f t="shared" si="108"/>
        <v>65.699999999999903</v>
      </c>
      <c r="AR101" s="19">
        <f t="shared" si="91"/>
        <v>0</v>
      </c>
      <c r="AS101" s="19">
        <f t="shared" si="92"/>
        <v>-0.6</v>
      </c>
      <c r="AT101" s="4" t="s">
        <v>0</v>
      </c>
      <c r="AU101" s="4">
        <f t="shared" si="93"/>
        <v>2202</v>
      </c>
      <c r="AV101" s="19">
        <f t="shared" si="94"/>
        <v>165.6999999999999</v>
      </c>
      <c r="AW101" s="19">
        <f t="shared" si="94"/>
        <v>139.4</v>
      </c>
      <c r="AX101" s="8">
        <f t="shared" si="95"/>
        <v>5</v>
      </c>
      <c r="AY101" s="4">
        <f t="shared" si="96"/>
        <v>12</v>
      </c>
      <c r="AZ101" s="8">
        <f t="shared" si="97"/>
        <v>1007.3</v>
      </c>
      <c r="BA101" s="4">
        <f t="shared" si="98"/>
        <v>0</v>
      </c>
      <c r="BB101" s="4">
        <f t="shared" si="99"/>
        <v>0</v>
      </c>
      <c r="BC101" s="4" t="str">
        <f t="shared" si="100"/>
        <v>G0</v>
      </c>
      <c r="BD101" s="4">
        <f t="shared" si="101"/>
        <v>0</v>
      </c>
      <c r="BE101" s="19">
        <f t="shared" si="102"/>
        <v>0</v>
      </c>
      <c r="BF101" s="19">
        <f t="shared" si="103"/>
        <v>1.1999999999999886</v>
      </c>
      <c r="BG101" s="19">
        <f t="shared" si="104"/>
        <v>90</v>
      </c>
      <c r="BH101" s="1" t="str">
        <f t="shared" si="105"/>
        <v>T,2201,165.7,140.6,5,12,1007.3,0,0,G0,0</v>
      </c>
      <c r="BI101" s="1" t="str">
        <f t="shared" si="106"/>
        <v>T,2202,165.7,139.4,5,12,1007.3,0,0,G0,0</v>
      </c>
      <c r="BJ101" s="1" t="str">
        <f t="shared" si="65"/>
        <v>T,2201,165.7,140.6,5,12,1007.3,0,0,G0,0|T,2202,165.7,139.4,5,12,1007.3,0,0,G0,0|</v>
      </c>
      <c r="BK101" s="1" t="str">
        <f t="shared" si="66"/>
        <v>165.7,140.0,5.0,9.0,0.0,65.7,0.0,65.7</v>
      </c>
    </row>
    <row r="102" spans="1:63" x14ac:dyDescent="0.2">
      <c r="A102" s="4">
        <f t="shared" si="109"/>
        <v>7.3999999999999897</v>
      </c>
      <c r="B102" s="4">
        <f t="shared" si="67"/>
        <v>73.999999999999886</v>
      </c>
      <c r="C102" s="4">
        <f t="shared" si="68"/>
        <v>1</v>
      </c>
      <c r="D102" s="4">
        <v>1</v>
      </c>
      <c r="E102" s="4">
        <f t="shared" si="69"/>
        <v>7.3999999999999897</v>
      </c>
      <c r="F102" s="19">
        <f t="shared" si="56"/>
        <v>0</v>
      </c>
      <c r="G102" s="19">
        <f t="shared" si="70"/>
        <v>0</v>
      </c>
      <c r="H102" s="19"/>
      <c r="I102" s="19">
        <f t="shared" si="71"/>
        <v>166.59999999999991</v>
      </c>
      <c r="J102" s="19">
        <f t="shared" si="72"/>
        <v>140</v>
      </c>
      <c r="K102" s="19"/>
      <c r="L102" s="19">
        <f t="shared" si="73"/>
        <v>9</v>
      </c>
      <c r="M102" s="19">
        <f t="shared" si="74"/>
        <v>0</v>
      </c>
      <c r="N102" s="19">
        <f t="shared" si="75"/>
        <v>9</v>
      </c>
      <c r="O102" s="19">
        <f t="shared" si="76"/>
        <v>0</v>
      </c>
      <c r="P102" s="19">
        <f t="shared" si="77"/>
        <v>0</v>
      </c>
      <c r="Q102" s="19">
        <f t="shared" si="107"/>
        <v>66.599999999999909</v>
      </c>
      <c r="R102" s="19">
        <f t="shared" si="78"/>
        <v>0</v>
      </c>
      <c r="S102" s="19">
        <f t="shared" si="79"/>
        <v>0.6</v>
      </c>
      <c r="T102" s="4" t="s">
        <v>0</v>
      </c>
      <c r="U102" s="4">
        <f t="shared" si="80"/>
        <v>2201</v>
      </c>
      <c r="V102" s="19">
        <f t="shared" si="57"/>
        <v>166.59999999999991</v>
      </c>
      <c r="W102" s="19">
        <f t="shared" si="57"/>
        <v>140.6</v>
      </c>
      <c r="X102" s="8">
        <f t="shared" si="81"/>
        <v>5</v>
      </c>
      <c r="Y102" s="4">
        <f t="shared" si="58"/>
        <v>12</v>
      </c>
      <c r="Z102" s="8">
        <f t="shared" si="82"/>
        <v>1007.4</v>
      </c>
      <c r="AA102" s="4">
        <f t="shared" si="83"/>
        <v>0</v>
      </c>
      <c r="AB102" s="4">
        <f t="shared" si="84"/>
        <v>0</v>
      </c>
      <c r="AC102" s="4" t="str">
        <f t="shared" si="85"/>
        <v>G0</v>
      </c>
      <c r="AD102" s="4">
        <f t="shared" si="86"/>
        <v>0</v>
      </c>
      <c r="AE102" s="4">
        <f t="shared" si="87"/>
        <v>7.3999999999999897</v>
      </c>
      <c r="AF102" s="19">
        <f t="shared" si="59"/>
        <v>0</v>
      </c>
      <c r="AG102" s="19">
        <f t="shared" si="60"/>
        <v>0</v>
      </c>
      <c r="AH102" s="19"/>
      <c r="AI102" s="19">
        <f t="shared" si="61"/>
        <v>166.59999999999991</v>
      </c>
      <c r="AJ102" s="19">
        <f t="shared" si="62"/>
        <v>140</v>
      </c>
      <c r="AK102" s="19"/>
      <c r="AL102" s="19">
        <f t="shared" si="63"/>
        <v>9</v>
      </c>
      <c r="AM102" s="19">
        <f t="shared" si="64"/>
        <v>0</v>
      </c>
      <c r="AN102" s="19">
        <f t="shared" si="88"/>
        <v>9</v>
      </c>
      <c r="AO102" s="19">
        <f t="shared" si="89"/>
        <v>0</v>
      </c>
      <c r="AP102" s="19">
        <f t="shared" si="90"/>
        <v>0</v>
      </c>
      <c r="AQ102" s="19">
        <f t="shared" si="108"/>
        <v>66.599999999999909</v>
      </c>
      <c r="AR102" s="19">
        <f t="shared" si="91"/>
        <v>0</v>
      </c>
      <c r="AS102" s="19">
        <f t="shared" si="92"/>
        <v>-0.6</v>
      </c>
      <c r="AT102" s="4" t="s">
        <v>0</v>
      </c>
      <c r="AU102" s="4">
        <f t="shared" si="93"/>
        <v>2202</v>
      </c>
      <c r="AV102" s="19">
        <f t="shared" si="94"/>
        <v>166.59999999999991</v>
      </c>
      <c r="AW102" s="19">
        <f t="shared" si="94"/>
        <v>139.4</v>
      </c>
      <c r="AX102" s="8">
        <f t="shared" si="95"/>
        <v>5</v>
      </c>
      <c r="AY102" s="4">
        <f t="shared" si="96"/>
        <v>12</v>
      </c>
      <c r="AZ102" s="8">
        <f t="shared" si="97"/>
        <v>1007.4</v>
      </c>
      <c r="BA102" s="4">
        <f t="shared" si="98"/>
        <v>0</v>
      </c>
      <c r="BB102" s="4">
        <f t="shared" si="99"/>
        <v>0</v>
      </c>
      <c r="BC102" s="4" t="str">
        <f t="shared" si="100"/>
        <v>G0</v>
      </c>
      <c r="BD102" s="4">
        <f t="shared" si="101"/>
        <v>0</v>
      </c>
      <c r="BE102" s="19">
        <f t="shared" si="102"/>
        <v>0</v>
      </c>
      <c r="BF102" s="19">
        <f t="shared" si="103"/>
        <v>1.1999999999999886</v>
      </c>
      <c r="BG102" s="19">
        <f t="shared" si="104"/>
        <v>90</v>
      </c>
      <c r="BH102" s="1" t="str">
        <f t="shared" si="105"/>
        <v>T,2201,166.6,140.6,5,12,1007.4,0,0,G0,0</v>
      </c>
      <c r="BI102" s="1" t="str">
        <f t="shared" si="106"/>
        <v>T,2202,166.6,139.4,5,12,1007.4,0,0,G0,0</v>
      </c>
      <c r="BJ102" s="1" t="str">
        <f t="shared" si="65"/>
        <v>T,2201,166.6,140.6,5,12,1007.4,0,0,G0,0|T,2202,166.6,139.4,5,12,1007.4,0,0,G0,0|</v>
      </c>
      <c r="BK102" s="1" t="str">
        <f t="shared" si="66"/>
        <v>166.6,140.0,5.0,9.0,0.0,66.6,0.0,66.6</v>
      </c>
    </row>
    <row r="103" spans="1:63" x14ac:dyDescent="0.2">
      <c r="A103" s="4">
        <f t="shared" si="109"/>
        <v>7.4999999999999893</v>
      </c>
      <c r="B103" s="4">
        <f t="shared" si="67"/>
        <v>74.999999999999886</v>
      </c>
      <c r="C103" s="4">
        <f t="shared" si="68"/>
        <v>1</v>
      </c>
      <c r="D103" s="4">
        <v>1</v>
      </c>
      <c r="E103" s="4">
        <f t="shared" si="69"/>
        <v>7.4999999999999893</v>
      </c>
      <c r="F103" s="19">
        <f t="shared" si="56"/>
        <v>0</v>
      </c>
      <c r="G103" s="19">
        <f t="shared" si="70"/>
        <v>0</v>
      </c>
      <c r="H103" s="19"/>
      <c r="I103" s="19">
        <f t="shared" si="71"/>
        <v>167.49999999999989</v>
      </c>
      <c r="J103" s="19">
        <f t="shared" si="72"/>
        <v>140</v>
      </c>
      <c r="K103" s="19"/>
      <c r="L103" s="19">
        <f t="shared" si="73"/>
        <v>9</v>
      </c>
      <c r="M103" s="19">
        <f t="shared" si="74"/>
        <v>0</v>
      </c>
      <c r="N103" s="19">
        <f t="shared" si="75"/>
        <v>9</v>
      </c>
      <c r="O103" s="19">
        <f t="shared" si="76"/>
        <v>0</v>
      </c>
      <c r="P103" s="19">
        <f t="shared" si="77"/>
        <v>0</v>
      </c>
      <c r="Q103" s="19">
        <f t="shared" si="107"/>
        <v>67.499999999999886</v>
      </c>
      <c r="R103" s="19">
        <f t="shared" si="78"/>
        <v>0</v>
      </c>
      <c r="S103" s="19">
        <f t="shared" si="79"/>
        <v>0.6</v>
      </c>
      <c r="T103" s="4" t="s">
        <v>0</v>
      </c>
      <c r="U103" s="4">
        <f t="shared" si="80"/>
        <v>2201</v>
      </c>
      <c r="V103" s="19">
        <f t="shared" si="57"/>
        <v>167.49999999999989</v>
      </c>
      <c r="W103" s="19">
        <f t="shared" si="57"/>
        <v>140.6</v>
      </c>
      <c r="X103" s="8">
        <f t="shared" si="81"/>
        <v>5</v>
      </c>
      <c r="Y103" s="4">
        <f t="shared" si="58"/>
        <v>12</v>
      </c>
      <c r="Z103" s="8">
        <f t="shared" si="82"/>
        <v>1007.5</v>
      </c>
      <c r="AA103" s="4">
        <f t="shared" si="83"/>
        <v>0</v>
      </c>
      <c r="AB103" s="4">
        <f t="shared" si="84"/>
        <v>0</v>
      </c>
      <c r="AC103" s="4" t="str">
        <f t="shared" si="85"/>
        <v>G0</v>
      </c>
      <c r="AD103" s="4">
        <f t="shared" si="86"/>
        <v>0</v>
      </c>
      <c r="AE103" s="4">
        <f t="shared" si="87"/>
        <v>7.4999999999999893</v>
      </c>
      <c r="AF103" s="19">
        <f t="shared" si="59"/>
        <v>0</v>
      </c>
      <c r="AG103" s="19">
        <f t="shared" si="60"/>
        <v>0</v>
      </c>
      <c r="AH103" s="19"/>
      <c r="AI103" s="19">
        <f t="shared" si="61"/>
        <v>167.49999999999989</v>
      </c>
      <c r="AJ103" s="19">
        <f t="shared" si="62"/>
        <v>140</v>
      </c>
      <c r="AK103" s="19"/>
      <c r="AL103" s="19">
        <f t="shared" si="63"/>
        <v>9</v>
      </c>
      <c r="AM103" s="19">
        <f t="shared" si="64"/>
        <v>0</v>
      </c>
      <c r="AN103" s="19">
        <f t="shared" si="88"/>
        <v>9</v>
      </c>
      <c r="AO103" s="19">
        <f t="shared" si="89"/>
        <v>0</v>
      </c>
      <c r="AP103" s="19">
        <f t="shared" si="90"/>
        <v>0</v>
      </c>
      <c r="AQ103" s="19">
        <f t="shared" si="108"/>
        <v>67.499999999999886</v>
      </c>
      <c r="AR103" s="19">
        <f t="shared" si="91"/>
        <v>0</v>
      </c>
      <c r="AS103" s="19">
        <f t="shared" si="92"/>
        <v>-0.6</v>
      </c>
      <c r="AT103" s="4" t="s">
        <v>0</v>
      </c>
      <c r="AU103" s="4">
        <f t="shared" si="93"/>
        <v>2202</v>
      </c>
      <c r="AV103" s="19">
        <f t="shared" si="94"/>
        <v>167.49999999999989</v>
      </c>
      <c r="AW103" s="19">
        <f t="shared" si="94"/>
        <v>139.4</v>
      </c>
      <c r="AX103" s="8">
        <f t="shared" si="95"/>
        <v>5</v>
      </c>
      <c r="AY103" s="4">
        <f t="shared" si="96"/>
        <v>12</v>
      </c>
      <c r="AZ103" s="8">
        <f t="shared" si="97"/>
        <v>1007.5</v>
      </c>
      <c r="BA103" s="4">
        <f t="shared" si="98"/>
        <v>0</v>
      </c>
      <c r="BB103" s="4">
        <f t="shared" si="99"/>
        <v>0</v>
      </c>
      <c r="BC103" s="4" t="str">
        <f t="shared" si="100"/>
        <v>G0</v>
      </c>
      <c r="BD103" s="4">
        <f t="shared" si="101"/>
        <v>0</v>
      </c>
      <c r="BE103" s="19">
        <f t="shared" si="102"/>
        <v>0</v>
      </c>
      <c r="BF103" s="19">
        <f t="shared" si="103"/>
        <v>1.1999999999999886</v>
      </c>
      <c r="BG103" s="19">
        <f t="shared" si="104"/>
        <v>90</v>
      </c>
      <c r="BH103" s="1" t="str">
        <f t="shared" si="105"/>
        <v>T,2201,167.5,140.6,5,12,1007.5,0,0,G0,0</v>
      </c>
      <c r="BI103" s="1" t="str">
        <f t="shared" si="106"/>
        <v>T,2202,167.5,139.4,5,12,1007.5,0,0,G0,0</v>
      </c>
      <c r="BJ103" s="1" t="str">
        <f t="shared" si="65"/>
        <v>T,2201,167.5,140.6,5,12,1007.5,0,0,G0,0|T,2202,167.5,139.4,5,12,1007.5,0,0,G0,0|</v>
      </c>
      <c r="BK103" s="1" t="str">
        <f t="shared" si="66"/>
        <v>167.5,140.0,5.0,9.0,0.0,67.5,0.0,67.5</v>
      </c>
    </row>
    <row r="104" spans="1:63" x14ac:dyDescent="0.2">
      <c r="A104" s="4">
        <f t="shared" si="109"/>
        <v>7.599999999999989</v>
      </c>
      <c r="B104" s="4">
        <f t="shared" si="67"/>
        <v>75.999999999999886</v>
      </c>
      <c r="C104" s="4">
        <f t="shared" si="68"/>
        <v>1</v>
      </c>
      <c r="D104" s="4">
        <v>1</v>
      </c>
      <c r="E104" s="4">
        <f t="shared" si="69"/>
        <v>7.599999999999989</v>
      </c>
      <c r="F104" s="19">
        <f t="shared" si="56"/>
        <v>0</v>
      </c>
      <c r="G104" s="19">
        <f t="shared" si="70"/>
        <v>0</v>
      </c>
      <c r="H104" s="19"/>
      <c r="I104" s="19">
        <f t="shared" si="71"/>
        <v>168.39999999999992</v>
      </c>
      <c r="J104" s="19">
        <f t="shared" si="72"/>
        <v>140</v>
      </c>
      <c r="K104" s="19"/>
      <c r="L104" s="19">
        <f t="shared" si="73"/>
        <v>9</v>
      </c>
      <c r="M104" s="19">
        <f t="shared" si="74"/>
        <v>0</v>
      </c>
      <c r="N104" s="19">
        <f t="shared" si="75"/>
        <v>9</v>
      </c>
      <c r="O104" s="19">
        <f t="shared" si="76"/>
        <v>0</v>
      </c>
      <c r="P104" s="19">
        <f t="shared" si="77"/>
        <v>0</v>
      </c>
      <c r="Q104" s="19">
        <f t="shared" si="107"/>
        <v>68.39999999999992</v>
      </c>
      <c r="R104" s="19">
        <f t="shared" si="78"/>
        <v>0</v>
      </c>
      <c r="S104" s="19">
        <f t="shared" si="79"/>
        <v>0.6</v>
      </c>
      <c r="T104" s="4" t="s">
        <v>0</v>
      </c>
      <c r="U104" s="4">
        <f t="shared" si="80"/>
        <v>2201</v>
      </c>
      <c r="V104" s="19">
        <f t="shared" si="57"/>
        <v>168.39999999999992</v>
      </c>
      <c r="W104" s="19">
        <f t="shared" si="57"/>
        <v>140.6</v>
      </c>
      <c r="X104" s="8">
        <f t="shared" si="81"/>
        <v>5</v>
      </c>
      <c r="Y104" s="4">
        <f t="shared" si="58"/>
        <v>12</v>
      </c>
      <c r="Z104" s="8">
        <f t="shared" si="82"/>
        <v>1007.6</v>
      </c>
      <c r="AA104" s="4">
        <f t="shared" si="83"/>
        <v>0</v>
      </c>
      <c r="AB104" s="4">
        <f t="shared" si="84"/>
        <v>0</v>
      </c>
      <c r="AC104" s="4" t="str">
        <f t="shared" si="85"/>
        <v>G0</v>
      </c>
      <c r="AD104" s="4">
        <f t="shared" si="86"/>
        <v>0</v>
      </c>
      <c r="AE104" s="4">
        <f t="shared" si="87"/>
        <v>7.599999999999989</v>
      </c>
      <c r="AF104" s="19">
        <f t="shared" si="59"/>
        <v>0</v>
      </c>
      <c r="AG104" s="19">
        <f t="shared" si="60"/>
        <v>0</v>
      </c>
      <c r="AH104" s="19"/>
      <c r="AI104" s="19">
        <f t="shared" si="61"/>
        <v>168.39999999999992</v>
      </c>
      <c r="AJ104" s="19">
        <f t="shared" si="62"/>
        <v>140</v>
      </c>
      <c r="AK104" s="19"/>
      <c r="AL104" s="19">
        <f t="shared" si="63"/>
        <v>9</v>
      </c>
      <c r="AM104" s="19">
        <f t="shared" si="64"/>
        <v>0</v>
      </c>
      <c r="AN104" s="19">
        <f t="shared" si="88"/>
        <v>9</v>
      </c>
      <c r="AO104" s="19">
        <f t="shared" si="89"/>
        <v>0</v>
      </c>
      <c r="AP104" s="19">
        <f t="shared" si="90"/>
        <v>0</v>
      </c>
      <c r="AQ104" s="19">
        <f t="shared" si="108"/>
        <v>68.39999999999992</v>
      </c>
      <c r="AR104" s="19">
        <f t="shared" si="91"/>
        <v>0</v>
      </c>
      <c r="AS104" s="19">
        <f t="shared" si="92"/>
        <v>-0.6</v>
      </c>
      <c r="AT104" s="4" t="s">
        <v>0</v>
      </c>
      <c r="AU104" s="4">
        <f t="shared" si="93"/>
        <v>2202</v>
      </c>
      <c r="AV104" s="19">
        <f t="shared" si="94"/>
        <v>168.39999999999992</v>
      </c>
      <c r="AW104" s="19">
        <f t="shared" si="94"/>
        <v>139.4</v>
      </c>
      <c r="AX104" s="8">
        <f t="shared" si="95"/>
        <v>5</v>
      </c>
      <c r="AY104" s="4">
        <f t="shared" si="96"/>
        <v>12</v>
      </c>
      <c r="AZ104" s="8">
        <f t="shared" si="97"/>
        <v>1007.6</v>
      </c>
      <c r="BA104" s="4">
        <f t="shared" si="98"/>
        <v>0</v>
      </c>
      <c r="BB104" s="4">
        <f t="shared" si="99"/>
        <v>0</v>
      </c>
      <c r="BC104" s="4" t="str">
        <f t="shared" si="100"/>
        <v>G0</v>
      </c>
      <c r="BD104" s="4">
        <f t="shared" si="101"/>
        <v>0</v>
      </c>
      <c r="BE104" s="19">
        <f t="shared" si="102"/>
        <v>0</v>
      </c>
      <c r="BF104" s="19">
        <f t="shared" si="103"/>
        <v>1.1999999999999886</v>
      </c>
      <c r="BG104" s="19">
        <f t="shared" si="104"/>
        <v>90</v>
      </c>
      <c r="BH104" s="1" t="str">
        <f t="shared" si="105"/>
        <v>T,2201,168.4,140.6,5,12,1007.6,0,0,G0,0</v>
      </c>
      <c r="BI104" s="1" t="str">
        <f t="shared" si="106"/>
        <v>T,2202,168.4,139.4,5,12,1007.6,0,0,G0,0</v>
      </c>
      <c r="BJ104" s="1" t="str">
        <f t="shared" si="65"/>
        <v>T,2201,168.4,140.6,5,12,1007.6,0,0,G0,0|T,2202,168.4,139.4,5,12,1007.6,0,0,G0,0|</v>
      </c>
      <c r="BK104" s="1" t="str">
        <f t="shared" si="66"/>
        <v>168.4,140.0,5.0,9.0,0.0,68.4,0.0,68.4</v>
      </c>
    </row>
    <row r="105" spans="1:63" x14ac:dyDescent="0.2">
      <c r="A105" s="4">
        <f t="shared" si="109"/>
        <v>7.6999999999999886</v>
      </c>
      <c r="B105" s="4">
        <f t="shared" si="67"/>
        <v>76.999999999999886</v>
      </c>
      <c r="C105" s="4">
        <f t="shared" si="68"/>
        <v>1</v>
      </c>
      <c r="D105" s="4">
        <v>1</v>
      </c>
      <c r="E105" s="4">
        <f t="shared" si="69"/>
        <v>7.6999999999999886</v>
      </c>
      <c r="F105" s="19">
        <f t="shared" si="56"/>
        <v>0</v>
      </c>
      <c r="G105" s="19">
        <f t="shared" si="70"/>
        <v>0</v>
      </c>
      <c r="H105" s="19"/>
      <c r="I105" s="19">
        <f t="shared" si="71"/>
        <v>169.2999999999999</v>
      </c>
      <c r="J105" s="19">
        <f t="shared" si="72"/>
        <v>140</v>
      </c>
      <c r="K105" s="19"/>
      <c r="L105" s="19">
        <f t="shared" si="73"/>
        <v>9</v>
      </c>
      <c r="M105" s="19">
        <f t="shared" si="74"/>
        <v>0</v>
      </c>
      <c r="N105" s="19">
        <f t="shared" si="75"/>
        <v>9</v>
      </c>
      <c r="O105" s="19">
        <f t="shared" si="76"/>
        <v>0</v>
      </c>
      <c r="P105" s="19">
        <f t="shared" si="77"/>
        <v>0</v>
      </c>
      <c r="Q105" s="19">
        <f t="shared" si="107"/>
        <v>69.299999999999898</v>
      </c>
      <c r="R105" s="19">
        <f t="shared" si="78"/>
        <v>0</v>
      </c>
      <c r="S105" s="19">
        <f t="shared" si="79"/>
        <v>0.6</v>
      </c>
      <c r="T105" s="4" t="s">
        <v>0</v>
      </c>
      <c r="U105" s="4">
        <f t="shared" si="80"/>
        <v>2201</v>
      </c>
      <c r="V105" s="19">
        <f t="shared" si="57"/>
        <v>169.2999999999999</v>
      </c>
      <c r="W105" s="19">
        <f t="shared" si="57"/>
        <v>140.6</v>
      </c>
      <c r="X105" s="8">
        <f t="shared" si="81"/>
        <v>5</v>
      </c>
      <c r="Y105" s="4">
        <f t="shared" si="58"/>
        <v>12</v>
      </c>
      <c r="Z105" s="8">
        <f t="shared" si="82"/>
        <v>1007.7</v>
      </c>
      <c r="AA105" s="4">
        <f t="shared" si="83"/>
        <v>0</v>
      </c>
      <c r="AB105" s="4">
        <f t="shared" si="84"/>
        <v>0</v>
      </c>
      <c r="AC105" s="4" t="str">
        <f t="shared" si="85"/>
        <v>G0</v>
      </c>
      <c r="AD105" s="4">
        <f t="shared" si="86"/>
        <v>0</v>
      </c>
      <c r="AE105" s="4">
        <f t="shared" si="87"/>
        <v>7.6999999999999886</v>
      </c>
      <c r="AF105" s="19">
        <f t="shared" si="59"/>
        <v>0</v>
      </c>
      <c r="AG105" s="19">
        <f t="shared" si="60"/>
        <v>0</v>
      </c>
      <c r="AH105" s="19"/>
      <c r="AI105" s="19">
        <f t="shared" si="61"/>
        <v>169.2999999999999</v>
      </c>
      <c r="AJ105" s="19">
        <f t="shared" si="62"/>
        <v>140</v>
      </c>
      <c r="AK105" s="19"/>
      <c r="AL105" s="19">
        <f t="shared" si="63"/>
        <v>9</v>
      </c>
      <c r="AM105" s="19">
        <f t="shared" si="64"/>
        <v>0</v>
      </c>
      <c r="AN105" s="19">
        <f t="shared" si="88"/>
        <v>9</v>
      </c>
      <c r="AO105" s="19">
        <f t="shared" si="89"/>
        <v>0</v>
      </c>
      <c r="AP105" s="19">
        <f t="shared" si="90"/>
        <v>0</v>
      </c>
      <c r="AQ105" s="19">
        <f t="shared" si="108"/>
        <v>69.299999999999898</v>
      </c>
      <c r="AR105" s="19">
        <f t="shared" si="91"/>
        <v>0</v>
      </c>
      <c r="AS105" s="19">
        <f t="shared" si="92"/>
        <v>-0.6</v>
      </c>
      <c r="AT105" s="4" t="s">
        <v>0</v>
      </c>
      <c r="AU105" s="4">
        <f t="shared" si="93"/>
        <v>2202</v>
      </c>
      <c r="AV105" s="19">
        <f t="shared" si="94"/>
        <v>169.2999999999999</v>
      </c>
      <c r="AW105" s="19">
        <f t="shared" si="94"/>
        <v>139.4</v>
      </c>
      <c r="AX105" s="8">
        <f t="shared" si="95"/>
        <v>5</v>
      </c>
      <c r="AY105" s="4">
        <f t="shared" si="96"/>
        <v>12</v>
      </c>
      <c r="AZ105" s="8">
        <f t="shared" si="97"/>
        <v>1007.7</v>
      </c>
      <c r="BA105" s="4">
        <f t="shared" si="98"/>
        <v>0</v>
      </c>
      <c r="BB105" s="4">
        <f t="shared" si="99"/>
        <v>0</v>
      </c>
      <c r="BC105" s="4" t="str">
        <f t="shared" si="100"/>
        <v>G0</v>
      </c>
      <c r="BD105" s="4">
        <f t="shared" si="101"/>
        <v>0</v>
      </c>
      <c r="BE105" s="19">
        <f t="shared" si="102"/>
        <v>0</v>
      </c>
      <c r="BF105" s="19">
        <f t="shared" si="103"/>
        <v>1.1999999999999886</v>
      </c>
      <c r="BG105" s="19">
        <f t="shared" si="104"/>
        <v>90</v>
      </c>
      <c r="BH105" s="1" t="str">
        <f t="shared" si="105"/>
        <v>T,2201,169.3,140.6,5,12,1007.7,0,0,G0,0</v>
      </c>
      <c r="BI105" s="1" t="str">
        <f t="shared" si="106"/>
        <v>T,2202,169.3,139.4,5,12,1007.7,0,0,G0,0</v>
      </c>
      <c r="BJ105" s="1" t="str">
        <f t="shared" si="65"/>
        <v>T,2201,169.3,140.6,5,12,1007.7,0,0,G0,0|T,2202,169.3,139.4,5,12,1007.7,0,0,G0,0|</v>
      </c>
      <c r="BK105" s="1" t="str">
        <f t="shared" si="66"/>
        <v>169.3,140.0,5.0,9.0,0.0,69.3,0.0,69.3</v>
      </c>
    </row>
    <row r="106" spans="1:63" x14ac:dyDescent="0.2">
      <c r="A106" s="4">
        <f t="shared" si="109"/>
        <v>7.7999999999999883</v>
      </c>
      <c r="B106" s="4">
        <f t="shared" si="67"/>
        <v>77.999999999999872</v>
      </c>
      <c r="C106" s="4">
        <f t="shared" si="68"/>
        <v>1</v>
      </c>
      <c r="D106" s="4">
        <v>1</v>
      </c>
      <c r="E106" s="4">
        <f t="shared" si="69"/>
        <v>7.7999999999999883</v>
      </c>
      <c r="F106" s="19">
        <f t="shared" si="56"/>
        <v>0</v>
      </c>
      <c r="G106" s="19">
        <f t="shared" si="70"/>
        <v>0</v>
      </c>
      <c r="H106" s="19"/>
      <c r="I106" s="19">
        <f t="shared" si="71"/>
        <v>170.19999999999987</v>
      </c>
      <c r="J106" s="19">
        <f t="shared" si="72"/>
        <v>140</v>
      </c>
      <c r="K106" s="19"/>
      <c r="L106" s="19">
        <f t="shared" si="73"/>
        <v>9</v>
      </c>
      <c r="M106" s="19">
        <f t="shared" si="74"/>
        <v>0</v>
      </c>
      <c r="N106" s="19">
        <f t="shared" si="75"/>
        <v>9</v>
      </c>
      <c r="O106" s="19">
        <f t="shared" si="76"/>
        <v>0</v>
      </c>
      <c r="P106" s="19">
        <f t="shared" si="77"/>
        <v>0</v>
      </c>
      <c r="Q106" s="19">
        <f t="shared" si="107"/>
        <v>70.199999999999875</v>
      </c>
      <c r="R106" s="19">
        <f t="shared" si="78"/>
        <v>0</v>
      </c>
      <c r="S106" s="19">
        <f t="shared" si="79"/>
        <v>0.6</v>
      </c>
      <c r="T106" s="4" t="s">
        <v>0</v>
      </c>
      <c r="U106" s="4">
        <f t="shared" si="80"/>
        <v>2201</v>
      </c>
      <c r="V106" s="19">
        <f t="shared" si="57"/>
        <v>170.19999999999987</v>
      </c>
      <c r="W106" s="19">
        <f t="shared" si="57"/>
        <v>140.6</v>
      </c>
      <c r="X106" s="8">
        <f t="shared" si="81"/>
        <v>5</v>
      </c>
      <c r="Y106" s="4">
        <f t="shared" si="58"/>
        <v>12</v>
      </c>
      <c r="Z106" s="8">
        <f t="shared" si="82"/>
        <v>1007.8</v>
      </c>
      <c r="AA106" s="4">
        <f t="shared" si="83"/>
        <v>0</v>
      </c>
      <c r="AB106" s="4">
        <f t="shared" si="84"/>
        <v>0</v>
      </c>
      <c r="AC106" s="4" t="str">
        <f t="shared" si="85"/>
        <v>G0</v>
      </c>
      <c r="AD106" s="4">
        <f t="shared" si="86"/>
        <v>0</v>
      </c>
      <c r="AE106" s="4">
        <f t="shared" si="87"/>
        <v>7.7999999999999883</v>
      </c>
      <c r="AF106" s="19">
        <f t="shared" si="59"/>
        <v>0</v>
      </c>
      <c r="AG106" s="19">
        <f t="shared" si="60"/>
        <v>0</v>
      </c>
      <c r="AH106" s="19"/>
      <c r="AI106" s="19">
        <f t="shared" si="61"/>
        <v>170.19999999999987</v>
      </c>
      <c r="AJ106" s="19">
        <f t="shared" si="62"/>
        <v>140</v>
      </c>
      <c r="AK106" s="19"/>
      <c r="AL106" s="19">
        <f t="shared" si="63"/>
        <v>9</v>
      </c>
      <c r="AM106" s="19">
        <f t="shared" si="64"/>
        <v>0</v>
      </c>
      <c r="AN106" s="19">
        <f t="shared" si="88"/>
        <v>9</v>
      </c>
      <c r="AO106" s="19">
        <f t="shared" si="89"/>
        <v>0</v>
      </c>
      <c r="AP106" s="19">
        <f t="shared" si="90"/>
        <v>0</v>
      </c>
      <c r="AQ106" s="19">
        <f t="shared" si="108"/>
        <v>70.199999999999875</v>
      </c>
      <c r="AR106" s="19">
        <f t="shared" si="91"/>
        <v>0</v>
      </c>
      <c r="AS106" s="19">
        <f t="shared" si="92"/>
        <v>-0.6</v>
      </c>
      <c r="AT106" s="4" t="s">
        <v>0</v>
      </c>
      <c r="AU106" s="4">
        <f t="shared" si="93"/>
        <v>2202</v>
      </c>
      <c r="AV106" s="19">
        <f t="shared" si="94"/>
        <v>170.19999999999987</v>
      </c>
      <c r="AW106" s="19">
        <f t="shared" si="94"/>
        <v>139.4</v>
      </c>
      <c r="AX106" s="8">
        <f t="shared" si="95"/>
        <v>5</v>
      </c>
      <c r="AY106" s="4">
        <f t="shared" si="96"/>
        <v>12</v>
      </c>
      <c r="AZ106" s="8">
        <f t="shared" si="97"/>
        <v>1007.8</v>
      </c>
      <c r="BA106" s="4">
        <f t="shared" si="98"/>
        <v>0</v>
      </c>
      <c r="BB106" s="4">
        <f t="shared" si="99"/>
        <v>0</v>
      </c>
      <c r="BC106" s="4" t="str">
        <f t="shared" si="100"/>
        <v>G0</v>
      </c>
      <c r="BD106" s="4">
        <f t="shared" si="101"/>
        <v>0</v>
      </c>
      <c r="BE106" s="19">
        <f t="shared" si="102"/>
        <v>0</v>
      </c>
      <c r="BF106" s="19">
        <f t="shared" si="103"/>
        <v>1.1999999999999886</v>
      </c>
      <c r="BG106" s="19">
        <f t="shared" si="104"/>
        <v>90</v>
      </c>
      <c r="BH106" s="1" t="str">
        <f t="shared" si="105"/>
        <v>T,2201,170.2,140.6,5,12,1007.8,0,0,G0,0</v>
      </c>
      <c r="BI106" s="1" t="str">
        <f t="shared" si="106"/>
        <v>T,2202,170.2,139.4,5,12,1007.8,0,0,G0,0</v>
      </c>
      <c r="BJ106" s="1" t="str">
        <f t="shared" si="65"/>
        <v>T,2201,170.2,140.6,5,12,1007.8,0,0,G0,0|T,2202,170.2,139.4,5,12,1007.8,0,0,G0,0|</v>
      </c>
      <c r="BK106" s="1" t="str">
        <f t="shared" si="66"/>
        <v>170.2,140.0,5.0,9.0,0.0,70.2,0.0,70.2</v>
      </c>
    </row>
    <row r="107" spans="1:63" x14ac:dyDescent="0.2">
      <c r="A107" s="4">
        <f t="shared" si="109"/>
        <v>7.8999999999999879</v>
      </c>
      <c r="B107" s="4">
        <f t="shared" si="67"/>
        <v>78.999999999999872</v>
      </c>
      <c r="C107" s="4">
        <f t="shared" si="68"/>
        <v>1</v>
      </c>
      <c r="D107" s="4">
        <v>1</v>
      </c>
      <c r="E107" s="4">
        <f t="shared" si="69"/>
        <v>7.8999999999999879</v>
      </c>
      <c r="F107" s="19">
        <f t="shared" si="56"/>
        <v>0</v>
      </c>
      <c r="G107" s="19">
        <f t="shared" si="70"/>
        <v>0</v>
      </c>
      <c r="H107" s="19"/>
      <c r="I107" s="19">
        <f t="shared" si="71"/>
        <v>171.09999999999991</v>
      </c>
      <c r="J107" s="19">
        <f t="shared" si="72"/>
        <v>140</v>
      </c>
      <c r="K107" s="19"/>
      <c r="L107" s="19">
        <f t="shared" si="73"/>
        <v>9</v>
      </c>
      <c r="M107" s="19">
        <f t="shared" si="74"/>
        <v>0</v>
      </c>
      <c r="N107" s="19">
        <f t="shared" si="75"/>
        <v>9</v>
      </c>
      <c r="O107" s="19">
        <f t="shared" si="76"/>
        <v>0</v>
      </c>
      <c r="P107" s="19">
        <f t="shared" si="77"/>
        <v>0</v>
      </c>
      <c r="Q107" s="19">
        <f t="shared" si="107"/>
        <v>71.099999999999909</v>
      </c>
      <c r="R107" s="19">
        <f t="shared" si="78"/>
        <v>0</v>
      </c>
      <c r="S107" s="19">
        <f t="shared" si="79"/>
        <v>0.6</v>
      </c>
      <c r="T107" s="4" t="s">
        <v>0</v>
      </c>
      <c r="U107" s="4">
        <f t="shared" si="80"/>
        <v>2201</v>
      </c>
      <c r="V107" s="19">
        <f t="shared" si="57"/>
        <v>171.09999999999991</v>
      </c>
      <c r="W107" s="19">
        <f t="shared" si="57"/>
        <v>140.6</v>
      </c>
      <c r="X107" s="8">
        <f t="shared" si="81"/>
        <v>5</v>
      </c>
      <c r="Y107" s="4">
        <f t="shared" si="58"/>
        <v>12</v>
      </c>
      <c r="Z107" s="8">
        <f t="shared" si="82"/>
        <v>1007.9</v>
      </c>
      <c r="AA107" s="4">
        <f t="shared" si="83"/>
        <v>0</v>
      </c>
      <c r="AB107" s="4">
        <f t="shared" si="84"/>
        <v>0</v>
      </c>
      <c r="AC107" s="4" t="str">
        <f t="shared" si="85"/>
        <v>G0</v>
      </c>
      <c r="AD107" s="4">
        <f t="shared" si="86"/>
        <v>0</v>
      </c>
      <c r="AE107" s="4">
        <f t="shared" si="87"/>
        <v>7.8999999999999879</v>
      </c>
      <c r="AF107" s="19">
        <f t="shared" si="59"/>
        <v>0</v>
      </c>
      <c r="AG107" s="19">
        <f t="shared" si="60"/>
        <v>0</v>
      </c>
      <c r="AH107" s="19"/>
      <c r="AI107" s="19">
        <f t="shared" si="61"/>
        <v>171.09999999999991</v>
      </c>
      <c r="AJ107" s="19">
        <f t="shared" si="62"/>
        <v>140</v>
      </c>
      <c r="AK107" s="19"/>
      <c r="AL107" s="19">
        <f t="shared" si="63"/>
        <v>9</v>
      </c>
      <c r="AM107" s="19">
        <f t="shared" si="64"/>
        <v>0</v>
      </c>
      <c r="AN107" s="19">
        <f t="shared" si="88"/>
        <v>9</v>
      </c>
      <c r="AO107" s="19">
        <f t="shared" si="89"/>
        <v>0</v>
      </c>
      <c r="AP107" s="19">
        <f t="shared" si="90"/>
        <v>0</v>
      </c>
      <c r="AQ107" s="19">
        <f t="shared" si="108"/>
        <v>71.099999999999909</v>
      </c>
      <c r="AR107" s="19">
        <f t="shared" si="91"/>
        <v>0</v>
      </c>
      <c r="AS107" s="19">
        <f t="shared" si="92"/>
        <v>-0.6</v>
      </c>
      <c r="AT107" s="4" t="s">
        <v>0</v>
      </c>
      <c r="AU107" s="4">
        <f t="shared" si="93"/>
        <v>2202</v>
      </c>
      <c r="AV107" s="19">
        <f t="shared" si="94"/>
        <v>171.09999999999991</v>
      </c>
      <c r="AW107" s="19">
        <f t="shared" si="94"/>
        <v>139.4</v>
      </c>
      <c r="AX107" s="8">
        <f t="shared" si="95"/>
        <v>5</v>
      </c>
      <c r="AY107" s="4">
        <f t="shared" si="96"/>
        <v>12</v>
      </c>
      <c r="AZ107" s="8">
        <f t="shared" si="97"/>
        <v>1007.9</v>
      </c>
      <c r="BA107" s="4">
        <f t="shared" si="98"/>
        <v>0</v>
      </c>
      <c r="BB107" s="4">
        <f t="shared" si="99"/>
        <v>0</v>
      </c>
      <c r="BC107" s="4" t="str">
        <f t="shared" si="100"/>
        <v>G0</v>
      </c>
      <c r="BD107" s="4">
        <f t="shared" si="101"/>
        <v>0</v>
      </c>
      <c r="BE107" s="19">
        <f t="shared" si="102"/>
        <v>0</v>
      </c>
      <c r="BF107" s="19">
        <f t="shared" si="103"/>
        <v>1.1999999999999886</v>
      </c>
      <c r="BG107" s="19">
        <f t="shared" si="104"/>
        <v>90</v>
      </c>
      <c r="BH107" s="1" t="str">
        <f t="shared" si="105"/>
        <v>T,2201,171.1,140.6,5,12,1007.9,0,0,G0,0</v>
      </c>
      <c r="BI107" s="1" t="str">
        <f t="shared" si="106"/>
        <v>T,2202,171.1,139.4,5,12,1007.9,0,0,G0,0</v>
      </c>
      <c r="BJ107" s="1" t="str">
        <f t="shared" si="65"/>
        <v>T,2201,171.1,140.6,5,12,1007.9,0,0,G0,0|T,2202,171.1,139.4,5,12,1007.9,0,0,G0,0|</v>
      </c>
      <c r="BK107" s="1" t="str">
        <f t="shared" si="66"/>
        <v>171.1,140.0,5.0,9.0,0.0,71.1,0.0,71.1</v>
      </c>
    </row>
    <row r="108" spans="1:63" x14ac:dyDescent="0.2">
      <c r="A108" s="4">
        <f t="shared" si="109"/>
        <v>7.9999999999999876</v>
      </c>
      <c r="B108" s="4">
        <f t="shared" si="67"/>
        <v>79.999999999999872</v>
      </c>
      <c r="C108" s="4">
        <f t="shared" si="68"/>
        <v>1</v>
      </c>
      <c r="D108" s="4">
        <v>1</v>
      </c>
      <c r="E108" s="4">
        <f t="shared" si="69"/>
        <v>7.9999999999999876</v>
      </c>
      <c r="F108" s="19">
        <f t="shared" si="56"/>
        <v>0</v>
      </c>
      <c r="G108" s="19">
        <f t="shared" si="70"/>
        <v>0</v>
      </c>
      <c r="H108" s="19"/>
      <c r="I108" s="19">
        <f t="shared" si="71"/>
        <v>171.99999999999989</v>
      </c>
      <c r="J108" s="19">
        <f t="shared" si="72"/>
        <v>140</v>
      </c>
      <c r="K108" s="19"/>
      <c r="L108" s="19">
        <f t="shared" si="73"/>
        <v>9</v>
      </c>
      <c r="M108" s="19">
        <f t="shared" si="74"/>
        <v>0</v>
      </c>
      <c r="N108" s="19">
        <f t="shared" si="75"/>
        <v>9</v>
      </c>
      <c r="O108" s="19">
        <f t="shared" si="76"/>
        <v>0</v>
      </c>
      <c r="P108" s="19">
        <f t="shared" si="77"/>
        <v>0</v>
      </c>
      <c r="Q108" s="19">
        <f t="shared" si="107"/>
        <v>71.999999999999886</v>
      </c>
      <c r="R108" s="19">
        <f t="shared" si="78"/>
        <v>0</v>
      </c>
      <c r="S108" s="19">
        <f t="shared" si="79"/>
        <v>0.6</v>
      </c>
      <c r="T108" s="4" t="s">
        <v>0</v>
      </c>
      <c r="U108" s="4">
        <f t="shared" si="80"/>
        <v>2201</v>
      </c>
      <c r="V108" s="19">
        <f t="shared" si="57"/>
        <v>171.99999999999989</v>
      </c>
      <c r="W108" s="19">
        <f t="shared" si="57"/>
        <v>140.6</v>
      </c>
      <c r="X108" s="8">
        <f t="shared" si="81"/>
        <v>5</v>
      </c>
      <c r="Y108" s="4">
        <f t="shared" si="58"/>
        <v>12</v>
      </c>
      <c r="Z108" s="8">
        <f t="shared" si="82"/>
        <v>1008</v>
      </c>
      <c r="AA108" s="4">
        <f t="shared" si="83"/>
        <v>0</v>
      </c>
      <c r="AB108" s="4">
        <f t="shared" si="84"/>
        <v>0</v>
      </c>
      <c r="AC108" s="4" t="str">
        <f t="shared" si="85"/>
        <v>G0</v>
      </c>
      <c r="AD108" s="4">
        <f t="shared" si="86"/>
        <v>0</v>
      </c>
      <c r="AE108" s="4">
        <f t="shared" si="87"/>
        <v>7.9999999999999876</v>
      </c>
      <c r="AF108" s="19">
        <f t="shared" si="59"/>
        <v>0</v>
      </c>
      <c r="AG108" s="19">
        <f t="shared" si="60"/>
        <v>0</v>
      </c>
      <c r="AH108" s="19"/>
      <c r="AI108" s="19">
        <f t="shared" si="61"/>
        <v>171.99999999999989</v>
      </c>
      <c r="AJ108" s="19">
        <f t="shared" si="62"/>
        <v>140</v>
      </c>
      <c r="AK108" s="19"/>
      <c r="AL108" s="19">
        <f t="shared" si="63"/>
        <v>9</v>
      </c>
      <c r="AM108" s="19">
        <f t="shared" si="64"/>
        <v>0</v>
      </c>
      <c r="AN108" s="19">
        <f t="shared" si="88"/>
        <v>9</v>
      </c>
      <c r="AO108" s="19">
        <f t="shared" si="89"/>
        <v>0</v>
      </c>
      <c r="AP108" s="19">
        <f t="shared" si="90"/>
        <v>0</v>
      </c>
      <c r="AQ108" s="19">
        <f t="shared" si="108"/>
        <v>71.999999999999886</v>
      </c>
      <c r="AR108" s="19">
        <f t="shared" si="91"/>
        <v>0</v>
      </c>
      <c r="AS108" s="19">
        <f t="shared" si="92"/>
        <v>-0.6</v>
      </c>
      <c r="AT108" s="4" t="s">
        <v>0</v>
      </c>
      <c r="AU108" s="4">
        <f t="shared" si="93"/>
        <v>2202</v>
      </c>
      <c r="AV108" s="19">
        <f t="shared" si="94"/>
        <v>171.99999999999989</v>
      </c>
      <c r="AW108" s="19">
        <f t="shared" si="94"/>
        <v>139.4</v>
      </c>
      <c r="AX108" s="8">
        <f t="shared" si="95"/>
        <v>5</v>
      </c>
      <c r="AY108" s="4">
        <f t="shared" si="96"/>
        <v>12</v>
      </c>
      <c r="AZ108" s="8">
        <f t="shared" si="97"/>
        <v>1008</v>
      </c>
      <c r="BA108" s="4">
        <f t="shared" si="98"/>
        <v>0</v>
      </c>
      <c r="BB108" s="4">
        <f t="shared" si="99"/>
        <v>0</v>
      </c>
      <c r="BC108" s="4" t="str">
        <f t="shared" si="100"/>
        <v>G0</v>
      </c>
      <c r="BD108" s="4">
        <f t="shared" si="101"/>
        <v>0</v>
      </c>
      <c r="BE108" s="19">
        <f t="shared" si="102"/>
        <v>0</v>
      </c>
      <c r="BF108" s="19">
        <f t="shared" si="103"/>
        <v>1.1999999999999886</v>
      </c>
      <c r="BG108" s="19">
        <f t="shared" si="104"/>
        <v>90</v>
      </c>
      <c r="BH108" s="1" t="str">
        <f t="shared" si="105"/>
        <v>T,2201,172.0,140.6,5,12,1008.0,0,0,G0,0</v>
      </c>
      <c r="BI108" s="1" t="str">
        <f t="shared" si="106"/>
        <v>T,2202,172.0,139.4,5,12,1008.0,0,0,G0,0</v>
      </c>
      <c r="BJ108" s="1" t="str">
        <f t="shared" si="65"/>
        <v>T,2201,172.0,140.6,5,12,1008.0,0,0,G0,0|T,2202,172.0,139.4,5,12,1008.0,0,0,G0,0|</v>
      </c>
      <c r="BK108" s="1" t="str">
        <f t="shared" si="66"/>
        <v>172.0,140.0,5.0,9.0,0.0,72.0,0.0,72.0</v>
      </c>
    </row>
    <row r="109" spans="1:63" x14ac:dyDescent="0.2">
      <c r="A109" s="4">
        <f t="shared" si="109"/>
        <v>8.0999999999999872</v>
      </c>
      <c r="B109" s="4">
        <f t="shared" si="67"/>
        <v>80.999999999999872</v>
      </c>
      <c r="C109" s="4">
        <f t="shared" si="68"/>
        <v>1</v>
      </c>
      <c r="D109" s="4">
        <v>1</v>
      </c>
      <c r="E109" s="4">
        <f t="shared" si="69"/>
        <v>8.0999999999999872</v>
      </c>
      <c r="F109" s="19">
        <f t="shared" si="56"/>
        <v>0</v>
      </c>
      <c r="G109" s="19">
        <f t="shared" si="70"/>
        <v>0</v>
      </c>
      <c r="H109" s="19"/>
      <c r="I109" s="19">
        <f t="shared" si="71"/>
        <v>172.89999999999989</v>
      </c>
      <c r="J109" s="19">
        <f t="shared" si="72"/>
        <v>140</v>
      </c>
      <c r="K109" s="19"/>
      <c r="L109" s="19">
        <f t="shared" si="73"/>
        <v>9</v>
      </c>
      <c r="M109" s="19">
        <f t="shared" si="74"/>
        <v>0</v>
      </c>
      <c r="N109" s="19">
        <f t="shared" si="75"/>
        <v>9</v>
      </c>
      <c r="O109" s="19">
        <f t="shared" si="76"/>
        <v>0</v>
      </c>
      <c r="P109" s="19">
        <f t="shared" si="77"/>
        <v>0</v>
      </c>
      <c r="Q109" s="19">
        <f t="shared" si="107"/>
        <v>72.899999999999892</v>
      </c>
      <c r="R109" s="19">
        <f t="shared" si="78"/>
        <v>0</v>
      </c>
      <c r="S109" s="19">
        <f t="shared" si="79"/>
        <v>0.6</v>
      </c>
      <c r="T109" s="4" t="s">
        <v>0</v>
      </c>
      <c r="U109" s="4">
        <f t="shared" si="80"/>
        <v>2201</v>
      </c>
      <c r="V109" s="19">
        <f t="shared" si="57"/>
        <v>172.89999999999989</v>
      </c>
      <c r="W109" s="19">
        <f t="shared" si="57"/>
        <v>140.6</v>
      </c>
      <c r="X109" s="8">
        <f t="shared" si="81"/>
        <v>5</v>
      </c>
      <c r="Y109" s="4">
        <f t="shared" si="58"/>
        <v>12</v>
      </c>
      <c r="Z109" s="8">
        <f t="shared" si="82"/>
        <v>1008.1</v>
      </c>
      <c r="AA109" s="4">
        <f t="shared" si="83"/>
        <v>0</v>
      </c>
      <c r="AB109" s="4">
        <f t="shared" si="84"/>
        <v>0</v>
      </c>
      <c r="AC109" s="4" t="str">
        <f t="shared" si="85"/>
        <v>G0</v>
      </c>
      <c r="AD109" s="4">
        <f t="shared" si="86"/>
        <v>0</v>
      </c>
      <c r="AE109" s="4">
        <f t="shared" si="87"/>
        <v>8.0999999999999872</v>
      </c>
      <c r="AF109" s="19">
        <f t="shared" si="59"/>
        <v>0</v>
      </c>
      <c r="AG109" s="19">
        <f t="shared" si="60"/>
        <v>0</v>
      </c>
      <c r="AH109" s="19"/>
      <c r="AI109" s="19">
        <f t="shared" si="61"/>
        <v>172.89999999999989</v>
      </c>
      <c r="AJ109" s="19">
        <f t="shared" si="62"/>
        <v>140</v>
      </c>
      <c r="AK109" s="19"/>
      <c r="AL109" s="19">
        <f t="shared" si="63"/>
        <v>9</v>
      </c>
      <c r="AM109" s="19">
        <f t="shared" si="64"/>
        <v>0</v>
      </c>
      <c r="AN109" s="19">
        <f t="shared" si="88"/>
        <v>9</v>
      </c>
      <c r="AO109" s="19">
        <f t="shared" si="89"/>
        <v>0</v>
      </c>
      <c r="AP109" s="19">
        <f t="shared" si="90"/>
        <v>0</v>
      </c>
      <c r="AQ109" s="19">
        <f t="shared" si="108"/>
        <v>72.899999999999892</v>
      </c>
      <c r="AR109" s="19">
        <f t="shared" si="91"/>
        <v>0</v>
      </c>
      <c r="AS109" s="19">
        <f t="shared" si="92"/>
        <v>-0.6</v>
      </c>
      <c r="AT109" s="4" t="s">
        <v>0</v>
      </c>
      <c r="AU109" s="4">
        <f t="shared" si="93"/>
        <v>2202</v>
      </c>
      <c r="AV109" s="19">
        <f t="shared" si="94"/>
        <v>172.89999999999989</v>
      </c>
      <c r="AW109" s="19">
        <f t="shared" si="94"/>
        <v>139.4</v>
      </c>
      <c r="AX109" s="8">
        <f t="shared" si="95"/>
        <v>5</v>
      </c>
      <c r="AY109" s="4">
        <f t="shared" si="96"/>
        <v>12</v>
      </c>
      <c r="AZ109" s="8">
        <f t="shared" si="97"/>
        <v>1008.1</v>
      </c>
      <c r="BA109" s="4">
        <f t="shared" si="98"/>
        <v>0</v>
      </c>
      <c r="BB109" s="4">
        <f t="shared" si="99"/>
        <v>0</v>
      </c>
      <c r="BC109" s="4" t="str">
        <f t="shared" si="100"/>
        <v>G0</v>
      </c>
      <c r="BD109" s="4">
        <f t="shared" si="101"/>
        <v>0</v>
      </c>
      <c r="BE109" s="19">
        <f t="shared" si="102"/>
        <v>0</v>
      </c>
      <c r="BF109" s="19">
        <f t="shared" si="103"/>
        <v>1.1999999999999886</v>
      </c>
      <c r="BG109" s="19">
        <f t="shared" si="104"/>
        <v>90</v>
      </c>
      <c r="BH109" s="1" t="str">
        <f t="shared" si="105"/>
        <v>T,2201,172.9,140.6,5,12,1008.1,0,0,G0,0</v>
      </c>
      <c r="BI109" s="1" t="str">
        <f t="shared" si="106"/>
        <v>T,2202,172.9,139.4,5,12,1008.1,0,0,G0,0</v>
      </c>
      <c r="BJ109" s="1" t="str">
        <f t="shared" si="65"/>
        <v>T,2201,172.9,140.6,5,12,1008.1,0,0,G0,0|T,2202,172.9,139.4,5,12,1008.1,0,0,G0,0|</v>
      </c>
      <c r="BK109" s="1" t="str">
        <f t="shared" si="66"/>
        <v>172.9,140.0,5.0,9.0,0.0,72.9,0.0,72.9</v>
      </c>
    </row>
    <row r="110" spans="1:63" x14ac:dyDescent="0.2">
      <c r="A110" s="4">
        <f t="shared" si="109"/>
        <v>8.1999999999999869</v>
      </c>
      <c r="B110" s="4">
        <f t="shared" si="67"/>
        <v>81.999999999999858</v>
      </c>
      <c r="C110" s="4">
        <f t="shared" si="68"/>
        <v>1</v>
      </c>
      <c r="D110" s="4">
        <v>1</v>
      </c>
      <c r="E110" s="4">
        <f t="shared" si="69"/>
        <v>8.1999999999999869</v>
      </c>
      <c r="F110" s="19">
        <f t="shared" si="56"/>
        <v>0</v>
      </c>
      <c r="G110" s="19">
        <f t="shared" si="70"/>
        <v>0</v>
      </c>
      <c r="H110" s="19"/>
      <c r="I110" s="19">
        <f t="shared" si="71"/>
        <v>173.7999999999999</v>
      </c>
      <c r="J110" s="19">
        <f t="shared" si="72"/>
        <v>140</v>
      </c>
      <c r="K110" s="19"/>
      <c r="L110" s="19">
        <f t="shared" si="73"/>
        <v>9</v>
      </c>
      <c r="M110" s="19">
        <f t="shared" si="74"/>
        <v>0</v>
      </c>
      <c r="N110" s="19">
        <f t="shared" si="75"/>
        <v>9</v>
      </c>
      <c r="O110" s="19">
        <f t="shared" si="76"/>
        <v>0</v>
      </c>
      <c r="P110" s="19">
        <f t="shared" si="77"/>
        <v>0</v>
      </c>
      <c r="Q110" s="19">
        <f t="shared" si="107"/>
        <v>73.799999999999898</v>
      </c>
      <c r="R110" s="19">
        <f t="shared" si="78"/>
        <v>0</v>
      </c>
      <c r="S110" s="19">
        <f t="shared" si="79"/>
        <v>0.6</v>
      </c>
      <c r="T110" s="4" t="s">
        <v>0</v>
      </c>
      <c r="U110" s="4">
        <f t="shared" si="80"/>
        <v>2201</v>
      </c>
      <c r="V110" s="19">
        <f t="shared" si="57"/>
        <v>173.7999999999999</v>
      </c>
      <c r="W110" s="19">
        <f t="shared" si="57"/>
        <v>140.6</v>
      </c>
      <c r="X110" s="8">
        <f t="shared" si="81"/>
        <v>5</v>
      </c>
      <c r="Y110" s="4">
        <f t="shared" si="58"/>
        <v>12</v>
      </c>
      <c r="Z110" s="8">
        <f t="shared" si="82"/>
        <v>1008.1999999999999</v>
      </c>
      <c r="AA110" s="4">
        <f t="shared" si="83"/>
        <v>0</v>
      </c>
      <c r="AB110" s="4">
        <f t="shared" si="84"/>
        <v>0</v>
      </c>
      <c r="AC110" s="4" t="str">
        <f t="shared" si="85"/>
        <v>G0</v>
      </c>
      <c r="AD110" s="4">
        <f t="shared" si="86"/>
        <v>0</v>
      </c>
      <c r="AE110" s="4">
        <f t="shared" si="87"/>
        <v>8.1999999999999869</v>
      </c>
      <c r="AF110" s="19">
        <f t="shared" si="59"/>
        <v>0</v>
      </c>
      <c r="AG110" s="19">
        <f t="shared" si="60"/>
        <v>0</v>
      </c>
      <c r="AH110" s="19"/>
      <c r="AI110" s="19">
        <f t="shared" si="61"/>
        <v>173.7999999999999</v>
      </c>
      <c r="AJ110" s="19">
        <f t="shared" si="62"/>
        <v>140</v>
      </c>
      <c r="AK110" s="19"/>
      <c r="AL110" s="19">
        <f t="shared" si="63"/>
        <v>9</v>
      </c>
      <c r="AM110" s="19">
        <f t="shared" si="64"/>
        <v>0</v>
      </c>
      <c r="AN110" s="19">
        <f t="shared" si="88"/>
        <v>9</v>
      </c>
      <c r="AO110" s="19">
        <f t="shared" si="89"/>
        <v>0</v>
      </c>
      <c r="AP110" s="19">
        <f t="shared" si="90"/>
        <v>0</v>
      </c>
      <c r="AQ110" s="19">
        <f t="shared" si="108"/>
        <v>73.799999999999898</v>
      </c>
      <c r="AR110" s="19">
        <f t="shared" si="91"/>
        <v>0</v>
      </c>
      <c r="AS110" s="19">
        <f t="shared" si="92"/>
        <v>-0.6</v>
      </c>
      <c r="AT110" s="4" t="s">
        <v>0</v>
      </c>
      <c r="AU110" s="4">
        <f t="shared" si="93"/>
        <v>2202</v>
      </c>
      <c r="AV110" s="19">
        <f t="shared" si="94"/>
        <v>173.7999999999999</v>
      </c>
      <c r="AW110" s="19">
        <f t="shared" si="94"/>
        <v>139.4</v>
      </c>
      <c r="AX110" s="8">
        <f t="shared" si="95"/>
        <v>5</v>
      </c>
      <c r="AY110" s="4">
        <f t="shared" si="96"/>
        <v>12</v>
      </c>
      <c r="AZ110" s="8">
        <f t="shared" si="97"/>
        <v>1008.1999999999999</v>
      </c>
      <c r="BA110" s="4">
        <f t="shared" si="98"/>
        <v>0</v>
      </c>
      <c r="BB110" s="4">
        <f t="shared" si="99"/>
        <v>0</v>
      </c>
      <c r="BC110" s="4" t="str">
        <f t="shared" si="100"/>
        <v>G0</v>
      </c>
      <c r="BD110" s="4">
        <f t="shared" si="101"/>
        <v>0</v>
      </c>
      <c r="BE110" s="19">
        <f t="shared" si="102"/>
        <v>0</v>
      </c>
      <c r="BF110" s="19">
        <f t="shared" si="103"/>
        <v>1.1999999999999886</v>
      </c>
      <c r="BG110" s="19">
        <f t="shared" si="104"/>
        <v>90</v>
      </c>
      <c r="BH110" s="1" t="str">
        <f t="shared" si="105"/>
        <v>T,2201,173.8,140.6,5,12,1008.2,0,0,G0,0</v>
      </c>
      <c r="BI110" s="1" t="str">
        <f t="shared" si="106"/>
        <v>T,2202,173.8,139.4,5,12,1008.2,0,0,G0,0</v>
      </c>
      <c r="BJ110" s="1" t="str">
        <f t="shared" si="65"/>
        <v>T,2201,173.8,140.6,5,12,1008.2,0,0,G0,0|T,2202,173.8,139.4,5,12,1008.2,0,0,G0,0|</v>
      </c>
      <c r="BK110" s="1" t="str">
        <f t="shared" si="66"/>
        <v>173.8,140.0,5.0,9.0,0.0,73.8,0.0,73.8</v>
      </c>
    </row>
    <row r="111" spans="1:63" x14ac:dyDescent="0.2">
      <c r="A111" s="4">
        <f t="shared" si="109"/>
        <v>8.2999999999999865</v>
      </c>
      <c r="B111" s="4">
        <f t="shared" si="67"/>
        <v>82.999999999999858</v>
      </c>
      <c r="C111" s="4">
        <f t="shared" si="68"/>
        <v>1</v>
      </c>
      <c r="D111" s="4">
        <v>1</v>
      </c>
      <c r="E111" s="4">
        <f t="shared" si="69"/>
        <v>8.2999999999999865</v>
      </c>
      <c r="F111" s="19">
        <f t="shared" si="56"/>
        <v>0</v>
      </c>
      <c r="G111" s="19">
        <f t="shared" si="70"/>
        <v>0</v>
      </c>
      <c r="H111" s="19"/>
      <c r="I111" s="19">
        <f t="shared" si="71"/>
        <v>174.69999999999987</v>
      </c>
      <c r="J111" s="19">
        <f t="shared" si="72"/>
        <v>140</v>
      </c>
      <c r="K111" s="19"/>
      <c r="L111" s="19">
        <f t="shared" si="73"/>
        <v>9</v>
      </c>
      <c r="M111" s="19">
        <f t="shared" si="74"/>
        <v>0</v>
      </c>
      <c r="N111" s="19">
        <f t="shared" si="75"/>
        <v>9</v>
      </c>
      <c r="O111" s="19">
        <f t="shared" si="76"/>
        <v>0</v>
      </c>
      <c r="P111" s="19">
        <f t="shared" si="77"/>
        <v>0</v>
      </c>
      <c r="Q111" s="19">
        <f t="shared" si="107"/>
        <v>74.699999999999875</v>
      </c>
      <c r="R111" s="19">
        <f t="shared" si="78"/>
        <v>0</v>
      </c>
      <c r="S111" s="19">
        <f t="shared" si="79"/>
        <v>0.6</v>
      </c>
      <c r="T111" s="4" t="s">
        <v>0</v>
      </c>
      <c r="U111" s="4">
        <f t="shared" si="80"/>
        <v>2201</v>
      </c>
      <c r="V111" s="19">
        <f t="shared" si="57"/>
        <v>174.69999999999987</v>
      </c>
      <c r="W111" s="19">
        <f t="shared" si="57"/>
        <v>140.6</v>
      </c>
      <c r="X111" s="8">
        <f t="shared" si="81"/>
        <v>5</v>
      </c>
      <c r="Y111" s="4">
        <f t="shared" si="58"/>
        <v>12</v>
      </c>
      <c r="Z111" s="8">
        <f t="shared" si="82"/>
        <v>1008.3</v>
      </c>
      <c r="AA111" s="4">
        <f t="shared" si="83"/>
        <v>0</v>
      </c>
      <c r="AB111" s="4">
        <f t="shared" si="84"/>
        <v>0</v>
      </c>
      <c r="AC111" s="4" t="str">
        <f t="shared" si="85"/>
        <v>G0</v>
      </c>
      <c r="AD111" s="4">
        <f t="shared" si="86"/>
        <v>0</v>
      </c>
      <c r="AE111" s="4">
        <f t="shared" si="87"/>
        <v>8.2999999999999865</v>
      </c>
      <c r="AF111" s="19">
        <f t="shared" si="59"/>
        <v>0</v>
      </c>
      <c r="AG111" s="19">
        <f t="shared" si="60"/>
        <v>0</v>
      </c>
      <c r="AH111" s="19"/>
      <c r="AI111" s="19">
        <f t="shared" si="61"/>
        <v>174.69999999999987</v>
      </c>
      <c r="AJ111" s="19">
        <f t="shared" si="62"/>
        <v>140</v>
      </c>
      <c r="AK111" s="19"/>
      <c r="AL111" s="19">
        <f t="shared" si="63"/>
        <v>9</v>
      </c>
      <c r="AM111" s="19">
        <f t="shared" si="64"/>
        <v>0</v>
      </c>
      <c r="AN111" s="19">
        <f t="shared" si="88"/>
        <v>9</v>
      </c>
      <c r="AO111" s="19">
        <f t="shared" si="89"/>
        <v>0</v>
      </c>
      <c r="AP111" s="19">
        <f t="shared" si="90"/>
        <v>0</v>
      </c>
      <c r="AQ111" s="19">
        <f t="shared" si="108"/>
        <v>74.699999999999875</v>
      </c>
      <c r="AR111" s="19">
        <f t="shared" si="91"/>
        <v>0</v>
      </c>
      <c r="AS111" s="19">
        <f t="shared" si="92"/>
        <v>-0.6</v>
      </c>
      <c r="AT111" s="4" t="s">
        <v>0</v>
      </c>
      <c r="AU111" s="4">
        <f t="shared" si="93"/>
        <v>2202</v>
      </c>
      <c r="AV111" s="19">
        <f t="shared" si="94"/>
        <v>174.69999999999987</v>
      </c>
      <c r="AW111" s="19">
        <f t="shared" si="94"/>
        <v>139.4</v>
      </c>
      <c r="AX111" s="8">
        <f t="shared" si="95"/>
        <v>5</v>
      </c>
      <c r="AY111" s="4">
        <f t="shared" si="96"/>
        <v>12</v>
      </c>
      <c r="AZ111" s="8">
        <f t="shared" si="97"/>
        <v>1008.3</v>
      </c>
      <c r="BA111" s="4">
        <f t="shared" si="98"/>
        <v>0</v>
      </c>
      <c r="BB111" s="4">
        <f t="shared" si="99"/>
        <v>0</v>
      </c>
      <c r="BC111" s="4" t="str">
        <f t="shared" si="100"/>
        <v>G0</v>
      </c>
      <c r="BD111" s="4">
        <f t="shared" si="101"/>
        <v>0</v>
      </c>
      <c r="BE111" s="19">
        <f t="shared" si="102"/>
        <v>0</v>
      </c>
      <c r="BF111" s="19">
        <f t="shared" si="103"/>
        <v>1.1999999999999886</v>
      </c>
      <c r="BG111" s="19">
        <f t="shared" si="104"/>
        <v>90</v>
      </c>
      <c r="BH111" s="1" t="str">
        <f t="shared" si="105"/>
        <v>T,2201,174.7,140.6,5,12,1008.3,0,0,G0,0</v>
      </c>
      <c r="BI111" s="1" t="str">
        <f t="shared" si="106"/>
        <v>T,2202,174.7,139.4,5,12,1008.3,0,0,G0,0</v>
      </c>
      <c r="BJ111" s="1" t="str">
        <f t="shared" si="65"/>
        <v>T,2201,174.7,140.6,5,12,1008.3,0,0,G0,0|T,2202,174.7,139.4,5,12,1008.3,0,0,G0,0|</v>
      </c>
      <c r="BK111" s="1" t="str">
        <f t="shared" si="66"/>
        <v>174.7,140.0,5.0,9.0,0.0,74.7,0.0,74.7</v>
      </c>
    </row>
    <row r="112" spans="1:63" x14ac:dyDescent="0.2">
      <c r="A112" s="4">
        <f t="shared" si="109"/>
        <v>8.3999999999999861</v>
      </c>
      <c r="B112" s="4">
        <f t="shared" si="67"/>
        <v>83.999999999999858</v>
      </c>
      <c r="C112" s="4">
        <f t="shared" si="68"/>
        <v>1</v>
      </c>
      <c r="D112" s="4">
        <v>1</v>
      </c>
      <c r="E112" s="4">
        <f t="shared" si="69"/>
        <v>8.3999999999999861</v>
      </c>
      <c r="F112" s="19">
        <f t="shared" si="56"/>
        <v>0</v>
      </c>
      <c r="G112" s="19">
        <f t="shared" si="70"/>
        <v>0</v>
      </c>
      <c r="H112" s="19"/>
      <c r="I112" s="19">
        <f t="shared" si="71"/>
        <v>175.59999999999988</v>
      </c>
      <c r="J112" s="19">
        <f t="shared" si="72"/>
        <v>140</v>
      </c>
      <c r="K112" s="19"/>
      <c r="L112" s="19">
        <f t="shared" si="73"/>
        <v>9</v>
      </c>
      <c r="M112" s="19">
        <f t="shared" si="74"/>
        <v>0</v>
      </c>
      <c r="N112" s="19">
        <f t="shared" si="75"/>
        <v>9</v>
      </c>
      <c r="O112" s="19">
        <f t="shared" si="76"/>
        <v>0</v>
      </c>
      <c r="P112" s="19">
        <f t="shared" si="77"/>
        <v>0</v>
      </c>
      <c r="Q112" s="19">
        <f t="shared" si="107"/>
        <v>75.599999999999881</v>
      </c>
      <c r="R112" s="19">
        <f t="shared" si="78"/>
        <v>0</v>
      </c>
      <c r="S112" s="19">
        <f t="shared" si="79"/>
        <v>0.6</v>
      </c>
      <c r="T112" s="4" t="s">
        <v>0</v>
      </c>
      <c r="U112" s="4">
        <f t="shared" si="80"/>
        <v>2201</v>
      </c>
      <c r="V112" s="19">
        <f t="shared" si="57"/>
        <v>175.59999999999988</v>
      </c>
      <c r="W112" s="19">
        <f t="shared" si="57"/>
        <v>140.6</v>
      </c>
      <c r="X112" s="8">
        <f t="shared" si="81"/>
        <v>5</v>
      </c>
      <c r="Y112" s="4">
        <f t="shared" si="58"/>
        <v>12</v>
      </c>
      <c r="Z112" s="8">
        <f t="shared" si="82"/>
        <v>1008.4</v>
      </c>
      <c r="AA112" s="4">
        <f t="shared" si="83"/>
        <v>0</v>
      </c>
      <c r="AB112" s="4">
        <f t="shared" si="84"/>
        <v>0</v>
      </c>
      <c r="AC112" s="4" t="str">
        <f t="shared" si="85"/>
        <v>G0</v>
      </c>
      <c r="AD112" s="4">
        <f t="shared" si="86"/>
        <v>0</v>
      </c>
      <c r="AE112" s="4">
        <f t="shared" si="87"/>
        <v>8.3999999999999861</v>
      </c>
      <c r="AF112" s="19">
        <f t="shared" si="59"/>
        <v>0</v>
      </c>
      <c r="AG112" s="19">
        <f t="shared" si="60"/>
        <v>0</v>
      </c>
      <c r="AH112" s="19"/>
      <c r="AI112" s="19">
        <f t="shared" si="61"/>
        <v>175.59999999999988</v>
      </c>
      <c r="AJ112" s="19">
        <f t="shared" si="62"/>
        <v>140</v>
      </c>
      <c r="AK112" s="19"/>
      <c r="AL112" s="19">
        <f t="shared" si="63"/>
        <v>9</v>
      </c>
      <c r="AM112" s="19">
        <f t="shared" si="64"/>
        <v>0</v>
      </c>
      <c r="AN112" s="19">
        <f t="shared" si="88"/>
        <v>9</v>
      </c>
      <c r="AO112" s="19">
        <f t="shared" si="89"/>
        <v>0</v>
      </c>
      <c r="AP112" s="19">
        <f t="shared" si="90"/>
        <v>0</v>
      </c>
      <c r="AQ112" s="19">
        <f t="shared" si="108"/>
        <v>75.599999999999881</v>
      </c>
      <c r="AR112" s="19">
        <f t="shared" si="91"/>
        <v>0</v>
      </c>
      <c r="AS112" s="19">
        <f t="shared" si="92"/>
        <v>-0.6</v>
      </c>
      <c r="AT112" s="4" t="s">
        <v>0</v>
      </c>
      <c r="AU112" s="4">
        <f t="shared" si="93"/>
        <v>2202</v>
      </c>
      <c r="AV112" s="19">
        <f t="shared" si="94"/>
        <v>175.59999999999988</v>
      </c>
      <c r="AW112" s="19">
        <f t="shared" si="94"/>
        <v>139.4</v>
      </c>
      <c r="AX112" s="8">
        <f t="shared" si="95"/>
        <v>5</v>
      </c>
      <c r="AY112" s="4">
        <f t="shared" si="96"/>
        <v>12</v>
      </c>
      <c r="AZ112" s="8">
        <f t="shared" si="97"/>
        <v>1008.4</v>
      </c>
      <c r="BA112" s="4">
        <f t="shared" si="98"/>
        <v>0</v>
      </c>
      <c r="BB112" s="4">
        <f t="shared" si="99"/>
        <v>0</v>
      </c>
      <c r="BC112" s="4" t="str">
        <f t="shared" si="100"/>
        <v>G0</v>
      </c>
      <c r="BD112" s="4">
        <f t="shared" si="101"/>
        <v>0</v>
      </c>
      <c r="BE112" s="19">
        <f t="shared" si="102"/>
        <v>0</v>
      </c>
      <c r="BF112" s="19">
        <f t="shared" si="103"/>
        <v>1.1999999999999886</v>
      </c>
      <c r="BG112" s="19">
        <f t="shared" si="104"/>
        <v>90</v>
      </c>
      <c r="BH112" s="1" t="str">
        <f t="shared" si="105"/>
        <v>T,2201,175.6,140.6,5,12,1008.4,0,0,G0,0</v>
      </c>
      <c r="BI112" s="1" t="str">
        <f t="shared" si="106"/>
        <v>T,2202,175.6,139.4,5,12,1008.4,0,0,G0,0</v>
      </c>
      <c r="BJ112" s="1" t="str">
        <f t="shared" si="65"/>
        <v>T,2201,175.6,140.6,5,12,1008.4,0,0,G0,0|T,2202,175.6,139.4,5,12,1008.4,0,0,G0,0|</v>
      </c>
      <c r="BK112" s="1" t="str">
        <f t="shared" si="66"/>
        <v>175.6,140.0,5.0,9.0,0.0,75.6,0.0,75.6</v>
      </c>
    </row>
    <row r="113" spans="1:63" x14ac:dyDescent="0.2">
      <c r="A113" s="4">
        <f t="shared" si="109"/>
        <v>8.4999999999999858</v>
      </c>
      <c r="B113" s="4">
        <f t="shared" si="67"/>
        <v>84.999999999999858</v>
      </c>
      <c r="C113" s="4">
        <f t="shared" si="68"/>
        <v>1</v>
      </c>
      <c r="D113" s="4">
        <v>1</v>
      </c>
      <c r="E113" s="4">
        <f t="shared" si="69"/>
        <v>8.4999999999999858</v>
      </c>
      <c r="F113" s="19">
        <f t="shared" si="56"/>
        <v>0</v>
      </c>
      <c r="G113" s="19">
        <f t="shared" si="70"/>
        <v>0</v>
      </c>
      <c r="H113" s="19"/>
      <c r="I113" s="19">
        <f t="shared" si="71"/>
        <v>176.49999999999989</v>
      </c>
      <c r="J113" s="19">
        <f t="shared" si="72"/>
        <v>140</v>
      </c>
      <c r="K113" s="19"/>
      <c r="L113" s="19">
        <f t="shared" si="73"/>
        <v>9</v>
      </c>
      <c r="M113" s="19">
        <f t="shared" si="74"/>
        <v>0</v>
      </c>
      <c r="N113" s="19">
        <f t="shared" si="75"/>
        <v>9</v>
      </c>
      <c r="O113" s="19">
        <f t="shared" si="76"/>
        <v>0</v>
      </c>
      <c r="P113" s="19">
        <f t="shared" si="77"/>
        <v>0</v>
      </c>
      <c r="Q113" s="19">
        <f t="shared" si="107"/>
        <v>76.499999999999886</v>
      </c>
      <c r="R113" s="19">
        <f t="shared" si="78"/>
        <v>0</v>
      </c>
      <c r="S113" s="19">
        <f t="shared" si="79"/>
        <v>0.6</v>
      </c>
      <c r="T113" s="4" t="s">
        <v>0</v>
      </c>
      <c r="U113" s="4">
        <f t="shared" si="80"/>
        <v>2201</v>
      </c>
      <c r="V113" s="19">
        <f t="shared" si="57"/>
        <v>176.49999999999989</v>
      </c>
      <c r="W113" s="19">
        <f t="shared" si="57"/>
        <v>140.6</v>
      </c>
      <c r="X113" s="8">
        <f t="shared" si="81"/>
        <v>5</v>
      </c>
      <c r="Y113" s="4">
        <f t="shared" si="58"/>
        <v>12</v>
      </c>
      <c r="Z113" s="8">
        <f t="shared" si="82"/>
        <v>1008.5</v>
      </c>
      <c r="AA113" s="4">
        <f t="shared" si="83"/>
        <v>0</v>
      </c>
      <c r="AB113" s="4">
        <f t="shared" si="84"/>
        <v>0</v>
      </c>
      <c r="AC113" s="4" t="str">
        <f t="shared" si="85"/>
        <v>G0</v>
      </c>
      <c r="AD113" s="4">
        <f t="shared" si="86"/>
        <v>0</v>
      </c>
      <c r="AE113" s="4">
        <f t="shared" si="87"/>
        <v>8.4999999999999858</v>
      </c>
      <c r="AF113" s="19">
        <f t="shared" si="59"/>
        <v>0</v>
      </c>
      <c r="AG113" s="19">
        <f t="shared" si="60"/>
        <v>0</v>
      </c>
      <c r="AH113" s="19"/>
      <c r="AI113" s="19">
        <f t="shared" si="61"/>
        <v>176.49999999999989</v>
      </c>
      <c r="AJ113" s="19">
        <f t="shared" si="62"/>
        <v>140</v>
      </c>
      <c r="AK113" s="19"/>
      <c r="AL113" s="19">
        <f t="shared" si="63"/>
        <v>9</v>
      </c>
      <c r="AM113" s="19">
        <f t="shared" si="64"/>
        <v>0</v>
      </c>
      <c r="AN113" s="19">
        <f t="shared" si="88"/>
        <v>9</v>
      </c>
      <c r="AO113" s="19">
        <f t="shared" si="89"/>
        <v>0</v>
      </c>
      <c r="AP113" s="19">
        <f t="shared" si="90"/>
        <v>0</v>
      </c>
      <c r="AQ113" s="19">
        <f t="shared" si="108"/>
        <v>76.499999999999886</v>
      </c>
      <c r="AR113" s="19">
        <f t="shared" si="91"/>
        <v>0</v>
      </c>
      <c r="AS113" s="19">
        <f t="shared" si="92"/>
        <v>-0.6</v>
      </c>
      <c r="AT113" s="4" t="s">
        <v>0</v>
      </c>
      <c r="AU113" s="4">
        <f t="shared" si="93"/>
        <v>2202</v>
      </c>
      <c r="AV113" s="19">
        <f t="shared" si="94"/>
        <v>176.49999999999989</v>
      </c>
      <c r="AW113" s="19">
        <f t="shared" si="94"/>
        <v>139.4</v>
      </c>
      <c r="AX113" s="8">
        <f t="shared" si="95"/>
        <v>5</v>
      </c>
      <c r="AY113" s="4">
        <f t="shared" si="96"/>
        <v>12</v>
      </c>
      <c r="AZ113" s="8">
        <f t="shared" si="97"/>
        <v>1008.5</v>
      </c>
      <c r="BA113" s="4">
        <f t="shared" si="98"/>
        <v>0</v>
      </c>
      <c r="BB113" s="4">
        <f t="shared" si="99"/>
        <v>0</v>
      </c>
      <c r="BC113" s="4" t="str">
        <f t="shared" si="100"/>
        <v>G0</v>
      </c>
      <c r="BD113" s="4">
        <f t="shared" si="101"/>
        <v>0</v>
      </c>
      <c r="BE113" s="19">
        <f t="shared" si="102"/>
        <v>0</v>
      </c>
      <c r="BF113" s="19">
        <f t="shared" si="103"/>
        <v>1.1999999999999886</v>
      </c>
      <c r="BG113" s="19">
        <f t="shared" si="104"/>
        <v>90</v>
      </c>
      <c r="BH113" s="1" t="str">
        <f t="shared" si="105"/>
        <v>T,2201,176.5,140.6,5,12,1008.5,0,0,G0,0</v>
      </c>
      <c r="BI113" s="1" t="str">
        <f t="shared" si="106"/>
        <v>T,2202,176.5,139.4,5,12,1008.5,0,0,G0,0</v>
      </c>
      <c r="BJ113" s="1" t="str">
        <f t="shared" si="65"/>
        <v>T,2201,176.5,140.6,5,12,1008.5,0,0,G0,0|T,2202,176.5,139.4,5,12,1008.5,0,0,G0,0|</v>
      </c>
      <c r="BK113" s="1" t="str">
        <f t="shared" si="66"/>
        <v>176.5,140.0,5.0,9.0,0.0,76.5,0.0,76.5</v>
      </c>
    </row>
    <row r="114" spans="1:63" x14ac:dyDescent="0.2">
      <c r="A114" s="4">
        <f t="shared" si="109"/>
        <v>8.5999999999999854</v>
      </c>
      <c r="B114" s="4">
        <f t="shared" si="67"/>
        <v>85.999999999999844</v>
      </c>
      <c r="C114" s="4">
        <f t="shared" si="68"/>
        <v>1</v>
      </c>
      <c r="D114" s="4">
        <v>1</v>
      </c>
      <c r="E114" s="4">
        <f t="shared" si="69"/>
        <v>8.5999999999999854</v>
      </c>
      <c r="F114" s="19">
        <f t="shared" si="56"/>
        <v>0</v>
      </c>
      <c r="G114" s="19">
        <f t="shared" si="70"/>
        <v>0</v>
      </c>
      <c r="H114" s="19"/>
      <c r="I114" s="19">
        <f t="shared" si="71"/>
        <v>177.39999999999986</v>
      </c>
      <c r="J114" s="19">
        <f t="shared" si="72"/>
        <v>140</v>
      </c>
      <c r="K114" s="19"/>
      <c r="L114" s="19">
        <f t="shared" si="73"/>
        <v>9</v>
      </c>
      <c r="M114" s="19">
        <f t="shared" si="74"/>
        <v>0</v>
      </c>
      <c r="N114" s="19">
        <f t="shared" si="75"/>
        <v>9</v>
      </c>
      <c r="O114" s="19">
        <f t="shared" si="76"/>
        <v>0</v>
      </c>
      <c r="P114" s="19">
        <f t="shared" si="77"/>
        <v>0</v>
      </c>
      <c r="Q114" s="19">
        <f t="shared" si="107"/>
        <v>77.399999999999864</v>
      </c>
      <c r="R114" s="19">
        <f t="shared" si="78"/>
        <v>0</v>
      </c>
      <c r="S114" s="19">
        <f t="shared" si="79"/>
        <v>0.6</v>
      </c>
      <c r="T114" s="4" t="s">
        <v>0</v>
      </c>
      <c r="U114" s="4">
        <f t="shared" si="80"/>
        <v>2201</v>
      </c>
      <c r="V114" s="19">
        <f t="shared" si="57"/>
        <v>177.39999999999986</v>
      </c>
      <c r="W114" s="19">
        <f t="shared" si="57"/>
        <v>140.6</v>
      </c>
      <c r="X114" s="8">
        <f t="shared" si="81"/>
        <v>5</v>
      </c>
      <c r="Y114" s="4">
        <f t="shared" si="58"/>
        <v>12</v>
      </c>
      <c r="Z114" s="8">
        <f t="shared" si="82"/>
        <v>1008.6</v>
      </c>
      <c r="AA114" s="4">
        <f t="shared" si="83"/>
        <v>0</v>
      </c>
      <c r="AB114" s="4">
        <f t="shared" si="84"/>
        <v>0</v>
      </c>
      <c r="AC114" s="4" t="str">
        <f t="shared" si="85"/>
        <v>G0</v>
      </c>
      <c r="AD114" s="4">
        <f t="shared" si="86"/>
        <v>0</v>
      </c>
      <c r="AE114" s="4">
        <f t="shared" si="87"/>
        <v>8.5999999999999854</v>
      </c>
      <c r="AF114" s="19">
        <f t="shared" si="59"/>
        <v>0</v>
      </c>
      <c r="AG114" s="19">
        <f t="shared" si="60"/>
        <v>0</v>
      </c>
      <c r="AH114" s="19"/>
      <c r="AI114" s="19">
        <f t="shared" si="61"/>
        <v>177.39999999999986</v>
      </c>
      <c r="AJ114" s="19">
        <f t="shared" si="62"/>
        <v>140</v>
      </c>
      <c r="AK114" s="19"/>
      <c r="AL114" s="19">
        <f t="shared" si="63"/>
        <v>9</v>
      </c>
      <c r="AM114" s="19">
        <f t="shared" si="64"/>
        <v>0</v>
      </c>
      <c r="AN114" s="19">
        <f t="shared" si="88"/>
        <v>9</v>
      </c>
      <c r="AO114" s="19">
        <f t="shared" si="89"/>
        <v>0</v>
      </c>
      <c r="AP114" s="19">
        <f t="shared" si="90"/>
        <v>0</v>
      </c>
      <c r="AQ114" s="19">
        <f t="shared" si="108"/>
        <v>77.399999999999864</v>
      </c>
      <c r="AR114" s="19">
        <f t="shared" si="91"/>
        <v>0</v>
      </c>
      <c r="AS114" s="19">
        <f t="shared" si="92"/>
        <v>-0.6</v>
      </c>
      <c r="AT114" s="4" t="s">
        <v>0</v>
      </c>
      <c r="AU114" s="4">
        <f t="shared" si="93"/>
        <v>2202</v>
      </c>
      <c r="AV114" s="19">
        <f t="shared" si="94"/>
        <v>177.39999999999986</v>
      </c>
      <c r="AW114" s="19">
        <f t="shared" si="94"/>
        <v>139.4</v>
      </c>
      <c r="AX114" s="8">
        <f t="shared" si="95"/>
        <v>5</v>
      </c>
      <c r="AY114" s="4">
        <f t="shared" si="96"/>
        <v>12</v>
      </c>
      <c r="AZ114" s="8">
        <f t="shared" si="97"/>
        <v>1008.6</v>
      </c>
      <c r="BA114" s="4">
        <f t="shared" si="98"/>
        <v>0</v>
      </c>
      <c r="BB114" s="4">
        <f t="shared" si="99"/>
        <v>0</v>
      </c>
      <c r="BC114" s="4" t="str">
        <f t="shared" si="100"/>
        <v>G0</v>
      </c>
      <c r="BD114" s="4">
        <f t="shared" si="101"/>
        <v>0</v>
      </c>
      <c r="BE114" s="19">
        <f t="shared" si="102"/>
        <v>0</v>
      </c>
      <c r="BF114" s="19">
        <f t="shared" si="103"/>
        <v>1.1999999999999886</v>
      </c>
      <c r="BG114" s="19">
        <f t="shared" si="104"/>
        <v>90</v>
      </c>
      <c r="BH114" s="1" t="str">
        <f t="shared" si="105"/>
        <v>T,2201,177.4,140.6,5,12,1008.6,0,0,G0,0</v>
      </c>
      <c r="BI114" s="1" t="str">
        <f t="shared" si="106"/>
        <v>T,2202,177.4,139.4,5,12,1008.6,0,0,G0,0</v>
      </c>
      <c r="BJ114" s="1" t="str">
        <f t="shared" si="65"/>
        <v>T,2201,177.4,140.6,5,12,1008.6,0,0,G0,0|T,2202,177.4,139.4,5,12,1008.6,0,0,G0,0|</v>
      </c>
      <c r="BK114" s="1" t="str">
        <f t="shared" si="66"/>
        <v>177.4,140.0,5.0,9.0,0.0,77.4,0.0,77.4</v>
      </c>
    </row>
    <row r="115" spans="1:63" x14ac:dyDescent="0.2">
      <c r="A115" s="4">
        <f t="shared" si="109"/>
        <v>8.6999999999999851</v>
      </c>
      <c r="B115" s="4">
        <f t="shared" si="67"/>
        <v>86.999999999999844</v>
      </c>
      <c r="C115" s="4">
        <f t="shared" si="68"/>
        <v>1</v>
      </c>
      <c r="D115" s="4">
        <v>1</v>
      </c>
      <c r="E115" s="4">
        <f t="shared" si="69"/>
        <v>8.6999999999999851</v>
      </c>
      <c r="F115" s="19">
        <f t="shared" si="56"/>
        <v>0</v>
      </c>
      <c r="G115" s="19">
        <f t="shared" si="70"/>
        <v>0</v>
      </c>
      <c r="H115" s="19"/>
      <c r="I115" s="19">
        <f t="shared" si="71"/>
        <v>178.29999999999987</v>
      </c>
      <c r="J115" s="19">
        <f t="shared" si="72"/>
        <v>140</v>
      </c>
      <c r="K115" s="19"/>
      <c r="L115" s="19">
        <f t="shared" si="73"/>
        <v>9</v>
      </c>
      <c r="M115" s="19">
        <f t="shared" si="74"/>
        <v>0</v>
      </c>
      <c r="N115" s="19">
        <f t="shared" si="75"/>
        <v>9</v>
      </c>
      <c r="O115" s="19">
        <f t="shared" si="76"/>
        <v>0</v>
      </c>
      <c r="P115" s="19">
        <f t="shared" si="77"/>
        <v>0</v>
      </c>
      <c r="Q115" s="19">
        <f t="shared" si="107"/>
        <v>78.299999999999869</v>
      </c>
      <c r="R115" s="19">
        <f t="shared" si="78"/>
        <v>0</v>
      </c>
      <c r="S115" s="19">
        <f t="shared" si="79"/>
        <v>0.6</v>
      </c>
      <c r="T115" s="4" t="s">
        <v>0</v>
      </c>
      <c r="U115" s="4">
        <f t="shared" si="80"/>
        <v>2201</v>
      </c>
      <c r="V115" s="19">
        <f t="shared" si="57"/>
        <v>178.29999999999987</v>
      </c>
      <c r="W115" s="19">
        <f t="shared" si="57"/>
        <v>140.6</v>
      </c>
      <c r="X115" s="8">
        <f t="shared" si="81"/>
        <v>5</v>
      </c>
      <c r="Y115" s="4">
        <f t="shared" si="58"/>
        <v>12</v>
      </c>
      <c r="Z115" s="8">
        <f t="shared" si="82"/>
        <v>1008.6999999999999</v>
      </c>
      <c r="AA115" s="4">
        <f t="shared" si="83"/>
        <v>0</v>
      </c>
      <c r="AB115" s="4">
        <f t="shared" si="84"/>
        <v>0</v>
      </c>
      <c r="AC115" s="4" t="str">
        <f t="shared" si="85"/>
        <v>G0</v>
      </c>
      <c r="AD115" s="4">
        <f t="shared" si="86"/>
        <v>0</v>
      </c>
      <c r="AE115" s="4">
        <f t="shared" si="87"/>
        <v>8.6999999999999851</v>
      </c>
      <c r="AF115" s="19">
        <f t="shared" si="59"/>
        <v>0</v>
      </c>
      <c r="AG115" s="19">
        <f t="shared" si="60"/>
        <v>0</v>
      </c>
      <c r="AH115" s="19"/>
      <c r="AI115" s="19">
        <f t="shared" si="61"/>
        <v>178.29999999999987</v>
      </c>
      <c r="AJ115" s="19">
        <f t="shared" si="62"/>
        <v>140</v>
      </c>
      <c r="AK115" s="19"/>
      <c r="AL115" s="19">
        <f t="shared" si="63"/>
        <v>9</v>
      </c>
      <c r="AM115" s="19">
        <f t="shared" si="64"/>
        <v>0</v>
      </c>
      <c r="AN115" s="19">
        <f t="shared" si="88"/>
        <v>9</v>
      </c>
      <c r="AO115" s="19">
        <f t="shared" si="89"/>
        <v>0</v>
      </c>
      <c r="AP115" s="19">
        <f t="shared" si="90"/>
        <v>0</v>
      </c>
      <c r="AQ115" s="19">
        <f t="shared" si="108"/>
        <v>78.299999999999869</v>
      </c>
      <c r="AR115" s="19">
        <f t="shared" si="91"/>
        <v>0</v>
      </c>
      <c r="AS115" s="19">
        <f t="shared" si="92"/>
        <v>-0.6</v>
      </c>
      <c r="AT115" s="4" t="s">
        <v>0</v>
      </c>
      <c r="AU115" s="4">
        <f t="shared" si="93"/>
        <v>2202</v>
      </c>
      <c r="AV115" s="19">
        <f t="shared" si="94"/>
        <v>178.29999999999987</v>
      </c>
      <c r="AW115" s="19">
        <f t="shared" si="94"/>
        <v>139.4</v>
      </c>
      <c r="AX115" s="8">
        <f t="shared" si="95"/>
        <v>5</v>
      </c>
      <c r="AY115" s="4">
        <f t="shared" si="96"/>
        <v>12</v>
      </c>
      <c r="AZ115" s="8">
        <f t="shared" si="97"/>
        <v>1008.6999999999999</v>
      </c>
      <c r="BA115" s="4">
        <f t="shared" si="98"/>
        <v>0</v>
      </c>
      <c r="BB115" s="4">
        <f t="shared" si="99"/>
        <v>0</v>
      </c>
      <c r="BC115" s="4" t="str">
        <f t="shared" si="100"/>
        <v>G0</v>
      </c>
      <c r="BD115" s="4">
        <f t="shared" si="101"/>
        <v>0</v>
      </c>
      <c r="BE115" s="19">
        <f t="shared" si="102"/>
        <v>0</v>
      </c>
      <c r="BF115" s="19">
        <f t="shared" si="103"/>
        <v>1.1999999999999886</v>
      </c>
      <c r="BG115" s="19">
        <f t="shared" si="104"/>
        <v>90</v>
      </c>
      <c r="BH115" s="1" t="str">
        <f t="shared" si="105"/>
        <v>T,2201,178.3,140.6,5,12,1008.7,0,0,G0,0</v>
      </c>
      <c r="BI115" s="1" t="str">
        <f t="shared" si="106"/>
        <v>T,2202,178.3,139.4,5,12,1008.7,0,0,G0,0</v>
      </c>
      <c r="BJ115" s="1" t="str">
        <f t="shared" si="65"/>
        <v>T,2201,178.3,140.6,5,12,1008.7,0,0,G0,0|T,2202,178.3,139.4,5,12,1008.7,0,0,G0,0|</v>
      </c>
      <c r="BK115" s="1" t="str">
        <f t="shared" si="66"/>
        <v>178.3,140.0,5.0,9.0,0.0,78.3,0.0,78.3</v>
      </c>
    </row>
    <row r="116" spans="1:63" x14ac:dyDescent="0.2">
      <c r="A116" s="4">
        <f t="shared" si="109"/>
        <v>8.7999999999999847</v>
      </c>
      <c r="B116" s="4">
        <f t="shared" si="67"/>
        <v>87.999999999999844</v>
      </c>
      <c r="C116" s="4">
        <f t="shared" si="68"/>
        <v>1</v>
      </c>
      <c r="D116" s="4">
        <v>1</v>
      </c>
      <c r="E116" s="4">
        <f t="shared" si="69"/>
        <v>8.7999999999999847</v>
      </c>
      <c r="F116" s="19">
        <f t="shared" si="56"/>
        <v>0</v>
      </c>
      <c r="G116" s="19">
        <f t="shared" si="70"/>
        <v>0</v>
      </c>
      <c r="H116" s="19"/>
      <c r="I116" s="19">
        <f t="shared" si="71"/>
        <v>179.19999999999987</v>
      </c>
      <c r="J116" s="19">
        <f t="shared" si="72"/>
        <v>140</v>
      </c>
      <c r="K116" s="19"/>
      <c r="L116" s="19">
        <f t="shared" si="73"/>
        <v>9</v>
      </c>
      <c r="M116" s="19">
        <f t="shared" si="74"/>
        <v>0</v>
      </c>
      <c r="N116" s="19">
        <f t="shared" si="75"/>
        <v>9</v>
      </c>
      <c r="O116" s="19">
        <f t="shared" si="76"/>
        <v>0</v>
      </c>
      <c r="P116" s="19">
        <f t="shared" si="77"/>
        <v>0</v>
      </c>
      <c r="Q116" s="19">
        <f t="shared" si="107"/>
        <v>79.199999999999875</v>
      </c>
      <c r="R116" s="19">
        <f t="shared" si="78"/>
        <v>0</v>
      </c>
      <c r="S116" s="19">
        <f t="shared" si="79"/>
        <v>0.6</v>
      </c>
      <c r="T116" s="4" t="s">
        <v>0</v>
      </c>
      <c r="U116" s="4">
        <f t="shared" si="80"/>
        <v>2201</v>
      </c>
      <c r="V116" s="19">
        <f t="shared" si="57"/>
        <v>179.19999999999987</v>
      </c>
      <c r="W116" s="19">
        <f t="shared" si="57"/>
        <v>140.6</v>
      </c>
      <c r="X116" s="8">
        <f t="shared" si="81"/>
        <v>5</v>
      </c>
      <c r="Y116" s="4">
        <f t="shared" si="58"/>
        <v>12</v>
      </c>
      <c r="Z116" s="8">
        <f t="shared" si="82"/>
        <v>1008.8</v>
      </c>
      <c r="AA116" s="4">
        <f t="shared" si="83"/>
        <v>0</v>
      </c>
      <c r="AB116" s="4">
        <f t="shared" si="84"/>
        <v>0</v>
      </c>
      <c r="AC116" s="4" t="str">
        <f t="shared" si="85"/>
        <v>G0</v>
      </c>
      <c r="AD116" s="4">
        <f t="shared" si="86"/>
        <v>0</v>
      </c>
      <c r="AE116" s="4">
        <f t="shared" si="87"/>
        <v>8.7999999999999847</v>
      </c>
      <c r="AF116" s="19">
        <f t="shared" si="59"/>
        <v>0</v>
      </c>
      <c r="AG116" s="19">
        <f t="shared" si="60"/>
        <v>0</v>
      </c>
      <c r="AH116" s="19"/>
      <c r="AI116" s="19">
        <f t="shared" si="61"/>
        <v>179.19999999999987</v>
      </c>
      <c r="AJ116" s="19">
        <f t="shared" si="62"/>
        <v>140</v>
      </c>
      <c r="AK116" s="19"/>
      <c r="AL116" s="19">
        <f t="shared" si="63"/>
        <v>9</v>
      </c>
      <c r="AM116" s="19">
        <f t="shared" si="64"/>
        <v>0</v>
      </c>
      <c r="AN116" s="19">
        <f t="shared" si="88"/>
        <v>9</v>
      </c>
      <c r="AO116" s="19">
        <f t="shared" si="89"/>
        <v>0</v>
      </c>
      <c r="AP116" s="19">
        <f t="shared" si="90"/>
        <v>0</v>
      </c>
      <c r="AQ116" s="19">
        <f t="shared" si="108"/>
        <v>79.199999999999875</v>
      </c>
      <c r="AR116" s="19">
        <f t="shared" si="91"/>
        <v>0</v>
      </c>
      <c r="AS116" s="19">
        <f t="shared" si="92"/>
        <v>-0.6</v>
      </c>
      <c r="AT116" s="4" t="s">
        <v>0</v>
      </c>
      <c r="AU116" s="4">
        <f t="shared" si="93"/>
        <v>2202</v>
      </c>
      <c r="AV116" s="19">
        <f t="shared" si="94"/>
        <v>179.19999999999987</v>
      </c>
      <c r="AW116" s="19">
        <f t="shared" si="94"/>
        <v>139.4</v>
      </c>
      <c r="AX116" s="8">
        <f t="shared" si="95"/>
        <v>5</v>
      </c>
      <c r="AY116" s="4">
        <f t="shared" si="96"/>
        <v>12</v>
      </c>
      <c r="AZ116" s="8">
        <f t="shared" si="97"/>
        <v>1008.8</v>
      </c>
      <c r="BA116" s="4">
        <f t="shared" si="98"/>
        <v>0</v>
      </c>
      <c r="BB116" s="4">
        <f t="shared" si="99"/>
        <v>0</v>
      </c>
      <c r="BC116" s="4" t="str">
        <f t="shared" si="100"/>
        <v>G0</v>
      </c>
      <c r="BD116" s="4">
        <f t="shared" si="101"/>
        <v>0</v>
      </c>
      <c r="BE116" s="19">
        <f t="shared" si="102"/>
        <v>0</v>
      </c>
      <c r="BF116" s="19">
        <f t="shared" si="103"/>
        <v>1.1999999999999886</v>
      </c>
      <c r="BG116" s="19">
        <f t="shared" si="104"/>
        <v>90</v>
      </c>
      <c r="BH116" s="1" t="str">
        <f t="shared" si="105"/>
        <v>T,2201,179.2,140.6,5,12,1008.8,0,0,G0,0</v>
      </c>
      <c r="BI116" s="1" t="str">
        <f t="shared" si="106"/>
        <v>T,2202,179.2,139.4,5,12,1008.8,0,0,G0,0</v>
      </c>
      <c r="BJ116" s="1" t="str">
        <f t="shared" si="65"/>
        <v>T,2201,179.2,140.6,5,12,1008.8,0,0,G0,0|T,2202,179.2,139.4,5,12,1008.8,0,0,G0,0|</v>
      </c>
      <c r="BK116" s="1" t="str">
        <f t="shared" si="66"/>
        <v>179.2,140.0,5.0,9.0,0.0,79.2,0.0,79.2</v>
      </c>
    </row>
    <row r="117" spans="1:63" x14ac:dyDescent="0.2">
      <c r="A117" s="4">
        <f t="shared" si="109"/>
        <v>8.8999999999999844</v>
      </c>
      <c r="B117" s="4">
        <f t="shared" si="67"/>
        <v>88.999999999999844</v>
      </c>
      <c r="C117" s="4">
        <f t="shared" si="68"/>
        <v>1</v>
      </c>
      <c r="D117" s="4">
        <v>1</v>
      </c>
      <c r="E117" s="4">
        <f t="shared" si="69"/>
        <v>8.8999999999999844</v>
      </c>
      <c r="F117" s="19">
        <f t="shared" si="56"/>
        <v>0</v>
      </c>
      <c r="G117" s="19">
        <f t="shared" si="70"/>
        <v>0</v>
      </c>
      <c r="H117" s="19"/>
      <c r="I117" s="19">
        <f t="shared" si="71"/>
        <v>180.09999999999985</v>
      </c>
      <c r="J117" s="19">
        <f t="shared" si="72"/>
        <v>140</v>
      </c>
      <c r="K117" s="19"/>
      <c r="L117" s="19">
        <f t="shared" si="73"/>
        <v>9</v>
      </c>
      <c r="M117" s="19">
        <f t="shared" si="74"/>
        <v>0</v>
      </c>
      <c r="N117" s="19">
        <f t="shared" si="75"/>
        <v>9</v>
      </c>
      <c r="O117" s="19">
        <f t="shared" si="76"/>
        <v>0</v>
      </c>
      <c r="P117" s="19">
        <f t="shared" si="77"/>
        <v>0</v>
      </c>
      <c r="Q117" s="19">
        <f t="shared" si="107"/>
        <v>80.099999999999852</v>
      </c>
      <c r="R117" s="19">
        <f t="shared" si="78"/>
        <v>0</v>
      </c>
      <c r="S117" s="19">
        <f t="shared" si="79"/>
        <v>0.6</v>
      </c>
      <c r="T117" s="4" t="s">
        <v>0</v>
      </c>
      <c r="U117" s="4">
        <f t="shared" si="80"/>
        <v>2201</v>
      </c>
      <c r="V117" s="19">
        <f t="shared" si="57"/>
        <v>180.09999999999985</v>
      </c>
      <c r="W117" s="19">
        <f t="shared" si="57"/>
        <v>140.6</v>
      </c>
      <c r="X117" s="8">
        <f t="shared" si="81"/>
        <v>5</v>
      </c>
      <c r="Y117" s="4">
        <f t="shared" si="58"/>
        <v>12</v>
      </c>
      <c r="Z117" s="8">
        <f t="shared" si="82"/>
        <v>1008.9</v>
      </c>
      <c r="AA117" s="4">
        <f t="shared" si="83"/>
        <v>0</v>
      </c>
      <c r="AB117" s="4">
        <f t="shared" si="84"/>
        <v>0</v>
      </c>
      <c r="AC117" s="4" t="str">
        <f t="shared" si="85"/>
        <v>G0</v>
      </c>
      <c r="AD117" s="4">
        <f t="shared" si="86"/>
        <v>0</v>
      </c>
      <c r="AE117" s="4">
        <f t="shared" si="87"/>
        <v>8.8999999999999844</v>
      </c>
      <c r="AF117" s="19">
        <f t="shared" si="59"/>
        <v>0</v>
      </c>
      <c r="AG117" s="19">
        <f t="shared" si="60"/>
        <v>0</v>
      </c>
      <c r="AH117" s="19"/>
      <c r="AI117" s="19">
        <f t="shared" si="61"/>
        <v>180.09999999999985</v>
      </c>
      <c r="AJ117" s="19">
        <f t="shared" si="62"/>
        <v>140</v>
      </c>
      <c r="AK117" s="19"/>
      <c r="AL117" s="19">
        <f t="shared" si="63"/>
        <v>9</v>
      </c>
      <c r="AM117" s="19">
        <f t="shared" si="64"/>
        <v>0</v>
      </c>
      <c r="AN117" s="19">
        <f t="shared" si="88"/>
        <v>9</v>
      </c>
      <c r="AO117" s="19">
        <f t="shared" si="89"/>
        <v>0</v>
      </c>
      <c r="AP117" s="19">
        <f t="shared" si="90"/>
        <v>0</v>
      </c>
      <c r="AQ117" s="19">
        <f t="shared" si="108"/>
        <v>80.099999999999852</v>
      </c>
      <c r="AR117" s="19">
        <f t="shared" si="91"/>
        <v>0</v>
      </c>
      <c r="AS117" s="19">
        <f t="shared" si="92"/>
        <v>-0.6</v>
      </c>
      <c r="AT117" s="4" t="s">
        <v>0</v>
      </c>
      <c r="AU117" s="4">
        <f t="shared" si="93"/>
        <v>2202</v>
      </c>
      <c r="AV117" s="19">
        <f t="shared" si="94"/>
        <v>180.09999999999985</v>
      </c>
      <c r="AW117" s="19">
        <f t="shared" si="94"/>
        <v>139.4</v>
      </c>
      <c r="AX117" s="8">
        <f t="shared" si="95"/>
        <v>5</v>
      </c>
      <c r="AY117" s="4">
        <f t="shared" si="96"/>
        <v>12</v>
      </c>
      <c r="AZ117" s="8">
        <f t="shared" si="97"/>
        <v>1008.9</v>
      </c>
      <c r="BA117" s="4">
        <f t="shared" si="98"/>
        <v>0</v>
      </c>
      <c r="BB117" s="4">
        <f t="shared" si="99"/>
        <v>0</v>
      </c>
      <c r="BC117" s="4" t="str">
        <f t="shared" si="100"/>
        <v>G0</v>
      </c>
      <c r="BD117" s="4">
        <f t="shared" si="101"/>
        <v>0</v>
      </c>
      <c r="BE117" s="19">
        <f t="shared" si="102"/>
        <v>0</v>
      </c>
      <c r="BF117" s="19">
        <f t="shared" si="103"/>
        <v>1.1999999999999886</v>
      </c>
      <c r="BG117" s="19">
        <f t="shared" si="104"/>
        <v>90</v>
      </c>
      <c r="BH117" s="1" t="str">
        <f t="shared" si="105"/>
        <v>T,2201,180.1,140.6,5,12,1008.9,0,0,G0,0</v>
      </c>
      <c r="BI117" s="1" t="str">
        <f t="shared" si="106"/>
        <v>T,2202,180.1,139.4,5,12,1008.9,0,0,G0,0</v>
      </c>
      <c r="BJ117" s="1" t="str">
        <f t="shared" si="65"/>
        <v>T,2201,180.1,140.6,5,12,1008.9,0,0,G0,0|T,2202,180.1,139.4,5,12,1008.9,0,0,G0,0|</v>
      </c>
      <c r="BK117" s="1" t="str">
        <f t="shared" si="66"/>
        <v>180.1,140.0,5.0,9.0,0.0,80.1,0.0,80.1</v>
      </c>
    </row>
    <row r="118" spans="1:63" x14ac:dyDescent="0.2">
      <c r="A118" s="155">
        <f t="shared" si="109"/>
        <v>8.999999999999984</v>
      </c>
      <c r="B118" s="4">
        <f t="shared" si="67"/>
        <v>89.999999999999829</v>
      </c>
      <c r="C118" s="4">
        <f t="shared" si="68"/>
        <v>1</v>
      </c>
      <c r="D118" s="4">
        <v>1</v>
      </c>
      <c r="E118" s="4">
        <f t="shared" si="69"/>
        <v>8.999999999999984</v>
      </c>
      <c r="F118" s="19">
        <f t="shared" si="56"/>
        <v>0</v>
      </c>
      <c r="G118" s="19">
        <f t="shared" si="70"/>
        <v>0</v>
      </c>
      <c r="H118" s="19"/>
      <c r="I118" s="19">
        <f t="shared" si="71"/>
        <v>180.99999999999986</v>
      </c>
      <c r="J118" s="19">
        <f t="shared" si="72"/>
        <v>140</v>
      </c>
      <c r="K118" s="19"/>
      <c r="L118" s="19">
        <f t="shared" si="73"/>
        <v>9</v>
      </c>
      <c r="M118" s="19">
        <f t="shared" si="74"/>
        <v>0</v>
      </c>
      <c r="N118" s="19">
        <f t="shared" si="75"/>
        <v>9</v>
      </c>
      <c r="O118" s="19">
        <f t="shared" si="76"/>
        <v>0</v>
      </c>
      <c r="P118" s="19">
        <f t="shared" si="77"/>
        <v>0</v>
      </c>
      <c r="Q118" s="19">
        <f t="shared" si="107"/>
        <v>80.999999999999858</v>
      </c>
      <c r="R118" s="19">
        <f t="shared" si="78"/>
        <v>0</v>
      </c>
      <c r="S118" s="19">
        <f t="shared" si="79"/>
        <v>0.6</v>
      </c>
      <c r="T118" s="4" t="s">
        <v>0</v>
      </c>
      <c r="U118" s="4">
        <f t="shared" si="80"/>
        <v>2201</v>
      </c>
      <c r="V118" s="156">
        <f>I118+R118 + 2*$M$7</f>
        <v>187.45333333333321</v>
      </c>
      <c r="W118" s="156">
        <f>J118+S118 + 1.5*$M$7</f>
        <v>145.44</v>
      </c>
      <c r="X118" s="8">
        <f t="shared" si="81"/>
        <v>5</v>
      </c>
      <c r="Y118" s="4">
        <f t="shared" si="58"/>
        <v>12</v>
      </c>
      <c r="Z118" s="8">
        <f t="shared" si="82"/>
        <v>1009</v>
      </c>
      <c r="AA118" s="4">
        <f t="shared" si="83"/>
        <v>0</v>
      </c>
      <c r="AB118" s="4">
        <f t="shared" si="84"/>
        <v>0</v>
      </c>
      <c r="AC118" s="4" t="str">
        <f t="shared" si="85"/>
        <v>G0</v>
      </c>
      <c r="AD118" s="4">
        <f t="shared" si="86"/>
        <v>0</v>
      </c>
      <c r="AE118" s="4">
        <f t="shared" si="87"/>
        <v>8.999999999999984</v>
      </c>
      <c r="AF118" s="19">
        <f t="shared" si="59"/>
        <v>0</v>
      </c>
      <c r="AG118" s="19">
        <f t="shared" si="60"/>
        <v>0</v>
      </c>
      <c r="AH118" s="19"/>
      <c r="AI118" s="19">
        <f t="shared" si="61"/>
        <v>180.99999999999986</v>
      </c>
      <c r="AJ118" s="19">
        <f t="shared" si="62"/>
        <v>140</v>
      </c>
      <c r="AK118" s="19"/>
      <c r="AL118" s="19">
        <f t="shared" si="63"/>
        <v>9</v>
      </c>
      <c r="AM118" s="19">
        <f t="shared" si="64"/>
        <v>0</v>
      </c>
      <c r="AN118" s="19">
        <f t="shared" si="88"/>
        <v>9</v>
      </c>
      <c r="AO118" s="19">
        <f t="shared" si="89"/>
        <v>0</v>
      </c>
      <c r="AP118" s="19">
        <f t="shared" si="90"/>
        <v>0</v>
      </c>
      <c r="AQ118" s="19">
        <f t="shared" si="108"/>
        <v>80.999999999999858</v>
      </c>
      <c r="AR118" s="19">
        <f t="shared" si="91"/>
        <v>0</v>
      </c>
      <c r="AS118" s="19">
        <f t="shared" si="92"/>
        <v>-0.6</v>
      </c>
      <c r="AT118" s="4" t="s">
        <v>0</v>
      </c>
      <c r="AU118" s="4">
        <f t="shared" si="93"/>
        <v>2202</v>
      </c>
      <c r="AV118" s="19">
        <f t="shared" si="94"/>
        <v>180.99999999999986</v>
      </c>
      <c r="AW118" s="19">
        <f t="shared" si="94"/>
        <v>139.4</v>
      </c>
      <c r="AX118" s="8">
        <f t="shared" si="95"/>
        <v>5</v>
      </c>
      <c r="AY118" s="4">
        <f t="shared" si="96"/>
        <v>12</v>
      </c>
      <c r="AZ118" s="8">
        <f t="shared" si="97"/>
        <v>1009</v>
      </c>
      <c r="BA118" s="4">
        <f t="shared" si="98"/>
        <v>0</v>
      </c>
      <c r="BB118" s="4">
        <f t="shared" si="99"/>
        <v>0</v>
      </c>
      <c r="BC118" s="4" t="str">
        <f t="shared" si="100"/>
        <v>G0</v>
      </c>
      <c r="BD118" s="4">
        <f t="shared" si="101"/>
        <v>0</v>
      </c>
      <c r="BE118" s="19">
        <f t="shared" si="102"/>
        <v>0</v>
      </c>
      <c r="BF118" s="19">
        <f t="shared" si="103"/>
        <v>8.8389541865036954</v>
      </c>
      <c r="BG118" s="19">
        <f t="shared" si="104"/>
        <v>43.105099741706603</v>
      </c>
      <c r="BH118" s="1" t="str">
        <f t="shared" si="105"/>
        <v>T,2201,187.5,145.4,5,12,1009.0,0,0,G0,0</v>
      </c>
      <c r="BI118" s="1" t="str">
        <f t="shared" si="106"/>
        <v>T,2202,181.0,139.4,5,12,1009.0,0,0,G0,0</v>
      </c>
      <c r="BJ118" s="1" t="str">
        <f t="shared" si="65"/>
        <v>T,2201,187.5,145.4,5,12,1009.0,0,0,G0,0|T,2202,181.0,139.4,5,12,1009.0,0,0,G0,0|</v>
      </c>
      <c r="BK118" s="1" t="str">
        <f t="shared" si="66"/>
        <v>181.0,140.0,5.0,9.0,0.0,81.0,0.0,81.0</v>
      </c>
    </row>
    <row r="119" spans="1:63" x14ac:dyDescent="0.2">
      <c r="A119" s="4">
        <f t="shared" si="109"/>
        <v>9.0999999999999837</v>
      </c>
      <c r="B119" s="4">
        <f t="shared" si="67"/>
        <v>90.999999999999829</v>
      </c>
      <c r="C119" s="4">
        <f t="shared" si="68"/>
        <v>1</v>
      </c>
      <c r="D119" s="4">
        <v>1</v>
      </c>
      <c r="E119" s="4">
        <f t="shared" si="69"/>
        <v>9.0999999999999837</v>
      </c>
      <c r="F119" s="19">
        <f t="shared" si="56"/>
        <v>0</v>
      </c>
      <c r="G119" s="19">
        <f t="shared" si="70"/>
        <v>0</v>
      </c>
      <c r="H119" s="19"/>
      <c r="I119" s="19">
        <f t="shared" si="71"/>
        <v>181.89999999999986</v>
      </c>
      <c r="J119" s="19">
        <f t="shared" si="72"/>
        <v>140</v>
      </c>
      <c r="K119" s="19"/>
      <c r="L119" s="19">
        <f t="shared" si="73"/>
        <v>9</v>
      </c>
      <c r="M119" s="19">
        <f t="shared" si="74"/>
        <v>0</v>
      </c>
      <c r="N119" s="19">
        <f t="shared" si="75"/>
        <v>9</v>
      </c>
      <c r="O119" s="19">
        <f t="shared" si="76"/>
        <v>0</v>
      </c>
      <c r="P119" s="19">
        <f t="shared" si="77"/>
        <v>0</v>
      </c>
      <c r="Q119" s="19">
        <f t="shared" si="107"/>
        <v>81.899999999999864</v>
      </c>
      <c r="R119" s="19">
        <f t="shared" si="78"/>
        <v>0</v>
      </c>
      <c r="S119" s="19">
        <f t="shared" si="79"/>
        <v>0.6</v>
      </c>
      <c r="T119" s="4" t="s">
        <v>0</v>
      </c>
      <c r="U119" s="4">
        <f t="shared" si="80"/>
        <v>2201</v>
      </c>
      <c r="V119" s="19">
        <f t="shared" si="57"/>
        <v>181.89999999999986</v>
      </c>
      <c r="W119" s="19">
        <f t="shared" si="57"/>
        <v>140.6</v>
      </c>
      <c r="X119" s="8">
        <f t="shared" si="81"/>
        <v>5</v>
      </c>
      <c r="Y119" s="4">
        <f t="shared" si="58"/>
        <v>12</v>
      </c>
      <c r="Z119" s="8">
        <f t="shared" si="82"/>
        <v>1009.1</v>
      </c>
      <c r="AA119" s="4">
        <f t="shared" si="83"/>
        <v>0</v>
      </c>
      <c r="AB119" s="4">
        <f t="shared" si="84"/>
        <v>0</v>
      </c>
      <c r="AC119" s="4" t="str">
        <f t="shared" si="85"/>
        <v>G0</v>
      </c>
      <c r="AD119" s="4">
        <f t="shared" si="86"/>
        <v>0</v>
      </c>
      <c r="AE119" s="4">
        <f t="shared" si="87"/>
        <v>9.0999999999999837</v>
      </c>
      <c r="AF119" s="19">
        <f t="shared" si="59"/>
        <v>0</v>
      </c>
      <c r="AG119" s="19">
        <f t="shared" si="60"/>
        <v>0</v>
      </c>
      <c r="AH119" s="19"/>
      <c r="AI119" s="19">
        <f t="shared" si="61"/>
        <v>181.89999999999986</v>
      </c>
      <c r="AJ119" s="19">
        <f t="shared" si="62"/>
        <v>140</v>
      </c>
      <c r="AK119" s="19"/>
      <c r="AL119" s="19">
        <f t="shared" si="63"/>
        <v>9</v>
      </c>
      <c r="AM119" s="19">
        <f t="shared" si="64"/>
        <v>0</v>
      </c>
      <c r="AN119" s="19">
        <f t="shared" si="88"/>
        <v>9</v>
      </c>
      <c r="AO119" s="19">
        <f t="shared" si="89"/>
        <v>0</v>
      </c>
      <c r="AP119" s="19">
        <f t="shared" si="90"/>
        <v>0</v>
      </c>
      <c r="AQ119" s="19">
        <f t="shared" si="108"/>
        <v>81.899999999999864</v>
      </c>
      <c r="AR119" s="19">
        <f t="shared" si="91"/>
        <v>0</v>
      </c>
      <c r="AS119" s="19">
        <f t="shared" si="92"/>
        <v>-0.6</v>
      </c>
      <c r="AT119" s="4" t="s">
        <v>0</v>
      </c>
      <c r="AU119" s="4">
        <f t="shared" si="93"/>
        <v>2202</v>
      </c>
      <c r="AV119" s="19">
        <f t="shared" si="94"/>
        <v>181.89999999999986</v>
      </c>
      <c r="AW119" s="19">
        <f t="shared" si="94"/>
        <v>139.4</v>
      </c>
      <c r="AX119" s="8">
        <f t="shared" si="95"/>
        <v>5</v>
      </c>
      <c r="AY119" s="4">
        <f t="shared" si="96"/>
        <v>12</v>
      </c>
      <c r="AZ119" s="8">
        <f t="shared" si="97"/>
        <v>1009.1</v>
      </c>
      <c r="BA119" s="4">
        <f t="shared" si="98"/>
        <v>0</v>
      </c>
      <c r="BB119" s="4">
        <f t="shared" si="99"/>
        <v>0</v>
      </c>
      <c r="BC119" s="4" t="str">
        <f t="shared" si="100"/>
        <v>G0</v>
      </c>
      <c r="BD119" s="4">
        <f t="shared" si="101"/>
        <v>0</v>
      </c>
      <c r="BE119" s="19">
        <f t="shared" si="102"/>
        <v>0</v>
      </c>
      <c r="BF119" s="19">
        <f t="shared" si="103"/>
        <v>1.1999999999999886</v>
      </c>
      <c r="BG119" s="19">
        <f t="shared" si="104"/>
        <v>90</v>
      </c>
      <c r="BH119" s="1" t="str">
        <f t="shared" si="105"/>
        <v>T,2201,181.9,140.6,5,12,1009.1,0,0,G0,0</v>
      </c>
      <c r="BI119" s="1" t="str">
        <f t="shared" si="106"/>
        <v>T,2202,181.9,139.4,5,12,1009.1,0,0,G0,0</v>
      </c>
      <c r="BJ119" s="1" t="str">
        <f t="shared" si="65"/>
        <v>T,2201,181.9,140.6,5,12,1009.1,0,0,G0,0|T,2202,181.9,139.4,5,12,1009.1,0,0,G0,0|</v>
      </c>
      <c r="BK119" s="1" t="str">
        <f t="shared" si="66"/>
        <v>181.9,140.0,5.0,9.0,0.0,81.9,0.0,81.9</v>
      </c>
    </row>
    <row r="120" spans="1:63" x14ac:dyDescent="0.2">
      <c r="A120" s="4">
        <f t="shared" si="109"/>
        <v>9.1999999999999833</v>
      </c>
      <c r="B120" s="4">
        <f t="shared" si="67"/>
        <v>91.999999999999829</v>
      </c>
      <c r="C120" s="4">
        <f t="shared" si="68"/>
        <v>1</v>
      </c>
      <c r="D120" s="4">
        <v>1</v>
      </c>
      <c r="E120" s="4">
        <f t="shared" si="69"/>
        <v>9.1999999999999833</v>
      </c>
      <c r="F120" s="19">
        <f t="shared" si="56"/>
        <v>0</v>
      </c>
      <c r="G120" s="19">
        <f t="shared" si="70"/>
        <v>0</v>
      </c>
      <c r="H120" s="19"/>
      <c r="I120" s="19">
        <f t="shared" si="71"/>
        <v>182.79999999999984</v>
      </c>
      <c r="J120" s="19">
        <f t="shared" si="72"/>
        <v>140</v>
      </c>
      <c r="K120" s="19"/>
      <c r="L120" s="19">
        <f t="shared" si="73"/>
        <v>9</v>
      </c>
      <c r="M120" s="19">
        <f t="shared" si="74"/>
        <v>0</v>
      </c>
      <c r="N120" s="19">
        <f t="shared" si="75"/>
        <v>9</v>
      </c>
      <c r="O120" s="19">
        <f t="shared" si="76"/>
        <v>0</v>
      </c>
      <c r="P120" s="19">
        <f t="shared" si="77"/>
        <v>0</v>
      </c>
      <c r="Q120" s="19">
        <f t="shared" si="107"/>
        <v>82.799999999999841</v>
      </c>
      <c r="R120" s="19">
        <f t="shared" si="78"/>
        <v>0</v>
      </c>
      <c r="S120" s="19">
        <f t="shared" si="79"/>
        <v>0.6</v>
      </c>
      <c r="T120" s="4" t="s">
        <v>0</v>
      </c>
      <c r="U120" s="4">
        <f t="shared" si="80"/>
        <v>2201</v>
      </c>
      <c r="V120" s="19">
        <f t="shared" si="57"/>
        <v>182.79999999999984</v>
      </c>
      <c r="W120" s="19">
        <f t="shared" si="57"/>
        <v>140.6</v>
      </c>
      <c r="X120" s="8">
        <f t="shared" si="81"/>
        <v>5</v>
      </c>
      <c r="Y120" s="4">
        <f t="shared" si="58"/>
        <v>12</v>
      </c>
      <c r="Z120" s="8">
        <f t="shared" si="82"/>
        <v>1009.1999999999999</v>
      </c>
      <c r="AA120" s="4">
        <f t="shared" si="83"/>
        <v>0</v>
      </c>
      <c r="AB120" s="4">
        <f t="shared" si="84"/>
        <v>0</v>
      </c>
      <c r="AC120" s="4" t="str">
        <f t="shared" si="85"/>
        <v>G0</v>
      </c>
      <c r="AD120" s="4">
        <f t="shared" si="86"/>
        <v>0</v>
      </c>
      <c r="AE120" s="4">
        <f t="shared" si="87"/>
        <v>9.1999999999999833</v>
      </c>
      <c r="AF120" s="19">
        <f t="shared" si="59"/>
        <v>0</v>
      </c>
      <c r="AG120" s="19">
        <f t="shared" si="60"/>
        <v>0</v>
      </c>
      <c r="AH120" s="19"/>
      <c r="AI120" s="19">
        <f t="shared" si="61"/>
        <v>182.79999999999984</v>
      </c>
      <c r="AJ120" s="19">
        <f t="shared" si="62"/>
        <v>140</v>
      </c>
      <c r="AK120" s="19"/>
      <c r="AL120" s="19">
        <f t="shared" si="63"/>
        <v>9</v>
      </c>
      <c r="AM120" s="19">
        <f t="shared" si="64"/>
        <v>0</v>
      </c>
      <c r="AN120" s="19">
        <f t="shared" si="88"/>
        <v>9</v>
      </c>
      <c r="AO120" s="19">
        <f t="shared" si="89"/>
        <v>0</v>
      </c>
      <c r="AP120" s="19">
        <f t="shared" si="90"/>
        <v>0</v>
      </c>
      <c r="AQ120" s="19">
        <f t="shared" si="108"/>
        <v>82.799999999999841</v>
      </c>
      <c r="AR120" s="19">
        <f t="shared" si="91"/>
        <v>0</v>
      </c>
      <c r="AS120" s="19">
        <f t="shared" si="92"/>
        <v>-0.6</v>
      </c>
      <c r="AT120" s="4" t="s">
        <v>0</v>
      </c>
      <c r="AU120" s="4">
        <f t="shared" si="93"/>
        <v>2202</v>
      </c>
      <c r="AV120" s="19">
        <f t="shared" si="94"/>
        <v>182.79999999999984</v>
      </c>
      <c r="AW120" s="19">
        <f t="shared" si="94"/>
        <v>139.4</v>
      </c>
      <c r="AX120" s="8">
        <f t="shared" si="95"/>
        <v>5</v>
      </c>
      <c r="AY120" s="4">
        <f t="shared" si="96"/>
        <v>12</v>
      </c>
      <c r="AZ120" s="8">
        <f t="shared" si="97"/>
        <v>1009.1999999999999</v>
      </c>
      <c r="BA120" s="4">
        <f t="shared" si="98"/>
        <v>0</v>
      </c>
      <c r="BB120" s="4">
        <f t="shared" si="99"/>
        <v>0</v>
      </c>
      <c r="BC120" s="4" t="str">
        <f t="shared" si="100"/>
        <v>G0</v>
      </c>
      <c r="BD120" s="4">
        <f t="shared" si="101"/>
        <v>0</v>
      </c>
      <c r="BE120" s="19">
        <f t="shared" si="102"/>
        <v>0</v>
      </c>
      <c r="BF120" s="19">
        <f t="shared" si="103"/>
        <v>1.1999999999999886</v>
      </c>
      <c r="BG120" s="19">
        <f t="shared" si="104"/>
        <v>90</v>
      </c>
      <c r="BH120" s="1" t="str">
        <f t="shared" si="105"/>
        <v>T,2201,182.8,140.6,5,12,1009.2,0,0,G0,0</v>
      </c>
      <c r="BI120" s="1" t="str">
        <f t="shared" si="106"/>
        <v>T,2202,182.8,139.4,5,12,1009.2,0,0,G0,0</v>
      </c>
      <c r="BJ120" s="1" t="str">
        <f t="shared" si="65"/>
        <v>T,2201,182.8,140.6,5,12,1009.2,0,0,G0,0|T,2202,182.8,139.4,5,12,1009.2,0,0,G0,0|</v>
      </c>
      <c r="BK120" s="1" t="str">
        <f t="shared" si="66"/>
        <v>182.8,140.0,5.0,9.0,0.0,82.8,0.0,82.8</v>
      </c>
    </row>
    <row r="121" spans="1:63" x14ac:dyDescent="0.2">
      <c r="A121" s="4">
        <f t="shared" si="109"/>
        <v>9.2999999999999829</v>
      </c>
      <c r="B121" s="4">
        <f t="shared" si="67"/>
        <v>92.999999999999829</v>
      </c>
      <c r="C121" s="4">
        <f t="shared" si="68"/>
        <v>1</v>
      </c>
      <c r="D121" s="4">
        <v>1</v>
      </c>
      <c r="E121" s="4">
        <f t="shared" si="69"/>
        <v>9.2999999999999829</v>
      </c>
      <c r="F121" s="19">
        <f t="shared" si="56"/>
        <v>0</v>
      </c>
      <c r="G121" s="19">
        <f t="shared" si="70"/>
        <v>0</v>
      </c>
      <c r="H121" s="19"/>
      <c r="I121" s="19">
        <f t="shared" si="71"/>
        <v>183.69999999999985</v>
      </c>
      <c r="J121" s="19">
        <f t="shared" si="72"/>
        <v>140</v>
      </c>
      <c r="K121" s="19"/>
      <c r="L121" s="19">
        <f t="shared" si="73"/>
        <v>9</v>
      </c>
      <c r="M121" s="19">
        <f t="shared" si="74"/>
        <v>0</v>
      </c>
      <c r="N121" s="19">
        <f t="shared" si="75"/>
        <v>9</v>
      </c>
      <c r="O121" s="19">
        <f t="shared" si="76"/>
        <v>0</v>
      </c>
      <c r="P121" s="19">
        <f t="shared" si="77"/>
        <v>0</v>
      </c>
      <c r="Q121" s="19">
        <f t="shared" si="107"/>
        <v>83.699999999999847</v>
      </c>
      <c r="R121" s="19">
        <f t="shared" si="78"/>
        <v>0</v>
      </c>
      <c r="S121" s="19">
        <f t="shared" si="79"/>
        <v>0.6</v>
      </c>
      <c r="T121" s="4" t="s">
        <v>0</v>
      </c>
      <c r="U121" s="4">
        <f t="shared" si="80"/>
        <v>2201</v>
      </c>
      <c r="V121" s="19">
        <f t="shared" si="57"/>
        <v>183.69999999999985</v>
      </c>
      <c r="W121" s="19">
        <f t="shared" si="57"/>
        <v>140.6</v>
      </c>
      <c r="X121" s="8">
        <f t="shared" si="81"/>
        <v>5</v>
      </c>
      <c r="Y121" s="4">
        <f t="shared" si="58"/>
        <v>12</v>
      </c>
      <c r="Z121" s="8">
        <f t="shared" si="82"/>
        <v>1009.3</v>
      </c>
      <c r="AA121" s="4">
        <f t="shared" si="83"/>
        <v>0</v>
      </c>
      <c r="AB121" s="4">
        <f t="shared" si="84"/>
        <v>0</v>
      </c>
      <c r="AC121" s="4" t="str">
        <f t="shared" si="85"/>
        <v>G0</v>
      </c>
      <c r="AD121" s="4">
        <f t="shared" si="86"/>
        <v>0</v>
      </c>
      <c r="AE121" s="4">
        <f t="shared" si="87"/>
        <v>9.2999999999999829</v>
      </c>
      <c r="AF121" s="19">
        <f t="shared" si="59"/>
        <v>0</v>
      </c>
      <c r="AG121" s="19">
        <f t="shared" si="60"/>
        <v>0</v>
      </c>
      <c r="AH121" s="19"/>
      <c r="AI121" s="19">
        <f t="shared" si="61"/>
        <v>183.69999999999985</v>
      </c>
      <c r="AJ121" s="19">
        <f t="shared" si="62"/>
        <v>140</v>
      </c>
      <c r="AK121" s="19"/>
      <c r="AL121" s="19">
        <f t="shared" si="63"/>
        <v>9</v>
      </c>
      <c r="AM121" s="19">
        <f t="shared" si="64"/>
        <v>0</v>
      </c>
      <c r="AN121" s="19">
        <f t="shared" si="88"/>
        <v>9</v>
      </c>
      <c r="AO121" s="19">
        <f t="shared" si="89"/>
        <v>0</v>
      </c>
      <c r="AP121" s="19">
        <f t="shared" si="90"/>
        <v>0</v>
      </c>
      <c r="AQ121" s="19">
        <f t="shared" si="108"/>
        <v>83.699999999999847</v>
      </c>
      <c r="AR121" s="19">
        <f t="shared" si="91"/>
        <v>0</v>
      </c>
      <c r="AS121" s="19">
        <f t="shared" si="92"/>
        <v>-0.6</v>
      </c>
      <c r="AT121" s="4" t="s">
        <v>0</v>
      </c>
      <c r="AU121" s="4">
        <f t="shared" si="93"/>
        <v>2202</v>
      </c>
      <c r="AV121" s="19">
        <f t="shared" si="94"/>
        <v>183.69999999999985</v>
      </c>
      <c r="AW121" s="19">
        <f t="shared" si="94"/>
        <v>139.4</v>
      </c>
      <c r="AX121" s="8">
        <f t="shared" si="95"/>
        <v>5</v>
      </c>
      <c r="AY121" s="4">
        <f t="shared" si="96"/>
        <v>12</v>
      </c>
      <c r="AZ121" s="8">
        <f t="shared" si="97"/>
        <v>1009.3</v>
      </c>
      <c r="BA121" s="4">
        <f t="shared" si="98"/>
        <v>0</v>
      </c>
      <c r="BB121" s="4">
        <f t="shared" si="99"/>
        <v>0</v>
      </c>
      <c r="BC121" s="4" t="str">
        <f t="shared" si="100"/>
        <v>G0</v>
      </c>
      <c r="BD121" s="4">
        <f t="shared" si="101"/>
        <v>0</v>
      </c>
      <c r="BE121" s="19">
        <f t="shared" si="102"/>
        <v>0</v>
      </c>
      <c r="BF121" s="19">
        <f t="shared" si="103"/>
        <v>1.1999999999999886</v>
      </c>
      <c r="BG121" s="19">
        <f t="shared" si="104"/>
        <v>90</v>
      </c>
      <c r="BH121" s="1" t="str">
        <f t="shared" si="105"/>
        <v>T,2201,183.7,140.6,5,12,1009.3,0,0,G0,0</v>
      </c>
      <c r="BI121" s="1" t="str">
        <f t="shared" si="106"/>
        <v>T,2202,183.7,139.4,5,12,1009.3,0,0,G0,0</v>
      </c>
      <c r="BJ121" s="1" t="str">
        <f t="shared" si="65"/>
        <v>T,2201,183.7,140.6,5,12,1009.3,0,0,G0,0|T,2202,183.7,139.4,5,12,1009.3,0,0,G0,0|</v>
      </c>
      <c r="BK121" s="1" t="str">
        <f t="shared" si="66"/>
        <v>183.7,140.0,5.0,9.0,0.0,83.7,0.0,83.7</v>
      </c>
    </row>
    <row r="122" spans="1:63" x14ac:dyDescent="0.2">
      <c r="A122" s="4">
        <f t="shared" si="109"/>
        <v>9.3999999999999826</v>
      </c>
      <c r="B122" s="4">
        <f t="shared" si="67"/>
        <v>93.999999999999815</v>
      </c>
      <c r="C122" s="4">
        <f t="shared" si="68"/>
        <v>1</v>
      </c>
      <c r="D122" s="4">
        <v>1</v>
      </c>
      <c r="E122" s="4">
        <f t="shared" si="69"/>
        <v>9.3999999999999826</v>
      </c>
      <c r="F122" s="19">
        <f t="shared" si="56"/>
        <v>0</v>
      </c>
      <c r="G122" s="19">
        <f t="shared" si="70"/>
        <v>0</v>
      </c>
      <c r="H122" s="19"/>
      <c r="I122" s="19">
        <f t="shared" si="71"/>
        <v>184.59999999999985</v>
      </c>
      <c r="J122" s="19">
        <f t="shared" si="72"/>
        <v>140</v>
      </c>
      <c r="K122" s="19"/>
      <c r="L122" s="19">
        <f t="shared" si="73"/>
        <v>9</v>
      </c>
      <c r="M122" s="19">
        <f t="shared" si="74"/>
        <v>0</v>
      </c>
      <c r="N122" s="19">
        <f t="shared" si="75"/>
        <v>9</v>
      </c>
      <c r="O122" s="19">
        <f t="shared" si="76"/>
        <v>0</v>
      </c>
      <c r="P122" s="19">
        <f t="shared" si="77"/>
        <v>0</v>
      </c>
      <c r="Q122" s="19">
        <f t="shared" si="107"/>
        <v>84.599999999999852</v>
      </c>
      <c r="R122" s="19">
        <f t="shared" si="78"/>
        <v>0</v>
      </c>
      <c r="S122" s="19">
        <f t="shared" si="79"/>
        <v>0.6</v>
      </c>
      <c r="T122" s="4" t="s">
        <v>0</v>
      </c>
      <c r="U122" s="4">
        <f t="shared" si="80"/>
        <v>2201</v>
      </c>
      <c r="V122" s="19">
        <f t="shared" si="57"/>
        <v>184.59999999999985</v>
      </c>
      <c r="W122" s="19">
        <f t="shared" si="57"/>
        <v>140.6</v>
      </c>
      <c r="X122" s="8">
        <f t="shared" si="81"/>
        <v>5</v>
      </c>
      <c r="Y122" s="4">
        <f t="shared" si="58"/>
        <v>12</v>
      </c>
      <c r="Z122" s="8">
        <f t="shared" si="82"/>
        <v>1009.4</v>
      </c>
      <c r="AA122" s="4">
        <f t="shared" si="83"/>
        <v>0</v>
      </c>
      <c r="AB122" s="4">
        <f t="shared" si="84"/>
        <v>0</v>
      </c>
      <c r="AC122" s="4" t="str">
        <f t="shared" si="85"/>
        <v>G0</v>
      </c>
      <c r="AD122" s="4">
        <f t="shared" si="86"/>
        <v>0</v>
      </c>
      <c r="AE122" s="4">
        <f t="shared" si="87"/>
        <v>9.3999999999999826</v>
      </c>
      <c r="AF122" s="19">
        <f t="shared" si="59"/>
        <v>0</v>
      </c>
      <c r="AG122" s="19">
        <f t="shared" si="60"/>
        <v>0</v>
      </c>
      <c r="AH122" s="19"/>
      <c r="AI122" s="19">
        <f t="shared" si="61"/>
        <v>184.59999999999985</v>
      </c>
      <c r="AJ122" s="19">
        <f t="shared" si="62"/>
        <v>140</v>
      </c>
      <c r="AK122" s="19"/>
      <c r="AL122" s="19">
        <f t="shared" si="63"/>
        <v>9</v>
      </c>
      <c r="AM122" s="19">
        <f t="shared" si="64"/>
        <v>0</v>
      </c>
      <c r="AN122" s="19">
        <f t="shared" si="88"/>
        <v>9</v>
      </c>
      <c r="AO122" s="19">
        <f t="shared" si="89"/>
        <v>0</v>
      </c>
      <c r="AP122" s="19">
        <f t="shared" si="90"/>
        <v>0</v>
      </c>
      <c r="AQ122" s="19">
        <f t="shared" si="108"/>
        <v>84.599999999999852</v>
      </c>
      <c r="AR122" s="19">
        <f t="shared" si="91"/>
        <v>0</v>
      </c>
      <c r="AS122" s="19">
        <f t="shared" si="92"/>
        <v>-0.6</v>
      </c>
      <c r="AT122" s="4" t="s">
        <v>0</v>
      </c>
      <c r="AU122" s="4">
        <f t="shared" si="93"/>
        <v>2202</v>
      </c>
      <c r="AV122" s="19">
        <f t="shared" si="94"/>
        <v>184.59999999999985</v>
      </c>
      <c r="AW122" s="19">
        <f t="shared" si="94"/>
        <v>139.4</v>
      </c>
      <c r="AX122" s="8">
        <f t="shared" si="95"/>
        <v>5</v>
      </c>
      <c r="AY122" s="4">
        <f t="shared" si="96"/>
        <v>12</v>
      </c>
      <c r="AZ122" s="8">
        <f t="shared" si="97"/>
        <v>1009.4</v>
      </c>
      <c r="BA122" s="4">
        <f t="shared" si="98"/>
        <v>0</v>
      </c>
      <c r="BB122" s="4">
        <f t="shared" si="99"/>
        <v>0</v>
      </c>
      <c r="BC122" s="4" t="str">
        <f t="shared" si="100"/>
        <v>G0</v>
      </c>
      <c r="BD122" s="4">
        <f t="shared" si="101"/>
        <v>0</v>
      </c>
      <c r="BE122" s="19">
        <f t="shared" si="102"/>
        <v>0</v>
      </c>
      <c r="BF122" s="19">
        <f t="shared" si="103"/>
        <v>1.1999999999999886</v>
      </c>
      <c r="BG122" s="19">
        <f t="shared" si="104"/>
        <v>90</v>
      </c>
      <c r="BH122" s="1" t="str">
        <f t="shared" si="105"/>
        <v>T,2201,184.6,140.6,5,12,1009.4,0,0,G0,0</v>
      </c>
      <c r="BI122" s="1" t="str">
        <f t="shared" si="106"/>
        <v>T,2202,184.6,139.4,5,12,1009.4,0,0,G0,0</v>
      </c>
      <c r="BJ122" s="1" t="str">
        <f t="shared" si="65"/>
        <v>T,2201,184.6,140.6,5,12,1009.4,0,0,G0,0|T,2202,184.6,139.4,5,12,1009.4,0,0,G0,0|</v>
      </c>
      <c r="BK122" s="1" t="str">
        <f t="shared" si="66"/>
        <v>184.6,140.0,5.0,9.0,0.0,84.6,0.0,84.6</v>
      </c>
    </row>
    <row r="123" spans="1:63" x14ac:dyDescent="0.2">
      <c r="A123" s="4">
        <f t="shared" si="109"/>
        <v>9.4999999999999822</v>
      </c>
      <c r="B123" s="4">
        <f t="shared" si="67"/>
        <v>94.999999999999815</v>
      </c>
      <c r="C123" s="4">
        <f t="shared" si="68"/>
        <v>1</v>
      </c>
      <c r="D123" s="4">
        <v>1</v>
      </c>
      <c r="E123" s="4">
        <f t="shared" si="69"/>
        <v>9.4999999999999822</v>
      </c>
      <c r="F123" s="19">
        <f t="shared" si="56"/>
        <v>0</v>
      </c>
      <c r="G123" s="19">
        <f t="shared" si="70"/>
        <v>0</v>
      </c>
      <c r="H123" s="19"/>
      <c r="I123" s="19">
        <f t="shared" si="71"/>
        <v>185.49999999999983</v>
      </c>
      <c r="J123" s="19">
        <f t="shared" si="72"/>
        <v>140</v>
      </c>
      <c r="K123" s="19"/>
      <c r="L123" s="19">
        <f t="shared" si="73"/>
        <v>9</v>
      </c>
      <c r="M123" s="19">
        <f t="shared" si="74"/>
        <v>0</v>
      </c>
      <c r="N123" s="19">
        <f t="shared" si="75"/>
        <v>9</v>
      </c>
      <c r="O123" s="19">
        <f t="shared" si="76"/>
        <v>0</v>
      </c>
      <c r="P123" s="19">
        <f t="shared" si="77"/>
        <v>0</v>
      </c>
      <c r="Q123" s="19">
        <f t="shared" si="107"/>
        <v>85.499999999999829</v>
      </c>
      <c r="R123" s="19">
        <f t="shared" si="78"/>
        <v>0</v>
      </c>
      <c r="S123" s="19">
        <f t="shared" si="79"/>
        <v>0.6</v>
      </c>
      <c r="T123" s="4" t="s">
        <v>0</v>
      </c>
      <c r="U123" s="4">
        <f t="shared" si="80"/>
        <v>2201</v>
      </c>
      <c r="V123" s="19">
        <f t="shared" si="57"/>
        <v>185.49999999999983</v>
      </c>
      <c r="W123" s="19">
        <f t="shared" si="57"/>
        <v>140.6</v>
      </c>
      <c r="X123" s="8">
        <f t="shared" si="81"/>
        <v>5</v>
      </c>
      <c r="Y123" s="4">
        <f t="shared" si="58"/>
        <v>12</v>
      </c>
      <c r="Z123" s="8">
        <f t="shared" si="82"/>
        <v>1009.5</v>
      </c>
      <c r="AA123" s="4">
        <f t="shared" si="83"/>
        <v>0</v>
      </c>
      <c r="AB123" s="4">
        <f t="shared" si="84"/>
        <v>0</v>
      </c>
      <c r="AC123" s="4" t="str">
        <f t="shared" si="85"/>
        <v>G0</v>
      </c>
      <c r="AD123" s="4">
        <f t="shared" si="86"/>
        <v>0</v>
      </c>
      <c r="AE123" s="4">
        <f t="shared" si="87"/>
        <v>9.4999999999999822</v>
      </c>
      <c r="AF123" s="19">
        <f t="shared" si="59"/>
        <v>0</v>
      </c>
      <c r="AG123" s="19">
        <f t="shared" si="60"/>
        <v>0</v>
      </c>
      <c r="AH123" s="19"/>
      <c r="AI123" s="19">
        <f t="shared" si="61"/>
        <v>185.49999999999983</v>
      </c>
      <c r="AJ123" s="19">
        <f t="shared" si="62"/>
        <v>140</v>
      </c>
      <c r="AK123" s="19"/>
      <c r="AL123" s="19">
        <f t="shared" si="63"/>
        <v>9</v>
      </c>
      <c r="AM123" s="19">
        <f t="shared" si="64"/>
        <v>0</v>
      </c>
      <c r="AN123" s="19">
        <f t="shared" si="88"/>
        <v>9</v>
      </c>
      <c r="AO123" s="19">
        <f t="shared" si="89"/>
        <v>0</v>
      </c>
      <c r="AP123" s="19">
        <f t="shared" si="90"/>
        <v>0</v>
      </c>
      <c r="AQ123" s="19">
        <f t="shared" si="108"/>
        <v>85.499999999999829</v>
      </c>
      <c r="AR123" s="19">
        <f t="shared" si="91"/>
        <v>0</v>
      </c>
      <c r="AS123" s="19">
        <f t="shared" si="92"/>
        <v>-0.6</v>
      </c>
      <c r="AT123" s="4" t="s">
        <v>0</v>
      </c>
      <c r="AU123" s="4">
        <f t="shared" si="93"/>
        <v>2202</v>
      </c>
      <c r="AV123" s="19">
        <f t="shared" si="94"/>
        <v>185.49999999999983</v>
      </c>
      <c r="AW123" s="19">
        <f t="shared" si="94"/>
        <v>139.4</v>
      </c>
      <c r="AX123" s="8">
        <f t="shared" si="95"/>
        <v>5</v>
      </c>
      <c r="AY123" s="4">
        <f t="shared" si="96"/>
        <v>12</v>
      </c>
      <c r="AZ123" s="8">
        <f t="shared" si="97"/>
        <v>1009.5</v>
      </c>
      <c r="BA123" s="4">
        <f t="shared" si="98"/>
        <v>0</v>
      </c>
      <c r="BB123" s="4">
        <f t="shared" si="99"/>
        <v>0</v>
      </c>
      <c r="BC123" s="4" t="str">
        <f t="shared" si="100"/>
        <v>G0</v>
      </c>
      <c r="BD123" s="4">
        <f t="shared" si="101"/>
        <v>0</v>
      </c>
      <c r="BE123" s="19">
        <f t="shared" si="102"/>
        <v>0</v>
      </c>
      <c r="BF123" s="19">
        <f t="shared" si="103"/>
        <v>1.1999999999999886</v>
      </c>
      <c r="BG123" s="19">
        <f t="shared" si="104"/>
        <v>90</v>
      </c>
      <c r="BH123" s="1" t="str">
        <f t="shared" si="105"/>
        <v>T,2201,185.5,140.6,5,12,1009.5,0,0,G0,0</v>
      </c>
      <c r="BI123" s="1" t="str">
        <f t="shared" si="106"/>
        <v>T,2202,185.5,139.4,5,12,1009.5,0,0,G0,0</v>
      </c>
      <c r="BJ123" s="1" t="str">
        <f t="shared" si="65"/>
        <v>T,2201,185.5,140.6,5,12,1009.5,0,0,G0,0|T,2202,185.5,139.4,5,12,1009.5,0,0,G0,0|</v>
      </c>
      <c r="BK123" s="1" t="str">
        <f t="shared" si="66"/>
        <v>185.5,140.0,5.0,9.0,0.0,85.5,0.0,85.5</v>
      </c>
    </row>
    <row r="124" spans="1:63" x14ac:dyDescent="0.2">
      <c r="A124" s="4">
        <f t="shared" si="109"/>
        <v>9.5999999999999819</v>
      </c>
      <c r="B124" s="4">
        <f t="shared" si="67"/>
        <v>95.999999999999815</v>
      </c>
      <c r="C124" s="4">
        <f t="shared" si="68"/>
        <v>1</v>
      </c>
      <c r="D124" s="4">
        <v>1</v>
      </c>
      <c r="E124" s="4">
        <f t="shared" si="69"/>
        <v>9.5999999999999819</v>
      </c>
      <c r="F124" s="19">
        <f t="shared" si="56"/>
        <v>0</v>
      </c>
      <c r="G124" s="19">
        <f t="shared" si="70"/>
        <v>0</v>
      </c>
      <c r="H124" s="19"/>
      <c r="I124" s="19">
        <f t="shared" si="71"/>
        <v>186.39999999999984</v>
      </c>
      <c r="J124" s="19">
        <f t="shared" si="72"/>
        <v>140</v>
      </c>
      <c r="K124" s="19"/>
      <c r="L124" s="19">
        <f t="shared" si="73"/>
        <v>9</v>
      </c>
      <c r="M124" s="19">
        <f t="shared" si="74"/>
        <v>0</v>
      </c>
      <c r="N124" s="19">
        <f t="shared" si="75"/>
        <v>9</v>
      </c>
      <c r="O124" s="19">
        <f t="shared" si="76"/>
        <v>0</v>
      </c>
      <c r="P124" s="19">
        <f t="shared" si="77"/>
        <v>0</v>
      </c>
      <c r="Q124" s="19">
        <f t="shared" si="107"/>
        <v>86.399999999999835</v>
      </c>
      <c r="R124" s="19">
        <f t="shared" si="78"/>
        <v>0</v>
      </c>
      <c r="S124" s="19">
        <f t="shared" si="79"/>
        <v>0.6</v>
      </c>
      <c r="T124" s="4" t="s">
        <v>0</v>
      </c>
      <c r="U124" s="4">
        <f t="shared" si="80"/>
        <v>2201</v>
      </c>
      <c r="V124" s="19">
        <f t="shared" si="57"/>
        <v>186.39999999999984</v>
      </c>
      <c r="W124" s="19">
        <f t="shared" si="57"/>
        <v>140.6</v>
      </c>
      <c r="X124" s="8">
        <f t="shared" si="81"/>
        <v>5</v>
      </c>
      <c r="Y124" s="4">
        <f t="shared" si="58"/>
        <v>12</v>
      </c>
      <c r="Z124" s="8">
        <f t="shared" si="82"/>
        <v>1009.6</v>
      </c>
      <c r="AA124" s="4">
        <f t="shared" si="83"/>
        <v>0</v>
      </c>
      <c r="AB124" s="4">
        <f t="shared" si="84"/>
        <v>0</v>
      </c>
      <c r="AC124" s="4" t="str">
        <f t="shared" si="85"/>
        <v>G0</v>
      </c>
      <c r="AD124" s="4">
        <f t="shared" si="86"/>
        <v>0</v>
      </c>
      <c r="AE124" s="4">
        <f t="shared" si="87"/>
        <v>9.5999999999999819</v>
      </c>
      <c r="AF124" s="19">
        <f t="shared" si="59"/>
        <v>0</v>
      </c>
      <c r="AG124" s="19">
        <f t="shared" si="60"/>
        <v>0</v>
      </c>
      <c r="AH124" s="19"/>
      <c r="AI124" s="19">
        <f t="shared" si="61"/>
        <v>186.39999999999984</v>
      </c>
      <c r="AJ124" s="19">
        <f t="shared" si="62"/>
        <v>140</v>
      </c>
      <c r="AK124" s="19"/>
      <c r="AL124" s="19">
        <f t="shared" si="63"/>
        <v>9</v>
      </c>
      <c r="AM124" s="19">
        <f t="shared" si="64"/>
        <v>0</v>
      </c>
      <c r="AN124" s="19">
        <f t="shared" si="88"/>
        <v>9</v>
      </c>
      <c r="AO124" s="19">
        <f t="shared" si="89"/>
        <v>0</v>
      </c>
      <c r="AP124" s="19">
        <f t="shared" si="90"/>
        <v>0</v>
      </c>
      <c r="AQ124" s="19">
        <f t="shared" si="108"/>
        <v>86.399999999999835</v>
      </c>
      <c r="AR124" s="19">
        <f t="shared" si="91"/>
        <v>0</v>
      </c>
      <c r="AS124" s="19">
        <f t="shared" si="92"/>
        <v>-0.6</v>
      </c>
      <c r="AT124" s="4" t="s">
        <v>0</v>
      </c>
      <c r="AU124" s="4">
        <f t="shared" si="93"/>
        <v>2202</v>
      </c>
      <c r="AV124" s="19">
        <f t="shared" si="94"/>
        <v>186.39999999999984</v>
      </c>
      <c r="AW124" s="19">
        <f t="shared" si="94"/>
        <v>139.4</v>
      </c>
      <c r="AX124" s="8">
        <f t="shared" si="95"/>
        <v>5</v>
      </c>
      <c r="AY124" s="4">
        <f t="shared" si="96"/>
        <v>12</v>
      </c>
      <c r="AZ124" s="8">
        <f t="shared" si="97"/>
        <v>1009.6</v>
      </c>
      <c r="BA124" s="4">
        <f t="shared" si="98"/>
        <v>0</v>
      </c>
      <c r="BB124" s="4">
        <f t="shared" si="99"/>
        <v>0</v>
      </c>
      <c r="BC124" s="4" t="str">
        <f t="shared" si="100"/>
        <v>G0</v>
      </c>
      <c r="BD124" s="4">
        <f t="shared" si="101"/>
        <v>0</v>
      </c>
      <c r="BE124" s="19">
        <f t="shared" si="102"/>
        <v>0</v>
      </c>
      <c r="BF124" s="19">
        <f t="shared" si="103"/>
        <v>1.1999999999999886</v>
      </c>
      <c r="BG124" s="19">
        <f t="shared" si="104"/>
        <v>90</v>
      </c>
      <c r="BH124" s="1" t="str">
        <f t="shared" si="105"/>
        <v>T,2201,186.4,140.6,5,12,1009.6,0,0,G0,0</v>
      </c>
      <c r="BI124" s="1" t="str">
        <f t="shared" si="106"/>
        <v>T,2202,186.4,139.4,5,12,1009.6,0,0,G0,0</v>
      </c>
      <c r="BJ124" s="1" t="str">
        <f t="shared" si="65"/>
        <v>T,2201,186.4,140.6,5,12,1009.6,0,0,G0,0|T,2202,186.4,139.4,5,12,1009.6,0,0,G0,0|</v>
      </c>
      <c r="BK124" s="1" t="str">
        <f t="shared" si="66"/>
        <v>186.4,140.0,5.0,9.0,0.0,86.4,0.0,86.4</v>
      </c>
    </row>
    <row r="125" spans="1:63" x14ac:dyDescent="0.2">
      <c r="A125" s="4">
        <f t="shared" si="109"/>
        <v>9.6999999999999815</v>
      </c>
      <c r="B125" s="4">
        <f t="shared" si="67"/>
        <v>96.999999999999815</v>
      </c>
      <c r="C125" s="4">
        <f t="shared" si="68"/>
        <v>1</v>
      </c>
      <c r="D125" s="4">
        <v>1</v>
      </c>
      <c r="E125" s="4">
        <f t="shared" si="69"/>
        <v>9.6999999999999815</v>
      </c>
      <c r="F125" s="19">
        <f t="shared" si="56"/>
        <v>0</v>
      </c>
      <c r="G125" s="19">
        <f t="shared" si="70"/>
        <v>0</v>
      </c>
      <c r="H125" s="19"/>
      <c r="I125" s="19">
        <f t="shared" si="71"/>
        <v>187.29999999999984</v>
      </c>
      <c r="J125" s="19">
        <f t="shared" si="72"/>
        <v>140</v>
      </c>
      <c r="K125" s="19"/>
      <c r="L125" s="19">
        <f t="shared" si="73"/>
        <v>9</v>
      </c>
      <c r="M125" s="19">
        <f t="shared" si="74"/>
        <v>0</v>
      </c>
      <c r="N125" s="19">
        <f t="shared" si="75"/>
        <v>9</v>
      </c>
      <c r="O125" s="19">
        <f t="shared" si="76"/>
        <v>0</v>
      </c>
      <c r="P125" s="19">
        <f t="shared" si="77"/>
        <v>0</v>
      </c>
      <c r="Q125" s="19">
        <f t="shared" si="107"/>
        <v>87.299999999999841</v>
      </c>
      <c r="R125" s="19">
        <f t="shared" si="78"/>
        <v>0</v>
      </c>
      <c r="S125" s="19">
        <f t="shared" si="79"/>
        <v>0.6</v>
      </c>
      <c r="T125" s="4" t="s">
        <v>0</v>
      </c>
      <c r="U125" s="4">
        <f t="shared" si="80"/>
        <v>2201</v>
      </c>
      <c r="V125" s="19">
        <f t="shared" si="57"/>
        <v>187.29999999999984</v>
      </c>
      <c r="W125" s="19">
        <f t="shared" si="57"/>
        <v>140.6</v>
      </c>
      <c r="X125" s="8">
        <f t="shared" si="81"/>
        <v>5</v>
      </c>
      <c r="Y125" s="4">
        <f t="shared" si="58"/>
        <v>12</v>
      </c>
      <c r="Z125" s="8">
        <f t="shared" si="82"/>
        <v>1009.6999999999999</v>
      </c>
      <c r="AA125" s="4">
        <f t="shared" si="83"/>
        <v>0</v>
      </c>
      <c r="AB125" s="4">
        <f t="shared" si="84"/>
        <v>0</v>
      </c>
      <c r="AC125" s="4" t="str">
        <f t="shared" si="85"/>
        <v>G0</v>
      </c>
      <c r="AD125" s="4">
        <f t="shared" si="86"/>
        <v>0</v>
      </c>
      <c r="AE125" s="4">
        <f t="shared" si="87"/>
        <v>9.6999999999999815</v>
      </c>
      <c r="AF125" s="19">
        <f t="shared" si="59"/>
        <v>0</v>
      </c>
      <c r="AG125" s="19">
        <f t="shared" si="60"/>
        <v>0</v>
      </c>
      <c r="AH125" s="19"/>
      <c r="AI125" s="19">
        <f t="shared" si="61"/>
        <v>187.29999999999984</v>
      </c>
      <c r="AJ125" s="19">
        <f t="shared" si="62"/>
        <v>140</v>
      </c>
      <c r="AK125" s="19"/>
      <c r="AL125" s="19">
        <f t="shared" si="63"/>
        <v>9</v>
      </c>
      <c r="AM125" s="19">
        <f t="shared" si="64"/>
        <v>0</v>
      </c>
      <c r="AN125" s="19">
        <f t="shared" si="88"/>
        <v>9</v>
      </c>
      <c r="AO125" s="19">
        <f t="shared" si="89"/>
        <v>0</v>
      </c>
      <c r="AP125" s="19">
        <f t="shared" si="90"/>
        <v>0</v>
      </c>
      <c r="AQ125" s="19">
        <f t="shared" si="108"/>
        <v>87.299999999999841</v>
      </c>
      <c r="AR125" s="19">
        <f t="shared" si="91"/>
        <v>0</v>
      </c>
      <c r="AS125" s="19">
        <f t="shared" si="92"/>
        <v>-0.6</v>
      </c>
      <c r="AT125" s="4" t="s">
        <v>0</v>
      </c>
      <c r="AU125" s="4">
        <f t="shared" si="93"/>
        <v>2202</v>
      </c>
      <c r="AV125" s="19">
        <f t="shared" si="94"/>
        <v>187.29999999999984</v>
      </c>
      <c r="AW125" s="19">
        <f t="shared" si="94"/>
        <v>139.4</v>
      </c>
      <c r="AX125" s="8">
        <f t="shared" si="95"/>
        <v>5</v>
      </c>
      <c r="AY125" s="4">
        <f t="shared" si="96"/>
        <v>12</v>
      </c>
      <c r="AZ125" s="8">
        <f t="shared" si="97"/>
        <v>1009.6999999999999</v>
      </c>
      <c r="BA125" s="4">
        <f t="shared" si="98"/>
        <v>0</v>
      </c>
      <c r="BB125" s="4">
        <f t="shared" si="99"/>
        <v>0</v>
      </c>
      <c r="BC125" s="4" t="str">
        <f t="shared" si="100"/>
        <v>G0</v>
      </c>
      <c r="BD125" s="4">
        <f t="shared" si="101"/>
        <v>0</v>
      </c>
      <c r="BE125" s="19">
        <f t="shared" si="102"/>
        <v>0</v>
      </c>
      <c r="BF125" s="19">
        <f t="shared" si="103"/>
        <v>1.1999999999999886</v>
      </c>
      <c r="BG125" s="19">
        <f t="shared" si="104"/>
        <v>90</v>
      </c>
      <c r="BH125" s="1" t="str">
        <f t="shared" si="105"/>
        <v>T,2201,187.3,140.6,5,12,1009.7,0,0,G0,0</v>
      </c>
      <c r="BI125" s="1" t="str">
        <f t="shared" si="106"/>
        <v>T,2202,187.3,139.4,5,12,1009.7,0,0,G0,0</v>
      </c>
      <c r="BJ125" s="1" t="str">
        <f t="shared" si="65"/>
        <v>T,2201,187.3,140.6,5,12,1009.7,0,0,G0,0|T,2202,187.3,139.4,5,12,1009.7,0,0,G0,0|</v>
      </c>
      <c r="BK125" s="1" t="str">
        <f t="shared" si="66"/>
        <v>187.3,140.0,5.0,9.0,0.0,87.3,0.0,87.3</v>
      </c>
    </row>
    <row r="126" spans="1:63" x14ac:dyDescent="0.2">
      <c r="A126" s="4">
        <f t="shared" si="109"/>
        <v>9.7999999999999812</v>
      </c>
      <c r="B126" s="4">
        <f t="shared" si="67"/>
        <v>97.999999999999801</v>
      </c>
      <c r="C126" s="4">
        <f t="shared" si="68"/>
        <v>1</v>
      </c>
      <c r="D126" s="4">
        <v>1</v>
      </c>
      <c r="E126" s="4">
        <f t="shared" si="69"/>
        <v>9.7999999999999812</v>
      </c>
      <c r="F126" s="19">
        <f t="shared" si="56"/>
        <v>0</v>
      </c>
      <c r="G126" s="19">
        <f t="shared" si="70"/>
        <v>0</v>
      </c>
      <c r="H126" s="19"/>
      <c r="I126" s="19">
        <f t="shared" si="71"/>
        <v>188.19999999999982</v>
      </c>
      <c r="J126" s="19">
        <f t="shared" si="72"/>
        <v>140</v>
      </c>
      <c r="K126" s="19"/>
      <c r="L126" s="19">
        <f t="shared" si="73"/>
        <v>9</v>
      </c>
      <c r="M126" s="19">
        <f t="shared" si="74"/>
        <v>0</v>
      </c>
      <c r="N126" s="19">
        <f t="shared" si="75"/>
        <v>9</v>
      </c>
      <c r="O126" s="19">
        <f t="shared" si="76"/>
        <v>0</v>
      </c>
      <c r="P126" s="19">
        <f t="shared" si="77"/>
        <v>0</v>
      </c>
      <c r="Q126" s="19">
        <f t="shared" si="107"/>
        <v>88.199999999999818</v>
      </c>
      <c r="R126" s="19">
        <f t="shared" si="78"/>
        <v>0</v>
      </c>
      <c r="S126" s="19">
        <f t="shared" si="79"/>
        <v>0.6</v>
      </c>
      <c r="T126" s="4" t="s">
        <v>0</v>
      </c>
      <c r="U126" s="4">
        <f t="shared" si="80"/>
        <v>2201</v>
      </c>
      <c r="V126" s="19">
        <f t="shared" si="57"/>
        <v>188.19999999999982</v>
      </c>
      <c r="W126" s="19">
        <f t="shared" si="57"/>
        <v>140.6</v>
      </c>
      <c r="X126" s="8">
        <f t="shared" si="81"/>
        <v>5</v>
      </c>
      <c r="Y126" s="4">
        <f t="shared" si="58"/>
        <v>12</v>
      </c>
      <c r="Z126" s="8">
        <f t="shared" si="82"/>
        <v>1009.8</v>
      </c>
      <c r="AA126" s="4">
        <f t="shared" si="83"/>
        <v>0</v>
      </c>
      <c r="AB126" s="4">
        <f t="shared" si="84"/>
        <v>0</v>
      </c>
      <c r="AC126" s="4" t="str">
        <f t="shared" si="85"/>
        <v>G0</v>
      </c>
      <c r="AD126" s="4">
        <f t="shared" si="86"/>
        <v>0</v>
      </c>
      <c r="AE126" s="4">
        <f t="shared" si="87"/>
        <v>9.7999999999999812</v>
      </c>
      <c r="AF126" s="19">
        <f t="shared" si="59"/>
        <v>0</v>
      </c>
      <c r="AG126" s="19">
        <f t="shared" si="60"/>
        <v>0</v>
      </c>
      <c r="AH126" s="19"/>
      <c r="AI126" s="19">
        <f t="shared" si="61"/>
        <v>188.19999999999982</v>
      </c>
      <c r="AJ126" s="19">
        <f t="shared" si="62"/>
        <v>140</v>
      </c>
      <c r="AK126" s="19"/>
      <c r="AL126" s="19">
        <f t="shared" si="63"/>
        <v>9</v>
      </c>
      <c r="AM126" s="19">
        <f t="shared" si="64"/>
        <v>0</v>
      </c>
      <c r="AN126" s="19">
        <f t="shared" si="88"/>
        <v>9</v>
      </c>
      <c r="AO126" s="19">
        <f t="shared" si="89"/>
        <v>0</v>
      </c>
      <c r="AP126" s="19">
        <f t="shared" si="90"/>
        <v>0</v>
      </c>
      <c r="AQ126" s="19">
        <f t="shared" si="108"/>
        <v>88.199999999999818</v>
      </c>
      <c r="AR126" s="19">
        <f t="shared" si="91"/>
        <v>0</v>
      </c>
      <c r="AS126" s="19">
        <f t="shared" si="92"/>
        <v>-0.6</v>
      </c>
      <c r="AT126" s="4" t="s">
        <v>0</v>
      </c>
      <c r="AU126" s="4">
        <f t="shared" si="93"/>
        <v>2202</v>
      </c>
      <c r="AV126" s="19">
        <f t="shared" si="94"/>
        <v>188.19999999999982</v>
      </c>
      <c r="AW126" s="19">
        <f t="shared" si="94"/>
        <v>139.4</v>
      </c>
      <c r="AX126" s="8">
        <f t="shared" si="95"/>
        <v>5</v>
      </c>
      <c r="AY126" s="4">
        <f t="shared" si="96"/>
        <v>12</v>
      </c>
      <c r="AZ126" s="8">
        <f t="shared" si="97"/>
        <v>1009.8</v>
      </c>
      <c r="BA126" s="4">
        <f t="shared" si="98"/>
        <v>0</v>
      </c>
      <c r="BB126" s="4">
        <f t="shared" si="99"/>
        <v>0</v>
      </c>
      <c r="BC126" s="4" t="str">
        <f t="shared" si="100"/>
        <v>G0</v>
      </c>
      <c r="BD126" s="4">
        <f t="shared" si="101"/>
        <v>0</v>
      </c>
      <c r="BE126" s="19">
        <f t="shared" si="102"/>
        <v>0</v>
      </c>
      <c r="BF126" s="19">
        <f t="shared" si="103"/>
        <v>1.1999999999999886</v>
      </c>
      <c r="BG126" s="19">
        <f t="shared" si="104"/>
        <v>90</v>
      </c>
      <c r="BH126" s="1" t="str">
        <f t="shared" si="105"/>
        <v>T,2201,188.2,140.6,5,12,1009.8,0,0,G0,0</v>
      </c>
      <c r="BI126" s="1" t="str">
        <f t="shared" si="106"/>
        <v>T,2202,188.2,139.4,5,12,1009.8,0,0,G0,0</v>
      </c>
      <c r="BJ126" s="1" t="str">
        <f t="shared" si="65"/>
        <v>T,2201,188.2,140.6,5,12,1009.8,0,0,G0,0|T,2202,188.2,139.4,5,12,1009.8,0,0,G0,0|</v>
      </c>
      <c r="BK126" s="1" t="str">
        <f t="shared" si="66"/>
        <v>188.2,140.0,5.0,9.0,0.0,88.2,0.0,88.2</v>
      </c>
    </row>
    <row r="127" spans="1:63" x14ac:dyDescent="0.2">
      <c r="A127" s="4">
        <f t="shared" si="109"/>
        <v>9.8999999999999808</v>
      </c>
      <c r="B127" s="4">
        <f t="shared" si="67"/>
        <v>98.999999999999801</v>
      </c>
      <c r="C127" s="4">
        <f t="shared" si="68"/>
        <v>1</v>
      </c>
      <c r="D127" s="4">
        <v>1</v>
      </c>
      <c r="E127" s="4">
        <f t="shared" si="69"/>
        <v>9.8999999999999808</v>
      </c>
      <c r="F127" s="19">
        <f t="shared" si="56"/>
        <v>0</v>
      </c>
      <c r="G127" s="19">
        <f t="shared" si="70"/>
        <v>0</v>
      </c>
      <c r="H127" s="19"/>
      <c r="I127" s="19">
        <f t="shared" si="71"/>
        <v>189.09999999999982</v>
      </c>
      <c r="J127" s="19">
        <f t="shared" si="72"/>
        <v>140</v>
      </c>
      <c r="K127" s="19"/>
      <c r="L127" s="19">
        <f t="shared" si="73"/>
        <v>9</v>
      </c>
      <c r="M127" s="19">
        <f t="shared" si="74"/>
        <v>0</v>
      </c>
      <c r="N127" s="19">
        <f t="shared" si="75"/>
        <v>9</v>
      </c>
      <c r="O127" s="19">
        <f t="shared" si="76"/>
        <v>0</v>
      </c>
      <c r="P127" s="19">
        <f t="shared" si="77"/>
        <v>0</v>
      </c>
      <c r="Q127" s="19">
        <f t="shared" si="107"/>
        <v>89.099999999999824</v>
      </c>
      <c r="R127" s="19">
        <f t="shared" si="78"/>
        <v>0</v>
      </c>
      <c r="S127" s="19">
        <f t="shared" si="79"/>
        <v>0.6</v>
      </c>
      <c r="T127" s="4" t="s">
        <v>0</v>
      </c>
      <c r="U127" s="4">
        <f t="shared" si="80"/>
        <v>2201</v>
      </c>
      <c r="V127" s="19">
        <f t="shared" si="57"/>
        <v>189.09999999999982</v>
      </c>
      <c r="W127" s="19">
        <f t="shared" si="57"/>
        <v>140.6</v>
      </c>
      <c r="X127" s="8">
        <f t="shared" si="81"/>
        <v>5</v>
      </c>
      <c r="Y127" s="4">
        <f t="shared" si="58"/>
        <v>12</v>
      </c>
      <c r="Z127" s="8">
        <f t="shared" si="82"/>
        <v>1009.9</v>
      </c>
      <c r="AA127" s="4">
        <f t="shared" si="83"/>
        <v>0</v>
      </c>
      <c r="AB127" s="4">
        <f t="shared" si="84"/>
        <v>0</v>
      </c>
      <c r="AC127" s="4" t="str">
        <f t="shared" si="85"/>
        <v>G0</v>
      </c>
      <c r="AD127" s="4">
        <f t="shared" si="86"/>
        <v>0</v>
      </c>
      <c r="AE127" s="4">
        <f t="shared" si="87"/>
        <v>9.8999999999999808</v>
      </c>
      <c r="AF127" s="19">
        <f t="shared" si="59"/>
        <v>0</v>
      </c>
      <c r="AG127" s="19">
        <f t="shared" si="60"/>
        <v>0</v>
      </c>
      <c r="AH127" s="19"/>
      <c r="AI127" s="19">
        <f t="shared" si="61"/>
        <v>189.09999999999982</v>
      </c>
      <c r="AJ127" s="19">
        <f t="shared" si="62"/>
        <v>140</v>
      </c>
      <c r="AK127" s="19"/>
      <c r="AL127" s="19">
        <f t="shared" si="63"/>
        <v>9</v>
      </c>
      <c r="AM127" s="19">
        <f t="shared" si="64"/>
        <v>0</v>
      </c>
      <c r="AN127" s="19">
        <f t="shared" si="88"/>
        <v>9</v>
      </c>
      <c r="AO127" s="19">
        <f t="shared" si="89"/>
        <v>0</v>
      </c>
      <c r="AP127" s="19">
        <f t="shared" si="90"/>
        <v>0</v>
      </c>
      <c r="AQ127" s="19">
        <f t="shared" si="108"/>
        <v>89.099999999999824</v>
      </c>
      <c r="AR127" s="19">
        <f t="shared" si="91"/>
        <v>0</v>
      </c>
      <c r="AS127" s="19">
        <f t="shared" si="92"/>
        <v>-0.6</v>
      </c>
      <c r="AT127" s="4" t="s">
        <v>0</v>
      </c>
      <c r="AU127" s="4">
        <f t="shared" si="93"/>
        <v>2202</v>
      </c>
      <c r="AV127" s="19">
        <f t="shared" si="94"/>
        <v>189.09999999999982</v>
      </c>
      <c r="AW127" s="19">
        <f t="shared" si="94"/>
        <v>139.4</v>
      </c>
      <c r="AX127" s="8">
        <f t="shared" si="95"/>
        <v>5</v>
      </c>
      <c r="AY127" s="4">
        <f t="shared" si="96"/>
        <v>12</v>
      </c>
      <c r="AZ127" s="8">
        <f t="shared" si="97"/>
        <v>1009.9</v>
      </c>
      <c r="BA127" s="4">
        <f t="shared" si="98"/>
        <v>0</v>
      </c>
      <c r="BB127" s="4">
        <f t="shared" si="99"/>
        <v>0</v>
      </c>
      <c r="BC127" s="4" t="str">
        <f t="shared" si="100"/>
        <v>G0</v>
      </c>
      <c r="BD127" s="4">
        <f t="shared" si="101"/>
        <v>0</v>
      </c>
      <c r="BE127" s="19">
        <f t="shared" si="102"/>
        <v>0</v>
      </c>
      <c r="BF127" s="19">
        <f t="shared" si="103"/>
        <v>1.1999999999999886</v>
      </c>
      <c r="BG127" s="19">
        <f t="shared" si="104"/>
        <v>90</v>
      </c>
      <c r="BH127" s="1" t="str">
        <f t="shared" si="105"/>
        <v>T,2201,189.1,140.6,5,12,1009.9,0,0,G0,0</v>
      </c>
      <c r="BI127" s="1" t="str">
        <f t="shared" si="106"/>
        <v>T,2202,189.1,139.4,5,12,1009.9,0,0,G0,0</v>
      </c>
      <c r="BJ127" s="1" t="str">
        <f t="shared" si="65"/>
        <v>T,2201,189.1,140.6,5,12,1009.9,0,0,G0,0|T,2202,189.1,139.4,5,12,1009.9,0,0,G0,0|</v>
      </c>
      <c r="BK127" s="1" t="str">
        <f t="shared" si="66"/>
        <v>189.1,140.0,5.0,9.0,0.0,89.1,0.0,89.1</v>
      </c>
    </row>
    <row r="128" spans="1:63" x14ac:dyDescent="0.2">
      <c r="A128" s="4">
        <f t="shared" si="109"/>
        <v>9.9999999999999805</v>
      </c>
      <c r="B128" s="4">
        <f t="shared" si="67"/>
        <v>99.999999999999801</v>
      </c>
      <c r="C128" s="4">
        <f t="shared" si="68"/>
        <v>1</v>
      </c>
      <c r="D128" s="4">
        <v>1</v>
      </c>
      <c r="E128" s="4">
        <f t="shared" si="69"/>
        <v>9.9999999999999805</v>
      </c>
      <c r="F128" s="19">
        <f t="shared" si="56"/>
        <v>0</v>
      </c>
      <c r="G128" s="19">
        <f t="shared" si="70"/>
        <v>0</v>
      </c>
      <c r="H128" s="19"/>
      <c r="I128" s="19">
        <f t="shared" si="71"/>
        <v>189.99999999999983</v>
      </c>
      <c r="J128" s="19">
        <f t="shared" si="72"/>
        <v>140</v>
      </c>
      <c r="K128" s="19"/>
      <c r="L128" s="19">
        <f t="shared" si="73"/>
        <v>9</v>
      </c>
      <c r="M128" s="19">
        <f t="shared" si="74"/>
        <v>0</v>
      </c>
      <c r="N128" s="19">
        <f t="shared" si="75"/>
        <v>9</v>
      </c>
      <c r="O128" s="19">
        <f t="shared" si="76"/>
        <v>0</v>
      </c>
      <c r="P128" s="19">
        <f t="shared" si="77"/>
        <v>0</v>
      </c>
      <c r="Q128" s="19">
        <f t="shared" si="107"/>
        <v>89.999999999999829</v>
      </c>
      <c r="R128" s="19">
        <f t="shared" si="78"/>
        <v>0</v>
      </c>
      <c r="S128" s="19">
        <f t="shared" si="79"/>
        <v>0.6</v>
      </c>
      <c r="T128" s="4" t="s">
        <v>0</v>
      </c>
      <c r="U128" s="4">
        <f t="shared" si="80"/>
        <v>2201</v>
      </c>
      <c r="V128" s="19">
        <f t="shared" si="57"/>
        <v>189.99999999999983</v>
      </c>
      <c r="W128" s="19">
        <f t="shared" si="57"/>
        <v>140.6</v>
      </c>
      <c r="X128" s="8">
        <f t="shared" si="81"/>
        <v>5</v>
      </c>
      <c r="Y128" s="4">
        <f t="shared" si="58"/>
        <v>12</v>
      </c>
      <c r="Z128" s="8">
        <f t="shared" si="82"/>
        <v>1010</v>
      </c>
      <c r="AA128" s="4">
        <f t="shared" si="83"/>
        <v>0</v>
      </c>
      <c r="AB128" s="4">
        <f t="shared" si="84"/>
        <v>0</v>
      </c>
      <c r="AC128" s="4" t="str">
        <f t="shared" si="85"/>
        <v>G0</v>
      </c>
      <c r="AD128" s="4">
        <f t="shared" si="86"/>
        <v>0</v>
      </c>
      <c r="AE128" s="4">
        <f t="shared" si="87"/>
        <v>9.9999999999999805</v>
      </c>
      <c r="AF128" s="19">
        <f t="shared" si="59"/>
        <v>0</v>
      </c>
      <c r="AG128" s="19">
        <f t="shared" si="60"/>
        <v>0</v>
      </c>
      <c r="AH128" s="19"/>
      <c r="AI128" s="19">
        <f t="shared" si="61"/>
        <v>189.99999999999983</v>
      </c>
      <c r="AJ128" s="19">
        <f t="shared" si="62"/>
        <v>140</v>
      </c>
      <c r="AK128" s="19"/>
      <c r="AL128" s="19">
        <f t="shared" si="63"/>
        <v>9</v>
      </c>
      <c r="AM128" s="19">
        <f t="shared" si="64"/>
        <v>0</v>
      </c>
      <c r="AN128" s="19">
        <f t="shared" si="88"/>
        <v>9</v>
      </c>
      <c r="AO128" s="19">
        <f t="shared" si="89"/>
        <v>0</v>
      </c>
      <c r="AP128" s="19">
        <f t="shared" si="90"/>
        <v>0</v>
      </c>
      <c r="AQ128" s="19">
        <f t="shared" si="108"/>
        <v>89.999999999999829</v>
      </c>
      <c r="AR128" s="19">
        <f t="shared" si="91"/>
        <v>0</v>
      </c>
      <c r="AS128" s="19">
        <f t="shared" si="92"/>
        <v>-0.6</v>
      </c>
      <c r="AT128" s="4" t="s">
        <v>0</v>
      </c>
      <c r="AU128" s="4">
        <f t="shared" si="93"/>
        <v>2202</v>
      </c>
      <c r="AV128" s="19">
        <f t="shared" si="94"/>
        <v>189.99999999999983</v>
      </c>
      <c r="AW128" s="19">
        <f t="shared" si="94"/>
        <v>139.4</v>
      </c>
      <c r="AX128" s="8">
        <f t="shared" si="95"/>
        <v>5</v>
      </c>
      <c r="AY128" s="4">
        <f t="shared" si="96"/>
        <v>12</v>
      </c>
      <c r="AZ128" s="8">
        <f t="shared" si="97"/>
        <v>1010</v>
      </c>
      <c r="BA128" s="4">
        <f t="shared" si="98"/>
        <v>0</v>
      </c>
      <c r="BB128" s="4">
        <f t="shared" si="99"/>
        <v>0</v>
      </c>
      <c r="BC128" s="4" t="str">
        <f t="shared" si="100"/>
        <v>G0</v>
      </c>
      <c r="BD128" s="4">
        <f t="shared" si="101"/>
        <v>0</v>
      </c>
      <c r="BE128" s="19">
        <f t="shared" si="102"/>
        <v>0</v>
      </c>
      <c r="BF128" s="19">
        <f t="shared" si="103"/>
        <v>1.1999999999999886</v>
      </c>
      <c r="BG128" s="19">
        <f t="shared" si="104"/>
        <v>90</v>
      </c>
      <c r="BH128" s="1" t="str">
        <f t="shared" si="105"/>
        <v>T,2201,190.0,140.6,5,12,1010.0,0,0,G0,0</v>
      </c>
      <c r="BI128" s="1" t="str">
        <f t="shared" si="106"/>
        <v>T,2202,190.0,139.4,5,12,1010.0,0,0,G0,0</v>
      </c>
      <c r="BJ128" s="1" t="str">
        <f t="shared" si="65"/>
        <v>T,2201,190.0,140.6,5,12,1010.0,0,0,G0,0|T,2202,190.0,139.4,5,12,1010.0,0,0,G0,0|</v>
      </c>
      <c r="BK128" s="1" t="str">
        <f t="shared" si="66"/>
        <v>190.0,140.0,5.0,9.0,0.0,90.0,0.0,90.0</v>
      </c>
    </row>
    <row r="129" spans="1:63" x14ac:dyDescent="0.2">
      <c r="A129" s="4">
        <f t="shared" si="109"/>
        <v>10.09999999999998</v>
      </c>
      <c r="B129" s="4">
        <f t="shared" si="67"/>
        <v>100.9999999999998</v>
      </c>
      <c r="C129" s="4">
        <f t="shared" si="68"/>
        <v>1</v>
      </c>
      <c r="D129" s="4">
        <v>1</v>
      </c>
      <c r="E129" s="4">
        <f t="shared" si="69"/>
        <v>10.09999999999998</v>
      </c>
      <c r="F129" s="19">
        <f t="shared" si="56"/>
        <v>0</v>
      </c>
      <c r="G129" s="19">
        <f t="shared" si="70"/>
        <v>0</v>
      </c>
      <c r="H129" s="19"/>
      <c r="I129" s="19">
        <f t="shared" si="71"/>
        <v>190.89999999999981</v>
      </c>
      <c r="J129" s="19">
        <f t="shared" si="72"/>
        <v>140</v>
      </c>
      <c r="K129" s="19"/>
      <c r="L129" s="19">
        <f t="shared" si="73"/>
        <v>9</v>
      </c>
      <c r="M129" s="19">
        <f t="shared" si="74"/>
        <v>0</v>
      </c>
      <c r="N129" s="19">
        <f t="shared" si="75"/>
        <v>9</v>
      </c>
      <c r="O129" s="19">
        <f t="shared" si="76"/>
        <v>0</v>
      </c>
      <c r="P129" s="19">
        <f t="shared" si="77"/>
        <v>0</v>
      </c>
      <c r="Q129" s="19">
        <f t="shared" si="107"/>
        <v>90.899999999999807</v>
      </c>
      <c r="R129" s="19">
        <f t="shared" si="78"/>
        <v>0</v>
      </c>
      <c r="S129" s="19">
        <f t="shared" si="79"/>
        <v>0.6</v>
      </c>
      <c r="T129" s="4" t="s">
        <v>0</v>
      </c>
      <c r="U129" s="4">
        <f t="shared" si="80"/>
        <v>2201</v>
      </c>
      <c r="V129" s="19">
        <f t="shared" si="57"/>
        <v>190.89999999999981</v>
      </c>
      <c r="W129" s="19">
        <f t="shared" si="57"/>
        <v>140.6</v>
      </c>
      <c r="X129" s="8">
        <f t="shared" si="81"/>
        <v>5</v>
      </c>
      <c r="Y129" s="4">
        <f t="shared" si="58"/>
        <v>12</v>
      </c>
      <c r="Z129" s="8">
        <f t="shared" si="82"/>
        <v>1010.1</v>
      </c>
      <c r="AA129" s="4">
        <f t="shared" si="83"/>
        <v>0</v>
      </c>
      <c r="AB129" s="4">
        <f t="shared" si="84"/>
        <v>0</v>
      </c>
      <c r="AC129" s="4" t="str">
        <f t="shared" si="85"/>
        <v>G0</v>
      </c>
      <c r="AD129" s="4">
        <f t="shared" si="86"/>
        <v>0</v>
      </c>
      <c r="AE129" s="4">
        <f t="shared" si="87"/>
        <v>10.09999999999998</v>
      </c>
      <c r="AF129" s="19">
        <f t="shared" si="59"/>
        <v>0</v>
      </c>
      <c r="AG129" s="19">
        <f t="shared" si="60"/>
        <v>0</v>
      </c>
      <c r="AH129" s="19"/>
      <c r="AI129" s="19">
        <f t="shared" si="61"/>
        <v>190.89999999999981</v>
      </c>
      <c r="AJ129" s="19">
        <f t="shared" si="62"/>
        <v>140</v>
      </c>
      <c r="AK129" s="19"/>
      <c r="AL129" s="19">
        <f t="shared" si="63"/>
        <v>9</v>
      </c>
      <c r="AM129" s="19">
        <f t="shared" si="64"/>
        <v>0</v>
      </c>
      <c r="AN129" s="19">
        <f t="shared" si="88"/>
        <v>9</v>
      </c>
      <c r="AO129" s="19">
        <f t="shared" si="89"/>
        <v>0</v>
      </c>
      <c r="AP129" s="19">
        <f t="shared" si="90"/>
        <v>0</v>
      </c>
      <c r="AQ129" s="19">
        <f t="shared" si="108"/>
        <v>90.899999999999807</v>
      </c>
      <c r="AR129" s="19">
        <f t="shared" si="91"/>
        <v>0</v>
      </c>
      <c r="AS129" s="19">
        <f t="shared" si="92"/>
        <v>-0.6</v>
      </c>
      <c r="AT129" s="4" t="s">
        <v>0</v>
      </c>
      <c r="AU129" s="4">
        <f t="shared" si="93"/>
        <v>2202</v>
      </c>
      <c r="AV129" s="19">
        <f t="shared" si="94"/>
        <v>190.89999999999981</v>
      </c>
      <c r="AW129" s="19">
        <f t="shared" si="94"/>
        <v>139.4</v>
      </c>
      <c r="AX129" s="8">
        <f t="shared" si="95"/>
        <v>5</v>
      </c>
      <c r="AY129" s="4">
        <f t="shared" si="96"/>
        <v>12</v>
      </c>
      <c r="AZ129" s="8">
        <f t="shared" si="97"/>
        <v>1010.1</v>
      </c>
      <c r="BA129" s="4">
        <f t="shared" si="98"/>
        <v>0</v>
      </c>
      <c r="BB129" s="4">
        <f t="shared" si="99"/>
        <v>0</v>
      </c>
      <c r="BC129" s="4" t="str">
        <f t="shared" si="100"/>
        <v>G0</v>
      </c>
      <c r="BD129" s="4">
        <f t="shared" si="101"/>
        <v>0</v>
      </c>
      <c r="BE129" s="19">
        <f t="shared" si="102"/>
        <v>0</v>
      </c>
      <c r="BF129" s="19">
        <f t="shared" si="103"/>
        <v>1.1999999999999886</v>
      </c>
      <c r="BG129" s="19">
        <f t="shared" si="104"/>
        <v>90</v>
      </c>
      <c r="BH129" s="1" t="str">
        <f t="shared" si="105"/>
        <v>T,2201,190.9,140.6,5,12,1010.1,0,0,G0,0</v>
      </c>
      <c r="BI129" s="1" t="str">
        <f t="shared" si="106"/>
        <v>T,2202,190.9,139.4,5,12,1010.1,0,0,G0,0</v>
      </c>
      <c r="BJ129" s="1" t="str">
        <f t="shared" si="65"/>
        <v>T,2201,190.9,140.6,5,12,1010.1,0,0,G0,0|T,2202,190.9,139.4,5,12,1010.1,0,0,G0,0|</v>
      </c>
      <c r="BK129" s="1" t="str">
        <f t="shared" si="66"/>
        <v>190.9,140.0,5.0,9.0,0.0,90.9,0.0,90.9</v>
      </c>
    </row>
    <row r="130" spans="1:63" x14ac:dyDescent="0.2">
      <c r="A130" s="4">
        <f t="shared" si="109"/>
        <v>10.19999999999998</v>
      </c>
      <c r="B130" s="4">
        <f t="shared" si="67"/>
        <v>101.99999999999979</v>
      </c>
      <c r="C130" s="4">
        <f t="shared" si="68"/>
        <v>1</v>
      </c>
      <c r="D130" s="4">
        <v>1</v>
      </c>
      <c r="E130" s="4">
        <f t="shared" si="69"/>
        <v>10.19999999999998</v>
      </c>
      <c r="F130" s="19">
        <f t="shared" si="56"/>
        <v>0</v>
      </c>
      <c r="G130" s="19">
        <f t="shared" si="70"/>
        <v>0</v>
      </c>
      <c r="H130" s="19"/>
      <c r="I130" s="19">
        <f t="shared" si="71"/>
        <v>191.79999999999981</v>
      </c>
      <c r="J130" s="19">
        <f t="shared" si="72"/>
        <v>140</v>
      </c>
      <c r="K130" s="19"/>
      <c r="L130" s="19">
        <f t="shared" si="73"/>
        <v>9</v>
      </c>
      <c r="M130" s="19">
        <f t="shared" si="74"/>
        <v>0</v>
      </c>
      <c r="N130" s="19">
        <f t="shared" si="75"/>
        <v>9</v>
      </c>
      <c r="O130" s="19">
        <f t="shared" si="76"/>
        <v>0</v>
      </c>
      <c r="P130" s="19">
        <f t="shared" si="77"/>
        <v>0</v>
      </c>
      <c r="Q130" s="19">
        <f t="shared" si="107"/>
        <v>91.799999999999812</v>
      </c>
      <c r="R130" s="19">
        <f t="shared" si="78"/>
        <v>0</v>
      </c>
      <c r="S130" s="19">
        <f t="shared" si="79"/>
        <v>0.6</v>
      </c>
      <c r="T130" s="4" t="s">
        <v>0</v>
      </c>
      <c r="U130" s="4">
        <f t="shared" si="80"/>
        <v>2201</v>
      </c>
      <c r="V130" s="19">
        <f t="shared" si="57"/>
        <v>191.79999999999981</v>
      </c>
      <c r="W130" s="19">
        <f t="shared" si="57"/>
        <v>140.6</v>
      </c>
      <c r="X130" s="8">
        <f t="shared" si="81"/>
        <v>5</v>
      </c>
      <c r="Y130" s="4">
        <f t="shared" si="58"/>
        <v>12</v>
      </c>
      <c r="Z130" s="8">
        <f t="shared" si="82"/>
        <v>1010.1999999999999</v>
      </c>
      <c r="AA130" s="4">
        <f t="shared" si="83"/>
        <v>0</v>
      </c>
      <c r="AB130" s="4">
        <f t="shared" si="84"/>
        <v>0</v>
      </c>
      <c r="AC130" s="4" t="str">
        <f t="shared" si="85"/>
        <v>G0</v>
      </c>
      <c r="AD130" s="4">
        <f t="shared" si="86"/>
        <v>0</v>
      </c>
      <c r="AE130" s="4">
        <f t="shared" si="87"/>
        <v>10.19999999999998</v>
      </c>
      <c r="AF130" s="19">
        <f t="shared" si="59"/>
        <v>0</v>
      </c>
      <c r="AG130" s="19">
        <f t="shared" si="60"/>
        <v>0</v>
      </c>
      <c r="AH130" s="19"/>
      <c r="AI130" s="19">
        <f t="shared" si="61"/>
        <v>191.79999999999981</v>
      </c>
      <c r="AJ130" s="19">
        <f t="shared" si="62"/>
        <v>140</v>
      </c>
      <c r="AK130" s="19"/>
      <c r="AL130" s="19">
        <f t="shared" si="63"/>
        <v>9</v>
      </c>
      <c r="AM130" s="19">
        <f t="shared" si="64"/>
        <v>0</v>
      </c>
      <c r="AN130" s="19">
        <f t="shared" si="88"/>
        <v>9</v>
      </c>
      <c r="AO130" s="19">
        <f t="shared" si="89"/>
        <v>0</v>
      </c>
      <c r="AP130" s="19">
        <f t="shared" si="90"/>
        <v>0</v>
      </c>
      <c r="AQ130" s="19">
        <f t="shared" si="108"/>
        <v>91.799999999999812</v>
      </c>
      <c r="AR130" s="19">
        <f t="shared" si="91"/>
        <v>0</v>
      </c>
      <c r="AS130" s="19">
        <f t="shared" si="92"/>
        <v>-0.6</v>
      </c>
      <c r="AT130" s="4" t="s">
        <v>0</v>
      </c>
      <c r="AU130" s="4">
        <f t="shared" si="93"/>
        <v>2202</v>
      </c>
      <c r="AV130" s="19">
        <f t="shared" si="94"/>
        <v>191.79999999999981</v>
      </c>
      <c r="AW130" s="19">
        <f t="shared" si="94"/>
        <v>139.4</v>
      </c>
      <c r="AX130" s="8">
        <f t="shared" si="95"/>
        <v>5</v>
      </c>
      <c r="AY130" s="4">
        <f t="shared" si="96"/>
        <v>12</v>
      </c>
      <c r="AZ130" s="8">
        <f t="shared" si="97"/>
        <v>1010.1999999999999</v>
      </c>
      <c r="BA130" s="4">
        <f t="shared" si="98"/>
        <v>0</v>
      </c>
      <c r="BB130" s="4">
        <f t="shared" si="99"/>
        <v>0</v>
      </c>
      <c r="BC130" s="4" t="str">
        <f t="shared" si="100"/>
        <v>G0</v>
      </c>
      <c r="BD130" s="4">
        <f t="shared" si="101"/>
        <v>0</v>
      </c>
      <c r="BE130" s="19">
        <f t="shared" si="102"/>
        <v>0</v>
      </c>
      <c r="BF130" s="19">
        <f t="shared" si="103"/>
        <v>1.1999999999999886</v>
      </c>
      <c r="BG130" s="19">
        <f t="shared" si="104"/>
        <v>90</v>
      </c>
      <c r="BH130" s="1" t="str">
        <f t="shared" si="105"/>
        <v>T,2201,191.8,140.6,5,12,1010.2,0,0,G0,0</v>
      </c>
      <c r="BI130" s="1" t="str">
        <f t="shared" si="106"/>
        <v>T,2202,191.8,139.4,5,12,1010.2,0,0,G0,0</v>
      </c>
      <c r="BJ130" s="1" t="str">
        <f t="shared" si="65"/>
        <v>T,2201,191.8,140.6,5,12,1010.2,0,0,G0,0|T,2202,191.8,139.4,5,12,1010.2,0,0,G0,0|</v>
      </c>
      <c r="BK130" s="1" t="str">
        <f t="shared" si="66"/>
        <v>191.8,140.0,5.0,9.0,0.0,91.8,0.0,91.8</v>
      </c>
    </row>
    <row r="131" spans="1:63" x14ac:dyDescent="0.2">
      <c r="A131" s="4">
        <f t="shared" si="109"/>
        <v>10.299999999999979</v>
      </c>
      <c r="B131" s="4">
        <f t="shared" si="67"/>
        <v>102.99999999999979</v>
      </c>
      <c r="C131" s="4">
        <f t="shared" si="68"/>
        <v>1</v>
      </c>
      <c r="D131" s="4">
        <v>1</v>
      </c>
      <c r="E131" s="4">
        <f t="shared" si="69"/>
        <v>10.299999999999979</v>
      </c>
      <c r="F131" s="19">
        <f t="shared" si="56"/>
        <v>0</v>
      </c>
      <c r="G131" s="19">
        <f t="shared" si="70"/>
        <v>0</v>
      </c>
      <c r="H131" s="19"/>
      <c r="I131" s="19">
        <f t="shared" si="71"/>
        <v>192.69999999999982</v>
      </c>
      <c r="J131" s="19">
        <f t="shared" si="72"/>
        <v>140</v>
      </c>
      <c r="K131" s="19"/>
      <c r="L131" s="19">
        <f t="shared" si="73"/>
        <v>9</v>
      </c>
      <c r="M131" s="19">
        <f t="shared" si="74"/>
        <v>0</v>
      </c>
      <c r="N131" s="19">
        <f t="shared" si="75"/>
        <v>9</v>
      </c>
      <c r="O131" s="19">
        <f t="shared" si="76"/>
        <v>0</v>
      </c>
      <c r="P131" s="19">
        <f t="shared" si="77"/>
        <v>0</v>
      </c>
      <c r="Q131" s="19">
        <f t="shared" si="107"/>
        <v>92.699999999999818</v>
      </c>
      <c r="R131" s="19">
        <f t="shared" si="78"/>
        <v>0</v>
      </c>
      <c r="S131" s="19">
        <f t="shared" si="79"/>
        <v>0.6</v>
      </c>
      <c r="T131" s="4" t="s">
        <v>0</v>
      </c>
      <c r="U131" s="4">
        <f t="shared" si="80"/>
        <v>2201</v>
      </c>
      <c r="V131" s="19">
        <f t="shared" si="57"/>
        <v>192.69999999999982</v>
      </c>
      <c r="W131" s="19">
        <f t="shared" si="57"/>
        <v>140.6</v>
      </c>
      <c r="X131" s="8">
        <f t="shared" si="81"/>
        <v>5</v>
      </c>
      <c r="Y131" s="4">
        <f t="shared" si="58"/>
        <v>12</v>
      </c>
      <c r="Z131" s="8">
        <f t="shared" si="82"/>
        <v>1010.3</v>
      </c>
      <c r="AA131" s="4">
        <f t="shared" si="83"/>
        <v>0</v>
      </c>
      <c r="AB131" s="4">
        <f t="shared" si="84"/>
        <v>0</v>
      </c>
      <c r="AC131" s="4" t="str">
        <f t="shared" si="85"/>
        <v>G0</v>
      </c>
      <c r="AD131" s="4">
        <f t="shared" si="86"/>
        <v>0</v>
      </c>
      <c r="AE131" s="4">
        <f t="shared" si="87"/>
        <v>10.299999999999979</v>
      </c>
      <c r="AF131" s="19">
        <f t="shared" si="59"/>
        <v>0</v>
      </c>
      <c r="AG131" s="19">
        <f t="shared" si="60"/>
        <v>0</v>
      </c>
      <c r="AH131" s="19"/>
      <c r="AI131" s="19">
        <f t="shared" si="61"/>
        <v>192.69999999999982</v>
      </c>
      <c r="AJ131" s="19">
        <f t="shared" si="62"/>
        <v>140</v>
      </c>
      <c r="AK131" s="19"/>
      <c r="AL131" s="19">
        <f t="shared" si="63"/>
        <v>9</v>
      </c>
      <c r="AM131" s="19">
        <f t="shared" si="64"/>
        <v>0</v>
      </c>
      <c r="AN131" s="19">
        <f t="shared" si="88"/>
        <v>9</v>
      </c>
      <c r="AO131" s="19">
        <f t="shared" si="89"/>
        <v>0</v>
      </c>
      <c r="AP131" s="19">
        <f t="shared" si="90"/>
        <v>0</v>
      </c>
      <c r="AQ131" s="19">
        <f t="shared" si="108"/>
        <v>92.699999999999818</v>
      </c>
      <c r="AR131" s="19">
        <f t="shared" si="91"/>
        <v>0</v>
      </c>
      <c r="AS131" s="19">
        <f t="shared" si="92"/>
        <v>-0.6</v>
      </c>
      <c r="AT131" s="4" t="s">
        <v>0</v>
      </c>
      <c r="AU131" s="4">
        <f t="shared" si="93"/>
        <v>2202</v>
      </c>
      <c r="AV131" s="19">
        <f t="shared" si="94"/>
        <v>192.69999999999982</v>
      </c>
      <c r="AW131" s="19">
        <f t="shared" si="94"/>
        <v>139.4</v>
      </c>
      <c r="AX131" s="8">
        <f t="shared" si="95"/>
        <v>5</v>
      </c>
      <c r="AY131" s="4">
        <f t="shared" si="96"/>
        <v>12</v>
      </c>
      <c r="AZ131" s="8">
        <f t="shared" si="97"/>
        <v>1010.3</v>
      </c>
      <c r="BA131" s="4">
        <f t="shared" si="98"/>
        <v>0</v>
      </c>
      <c r="BB131" s="4">
        <f t="shared" si="99"/>
        <v>0</v>
      </c>
      <c r="BC131" s="4" t="str">
        <f t="shared" si="100"/>
        <v>G0</v>
      </c>
      <c r="BD131" s="4">
        <f t="shared" si="101"/>
        <v>0</v>
      </c>
      <c r="BE131" s="19">
        <f t="shared" si="102"/>
        <v>0</v>
      </c>
      <c r="BF131" s="19">
        <f t="shared" si="103"/>
        <v>1.1999999999999886</v>
      </c>
      <c r="BG131" s="19">
        <f t="shared" si="104"/>
        <v>90</v>
      </c>
      <c r="BH131" s="1" t="str">
        <f t="shared" si="105"/>
        <v>T,2201,192.7,140.6,5,12,1010.3,0,0,G0,0</v>
      </c>
      <c r="BI131" s="1" t="str">
        <f t="shared" si="106"/>
        <v>T,2202,192.7,139.4,5,12,1010.3,0,0,G0,0</v>
      </c>
      <c r="BJ131" s="1" t="str">
        <f t="shared" si="65"/>
        <v>T,2201,192.7,140.6,5,12,1010.3,0,0,G0,0|T,2202,192.7,139.4,5,12,1010.3,0,0,G0,0|</v>
      </c>
      <c r="BK131" s="1" t="str">
        <f t="shared" si="66"/>
        <v>192.7,140.0,5.0,9.0,0.0,92.7,0.0,92.7</v>
      </c>
    </row>
    <row r="132" spans="1:63" x14ac:dyDescent="0.2">
      <c r="A132" s="4">
        <f t="shared" si="109"/>
        <v>10.399999999999979</v>
      </c>
      <c r="B132" s="4">
        <f t="shared" si="67"/>
        <v>103.99999999999979</v>
      </c>
      <c r="C132" s="4">
        <f t="shared" si="68"/>
        <v>1</v>
      </c>
      <c r="D132" s="4">
        <v>1</v>
      </c>
      <c r="E132" s="4">
        <f t="shared" si="69"/>
        <v>10.399999999999979</v>
      </c>
      <c r="F132" s="19">
        <f t="shared" si="56"/>
        <v>0</v>
      </c>
      <c r="G132" s="19">
        <f t="shared" si="70"/>
        <v>0</v>
      </c>
      <c r="H132" s="19"/>
      <c r="I132" s="19">
        <f t="shared" si="71"/>
        <v>193.5999999999998</v>
      </c>
      <c r="J132" s="19">
        <f t="shared" si="72"/>
        <v>140</v>
      </c>
      <c r="K132" s="19"/>
      <c r="L132" s="19">
        <f t="shared" si="73"/>
        <v>9</v>
      </c>
      <c r="M132" s="19">
        <f t="shared" si="74"/>
        <v>0</v>
      </c>
      <c r="N132" s="19">
        <f t="shared" si="75"/>
        <v>9</v>
      </c>
      <c r="O132" s="19">
        <f t="shared" si="76"/>
        <v>0</v>
      </c>
      <c r="P132" s="19">
        <f t="shared" si="77"/>
        <v>0</v>
      </c>
      <c r="Q132" s="19">
        <f t="shared" si="107"/>
        <v>93.599999999999795</v>
      </c>
      <c r="R132" s="19">
        <f t="shared" si="78"/>
        <v>0</v>
      </c>
      <c r="S132" s="19">
        <f t="shared" si="79"/>
        <v>0.6</v>
      </c>
      <c r="T132" s="4" t="s">
        <v>0</v>
      </c>
      <c r="U132" s="4">
        <f t="shared" si="80"/>
        <v>2201</v>
      </c>
      <c r="V132" s="19">
        <f t="shared" si="57"/>
        <v>193.5999999999998</v>
      </c>
      <c r="W132" s="19">
        <f t="shared" si="57"/>
        <v>140.6</v>
      </c>
      <c r="X132" s="8">
        <f t="shared" si="81"/>
        <v>5</v>
      </c>
      <c r="Y132" s="4">
        <f t="shared" si="58"/>
        <v>12</v>
      </c>
      <c r="Z132" s="8">
        <f t="shared" si="82"/>
        <v>1010.4</v>
      </c>
      <c r="AA132" s="4">
        <f t="shared" si="83"/>
        <v>0</v>
      </c>
      <c r="AB132" s="4">
        <f t="shared" si="84"/>
        <v>0</v>
      </c>
      <c r="AC132" s="4" t="str">
        <f t="shared" si="85"/>
        <v>G0</v>
      </c>
      <c r="AD132" s="4">
        <f t="shared" si="86"/>
        <v>0</v>
      </c>
      <c r="AE132" s="4">
        <f t="shared" si="87"/>
        <v>10.399999999999979</v>
      </c>
      <c r="AF132" s="19">
        <f t="shared" si="59"/>
        <v>0</v>
      </c>
      <c r="AG132" s="19">
        <f t="shared" si="60"/>
        <v>0</v>
      </c>
      <c r="AH132" s="19"/>
      <c r="AI132" s="19">
        <f t="shared" si="61"/>
        <v>193.5999999999998</v>
      </c>
      <c r="AJ132" s="19">
        <f t="shared" si="62"/>
        <v>140</v>
      </c>
      <c r="AK132" s="19"/>
      <c r="AL132" s="19">
        <f t="shared" si="63"/>
        <v>9</v>
      </c>
      <c r="AM132" s="19">
        <f t="shared" si="64"/>
        <v>0</v>
      </c>
      <c r="AN132" s="19">
        <f t="shared" si="88"/>
        <v>9</v>
      </c>
      <c r="AO132" s="19">
        <f t="shared" si="89"/>
        <v>0</v>
      </c>
      <c r="AP132" s="19">
        <f t="shared" si="90"/>
        <v>0</v>
      </c>
      <c r="AQ132" s="19">
        <f t="shared" si="108"/>
        <v>93.599999999999795</v>
      </c>
      <c r="AR132" s="19">
        <f t="shared" si="91"/>
        <v>0</v>
      </c>
      <c r="AS132" s="19">
        <f t="shared" si="92"/>
        <v>-0.6</v>
      </c>
      <c r="AT132" s="4" t="s">
        <v>0</v>
      </c>
      <c r="AU132" s="4">
        <f t="shared" si="93"/>
        <v>2202</v>
      </c>
      <c r="AV132" s="19">
        <f t="shared" si="94"/>
        <v>193.5999999999998</v>
      </c>
      <c r="AW132" s="19">
        <f t="shared" si="94"/>
        <v>139.4</v>
      </c>
      <c r="AX132" s="8">
        <f t="shared" si="95"/>
        <v>5</v>
      </c>
      <c r="AY132" s="4">
        <f t="shared" si="96"/>
        <v>12</v>
      </c>
      <c r="AZ132" s="8">
        <f t="shared" si="97"/>
        <v>1010.4</v>
      </c>
      <c r="BA132" s="4">
        <f t="shared" si="98"/>
        <v>0</v>
      </c>
      <c r="BB132" s="4">
        <f t="shared" si="99"/>
        <v>0</v>
      </c>
      <c r="BC132" s="4" t="str">
        <f t="shared" si="100"/>
        <v>G0</v>
      </c>
      <c r="BD132" s="4">
        <f t="shared" si="101"/>
        <v>0</v>
      </c>
      <c r="BE132" s="19">
        <f t="shared" si="102"/>
        <v>0</v>
      </c>
      <c r="BF132" s="19">
        <f t="shared" si="103"/>
        <v>1.1999999999999886</v>
      </c>
      <c r="BG132" s="19">
        <f t="shared" si="104"/>
        <v>90</v>
      </c>
      <c r="BH132" s="1" t="str">
        <f t="shared" si="105"/>
        <v>T,2201,193.6,140.6,5,12,1010.4,0,0,G0,0</v>
      </c>
      <c r="BI132" s="1" t="str">
        <f t="shared" si="106"/>
        <v>T,2202,193.6,139.4,5,12,1010.4,0,0,G0,0</v>
      </c>
      <c r="BJ132" s="1" t="str">
        <f t="shared" si="65"/>
        <v>T,2201,193.6,140.6,5,12,1010.4,0,0,G0,0|T,2202,193.6,139.4,5,12,1010.4,0,0,G0,0|</v>
      </c>
      <c r="BK132" s="1" t="str">
        <f t="shared" si="66"/>
        <v>193.6,140.0,5.0,9.0,0.0,93.6,0.0,93.6</v>
      </c>
    </row>
    <row r="133" spans="1:63" x14ac:dyDescent="0.2">
      <c r="A133" s="4">
        <f t="shared" si="109"/>
        <v>10.499999999999979</v>
      </c>
      <c r="B133" s="4">
        <f t="shared" si="67"/>
        <v>104.99999999999979</v>
      </c>
      <c r="C133" s="4">
        <f t="shared" si="68"/>
        <v>1</v>
      </c>
      <c r="D133" s="4">
        <v>1</v>
      </c>
      <c r="E133" s="4">
        <f t="shared" si="69"/>
        <v>10.499999999999979</v>
      </c>
      <c r="F133" s="19">
        <f t="shared" si="56"/>
        <v>0</v>
      </c>
      <c r="G133" s="19">
        <f t="shared" si="70"/>
        <v>0</v>
      </c>
      <c r="H133" s="19"/>
      <c r="I133" s="19">
        <f t="shared" si="71"/>
        <v>194.4999999999998</v>
      </c>
      <c r="J133" s="19">
        <f t="shared" si="72"/>
        <v>140</v>
      </c>
      <c r="K133" s="19"/>
      <c r="L133" s="19">
        <f t="shared" si="73"/>
        <v>9</v>
      </c>
      <c r="M133" s="19">
        <f t="shared" si="74"/>
        <v>0</v>
      </c>
      <c r="N133" s="19">
        <f t="shared" si="75"/>
        <v>9</v>
      </c>
      <c r="O133" s="19">
        <f t="shared" si="76"/>
        <v>0</v>
      </c>
      <c r="P133" s="19">
        <f t="shared" si="77"/>
        <v>0</v>
      </c>
      <c r="Q133" s="19">
        <f t="shared" si="107"/>
        <v>94.499999999999801</v>
      </c>
      <c r="R133" s="19">
        <f t="shared" si="78"/>
        <v>0</v>
      </c>
      <c r="S133" s="19">
        <f t="shared" si="79"/>
        <v>0.6</v>
      </c>
      <c r="T133" s="4" t="s">
        <v>0</v>
      </c>
      <c r="U133" s="4">
        <f t="shared" si="80"/>
        <v>2201</v>
      </c>
      <c r="V133" s="19">
        <f t="shared" si="57"/>
        <v>194.4999999999998</v>
      </c>
      <c r="W133" s="19">
        <f t="shared" si="57"/>
        <v>140.6</v>
      </c>
      <c r="X133" s="8">
        <f t="shared" si="81"/>
        <v>5</v>
      </c>
      <c r="Y133" s="4">
        <f t="shared" si="58"/>
        <v>12</v>
      </c>
      <c r="Z133" s="8">
        <f t="shared" si="82"/>
        <v>1010.5</v>
      </c>
      <c r="AA133" s="4">
        <f t="shared" si="83"/>
        <v>0</v>
      </c>
      <c r="AB133" s="4">
        <f t="shared" si="84"/>
        <v>0</v>
      </c>
      <c r="AC133" s="4" t="str">
        <f t="shared" si="85"/>
        <v>G0</v>
      </c>
      <c r="AD133" s="4">
        <f t="shared" si="86"/>
        <v>0</v>
      </c>
      <c r="AE133" s="4">
        <f t="shared" si="87"/>
        <v>10.499999999999979</v>
      </c>
      <c r="AF133" s="19">
        <f t="shared" si="59"/>
        <v>0</v>
      </c>
      <c r="AG133" s="19">
        <f t="shared" si="60"/>
        <v>0</v>
      </c>
      <c r="AH133" s="19"/>
      <c r="AI133" s="19">
        <f t="shared" si="61"/>
        <v>194.4999999999998</v>
      </c>
      <c r="AJ133" s="19">
        <f t="shared" si="62"/>
        <v>140</v>
      </c>
      <c r="AK133" s="19"/>
      <c r="AL133" s="19">
        <f t="shared" si="63"/>
        <v>9</v>
      </c>
      <c r="AM133" s="19">
        <f t="shared" si="64"/>
        <v>0</v>
      </c>
      <c r="AN133" s="19">
        <f t="shared" si="88"/>
        <v>9</v>
      </c>
      <c r="AO133" s="19">
        <f t="shared" si="89"/>
        <v>0</v>
      </c>
      <c r="AP133" s="19">
        <f t="shared" si="90"/>
        <v>0</v>
      </c>
      <c r="AQ133" s="19">
        <f t="shared" si="108"/>
        <v>94.499999999999801</v>
      </c>
      <c r="AR133" s="19">
        <f t="shared" si="91"/>
        <v>0</v>
      </c>
      <c r="AS133" s="19">
        <f t="shared" si="92"/>
        <v>-0.6</v>
      </c>
      <c r="AT133" s="4" t="s">
        <v>0</v>
      </c>
      <c r="AU133" s="4">
        <f t="shared" si="93"/>
        <v>2202</v>
      </c>
      <c r="AV133" s="19">
        <f t="shared" si="94"/>
        <v>194.4999999999998</v>
      </c>
      <c r="AW133" s="19">
        <f t="shared" si="94"/>
        <v>139.4</v>
      </c>
      <c r="AX133" s="8">
        <f t="shared" si="95"/>
        <v>5</v>
      </c>
      <c r="AY133" s="4">
        <f t="shared" si="96"/>
        <v>12</v>
      </c>
      <c r="AZ133" s="8">
        <f t="shared" si="97"/>
        <v>1010.5</v>
      </c>
      <c r="BA133" s="4">
        <f t="shared" si="98"/>
        <v>0</v>
      </c>
      <c r="BB133" s="4">
        <f t="shared" si="99"/>
        <v>0</v>
      </c>
      <c r="BC133" s="4" t="str">
        <f t="shared" si="100"/>
        <v>G0</v>
      </c>
      <c r="BD133" s="4">
        <f t="shared" si="101"/>
        <v>0</v>
      </c>
      <c r="BE133" s="19">
        <f t="shared" si="102"/>
        <v>0</v>
      </c>
      <c r="BF133" s="19">
        <f t="shared" si="103"/>
        <v>1.1999999999999886</v>
      </c>
      <c r="BG133" s="19">
        <f t="shared" si="104"/>
        <v>90</v>
      </c>
      <c r="BH133" s="1" t="str">
        <f t="shared" si="105"/>
        <v>T,2201,194.5,140.6,5,12,1010.5,0,0,G0,0</v>
      </c>
      <c r="BI133" s="1" t="str">
        <f t="shared" si="106"/>
        <v>T,2202,194.5,139.4,5,12,1010.5,0,0,G0,0</v>
      </c>
      <c r="BJ133" s="1" t="str">
        <f t="shared" si="65"/>
        <v>T,2201,194.5,140.6,5,12,1010.5,0,0,G0,0|T,2202,194.5,139.4,5,12,1010.5,0,0,G0,0|</v>
      </c>
      <c r="BK133" s="1" t="str">
        <f t="shared" si="66"/>
        <v>194.5,140.0,5.0,9.0,0.0,94.5,0.0,94.5</v>
      </c>
    </row>
    <row r="134" spans="1:63" x14ac:dyDescent="0.2">
      <c r="A134" s="4">
        <f t="shared" si="109"/>
        <v>10.599999999999978</v>
      </c>
      <c r="B134" s="4">
        <f t="shared" si="67"/>
        <v>105.99999999999977</v>
      </c>
      <c r="C134" s="4">
        <f t="shared" si="68"/>
        <v>1</v>
      </c>
      <c r="D134" s="4">
        <v>1</v>
      </c>
      <c r="E134" s="4">
        <f t="shared" si="69"/>
        <v>10.599999999999978</v>
      </c>
      <c r="F134" s="19">
        <f t="shared" si="56"/>
        <v>0</v>
      </c>
      <c r="G134" s="19">
        <f t="shared" si="70"/>
        <v>0</v>
      </c>
      <c r="H134" s="19"/>
      <c r="I134" s="19">
        <f t="shared" si="71"/>
        <v>195.39999999999981</v>
      </c>
      <c r="J134" s="19">
        <f t="shared" si="72"/>
        <v>140</v>
      </c>
      <c r="K134" s="19"/>
      <c r="L134" s="19">
        <f t="shared" si="73"/>
        <v>9</v>
      </c>
      <c r="M134" s="19">
        <f t="shared" si="74"/>
        <v>0</v>
      </c>
      <c r="N134" s="19">
        <f t="shared" si="75"/>
        <v>9</v>
      </c>
      <c r="O134" s="19">
        <f t="shared" si="76"/>
        <v>0</v>
      </c>
      <c r="P134" s="19">
        <f t="shared" si="77"/>
        <v>0</v>
      </c>
      <c r="Q134" s="19">
        <f t="shared" si="107"/>
        <v>95.399999999999807</v>
      </c>
      <c r="R134" s="19">
        <f t="shared" si="78"/>
        <v>0</v>
      </c>
      <c r="S134" s="19">
        <f t="shared" si="79"/>
        <v>0.6</v>
      </c>
      <c r="T134" s="4" t="s">
        <v>0</v>
      </c>
      <c r="U134" s="4">
        <f t="shared" si="80"/>
        <v>2201</v>
      </c>
      <c r="V134" s="19">
        <f t="shared" si="57"/>
        <v>195.39999999999981</v>
      </c>
      <c r="W134" s="19">
        <f t="shared" si="57"/>
        <v>140.6</v>
      </c>
      <c r="X134" s="8">
        <f t="shared" si="81"/>
        <v>5</v>
      </c>
      <c r="Y134" s="4">
        <f t="shared" si="58"/>
        <v>12</v>
      </c>
      <c r="Z134" s="8">
        <f t="shared" si="82"/>
        <v>1010.6</v>
      </c>
      <c r="AA134" s="4">
        <f t="shared" si="83"/>
        <v>0</v>
      </c>
      <c r="AB134" s="4">
        <f t="shared" si="84"/>
        <v>0</v>
      </c>
      <c r="AC134" s="4" t="str">
        <f t="shared" si="85"/>
        <v>G0</v>
      </c>
      <c r="AD134" s="4">
        <f t="shared" si="86"/>
        <v>0</v>
      </c>
      <c r="AE134" s="4">
        <f t="shared" si="87"/>
        <v>10.599999999999978</v>
      </c>
      <c r="AF134" s="19">
        <f t="shared" si="59"/>
        <v>0</v>
      </c>
      <c r="AG134" s="19">
        <f t="shared" si="60"/>
        <v>0</v>
      </c>
      <c r="AH134" s="19"/>
      <c r="AI134" s="19">
        <f t="shared" si="61"/>
        <v>195.39999999999981</v>
      </c>
      <c r="AJ134" s="19">
        <f t="shared" si="62"/>
        <v>140</v>
      </c>
      <c r="AK134" s="19"/>
      <c r="AL134" s="19">
        <f t="shared" si="63"/>
        <v>9</v>
      </c>
      <c r="AM134" s="19">
        <f t="shared" si="64"/>
        <v>0</v>
      </c>
      <c r="AN134" s="19">
        <f t="shared" si="88"/>
        <v>9</v>
      </c>
      <c r="AO134" s="19">
        <f t="shared" si="89"/>
        <v>0</v>
      </c>
      <c r="AP134" s="19">
        <f t="shared" si="90"/>
        <v>0</v>
      </c>
      <c r="AQ134" s="19">
        <f t="shared" si="108"/>
        <v>95.399999999999807</v>
      </c>
      <c r="AR134" s="19">
        <f t="shared" si="91"/>
        <v>0</v>
      </c>
      <c r="AS134" s="19">
        <f t="shared" si="92"/>
        <v>-0.6</v>
      </c>
      <c r="AT134" s="4" t="s">
        <v>0</v>
      </c>
      <c r="AU134" s="4">
        <f t="shared" si="93"/>
        <v>2202</v>
      </c>
      <c r="AV134" s="19">
        <f t="shared" si="94"/>
        <v>195.39999999999981</v>
      </c>
      <c r="AW134" s="19">
        <f t="shared" si="94"/>
        <v>139.4</v>
      </c>
      <c r="AX134" s="8">
        <f t="shared" si="95"/>
        <v>5</v>
      </c>
      <c r="AY134" s="4">
        <f t="shared" si="96"/>
        <v>12</v>
      </c>
      <c r="AZ134" s="8">
        <f t="shared" si="97"/>
        <v>1010.6</v>
      </c>
      <c r="BA134" s="4">
        <f t="shared" si="98"/>
        <v>0</v>
      </c>
      <c r="BB134" s="4">
        <f t="shared" si="99"/>
        <v>0</v>
      </c>
      <c r="BC134" s="4" t="str">
        <f t="shared" si="100"/>
        <v>G0</v>
      </c>
      <c r="BD134" s="4">
        <f t="shared" si="101"/>
        <v>0</v>
      </c>
      <c r="BE134" s="19">
        <f t="shared" si="102"/>
        <v>0</v>
      </c>
      <c r="BF134" s="19">
        <f t="shared" si="103"/>
        <v>1.1999999999999886</v>
      </c>
      <c r="BG134" s="19">
        <f t="shared" si="104"/>
        <v>90</v>
      </c>
      <c r="BH134" s="1" t="str">
        <f t="shared" si="105"/>
        <v>T,2201,195.4,140.6,5,12,1010.6,0,0,G0,0</v>
      </c>
      <c r="BI134" s="1" t="str">
        <f t="shared" si="106"/>
        <v>T,2202,195.4,139.4,5,12,1010.6,0,0,G0,0</v>
      </c>
      <c r="BJ134" s="1" t="str">
        <f t="shared" si="65"/>
        <v>T,2201,195.4,140.6,5,12,1010.6,0,0,G0,0|T,2202,195.4,139.4,5,12,1010.6,0,0,G0,0|</v>
      </c>
      <c r="BK134" s="1" t="str">
        <f t="shared" si="66"/>
        <v>195.4,140.0,5.0,9.0,0.0,95.4,0.0,95.4</v>
      </c>
    </row>
    <row r="135" spans="1:63" x14ac:dyDescent="0.2">
      <c r="A135" s="4">
        <f t="shared" si="109"/>
        <v>10.699999999999978</v>
      </c>
      <c r="B135" s="4">
        <f t="shared" si="67"/>
        <v>106.99999999999977</v>
      </c>
      <c r="C135" s="4">
        <f t="shared" si="68"/>
        <v>1</v>
      </c>
      <c r="D135" s="4">
        <v>1</v>
      </c>
      <c r="E135" s="4">
        <f t="shared" si="69"/>
        <v>10.699999999999978</v>
      </c>
      <c r="F135" s="19">
        <f t="shared" si="56"/>
        <v>0</v>
      </c>
      <c r="G135" s="19">
        <f t="shared" si="70"/>
        <v>0</v>
      </c>
      <c r="H135" s="19"/>
      <c r="I135" s="19">
        <f t="shared" si="71"/>
        <v>196.29999999999978</v>
      </c>
      <c r="J135" s="19">
        <f t="shared" si="72"/>
        <v>140</v>
      </c>
      <c r="K135" s="19"/>
      <c r="L135" s="19">
        <f t="shared" si="73"/>
        <v>9</v>
      </c>
      <c r="M135" s="19">
        <f t="shared" si="74"/>
        <v>0</v>
      </c>
      <c r="N135" s="19">
        <f t="shared" si="75"/>
        <v>9</v>
      </c>
      <c r="O135" s="19">
        <f t="shared" si="76"/>
        <v>0</v>
      </c>
      <c r="P135" s="19">
        <f t="shared" si="77"/>
        <v>0</v>
      </c>
      <c r="Q135" s="19">
        <f t="shared" si="107"/>
        <v>96.299999999999784</v>
      </c>
      <c r="R135" s="19">
        <f t="shared" si="78"/>
        <v>0</v>
      </c>
      <c r="S135" s="19">
        <f t="shared" si="79"/>
        <v>0.6</v>
      </c>
      <c r="T135" s="4" t="s">
        <v>0</v>
      </c>
      <c r="U135" s="4">
        <f t="shared" si="80"/>
        <v>2201</v>
      </c>
      <c r="V135" s="19">
        <f t="shared" si="57"/>
        <v>196.29999999999978</v>
      </c>
      <c r="W135" s="19">
        <f t="shared" si="57"/>
        <v>140.6</v>
      </c>
      <c r="X135" s="8">
        <f t="shared" si="81"/>
        <v>5</v>
      </c>
      <c r="Y135" s="4">
        <f t="shared" si="58"/>
        <v>12</v>
      </c>
      <c r="Z135" s="8">
        <f t="shared" si="82"/>
        <v>1010.6999999999999</v>
      </c>
      <c r="AA135" s="4">
        <f t="shared" si="83"/>
        <v>0</v>
      </c>
      <c r="AB135" s="4">
        <f t="shared" si="84"/>
        <v>0</v>
      </c>
      <c r="AC135" s="4" t="str">
        <f t="shared" si="85"/>
        <v>G0</v>
      </c>
      <c r="AD135" s="4">
        <f t="shared" si="86"/>
        <v>0</v>
      </c>
      <c r="AE135" s="4">
        <f t="shared" si="87"/>
        <v>10.699999999999978</v>
      </c>
      <c r="AF135" s="19">
        <f t="shared" si="59"/>
        <v>0</v>
      </c>
      <c r="AG135" s="19">
        <f t="shared" si="60"/>
        <v>0</v>
      </c>
      <c r="AH135" s="19"/>
      <c r="AI135" s="19">
        <f t="shared" si="61"/>
        <v>196.29999999999978</v>
      </c>
      <c r="AJ135" s="19">
        <f t="shared" si="62"/>
        <v>140</v>
      </c>
      <c r="AK135" s="19"/>
      <c r="AL135" s="19">
        <f t="shared" si="63"/>
        <v>9</v>
      </c>
      <c r="AM135" s="19">
        <f t="shared" si="64"/>
        <v>0</v>
      </c>
      <c r="AN135" s="19">
        <f t="shared" si="88"/>
        <v>9</v>
      </c>
      <c r="AO135" s="19">
        <f t="shared" si="89"/>
        <v>0</v>
      </c>
      <c r="AP135" s="19">
        <f t="shared" si="90"/>
        <v>0</v>
      </c>
      <c r="AQ135" s="19">
        <f t="shared" si="108"/>
        <v>96.299999999999784</v>
      </c>
      <c r="AR135" s="19">
        <f t="shared" si="91"/>
        <v>0</v>
      </c>
      <c r="AS135" s="19">
        <f t="shared" si="92"/>
        <v>-0.6</v>
      </c>
      <c r="AT135" s="4" t="s">
        <v>0</v>
      </c>
      <c r="AU135" s="4">
        <f t="shared" si="93"/>
        <v>2202</v>
      </c>
      <c r="AV135" s="19">
        <f t="shared" si="94"/>
        <v>196.29999999999978</v>
      </c>
      <c r="AW135" s="19">
        <f t="shared" si="94"/>
        <v>139.4</v>
      </c>
      <c r="AX135" s="8">
        <f t="shared" si="95"/>
        <v>5</v>
      </c>
      <c r="AY135" s="4">
        <f t="shared" si="96"/>
        <v>12</v>
      </c>
      <c r="AZ135" s="8">
        <f t="shared" si="97"/>
        <v>1010.6999999999999</v>
      </c>
      <c r="BA135" s="4">
        <f t="shared" si="98"/>
        <v>0</v>
      </c>
      <c r="BB135" s="4">
        <f t="shared" si="99"/>
        <v>0</v>
      </c>
      <c r="BC135" s="4" t="str">
        <f t="shared" si="100"/>
        <v>G0</v>
      </c>
      <c r="BD135" s="4">
        <f t="shared" si="101"/>
        <v>0</v>
      </c>
      <c r="BE135" s="19">
        <f t="shared" si="102"/>
        <v>0</v>
      </c>
      <c r="BF135" s="19">
        <f t="shared" si="103"/>
        <v>1.1999999999999886</v>
      </c>
      <c r="BG135" s="19">
        <f t="shared" si="104"/>
        <v>90</v>
      </c>
      <c r="BH135" s="1" t="str">
        <f t="shared" si="105"/>
        <v>T,2201,196.3,140.6,5,12,1010.7,0,0,G0,0</v>
      </c>
      <c r="BI135" s="1" t="str">
        <f t="shared" si="106"/>
        <v>T,2202,196.3,139.4,5,12,1010.7,0,0,G0,0</v>
      </c>
      <c r="BJ135" s="1" t="str">
        <f t="shared" si="65"/>
        <v>T,2201,196.3,140.6,5,12,1010.7,0,0,G0,0|T,2202,196.3,139.4,5,12,1010.7,0,0,G0,0|</v>
      </c>
      <c r="BK135" s="1" t="str">
        <f t="shared" si="66"/>
        <v>196.3,140.0,5.0,9.0,0.0,96.3,0.0,96.3</v>
      </c>
    </row>
    <row r="136" spans="1:63" x14ac:dyDescent="0.2">
      <c r="A136" s="4">
        <f t="shared" si="109"/>
        <v>10.799999999999978</v>
      </c>
      <c r="B136" s="4">
        <f t="shared" si="67"/>
        <v>107.99999999999977</v>
      </c>
      <c r="C136" s="4">
        <f t="shared" si="68"/>
        <v>1</v>
      </c>
      <c r="D136" s="4">
        <v>1</v>
      </c>
      <c r="E136" s="4">
        <f t="shared" si="69"/>
        <v>10.799999999999978</v>
      </c>
      <c r="F136" s="19">
        <f t="shared" si="56"/>
        <v>0</v>
      </c>
      <c r="G136" s="19">
        <f t="shared" si="70"/>
        <v>0</v>
      </c>
      <c r="H136" s="19"/>
      <c r="I136" s="19">
        <f t="shared" si="71"/>
        <v>197.19999999999982</v>
      </c>
      <c r="J136" s="19">
        <f t="shared" si="72"/>
        <v>140</v>
      </c>
      <c r="K136" s="19"/>
      <c r="L136" s="19">
        <f t="shared" si="73"/>
        <v>9</v>
      </c>
      <c r="M136" s="19">
        <f t="shared" si="74"/>
        <v>0</v>
      </c>
      <c r="N136" s="19">
        <f t="shared" si="75"/>
        <v>9</v>
      </c>
      <c r="O136" s="19">
        <f t="shared" si="76"/>
        <v>0</v>
      </c>
      <c r="P136" s="19">
        <f t="shared" si="77"/>
        <v>0</v>
      </c>
      <c r="Q136" s="19">
        <f t="shared" si="107"/>
        <v>97.199999999999818</v>
      </c>
      <c r="R136" s="19">
        <f t="shared" si="78"/>
        <v>0</v>
      </c>
      <c r="S136" s="19">
        <f t="shared" si="79"/>
        <v>0.6</v>
      </c>
      <c r="T136" s="4" t="s">
        <v>0</v>
      </c>
      <c r="U136" s="4">
        <f t="shared" si="80"/>
        <v>2201</v>
      </c>
      <c r="V136" s="19">
        <f t="shared" si="57"/>
        <v>197.19999999999982</v>
      </c>
      <c r="W136" s="19">
        <f t="shared" si="57"/>
        <v>140.6</v>
      </c>
      <c r="X136" s="8">
        <f t="shared" si="81"/>
        <v>5</v>
      </c>
      <c r="Y136" s="4">
        <f t="shared" si="58"/>
        <v>12</v>
      </c>
      <c r="Z136" s="8">
        <f t="shared" si="82"/>
        <v>1010.8</v>
      </c>
      <c r="AA136" s="4">
        <f t="shared" si="83"/>
        <v>0</v>
      </c>
      <c r="AB136" s="4">
        <f t="shared" si="84"/>
        <v>0</v>
      </c>
      <c r="AC136" s="4" t="str">
        <f t="shared" si="85"/>
        <v>G0</v>
      </c>
      <c r="AD136" s="4">
        <f t="shared" si="86"/>
        <v>0</v>
      </c>
      <c r="AE136" s="4">
        <f t="shared" si="87"/>
        <v>10.799999999999978</v>
      </c>
      <c r="AF136" s="19">
        <f t="shared" si="59"/>
        <v>0</v>
      </c>
      <c r="AG136" s="19">
        <f t="shared" si="60"/>
        <v>0</v>
      </c>
      <c r="AH136" s="19"/>
      <c r="AI136" s="19">
        <f t="shared" si="61"/>
        <v>197.19999999999982</v>
      </c>
      <c r="AJ136" s="19">
        <f t="shared" si="62"/>
        <v>140</v>
      </c>
      <c r="AK136" s="19"/>
      <c r="AL136" s="19">
        <f t="shared" si="63"/>
        <v>9</v>
      </c>
      <c r="AM136" s="19">
        <f t="shared" si="64"/>
        <v>0</v>
      </c>
      <c r="AN136" s="19">
        <f t="shared" si="88"/>
        <v>9</v>
      </c>
      <c r="AO136" s="19">
        <f t="shared" si="89"/>
        <v>0</v>
      </c>
      <c r="AP136" s="19">
        <f t="shared" si="90"/>
        <v>0</v>
      </c>
      <c r="AQ136" s="19">
        <f t="shared" si="108"/>
        <v>97.199999999999818</v>
      </c>
      <c r="AR136" s="19">
        <f t="shared" si="91"/>
        <v>0</v>
      </c>
      <c r="AS136" s="19">
        <f t="shared" si="92"/>
        <v>-0.6</v>
      </c>
      <c r="AT136" s="4" t="s">
        <v>0</v>
      </c>
      <c r="AU136" s="4">
        <f t="shared" si="93"/>
        <v>2202</v>
      </c>
      <c r="AV136" s="19">
        <f t="shared" si="94"/>
        <v>197.19999999999982</v>
      </c>
      <c r="AW136" s="19">
        <f t="shared" si="94"/>
        <v>139.4</v>
      </c>
      <c r="AX136" s="8">
        <f t="shared" si="95"/>
        <v>5</v>
      </c>
      <c r="AY136" s="4">
        <f t="shared" si="96"/>
        <v>12</v>
      </c>
      <c r="AZ136" s="8">
        <f t="shared" si="97"/>
        <v>1010.8</v>
      </c>
      <c r="BA136" s="4">
        <f t="shared" si="98"/>
        <v>0</v>
      </c>
      <c r="BB136" s="4">
        <f t="shared" si="99"/>
        <v>0</v>
      </c>
      <c r="BC136" s="4" t="str">
        <f t="shared" si="100"/>
        <v>G0</v>
      </c>
      <c r="BD136" s="4">
        <f t="shared" si="101"/>
        <v>0</v>
      </c>
      <c r="BE136" s="19">
        <f t="shared" si="102"/>
        <v>0</v>
      </c>
      <c r="BF136" s="19">
        <f t="shared" si="103"/>
        <v>1.1999999999999886</v>
      </c>
      <c r="BG136" s="19">
        <f t="shared" si="104"/>
        <v>90</v>
      </c>
      <c r="BH136" s="1" t="str">
        <f t="shared" si="105"/>
        <v>T,2201,197.2,140.6,5,12,1010.8,0,0,G0,0</v>
      </c>
      <c r="BI136" s="1" t="str">
        <f t="shared" si="106"/>
        <v>T,2202,197.2,139.4,5,12,1010.8,0,0,G0,0</v>
      </c>
      <c r="BJ136" s="1" t="str">
        <f t="shared" si="65"/>
        <v>T,2201,197.2,140.6,5,12,1010.8,0,0,G0,0|T,2202,197.2,139.4,5,12,1010.8,0,0,G0,0|</v>
      </c>
      <c r="BK136" s="1" t="str">
        <f t="shared" si="66"/>
        <v>197.2,140.0,5.0,9.0,0.0,97.2,0.0,97.2</v>
      </c>
    </row>
    <row r="137" spans="1:63" x14ac:dyDescent="0.2">
      <c r="A137" s="4">
        <f t="shared" si="109"/>
        <v>10.899999999999977</v>
      </c>
      <c r="B137" s="4">
        <f t="shared" si="67"/>
        <v>108.99999999999977</v>
      </c>
      <c r="C137" s="4">
        <f t="shared" si="68"/>
        <v>1</v>
      </c>
      <c r="D137" s="4">
        <v>1</v>
      </c>
      <c r="E137" s="4">
        <f t="shared" si="69"/>
        <v>10.899999999999977</v>
      </c>
      <c r="F137" s="19">
        <f t="shared" si="56"/>
        <v>0</v>
      </c>
      <c r="G137" s="19">
        <f t="shared" si="70"/>
        <v>0</v>
      </c>
      <c r="H137" s="19"/>
      <c r="I137" s="19">
        <f t="shared" si="71"/>
        <v>198.0999999999998</v>
      </c>
      <c r="J137" s="19">
        <f t="shared" si="72"/>
        <v>140</v>
      </c>
      <c r="K137" s="19"/>
      <c r="L137" s="19">
        <f t="shared" si="73"/>
        <v>9</v>
      </c>
      <c r="M137" s="19">
        <f t="shared" si="74"/>
        <v>0</v>
      </c>
      <c r="N137" s="19">
        <f t="shared" si="75"/>
        <v>9</v>
      </c>
      <c r="O137" s="19">
        <f t="shared" si="76"/>
        <v>0</v>
      </c>
      <c r="P137" s="19">
        <f t="shared" si="77"/>
        <v>0</v>
      </c>
      <c r="Q137" s="19">
        <f t="shared" si="107"/>
        <v>98.099999999999795</v>
      </c>
      <c r="R137" s="19">
        <f t="shared" si="78"/>
        <v>0</v>
      </c>
      <c r="S137" s="19">
        <f t="shared" si="79"/>
        <v>0.6</v>
      </c>
      <c r="T137" s="4" t="s">
        <v>0</v>
      </c>
      <c r="U137" s="4">
        <f t="shared" si="80"/>
        <v>2201</v>
      </c>
      <c r="V137" s="19">
        <f t="shared" si="57"/>
        <v>198.0999999999998</v>
      </c>
      <c r="W137" s="19">
        <f t="shared" si="57"/>
        <v>140.6</v>
      </c>
      <c r="X137" s="8">
        <f t="shared" si="81"/>
        <v>5</v>
      </c>
      <c r="Y137" s="4">
        <f t="shared" si="58"/>
        <v>12</v>
      </c>
      <c r="Z137" s="8">
        <f t="shared" si="82"/>
        <v>1010.9</v>
      </c>
      <c r="AA137" s="4">
        <f t="shared" si="83"/>
        <v>0</v>
      </c>
      <c r="AB137" s="4">
        <f t="shared" si="84"/>
        <v>0</v>
      </c>
      <c r="AC137" s="4" t="str">
        <f t="shared" si="85"/>
        <v>G0</v>
      </c>
      <c r="AD137" s="4">
        <f t="shared" si="86"/>
        <v>0</v>
      </c>
      <c r="AE137" s="4">
        <f t="shared" si="87"/>
        <v>10.899999999999977</v>
      </c>
      <c r="AF137" s="19">
        <f t="shared" si="59"/>
        <v>0</v>
      </c>
      <c r="AG137" s="19">
        <f t="shared" si="60"/>
        <v>0</v>
      </c>
      <c r="AH137" s="19"/>
      <c r="AI137" s="19">
        <f t="shared" si="61"/>
        <v>198.0999999999998</v>
      </c>
      <c r="AJ137" s="19">
        <f t="shared" si="62"/>
        <v>140</v>
      </c>
      <c r="AK137" s="19"/>
      <c r="AL137" s="19">
        <f t="shared" si="63"/>
        <v>9</v>
      </c>
      <c r="AM137" s="19">
        <f t="shared" si="64"/>
        <v>0</v>
      </c>
      <c r="AN137" s="19">
        <f t="shared" si="88"/>
        <v>9</v>
      </c>
      <c r="AO137" s="19">
        <f t="shared" si="89"/>
        <v>0</v>
      </c>
      <c r="AP137" s="19">
        <f t="shared" si="90"/>
        <v>0</v>
      </c>
      <c r="AQ137" s="19">
        <f t="shared" si="108"/>
        <v>98.099999999999795</v>
      </c>
      <c r="AR137" s="19">
        <f t="shared" si="91"/>
        <v>0</v>
      </c>
      <c r="AS137" s="19">
        <f t="shared" si="92"/>
        <v>-0.6</v>
      </c>
      <c r="AT137" s="4" t="s">
        <v>0</v>
      </c>
      <c r="AU137" s="4">
        <f t="shared" si="93"/>
        <v>2202</v>
      </c>
      <c r="AV137" s="19">
        <f t="shared" si="94"/>
        <v>198.0999999999998</v>
      </c>
      <c r="AW137" s="19">
        <f t="shared" si="94"/>
        <v>139.4</v>
      </c>
      <c r="AX137" s="8">
        <f t="shared" si="95"/>
        <v>5</v>
      </c>
      <c r="AY137" s="4">
        <f t="shared" si="96"/>
        <v>12</v>
      </c>
      <c r="AZ137" s="8">
        <f t="shared" si="97"/>
        <v>1010.9</v>
      </c>
      <c r="BA137" s="4">
        <f t="shared" si="98"/>
        <v>0</v>
      </c>
      <c r="BB137" s="4">
        <f t="shared" si="99"/>
        <v>0</v>
      </c>
      <c r="BC137" s="4" t="str">
        <f t="shared" si="100"/>
        <v>G0</v>
      </c>
      <c r="BD137" s="4">
        <f t="shared" si="101"/>
        <v>0</v>
      </c>
      <c r="BE137" s="19">
        <f t="shared" si="102"/>
        <v>0</v>
      </c>
      <c r="BF137" s="19">
        <f t="shared" si="103"/>
        <v>1.1999999999999886</v>
      </c>
      <c r="BG137" s="19">
        <f t="shared" si="104"/>
        <v>90</v>
      </c>
      <c r="BH137" s="1" t="str">
        <f t="shared" si="105"/>
        <v>T,2201,198.1,140.6,5,12,1010.9,0,0,G0,0</v>
      </c>
      <c r="BI137" s="1" t="str">
        <f t="shared" si="106"/>
        <v>T,2202,198.1,139.4,5,12,1010.9,0,0,G0,0</v>
      </c>
      <c r="BJ137" s="1" t="str">
        <f t="shared" si="65"/>
        <v>T,2201,198.1,140.6,5,12,1010.9,0,0,G0,0|T,2202,198.1,139.4,5,12,1010.9,0,0,G0,0|</v>
      </c>
      <c r="BK137" s="1" t="str">
        <f t="shared" si="66"/>
        <v>198.1,140.0,5.0,9.0,0.0,98.1,0.0,98.1</v>
      </c>
    </row>
    <row r="138" spans="1:63" x14ac:dyDescent="0.2">
      <c r="A138" s="155">
        <f t="shared" si="109"/>
        <v>10.999999999999977</v>
      </c>
      <c r="B138" s="4">
        <f t="shared" si="67"/>
        <v>109.99999999999976</v>
      </c>
      <c r="C138" s="4">
        <f t="shared" si="68"/>
        <v>1</v>
      </c>
      <c r="D138" s="4">
        <v>1</v>
      </c>
      <c r="E138" s="4">
        <f t="shared" si="69"/>
        <v>10.999999999999977</v>
      </c>
      <c r="F138" s="19">
        <f t="shared" si="56"/>
        <v>0</v>
      </c>
      <c r="G138" s="19">
        <f t="shared" si="70"/>
        <v>0</v>
      </c>
      <c r="H138" s="19"/>
      <c r="I138" s="19">
        <f t="shared" si="71"/>
        <v>198.99999999999977</v>
      </c>
      <c r="J138" s="19">
        <f t="shared" si="72"/>
        <v>140</v>
      </c>
      <c r="K138" s="19"/>
      <c r="L138" s="19">
        <f t="shared" si="73"/>
        <v>9</v>
      </c>
      <c r="M138" s="19">
        <f t="shared" si="74"/>
        <v>0</v>
      </c>
      <c r="N138" s="19">
        <f t="shared" si="75"/>
        <v>9</v>
      </c>
      <c r="O138" s="19">
        <f t="shared" si="76"/>
        <v>0</v>
      </c>
      <c r="P138" s="19">
        <f t="shared" si="77"/>
        <v>0</v>
      </c>
      <c r="Q138" s="19">
        <f t="shared" si="107"/>
        <v>98.999999999999773</v>
      </c>
      <c r="R138" s="19">
        <f t="shared" si="78"/>
        <v>0</v>
      </c>
      <c r="S138" s="19">
        <f t="shared" si="79"/>
        <v>0.6</v>
      </c>
      <c r="T138" s="4" t="s">
        <v>0</v>
      </c>
      <c r="U138" s="4">
        <f t="shared" si="80"/>
        <v>2201</v>
      </c>
      <c r="V138" s="156">
        <f>I138+R138 + 1.5*$M$7</f>
        <v>203.83999999999978</v>
      </c>
      <c r="W138" s="156">
        <f>J138+S138 - 1.8*$M$7</f>
        <v>134.792</v>
      </c>
      <c r="X138" s="8">
        <f t="shared" si="81"/>
        <v>5</v>
      </c>
      <c r="Y138" s="4">
        <f t="shared" si="58"/>
        <v>12</v>
      </c>
      <c r="Z138" s="8">
        <f t="shared" si="82"/>
        <v>1011</v>
      </c>
      <c r="AA138" s="4">
        <f t="shared" si="83"/>
        <v>0</v>
      </c>
      <c r="AB138" s="4">
        <f t="shared" si="84"/>
        <v>0</v>
      </c>
      <c r="AC138" s="4" t="str">
        <f t="shared" si="85"/>
        <v>G0</v>
      </c>
      <c r="AD138" s="4">
        <f t="shared" si="86"/>
        <v>0</v>
      </c>
      <c r="AE138" s="4">
        <f t="shared" si="87"/>
        <v>10.999999999999977</v>
      </c>
      <c r="AF138" s="19">
        <f t="shared" si="59"/>
        <v>0</v>
      </c>
      <c r="AG138" s="19">
        <f t="shared" si="60"/>
        <v>0</v>
      </c>
      <c r="AH138" s="19"/>
      <c r="AI138" s="19">
        <f t="shared" si="61"/>
        <v>198.99999999999977</v>
      </c>
      <c r="AJ138" s="19">
        <f t="shared" si="62"/>
        <v>140</v>
      </c>
      <c r="AK138" s="19"/>
      <c r="AL138" s="19">
        <f t="shared" si="63"/>
        <v>9</v>
      </c>
      <c r="AM138" s="19">
        <f t="shared" si="64"/>
        <v>0</v>
      </c>
      <c r="AN138" s="19">
        <f t="shared" si="88"/>
        <v>9</v>
      </c>
      <c r="AO138" s="19">
        <f t="shared" si="89"/>
        <v>0</v>
      </c>
      <c r="AP138" s="19">
        <f t="shared" si="90"/>
        <v>0</v>
      </c>
      <c r="AQ138" s="19">
        <f t="shared" si="108"/>
        <v>98.999999999999773</v>
      </c>
      <c r="AR138" s="19">
        <f t="shared" si="91"/>
        <v>0</v>
      </c>
      <c r="AS138" s="19">
        <f t="shared" si="92"/>
        <v>-0.6</v>
      </c>
      <c r="AT138" s="4" t="s">
        <v>0</v>
      </c>
      <c r="AU138" s="4">
        <f t="shared" si="93"/>
        <v>2202</v>
      </c>
      <c r="AV138" s="19">
        <f t="shared" si="94"/>
        <v>198.99999999999977</v>
      </c>
      <c r="AW138" s="19">
        <f t="shared" si="94"/>
        <v>139.4</v>
      </c>
      <c r="AX138" s="8">
        <f t="shared" si="95"/>
        <v>5</v>
      </c>
      <c r="AY138" s="4">
        <f t="shared" si="96"/>
        <v>12</v>
      </c>
      <c r="AZ138" s="8">
        <f t="shared" si="97"/>
        <v>1011</v>
      </c>
      <c r="BA138" s="4">
        <f t="shared" si="98"/>
        <v>0</v>
      </c>
      <c r="BB138" s="4">
        <f t="shared" si="99"/>
        <v>0</v>
      </c>
      <c r="BC138" s="4" t="str">
        <f t="shared" si="100"/>
        <v>G0</v>
      </c>
      <c r="BD138" s="4">
        <f t="shared" si="101"/>
        <v>0</v>
      </c>
      <c r="BE138" s="19">
        <f t="shared" si="102"/>
        <v>0</v>
      </c>
      <c r="BF138" s="19">
        <f t="shared" si="103"/>
        <v>6.6827587117896199</v>
      </c>
      <c r="BG138" s="19">
        <f t="shared" si="104"/>
        <v>-43.593358369361241</v>
      </c>
      <c r="BH138" s="1" t="str">
        <f t="shared" si="105"/>
        <v>T,2201,203.8,134.8,5,12,1011.0,0,0,G0,0</v>
      </c>
      <c r="BI138" s="1" t="str">
        <f t="shared" si="106"/>
        <v>T,2202,199.0,139.4,5,12,1011.0,0,0,G0,0</v>
      </c>
      <c r="BJ138" s="1" t="str">
        <f t="shared" si="65"/>
        <v>T,2201,203.8,134.8,5,12,1011.0,0,0,G0,0|T,2202,199.0,139.4,5,12,1011.0,0,0,G0,0|</v>
      </c>
      <c r="BK138" s="1" t="str">
        <f t="shared" si="66"/>
        <v>199.0,140.0,5.0,9.0,0.0,99.0,0.0,99.0</v>
      </c>
    </row>
    <row r="139" spans="1:63" x14ac:dyDescent="0.2">
      <c r="A139" s="4">
        <f t="shared" si="109"/>
        <v>11.099999999999977</v>
      </c>
      <c r="B139" s="4">
        <f t="shared" si="67"/>
        <v>110.99999999999976</v>
      </c>
      <c r="C139" s="4">
        <f t="shared" si="68"/>
        <v>1</v>
      </c>
      <c r="D139" s="4">
        <v>1</v>
      </c>
      <c r="E139" s="4">
        <f t="shared" si="69"/>
        <v>11.099999999999977</v>
      </c>
      <c r="F139" s="19">
        <f t="shared" si="56"/>
        <v>0</v>
      </c>
      <c r="G139" s="19">
        <f t="shared" si="70"/>
        <v>0</v>
      </c>
      <c r="H139" s="19"/>
      <c r="I139" s="19">
        <f t="shared" si="71"/>
        <v>199.89999999999981</v>
      </c>
      <c r="J139" s="19">
        <f t="shared" si="72"/>
        <v>140</v>
      </c>
      <c r="K139" s="19"/>
      <c r="L139" s="19">
        <f t="shared" si="73"/>
        <v>9</v>
      </c>
      <c r="M139" s="19">
        <f t="shared" si="74"/>
        <v>0</v>
      </c>
      <c r="N139" s="19">
        <f t="shared" si="75"/>
        <v>9</v>
      </c>
      <c r="O139" s="19">
        <f t="shared" si="76"/>
        <v>0</v>
      </c>
      <c r="P139" s="19">
        <f t="shared" si="77"/>
        <v>0</v>
      </c>
      <c r="Q139" s="19">
        <f t="shared" si="107"/>
        <v>99.899999999999807</v>
      </c>
      <c r="R139" s="19">
        <f t="shared" si="78"/>
        <v>0</v>
      </c>
      <c r="S139" s="19">
        <f t="shared" si="79"/>
        <v>0.6</v>
      </c>
      <c r="T139" s="4" t="s">
        <v>0</v>
      </c>
      <c r="U139" s="4">
        <f t="shared" si="80"/>
        <v>2201</v>
      </c>
      <c r="V139" s="19">
        <f t="shared" si="57"/>
        <v>199.89999999999981</v>
      </c>
      <c r="W139" s="19">
        <f t="shared" si="57"/>
        <v>140.6</v>
      </c>
      <c r="X139" s="8">
        <f t="shared" si="81"/>
        <v>5</v>
      </c>
      <c r="Y139" s="4">
        <f t="shared" si="58"/>
        <v>12</v>
      </c>
      <c r="Z139" s="8">
        <f t="shared" si="82"/>
        <v>1011.1</v>
      </c>
      <c r="AA139" s="4">
        <f t="shared" si="83"/>
        <v>0</v>
      </c>
      <c r="AB139" s="4">
        <f t="shared" si="84"/>
        <v>0</v>
      </c>
      <c r="AC139" s="4" t="str">
        <f t="shared" si="85"/>
        <v>G0</v>
      </c>
      <c r="AD139" s="4">
        <f t="shared" si="86"/>
        <v>0</v>
      </c>
      <c r="AE139" s="4">
        <f t="shared" si="87"/>
        <v>11.099999999999977</v>
      </c>
      <c r="AF139" s="19">
        <f t="shared" si="59"/>
        <v>0</v>
      </c>
      <c r="AG139" s="19">
        <f t="shared" si="60"/>
        <v>0</v>
      </c>
      <c r="AH139" s="19"/>
      <c r="AI139" s="19">
        <f t="shared" si="61"/>
        <v>199.89999999999981</v>
      </c>
      <c r="AJ139" s="19">
        <f t="shared" si="62"/>
        <v>140</v>
      </c>
      <c r="AK139" s="19"/>
      <c r="AL139" s="19">
        <f t="shared" si="63"/>
        <v>9</v>
      </c>
      <c r="AM139" s="19">
        <f t="shared" si="64"/>
        <v>0</v>
      </c>
      <c r="AN139" s="19">
        <f t="shared" si="88"/>
        <v>9</v>
      </c>
      <c r="AO139" s="19">
        <f t="shared" si="89"/>
        <v>0</v>
      </c>
      <c r="AP139" s="19">
        <f t="shared" si="90"/>
        <v>0</v>
      </c>
      <c r="AQ139" s="19">
        <f t="shared" si="108"/>
        <v>99.899999999999807</v>
      </c>
      <c r="AR139" s="19">
        <f t="shared" si="91"/>
        <v>0</v>
      </c>
      <c r="AS139" s="19">
        <f t="shared" si="92"/>
        <v>-0.6</v>
      </c>
      <c r="AT139" s="4" t="s">
        <v>0</v>
      </c>
      <c r="AU139" s="4">
        <f t="shared" si="93"/>
        <v>2202</v>
      </c>
      <c r="AV139" s="19">
        <f t="shared" si="94"/>
        <v>199.89999999999981</v>
      </c>
      <c r="AW139" s="19">
        <f t="shared" si="94"/>
        <v>139.4</v>
      </c>
      <c r="AX139" s="8">
        <f t="shared" si="95"/>
        <v>5</v>
      </c>
      <c r="AY139" s="4">
        <f t="shared" si="96"/>
        <v>12</v>
      </c>
      <c r="AZ139" s="8">
        <f t="shared" si="97"/>
        <v>1011.1</v>
      </c>
      <c r="BA139" s="4">
        <f t="shared" si="98"/>
        <v>0</v>
      </c>
      <c r="BB139" s="4">
        <f t="shared" si="99"/>
        <v>0</v>
      </c>
      <c r="BC139" s="4" t="str">
        <f t="shared" si="100"/>
        <v>G0</v>
      </c>
      <c r="BD139" s="4">
        <f t="shared" si="101"/>
        <v>0</v>
      </c>
      <c r="BE139" s="19">
        <f t="shared" si="102"/>
        <v>0</v>
      </c>
      <c r="BF139" s="19">
        <f t="shared" si="103"/>
        <v>1.1999999999999886</v>
      </c>
      <c r="BG139" s="19">
        <f t="shared" si="104"/>
        <v>90</v>
      </c>
      <c r="BH139" s="1" t="str">
        <f t="shared" si="105"/>
        <v>T,2201,199.9,140.6,5,12,1011.1,0,0,G0,0</v>
      </c>
      <c r="BI139" s="1" t="str">
        <f t="shared" si="106"/>
        <v>T,2202,199.9,139.4,5,12,1011.1,0,0,G0,0</v>
      </c>
      <c r="BJ139" s="1" t="str">
        <f t="shared" si="65"/>
        <v>T,2201,199.9,140.6,5,12,1011.1,0,0,G0,0|T,2202,199.9,139.4,5,12,1011.1,0,0,G0,0|</v>
      </c>
      <c r="BK139" s="1" t="str">
        <f t="shared" si="66"/>
        <v>199.9,140.0,5.0,9.0,0.0,99.9,0.0,99.9</v>
      </c>
    </row>
    <row r="140" spans="1:63" x14ac:dyDescent="0.2">
      <c r="A140" s="4">
        <f t="shared" si="109"/>
        <v>11.199999999999976</v>
      </c>
      <c r="B140" s="4">
        <f t="shared" si="67"/>
        <v>111.99999999999976</v>
      </c>
      <c r="C140" s="4">
        <f t="shared" si="68"/>
        <v>1</v>
      </c>
      <c r="D140" s="4">
        <v>1</v>
      </c>
      <c r="E140" s="4">
        <f t="shared" si="69"/>
        <v>11.199999999999976</v>
      </c>
      <c r="F140" s="19">
        <f t="shared" si="56"/>
        <v>0</v>
      </c>
      <c r="G140" s="19">
        <f t="shared" si="70"/>
        <v>0</v>
      </c>
      <c r="H140" s="19"/>
      <c r="I140" s="19">
        <f t="shared" si="71"/>
        <v>200.79999999999978</v>
      </c>
      <c r="J140" s="19">
        <f t="shared" si="72"/>
        <v>140</v>
      </c>
      <c r="K140" s="19"/>
      <c r="L140" s="19">
        <f t="shared" si="73"/>
        <v>9</v>
      </c>
      <c r="M140" s="19">
        <f t="shared" si="74"/>
        <v>0</v>
      </c>
      <c r="N140" s="19">
        <f t="shared" si="75"/>
        <v>9</v>
      </c>
      <c r="O140" s="19">
        <f t="shared" si="76"/>
        <v>0</v>
      </c>
      <c r="P140" s="19">
        <f t="shared" si="77"/>
        <v>0</v>
      </c>
      <c r="Q140" s="19">
        <f t="shared" si="107"/>
        <v>100.79999999999978</v>
      </c>
      <c r="R140" s="19">
        <f t="shared" si="78"/>
        <v>0</v>
      </c>
      <c r="S140" s="19">
        <f t="shared" si="79"/>
        <v>0.6</v>
      </c>
      <c r="T140" s="4" t="s">
        <v>0</v>
      </c>
      <c r="U140" s="4">
        <f t="shared" si="80"/>
        <v>2201</v>
      </c>
      <c r="V140" s="19">
        <f t="shared" si="57"/>
        <v>200.79999999999978</v>
      </c>
      <c r="W140" s="19">
        <f t="shared" si="57"/>
        <v>140.6</v>
      </c>
      <c r="X140" s="8">
        <f t="shared" si="81"/>
        <v>5</v>
      </c>
      <c r="Y140" s="4">
        <f t="shared" si="58"/>
        <v>12</v>
      </c>
      <c r="Z140" s="8">
        <f t="shared" si="82"/>
        <v>1011.1999999999999</v>
      </c>
      <c r="AA140" s="4">
        <f t="shared" si="83"/>
        <v>0</v>
      </c>
      <c r="AB140" s="4">
        <f t="shared" si="84"/>
        <v>0</v>
      </c>
      <c r="AC140" s="4" t="str">
        <f t="shared" si="85"/>
        <v>G0</v>
      </c>
      <c r="AD140" s="4">
        <f t="shared" si="86"/>
        <v>0</v>
      </c>
      <c r="AE140" s="4">
        <f t="shared" si="87"/>
        <v>11.199999999999976</v>
      </c>
      <c r="AF140" s="19">
        <f t="shared" si="59"/>
        <v>0</v>
      </c>
      <c r="AG140" s="19">
        <f t="shared" si="60"/>
        <v>0</v>
      </c>
      <c r="AH140" s="19"/>
      <c r="AI140" s="19">
        <f t="shared" si="61"/>
        <v>200.79999999999978</v>
      </c>
      <c r="AJ140" s="19">
        <f t="shared" si="62"/>
        <v>140</v>
      </c>
      <c r="AK140" s="19"/>
      <c r="AL140" s="19">
        <f t="shared" si="63"/>
        <v>9</v>
      </c>
      <c r="AM140" s="19">
        <f t="shared" si="64"/>
        <v>0</v>
      </c>
      <c r="AN140" s="19">
        <f t="shared" si="88"/>
        <v>9</v>
      </c>
      <c r="AO140" s="19">
        <f t="shared" si="89"/>
        <v>0</v>
      </c>
      <c r="AP140" s="19">
        <f t="shared" si="90"/>
        <v>0</v>
      </c>
      <c r="AQ140" s="19">
        <f t="shared" si="108"/>
        <v>100.79999999999978</v>
      </c>
      <c r="AR140" s="19">
        <f t="shared" si="91"/>
        <v>0</v>
      </c>
      <c r="AS140" s="19">
        <f t="shared" si="92"/>
        <v>-0.6</v>
      </c>
      <c r="AT140" s="4" t="s">
        <v>0</v>
      </c>
      <c r="AU140" s="4">
        <f t="shared" si="93"/>
        <v>2202</v>
      </c>
      <c r="AV140" s="19">
        <f t="shared" si="94"/>
        <v>200.79999999999978</v>
      </c>
      <c r="AW140" s="19">
        <f t="shared" si="94"/>
        <v>139.4</v>
      </c>
      <c r="AX140" s="8">
        <f t="shared" si="95"/>
        <v>5</v>
      </c>
      <c r="AY140" s="4">
        <f t="shared" si="96"/>
        <v>12</v>
      </c>
      <c r="AZ140" s="8">
        <f t="shared" si="97"/>
        <v>1011.1999999999999</v>
      </c>
      <c r="BA140" s="4">
        <f t="shared" si="98"/>
        <v>0</v>
      </c>
      <c r="BB140" s="4">
        <f t="shared" si="99"/>
        <v>0</v>
      </c>
      <c r="BC140" s="4" t="str">
        <f t="shared" si="100"/>
        <v>G0</v>
      </c>
      <c r="BD140" s="4">
        <f t="shared" si="101"/>
        <v>0</v>
      </c>
      <c r="BE140" s="19">
        <f t="shared" si="102"/>
        <v>0</v>
      </c>
      <c r="BF140" s="19">
        <f t="shared" si="103"/>
        <v>1.1999999999999886</v>
      </c>
      <c r="BG140" s="19">
        <f t="shared" si="104"/>
        <v>90</v>
      </c>
      <c r="BH140" s="1" t="str">
        <f t="shared" si="105"/>
        <v>T,2201,200.8,140.6,5,12,1011.2,0,0,G0,0</v>
      </c>
      <c r="BI140" s="1" t="str">
        <f t="shared" si="106"/>
        <v>T,2202,200.8,139.4,5,12,1011.2,0,0,G0,0</v>
      </c>
      <c r="BJ140" s="1" t="str">
        <f t="shared" si="65"/>
        <v>T,2201,200.8,140.6,5,12,1011.2,0,0,G0,0|T,2202,200.8,139.4,5,12,1011.2,0,0,G0,0|</v>
      </c>
      <c r="BK140" s="1" t="str">
        <f t="shared" si="66"/>
        <v>200.8,140.0,5.0,9.0,0.0,100.8,0.0,100.8</v>
      </c>
    </row>
    <row r="141" spans="1:63" x14ac:dyDescent="0.2">
      <c r="A141" s="4">
        <f t="shared" si="109"/>
        <v>11.299999999999976</v>
      </c>
      <c r="B141" s="4">
        <f t="shared" si="67"/>
        <v>112.99999999999976</v>
      </c>
      <c r="C141" s="4">
        <f t="shared" si="68"/>
        <v>1</v>
      </c>
      <c r="D141" s="4">
        <v>1</v>
      </c>
      <c r="E141" s="4">
        <f t="shared" si="69"/>
        <v>11.299999999999976</v>
      </c>
      <c r="F141" s="19">
        <f t="shared" si="56"/>
        <v>0</v>
      </c>
      <c r="G141" s="19">
        <f t="shared" si="70"/>
        <v>0</v>
      </c>
      <c r="H141" s="19"/>
      <c r="I141" s="19">
        <f t="shared" si="71"/>
        <v>201.69999999999979</v>
      </c>
      <c r="J141" s="19">
        <f t="shared" si="72"/>
        <v>140</v>
      </c>
      <c r="K141" s="19"/>
      <c r="L141" s="19">
        <f t="shared" si="73"/>
        <v>9</v>
      </c>
      <c r="M141" s="19">
        <f t="shared" si="74"/>
        <v>0</v>
      </c>
      <c r="N141" s="19">
        <f t="shared" si="75"/>
        <v>9</v>
      </c>
      <c r="O141" s="19">
        <f t="shared" si="76"/>
        <v>0</v>
      </c>
      <c r="P141" s="19">
        <f t="shared" si="77"/>
        <v>0</v>
      </c>
      <c r="Q141" s="19">
        <f t="shared" si="107"/>
        <v>101.69999999999979</v>
      </c>
      <c r="R141" s="19">
        <f t="shared" si="78"/>
        <v>0</v>
      </c>
      <c r="S141" s="19">
        <f t="shared" si="79"/>
        <v>0.6</v>
      </c>
      <c r="T141" s="4" t="s">
        <v>0</v>
      </c>
      <c r="U141" s="4">
        <f t="shared" si="80"/>
        <v>2201</v>
      </c>
      <c r="V141" s="19">
        <f t="shared" si="57"/>
        <v>201.69999999999979</v>
      </c>
      <c r="W141" s="19">
        <f t="shared" si="57"/>
        <v>140.6</v>
      </c>
      <c r="X141" s="8">
        <f t="shared" si="81"/>
        <v>5</v>
      </c>
      <c r="Y141" s="4">
        <f t="shared" si="58"/>
        <v>12</v>
      </c>
      <c r="Z141" s="8">
        <f t="shared" si="82"/>
        <v>1011.3</v>
      </c>
      <c r="AA141" s="4">
        <f t="shared" si="83"/>
        <v>0</v>
      </c>
      <c r="AB141" s="4">
        <f t="shared" si="84"/>
        <v>0</v>
      </c>
      <c r="AC141" s="4" t="str">
        <f t="shared" si="85"/>
        <v>G0</v>
      </c>
      <c r="AD141" s="4">
        <f t="shared" si="86"/>
        <v>0</v>
      </c>
      <c r="AE141" s="4">
        <f t="shared" si="87"/>
        <v>11.299999999999976</v>
      </c>
      <c r="AF141" s="19">
        <f t="shared" si="59"/>
        <v>0</v>
      </c>
      <c r="AG141" s="19">
        <f t="shared" si="60"/>
        <v>0</v>
      </c>
      <c r="AH141" s="19"/>
      <c r="AI141" s="19">
        <f t="shared" si="61"/>
        <v>201.69999999999979</v>
      </c>
      <c r="AJ141" s="19">
        <f t="shared" si="62"/>
        <v>140</v>
      </c>
      <c r="AK141" s="19"/>
      <c r="AL141" s="19">
        <f t="shared" si="63"/>
        <v>9</v>
      </c>
      <c r="AM141" s="19">
        <f t="shared" si="64"/>
        <v>0</v>
      </c>
      <c r="AN141" s="19">
        <f t="shared" si="88"/>
        <v>9</v>
      </c>
      <c r="AO141" s="19">
        <f t="shared" si="89"/>
        <v>0</v>
      </c>
      <c r="AP141" s="19">
        <f t="shared" si="90"/>
        <v>0</v>
      </c>
      <c r="AQ141" s="19">
        <f t="shared" si="108"/>
        <v>101.69999999999979</v>
      </c>
      <c r="AR141" s="19">
        <f t="shared" si="91"/>
        <v>0</v>
      </c>
      <c r="AS141" s="19">
        <f t="shared" si="92"/>
        <v>-0.6</v>
      </c>
      <c r="AT141" s="4" t="s">
        <v>0</v>
      </c>
      <c r="AU141" s="4">
        <f t="shared" si="93"/>
        <v>2202</v>
      </c>
      <c r="AV141" s="19">
        <f t="shared" si="94"/>
        <v>201.69999999999979</v>
      </c>
      <c r="AW141" s="19">
        <f t="shared" si="94"/>
        <v>139.4</v>
      </c>
      <c r="AX141" s="8">
        <f t="shared" si="95"/>
        <v>5</v>
      </c>
      <c r="AY141" s="4">
        <f t="shared" si="96"/>
        <v>12</v>
      </c>
      <c r="AZ141" s="8">
        <f t="shared" si="97"/>
        <v>1011.3</v>
      </c>
      <c r="BA141" s="4">
        <f t="shared" si="98"/>
        <v>0</v>
      </c>
      <c r="BB141" s="4">
        <f t="shared" si="99"/>
        <v>0</v>
      </c>
      <c r="BC141" s="4" t="str">
        <f t="shared" si="100"/>
        <v>G0</v>
      </c>
      <c r="BD141" s="4">
        <f t="shared" si="101"/>
        <v>0</v>
      </c>
      <c r="BE141" s="19">
        <f t="shared" si="102"/>
        <v>0</v>
      </c>
      <c r="BF141" s="19">
        <f t="shared" si="103"/>
        <v>1.1999999999999886</v>
      </c>
      <c r="BG141" s="19">
        <f t="shared" si="104"/>
        <v>90</v>
      </c>
      <c r="BH141" s="1" t="str">
        <f t="shared" si="105"/>
        <v>T,2201,201.7,140.6,5,12,1011.3,0,0,G0,0</v>
      </c>
      <c r="BI141" s="1" t="str">
        <f t="shared" si="106"/>
        <v>T,2202,201.7,139.4,5,12,1011.3,0,0,G0,0</v>
      </c>
      <c r="BJ141" s="1" t="str">
        <f t="shared" si="65"/>
        <v>T,2201,201.7,140.6,5,12,1011.3,0,0,G0,0|T,2202,201.7,139.4,5,12,1011.3,0,0,G0,0|</v>
      </c>
      <c r="BK141" s="1" t="str">
        <f t="shared" si="66"/>
        <v>201.7,140.0,5.0,9.0,0.0,101.7,0.0,101.7</v>
      </c>
    </row>
    <row r="142" spans="1:63" x14ac:dyDescent="0.2">
      <c r="A142" s="4">
        <f t="shared" si="109"/>
        <v>11.399999999999975</v>
      </c>
      <c r="B142" s="4">
        <f t="shared" si="67"/>
        <v>113.99999999999974</v>
      </c>
      <c r="C142" s="4">
        <f t="shared" si="68"/>
        <v>1</v>
      </c>
      <c r="D142" s="4">
        <v>1</v>
      </c>
      <c r="E142" s="4">
        <f t="shared" si="69"/>
        <v>11.399999999999975</v>
      </c>
      <c r="F142" s="19">
        <f t="shared" si="56"/>
        <v>0</v>
      </c>
      <c r="G142" s="19">
        <f t="shared" si="70"/>
        <v>0</v>
      </c>
      <c r="H142" s="19"/>
      <c r="I142" s="19">
        <f t="shared" si="71"/>
        <v>202.5999999999998</v>
      </c>
      <c r="J142" s="19">
        <f t="shared" si="72"/>
        <v>140</v>
      </c>
      <c r="K142" s="19"/>
      <c r="L142" s="19">
        <f t="shared" si="73"/>
        <v>9</v>
      </c>
      <c r="M142" s="19">
        <f t="shared" si="74"/>
        <v>0</v>
      </c>
      <c r="N142" s="19">
        <f t="shared" si="75"/>
        <v>9</v>
      </c>
      <c r="O142" s="19">
        <f t="shared" si="76"/>
        <v>0</v>
      </c>
      <c r="P142" s="19">
        <f t="shared" si="77"/>
        <v>0</v>
      </c>
      <c r="Q142" s="19">
        <f t="shared" si="107"/>
        <v>102.5999999999998</v>
      </c>
      <c r="R142" s="19">
        <f t="shared" si="78"/>
        <v>0</v>
      </c>
      <c r="S142" s="19">
        <f t="shared" si="79"/>
        <v>0.6</v>
      </c>
      <c r="T142" s="4" t="s">
        <v>0</v>
      </c>
      <c r="U142" s="4">
        <f t="shared" si="80"/>
        <v>2201</v>
      </c>
      <c r="V142" s="19">
        <f t="shared" si="57"/>
        <v>202.5999999999998</v>
      </c>
      <c r="W142" s="19">
        <f t="shared" si="57"/>
        <v>140.6</v>
      </c>
      <c r="X142" s="8">
        <f t="shared" si="81"/>
        <v>5</v>
      </c>
      <c r="Y142" s="4">
        <f t="shared" si="58"/>
        <v>12</v>
      </c>
      <c r="Z142" s="8">
        <f t="shared" si="82"/>
        <v>1011.4</v>
      </c>
      <c r="AA142" s="4">
        <f t="shared" si="83"/>
        <v>0</v>
      </c>
      <c r="AB142" s="4">
        <f t="shared" si="84"/>
        <v>0</v>
      </c>
      <c r="AC142" s="4" t="str">
        <f t="shared" si="85"/>
        <v>G0</v>
      </c>
      <c r="AD142" s="4">
        <f t="shared" si="86"/>
        <v>0</v>
      </c>
      <c r="AE142" s="4">
        <f t="shared" si="87"/>
        <v>11.399999999999975</v>
      </c>
      <c r="AF142" s="19">
        <f t="shared" si="59"/>
        <v>0</v>
      </c>
      <c r="AG142" s="19">
        <f t="shared" si="60"/>
        <v>0</v>
      </c>
      <c r="AH142" s="19"/>
      <c r="AI142" s="19">
        <f t="shared" si="61"/>
        <v>202.5999999999998</v>
      </c>
      <c r="AJ142" s="19">
        <f t="shared" si="62"/>
        <v>140</v>
      </c>
      <c r="AK142" s="19"/>
      <c r="AL142" s="19">
        <f t="shared" si="63"/>
        <v>9</v>
      </c>
      <c r="AM142" s="19">
        <f t="shared" si="64"/>
        <v>0</v>
      </c>
      <c r="AN142" s="19">
        <f t="shared" si="88"/>
        <v>9</v>
      </c>
      <c r="AO142" s="19">
        <f t="shared" si="89"/>
        <v>0</v>
      </c>
      <c r="AP142" s="19">
        <f t="shared" si="90"/>
        <v>0</v>
      </c>
      <c r="AQ142" s="19">
        <f t="shared" si="108"/>
        <v>102.5999999999998</v>
      </c>
      <c r="AR142" s="19">
        <f t="shared" si="91"/>
        <v>0</v>
      </c>
      <c r="AS142" s="19">
        <f t="shared" si="92"/>
        <v>-0.6</v>
      </c>
      <c r="AT142" s="4" t="s">
        <v>0</v>
      </c>
      <c r="AU142" s="4">
        <f t="shared" si="93"/>
        <v>2202</v>
      </c>
      <c r="AV142" s="19">
        <f t="shared" si="94"/>
        <v>202.5999999999998</v>
      </c>
      <c r="AW142" s="19">
        <f t="shared" si="94"/>
        <v>139.4</v>
      </c>
      <c r="AX142" s="8">
        <f t="shared" si="95"/>
        <v>5</v>
      </c>
      <c r="AY142" s="4">
        <f t="shared" si="96"/>
        <v>12</v>
      </c>
      <c r="AZ142" s="8">
        <f t="shared" si="97"/>
        <v>1011.4</v>
      </c>
      <c r="BA142" s="4">
        <f t="shared" si="98"/>
        <v>0</v>
      </c>
      <c r="BB142" s="4">
        <f t="shared" si="99"/>
        <v>0</v>
      </c>
      <c r="BC142" s="4" t="str">
        <f t="shared" si="100"/>
        <v>G0</v>
      </c>
      <c r="BD142" s="4">
        <f t="shared" si="101"/>
        <v>0</v>
      </c>
      <c r="BE142" s="19">
        <f t="shared" si="102"/>
        <v>0</v>
      </c>
      <c r="BF142" s="19">
        <f t="shared" si="103"/>
        <v>1.1999999999999886</v>
      </c>
      <c r="BG142" s="19">
        <f t="shared" si="104"/>
        <v>90</v>
      </c>
      <c r="BH142" s="1" t="str">
        <f t="shared" si="105"/>
        <v>T,2201,202.6,140.6,5,12,1011.4,0,0,G0,0</v>
      </c>
      <c r="BI142" s="1" t="str">
        <f t="shared" si="106"/>
        <v>T,2202,202.6,139.4,5,12,1011.4,0,0,G0,0</v>
      </c>
      <c r="BJ142" s="1" t="str">
        <f t="shared" si="65"/>
        <v>T,2201,202.6,140.6,5,12,1011.4,0,0,G0,0|T,2202,202.6,139.4,5,12,1011.4,0,0,G0,0|</v>
      </c>
      <c r="BK142" s="1" t="str">
        <f t="shared" si="66"/>
        <v>202.6,140.0,5.0,9.0,0.0,102.6,0.0,102.6</v>
      </c>
    </row>
    <row r="143" spans="1:63" x14ac:dyDescent="0.2">
      <c r="A143" s="4">
        <f t="shared" si="109"/>
        <v>11.499999999999975</v>
      </c>
      <c r="B143" s="4">
        <f t="shared" si="67"/>
        <v>114.99999999999974</v>
      </c>
      <c r="C143" s="4">
        <f t="shared" si="68"/>
        <v>1</v>
      </c>
      <c r="D143" s="4">
        <v>1</v>
      </c>
      <c r="E143" s="4">
        <f t="shared" si="69"/>
        <v>11.499999999999975</v>
      </c>
      <c r="F143" s="19">
        <f t="shared" si="56"/>
        <v>0</v>
      </c>
      <c r="G143" s="19">
        <f t="shared" si="70"/>
        <v>0</v>
      </c>
      <c r="H143" s="19"/>
      <c r="I143" s="19">
        <f t="shared" si="71"/>
        <v>203.49999999999977</v>
      </c>
      <c r="J143" s="19">
        <f t="shared" si="72"/>
        <v>140</v>
      </c>
      <c r="K143" s="19"/>
      <c r="L143" s="19">
        <f t="shared" si="73"/>
        <v>9</v>
      </c>
      <c r="M143" s="19">
        <f t="shared" si="74"/>
        <v>0</v>
      </c>
      <c r="N143" s="19">
        <f t="shared" si="75"/>
        <v>9</v>
      </c>
      <c r="O143" s="19">
        <f t="shared" si="76"/>
        <v>0</v>
      </c>
      <c r="P143" s="19">
        <f t="shared" si="77"/>
        <v>0</v>
      </c>
      <c r="Q143" s="19">
        <f t="shared" si="107"/>
        <v>103.49999999999977</v>
      </c>
      <c r="R143" s="19">
        <f t="shared" si="78"/>
        <v>0</v>
      </c>
      <c r="S143" s="19">
        <f t="shared" si="79"/>
        <v>0.6</v>
      </c>
      <c r="T143" s="4" t="s">
        <v>0</v>
      </c>
      <c r="U143" s="4">
        <f t="shared" si="80"/>
        <v>2201</v>
      </c>
      <c r="V143" s="19">
        <f t="shared" si="57"/>
        <v>203.49999999999977</v>
      </c>
      <c r="W143" s="19">
        <f t="shared" si="57"/>
        <v>140.6</v>
      </c>
      <c r="X143" s="8">
        <f t="shared" si="81"/>
        <v>5</v>
      </c>
      <c r="Y143" s="4">
        <f t="shared" si="58"/>
        <v>12</v>
      </c>
      <c r="Z143" s="8">
        <f t="shared" si="82"/>
        <v>1011.5</v>
      </c>
      <c r="AA143" s="4">
        <f t="shared" si="83"/>
        <v>0</v>
      </c>
      <c r="AB143" s="4">
        <f t="shared" si="84"/>
        <v>0</v>
      </c>
      <c r="AC143" s="4" t="str">
        <f t="shared" si="85"/>
        <v>G0</v>
      </c>
      <c r="AD143" s="4">
        <f t="shared" si="86"/>
        <v>0</v>
      </c>
      <c r="AE143" s="4">
        <f t="shared" si="87"/>
        <v>11.499999999999975</v>
      </c>
      <c r="AF143" s="19">
        <f t="shared" si="59"/>
        <v>0</v>
      </c>
      <c r="AG143" s="19">
        <f t="shared" si="60"/>
        <v>0</v>
      </c>
      <c r="AH143" s="19"/>
      <c r="AI143" s="19">
        <f t="shared" si="61"/>
        <v>203.49999999999977</v>
      </c>
      <c r="AJ143" s="19">
        <f t="shared" si="62"/>
        <v>140</v>
      </c>
      <c r="AK143" s="19"/>
      <c r="AL143" s="19">
        <f t="shared" si="63"/>
        <v>9</v>
      </c>
      <c r="AM143" s="19">
        <f t="shared" si="64"/>
        <v>0</v>
      </c>
      <c r="AN143" s="19">
        <f t="shared" si="88"/>
        <v>9</v>
      </c>
      <c r="AO143" s="19">
        <f t="shared" si="89"/>
        <v>0</v>
      </c>
      <c r="AP143" s="19">
        <f t="shared" si="90"/>
        <v>0</v>
      </c>
      <c r="AQ143" s="19">
        <f t="shared" si="108"/>
        <v>103.49999999999977</v>
      </c>
      <c r="AR143" s="19">
        <f t="shared" si="91"/>
        <v>0</v>
      </c>
      <c r="AS143" s="19">
        <f t="shared" si="92"/>
        <v>-0.6</v>
      </c>
      <c r="AT143" s="4" t="s">
        <v>0</v>
      </c>
      <c r="AU143" s="4">
        <f t="shared" si="93"/>
        <v>2202</v>
      </c>
      <c r="AV143" s="19">
        <f t="shared" si="94"/>
        <v>203.49999999999977</v>
      </c>
      <c r="AW143" s="19">
        <f t="shared" si="94"/>
        <v>139.4</v>
      </c>
      <c r="AX143" s="8">
        <f t="shared" si="95"/>
        <v>5</v>
      </c>
      <c r="AY143" s="4">
        <f t="shared" si="96"/>
        <v>12</v>
      </c>
      <c r="AZ143" s="8">
        <f t="shared" si="97"/>
        <v>1011.5</v>
      </c>
      <c r="BA143" s="4">
        <f t="shared" si="98"/>
        <v>0</v>
      </c>
      <c r="BB143" s="4">
        <f t="shared" si="99"/>
        <v>0</v>
      </c>
      <c r="BC143" s="4" t="str">
        <f t="shared" si="100"/>
        <v>G0</v>
      </c>
      <c r="BD143" s="4">
        <f t="shared" si="101"/>
        <v>0</v>
      </c>
      <c r="BE143" s="19">
        <f t="shared" si="102"/>
        <v>0</v>
      </c>
      <c r="BF143" s="19">
        <f t="shared" si="103"/>
        <v>1.1999999999999886</v>
      </c>
      <c r="BG143" s="19">
        <f t="shared" si="104"/>
        <v>90</v>
      </c>
      <c r="BH143" s="1" t="str">
        <f t="shared" si="105"/>
        <v>T,2201,203.5,140.6,5,12,1011.5,0,0,G0,0</v>
      </c>
      <c r="BI143" s="1" t="str">
        <f t="shared" si="106"/>
        <v>T,2202,203.5,139.4,5,12,1011.5,0,0,G0,0</v>
      </c>
      <c r="BJ143" s="1" t="str">
        <f t="shared" si="65"/>
        <v>T,2201,203.5,140.6,5,12,1011.5,0,0,G0,0|T,2202,203.5,139.4,5,12,1011.5,0,0,G0,0|</v>
      </c>
      <c r="BK143" s="1" t="str">
        <f t="shared" si="66"/>
        <v>203.5,140.0,5.0,9.0,0.0,103.5,0.0,103.5</v>
      </c>
    </row>
    <row r="144" spans="1:63" x14ac:dyDescent="0.2">
      <c r="A144" s="4">
        <f t="shared" si="109"/>
        <v>11.599999999999975</v>
      </c>
      <c r="B144" s="4">
        <f t="shared" si="67"/>
        <v>115.99999999999974</v>
      </c>
      <c r="C144" s="4">
        <f t="shared" si="68"/>
        <v>1</v>
      </c>
      <c r="D144" s="4">
        <v>1</v>
      </c>
      <c r="E144" s="4">
        <f t="shared" si="69"/>
        <v>11.599999999999975</v>
      </c>
      <c r="F144" s="19">
        <f t="shared" si="56"/>
        <v>0</v>
      </c>
      <c r="G144" s="19">
        <f t="shared" si="70"/>
        <v>0</v>
      </c>
      <c r="H144" s="19"/>
      <c r="I144" s="19">
        <f t="shared" si="71"/>
        <v>204.39999999999978</v>
      </c>
      <c r="J144" s="19">
        <f t="shared" si="72"/>
        <v>140</v>
      </c>
      <c r="K144" s="19"/>
      <c r="L144" s="19">
        <f t="shared" si="73"/>
        <v>9</v>
      </c>
      <c r="M144" s="19">
        <f t="shared" si="74"/>
        <v>0</v>
      </c>
      <c r="N144" s="19">
        <f t="shared" si="75"/>
        <v>9</v>
      </c>
      <c r="O144" s="19">
        <f t="shared" si="76"/>
        <v>0</v>
      </c>
      <c r="P144" s="19">
        <f t="shared" si="77"/>
        <v>0</v>
      </c>
      <c r="Q144" s="19">
        <f t="shared" si="107"/>
        <v>104.39999999999978</v>
      </c>
      <c r="R144" s="19">
        <f t="shared" si="78"/>
        <v>0</v>
      </c>
      <c r="S144" s="19">
        <f t="shared" si="79"/>
        <v>0.6</v>
      </c>
      <c r="T144" s="4" t="s">
        <v>0</v>
      </c>
      <c r="U144" s="4">
        <f t="shared" si="80"/>
        <v>2201</v>
      </c>
      <c r="V144" s="19">
        <f t="shared" si="57"/>
        <v>204.39999999999978</v>
      </c>
      <c r="W144" s="19">
        <f t="shared" si="57"/>
        <v>140.6</v>
      </c>
      <c r="X144" s="8">
        <f t="shared" si="81"/>
        <v>5</v>
      </c>
      <c r="Y144" s="4">
        <f t="shared" si="58"/>
        <v>12</v>
      </c>
      <c r="Z144" s="8">
        <f t="shared" si="82"/>
        <v>1011.6</v>
      </c>
      <c r="AA144" s="4">
        <f t="shared" si="83"/>
        <v>0</v>
      </c>
      <c r="AB144" s="4">
        <f t="shared" si="84"/>
        <v>0</v>
      </c>
      <c r="AC144" s="4" t="str">
        <f t="shared" si="85"/>
        <v>G0</v>
      </c>
      <c r="AD144" s="4">
        <f t="shared" si="86"/>
        <v>0</v>
      </c>
      <c r="AE144" s="4">
        <f t="shared" si="87"/>
        <v>11.599999999999975</v>
      </c>
      <c r="AF144" s="19">
        <f t="shared" si="59"/>
        <v>0</v>
      </c>
      <c r="AG144" s="19">
        <f t="shared" si="60"/>
        <v>0</v>
      </c>
      <c r="AH144" s="19"/>
      <c r="AI144" s="19">
        <f t="shared" si="61"/>
        <v>204.39999999999978</v>
      </c>
      <c r="AJ144" s="19">
        <f t="shared" si="62"/>
        <v>140</v>
      </c>
      <c r="AK144" s="19"/>
      <c r="AL144" s="19">
        <f t="shared" si="63"/>
        <v>9</v>
      </c>
      <c r="AM144" s="19">
        <f t="shared" si="64"/>
        <v>0</v>
      </c>
      <c r="AN144" s="19">
        <f t="shared" si="88"/>
        <v>9</v>
      </c>
      <c r="AO144" s="19">
        <f t="shared" si="89"/>
        <v>0</v>
      </c>
      <c r="AP144" s="19">
        <f t="shared" si="90"/>
        <v>0</v>
      </c>
      <c r="AQ144" s="19">
        <f t="shared" si="108"/>
        <v>104.39999999999978</v>
      </c>
      <c r="AR144" s="19">
        <f t="shared" si="91"/>
        <v>0</v>
      </c>
      <c r="AS144" s="19">
        <f t="shared" si="92"/>
        <v>-0.6</v>
      </c>
      <c r="AT144" s="4" t="s">
        <v>0</v>
      </c>
      <c r="AU144" s="4">
        <f t="shared" si="93"/>
        <v>2202</v>
      </c>
      <c r="AV144" s="19">
        <f t="shared" si="94"/>
        <v>204.39999999999978</v>
      </c>
      <c r="AW144" s="19">
        <f t="shared" si="94"/>
        <v>139.4</v>
      </c>
      <c r="AX144" s="8">
        <f t="shared" si="95"/>
        <v>5</v>
      </c>
      <c r="AY144" s="4">
        <f t="shared" si="96"/>
        <v>12</v>
      </c>
      <c r="AZ144" s="8">
        <f t="shared" si="97"/>
        <v>1011.6</v>
      </c>
      <c r="BA144" s="4">
        <f t="shared" si="98"/>
        <v>0</v>
      </c>
      <c r="BB144" s="4">
        <f t="shared" si="99"/>
        <v>0</v>
      </c>
      <c r="BC144" s="4" t="str">
        <f t="shared" si="100"/>
        <v>G0</v>
      </c>
      <c r="BD144" s="4">
        <f t="shared" si="101"/>
        <v>0</v>
      </c>
      <c r="BE144" s="19">
        <f t="shared" si="102"/>
        <v>0</v>
      </c>
      <c r="BF144" s="19">
        <f t="shared" si="103"/>
        <v>1.1999999999999886</v>
      </c>
      <c r="BG144" s="19">
        <f t="shared" si="104"/>
        <v>90</v>
      </c>
      <c r="BH144" s="1" t="str">
        <f t="shared" si="105"/>
        <v>T,2201,204.4,140.6,5,12,1011.6,0,0,G0,0</v>
      </c>
      <c r="BI144" s="1" t="str">
        <f t="shared" si="106"/>
        <v>T,2202,204.4,139.4,5,12,1011.6,0,0,G0,0</v>
      </c>
      <c r="BJ144" s="1" t="str">
        <f t="shared" si="65"/>
        <v>T,2201,204.4,140.6,5,12,1011.6,0,0,G0,0|T,2202,204.4,139.4,5,12,1011.6,0,0,G0,0|</v>
      </c>
      <c r="BK144" s="1" t="str">
        <f t="shared" si="66"/>
        <v>204.4,140.0,5.0,9.0,0.0,104.4,0.0,104.4</v>
      </c>
    </row>
    <row r="145" spans="1:63" x14ac:dyDescent="0.2">
      <c r="A145" s="4">
        <f t="shared" si="109"/>
        <v>11.699999999999974</v>
      </c>
      <c r="B145" s="4">
        <f t="shared" si="67"/>
        <v>116.99999999999974</v>
      </c>
      <c r="C145" s="4">
        <f t="shared" si="68"/>
        <v>1</v>
      </c>
      <c r="D145" s="4">
        <v>1</v>
      </c>
      <c r="E145" s="4">
        <f t="shared" si="69"/>
        <v>11.699999999999974</v>
      </c>
      <c r="F145" s="19">
        <f t="shared" si="56"/>
        <v>0</v>
      </c>
      <c r="G145" s="19">
        <f t="shared" si="70"/>
        <v>0</v>
      </c>
      <c r="H145" s="19"/>
      <c r="I145" s="19">
        <f t="shared" si="71"/>
        <v>205.29999999999978</v>
      </c>
      <c r="J145" s="19">
        <f t="shared" si="72"/>
        <v>140</v>
      </c>
      <c r="K145" s="19"/>
      <c r="L145" s="19">
        <f t="shared" si="73"/>
        <v>9</v>
      </c>
      <c r="M145" s="19">
        <f t="shared" si="74"/>
        <v>0</v>
      </c>
      <c r="N145" s="19">
        <f t="shared" si="75"/>
        <v>9</v>
      </c>
      <c r="O145" s="19">
        <f t="shared" si="76"/>
        <v>0</v>
      </c>
      <c r="P145" s="19">
        <f t="shared" si="77"/>
        <v>0</v>
      </c>
      <c r="Q145" s="19">
        <f t="shared" si="107"/>
        <v>105.29999999999978</v>
      </c>
      <c r="R145" s="19">
        <f t="shared" si="78"/>
        <v>0</v>
      </c>
      <c r="S145" s="19">
        <f t="shared" si="79"/>
        <v>0.6</v>
      </c>
      <c r="T145" s="4" t="s">
        <v>0</v>
      </c>
      <c r="U145" s="4">
        <f t="shared" si="80"/>
        <v>2201</v>
      </c>
      <c r="V145" s="19">
        <f t="shared" si="57"/>
        <v>205.29999999999978</v>
      </c>
      <c r="W145" s="19">
        <f t="shared" si="57"/>
        <v>140.6</v>
      </c>
      <c r="X145" s="8">
        <f t="shared" si="81"/>
        <v>5</v>
      </c>
      <c r="Y145" s="4">
        <f t="shared" si="58"/>
        <v>12</v>
      </c>
      <c r="Z145" s="8">
        <f t="shared" si="82"/>
        <v>1011.6999999999999</v>
      </c>
      <c r="AA145" s="4">
        <f t="shared" si="83"/>
        <v>0</v>
      </c>
      <c r="AB145" s="4">
        <f t="shared" si="84"/>
        <v>0</v>
      </c>
      <c r="AC145" s="4" t="str">
        <f t="shared" si="85"/>
        <v>G0</v>
      </c>
      <c r="AD145" s="4">
        <f t="shared" si="86"/>
        <v>0</v>
      </c>
      <c r="AE145" s="4">
        <f t="shared" si="87"/>
        <v>11.699999999999974</v>
      </c>
      <c r="AF145" s="19">
        <f t="shared" si="59"/>
        <v>0</v>
      </c>
      <c r="AG145" s="19">
        <f t="shared" si="60"/>
        <v>0</v>
      </c>
      <c r="AH145" s="19"/>
      <c r="AI145" s="19">
        <f t="shared" si="61"/>
        <v>205.29999999999978</v>
      </c>
      <c r="AJ145" s="19">
        <f t="shared" si="62"/>
        <v>140</v>
      </c>
      <c r="AK145" s="19"/>
      <c r="AL145" s="19">
        <f t="shared" si="63"/>
        <v>9</v>
      </c>
      <c r="AM145" s="19">
        <f t="shared" si="64"/>
        <v>0</v>
      </c>
      <c r="AN145" s="19">
        <f t="shared" si="88"/>
        <v>9</v>
      </c>
      <c r="AO145" s="19">
        <f t="shared" si="89"/>
        <v>0</v>
      </c>
      <c r="AP145" s="19">
        <f t="shared" si="90"/>
        <v>0</v>
      </c>
      <c r="AQ145" s="19">
        <f t="shared" si="108"/>
        <v>105.29999999999978</v>
      </c>
      <c r="AR145" s="19">
        <f t="shared" si="91"/>
        <v>0</v>
      </c>
      <c r="AS145" s="19">
        <f t="shared" si="92"/>
        <v>-0.6</v>
      </c>
      <c r="AT145" s="4" t="s">
        <v>0</v>
      </c>
      <c r="AU145" s="4">
        <f t="shared" si="93"/>
        <v>2202</v>
      </c>
      <c r="AV145" s="19">
        <f t="shared" si="94"/>
        <v>205.29999999999978</v>
      </c>
      <c r="AW145" s="19">
        <f t="shared" si="94"/>
        <v>139.4</v>
      </c>
      <c r="AX145" s="8">
        <f t="shared" si="95"/>
        <v>5</v>
      </c>
      <c r="AY145" s="4">
        <f t="shared" si="96"/>
        <v>12</v>
      </c>
      <c r="AZ145" s="8">
        <f t="shared" si="97"/>
        <v>1011.6999999999999</v>
      </c>
      <c r="BA145" s="4">
        <f t="shared" si="98"/>
        <v>0</v>
      </c>
      <c r="BB145" s="4">
        <f t="shared" si="99"/>
        <v>0</v>
      </c>
      <c r="BC145" s="4" t="str">
        <f t="shared" si="100"/>
        <v>G0</v>
      </c>
      <c r="BD145" s="4">
        <f t="shared" si="101"/>
        <v>0</v>
      </c>
      <c r="BE145" s="19">
        <f t="shared" si="102"/>
        <v>0</v>
      </c>
      <c r="BF145" s="19">
        <f t="shared" si="103"/>
        <v>1.1999999999999886</v>
      </c>
      <c r="BG145" s="19">
        <f t="shared" si="104"/>
        <v>90</v>
      </c>
      <c r="BH145" s="1" t="str">
        <f t="shared" si="105"/>
        <v>T,2201,205.3,140.6,5,12,1011.7,0,0,G0,0</v>
      </c>
      <c r="BI145" s="1" t="str">
        <f t="shared" si="106"/>
        <v>T,2202,205.3,139.4,5,12,1011.7,0,0,G0,0</v>
      </c>
      <c r="BJ145" s="1" t="str">
        <f t="shared" si="65"/>
        <v>T,2201,205.3,140.6,5,12,1011.7,0,0,G0,0|T,2202,205.3,139.4,5,12,1011.7,0,0,G0,0|</v>
      </c>
      <c r="BK145" s="1" t="str">
        <f t="shared" si="66"/>
        <v>205.3,140.0,5.0,9.0,0.0,105.3,0.0,105.3</v>
      </c>
    </row>
    <row r="146" spans="1:63" x14ac:dyDescent="0.2">
      <c r="A146" s="4">
        <f t="shared" si="109"/>
        <v>11.799999999999974</v>
      </c>
      <c r="B146" s="4">
        <f t="shared" si="67"/>
        <v>117.99999999999973</v>
      </c>
      <c r="C146" s="4">
        <f t="shared" si="68"/>
        <v>1</v>
      </c>
      <c r="D146" s="4">
        <v>1</v>
      </c>
      <c r="E146" s="4">
        <f t="shared" si="69"/>
        <v>11.799999999999974</v>
      </c>
      <c r="F146" s="19">
        <f t="shared" si="56"/>
        <v>0</v>
      </c>
      <c r="G146" s="19">
        <f t="shared" si="70"/>
        <v>0</v>
      </c>
      <c r="H146" s="19"/>
      <c r="I146" s="19">
        <f t="shared" si="71"/>
        <v>206.19999999999976</v>
      </c>
      <c r="J146" s="19">
        <f t="shared" si="72"/>
        <v>140</v>
      </c>
      <c r="K146" s="19"/>
      <c r="L146" s="19">
        <f t="shared" si="73"/>
        <v>9</v>
      </c>
      <c r="M146" s="19">
        <f t="shared" si="74"/>
        <v>0</v>
      </c>
      <c r="N146" s="19">
        <f t="shared" si="75"/>
        <v>9</v>
      </c>
      <c r="O146" s="19">
        <f t="shared" si="76"/>
        <v>0</v>
      </c>
      <c r="P146" s="19">
        <f t="shared" si="77"/>
        <v>0</v>
      </c>
      <c r="Q146" s="19">
        <f t="shared" si="107"/>
        <v>106.19999999999976</v>
      </c>
      <c r="R146" s="19">
        <f t="shared" si="78"/>
        <v>0</v>
      </c>
      <c r="S146" s="19">
        <f t="shared" si="79"/>
        <v>0.6</v>
      </c>
      <c r="T146" s="4" t="s">
        <v>0</v>
      </c>
      <c r="U146" s="4">
        <f t="shared" si="80"/>
        <v>2201</v>
      </c>
      <c r="V146" s="19">
        <f t="shared" si="57"/>
        <v>206.19999999999976</v>
      </c>
      <c r="W146" s="19">
        <f t="shared" si="57"/>
        <v>140.6</v>
      </c>
      <c r="X146" s="8">
        <f t="shared" si="81"/>
        <v>5</v>
      </c>
      <c r="Y146" s="4">
        <f t="shared" si="58"/>
        <v>12</v>
      </c>
      <c r="Z146" s="8">
        <f t="shared" si="82"/>
        <v>1011.8</v>
      </c>
      <c r="AA146" s="4">
        <f t="shared" si="83"/>
        <v>0</v>
      </c>
      <c r="AB146" s="4">
        <f t="shared" si="84"/>
        <v>0</v>
      </c>
      <c r="AC146" s="4" t="str">
        <f t="shared" si="85"/>
        <v>G0</v>
      </c>
      <c r="AD146" s="4">
        <f t="shared" si="86"/>
        <v>0</v>
      </c>
      <c r="AE146" s="4">
        <f t="shared" si="87"/>
        <v>11.799999999999974</v>
      </c>
      <c r="AF146" s="19">
        <f t="shared" si="59"/>
        <v>0</v>
      </c>
      <c r="AG146" s="19">
        <f t="shared" si="60"/>
        <v>0</v>
      </c>
      <c r="AH146" s="19"/>
      <c r="AI146" s="19">
        <f t="shared" si="61"/>
        <v>206.19999999999976</v>
      </c>
      <c r="AJ146" s="19">
        <f t="shared" si="62"/>
        <v>140</v>
      </c>
      <c r="AK146" s="19"/>
      <c r="AL146" s="19">
        <f t="shared" si="63"/>
        <v>9</v>
      </c>
      <c r="AM146" s="19">
        <f t="shared" si="64"/>
        <v>0</v>
      </c>
      <c r="AN146" s="19">
        <f t="shared" si="88"/>
        <v>9</v>
      </c>
      <c r="AO146" s="19">
        <f t="shared" si="89"/>
        <v>0</v>
      </c>
      <c r="AP146" s="19">
        <f t="shared" si="90"/>
        <v>0</v>
      </c>
      <c r="AQ146" s="19">
        <f t="shared" si="108"/>
        <v>106.19999999999976</v>
      </c>
      <c r="AR146" s="19">
        <f t="shared" si="91"/>
        <v>0</v>
      </c>
      <c r="AS146" s="19">
        <f t="shared" si="92"/>
        <v>-0.6</v>
      </c>
      <c r="AT146" s="4" t="s">
        <v>0</v>
      </c>
      <c r="AU146" s="4">
        <f t="shared" si="93"/>
        <v>2202</v>
      </c>
      <c r="AV146" s="19">
        <f t="shared" si="94"/>
        <v>206.19999999999976</v>
      </c>
      <c r="AW146" s="19">
        <f t="shared" si="94"/>
        <v>139.4</v>
      </c>
      <c r="AX146" s="8">
        <f t="shared" si="95"/>
        <v>5</v>
      </c>
      <c r="AY146" s="4">
        <f t="shared" si="96"/>
        <v>12</v>
      </c>
      <c r="AZ146" s="8">
        <f t="shared" si="97"/>
        <v>1011.8</v>
      </c>
      <c r="BA146" s="4">
        <f t="shared" si="98"/>
        <v>0</v>
      </c>
      <c r="BB146" s="4">
        <f t="shared" si="99"/>
        <v>0</v>
      </c>
      <c r="BC146" s="4" t="str">
        <f t="shared" si="100"/>
        <v>G0</v>
      </c>
      <c r="BD146" s="4">
        <f t="shared" si="101"/>
        <v>0</v>
      </c>
      <c r="BE146" s="19">
        <f t="shared" si="102"/>
        <v>0</v>
      </c>
      <c r="BF146" s="19">
        <f t="shared" si="103"/>
        <v>1.1999999999999886</v>
      </c>
      <c r="BG146" s="19">
        <f t="shared" si="104"/>
        <v>90</v>
      </c>
      <c r="BH146" s="1" t="str">
        <f t="shared" si="105"/>
        <v>T,2201,206.2,140.6,5,12,1011.8,0,0,G0,0</v>
      </c>
      <c r="BI146" s="1" t="str">
        <f t="shared" si="106"/>
        <v>T,2202,206.2,139.4,5,12,1011.8,0,0,G0,0</v>
      </c>
      <c r="BJ146" s="1" t="str">
        <f t="shared" si="65"/>
        <v>T,2201,206.2,140.6,5,12,1011.8,0,0,G0,0|T,2202,206.2,139.4,5,12,1011.8,0,0,G0,0|</v>
      </c>
      <c r="BK146" s="1" t="str">
        <f t="shared" si="66"/>
        <v>206.2,140.0,5.0,9.0,0.0,106.2,0.0,106.2</v>
      </c>
    </row>
    <row r="147" spans="1:63" x14ac:dyDescent="0.2">
      <c r="A147" s="4">
        <f t="shared" si="109"/>
        <v>11.899999999999974</v>
      </c>
      <c r="B147" s="4">
        <f t="shared" si="67"/>
        <v>118.99999999999973</v>
      </c>
      <c r="C147" s="4">
        <f t="shared" si="68"/>
        <v>1</v>
      </c>
      <c r="D147" s="4">
        <v>1</v>
      </c>
      <c r="E147" s="4">
        <f t="shared" si="69"/>
        <v>11.899999999999974</v>
      </c>
      <c r="F147" s="19">
        <f t="shared" si="56"/>
        <v>0</v>
      </c>
      <c r="G147" s="19">
        <f t="shared" si="70"/>
        <v>0</v>
      </c>
      <c r="H147" s="19"/>
      <c r="I147" s="19">
        <f t="shared" si="71"/>
        <v>207.09999999999977</v>
      </c>
      <c r="J147" s="19">
        <f t="shared" si="72"/>
        <v>140</v>
      </c>
      <c r="K147" s="19"/>
      <c r="L147" s="19">
        <f t="shared" si="73"/>
        <v>9</v>
      </c>
      <c r="M147" s="19">
        <f t="shared" si="74"/>
        <v>0</v>
      </c>
      <c r="N147" s="19">
        <f t="shared" si="75"/>
        <v>9</v>
      </c>
      <c r="O147" s="19">
        <f t="shared" si="76"/>
        <v>0</v>
      </c>
      <c r="P147" s="19">
        <f t="shared" si="77"/>
        <v>0</v>
      </c>
      <c r="Q147" s="19">
        <f t="shared" si="107"/>
        <v>107.09999999999977</v>
      </c>
      <c r="R147" s="19">
        <f t="shared" si="78"/>
        <v>0</v>
      </c>
      <c r="S147" s="19">
        <f t="shared" si="79"/>
        <v>0.6</v>
      </c>
      <c r="T147" s="4" t="s">
        <v>0</v>
      </c>
      <c r="U147" s="4">
        <f t="shared" si="80"/>
        <v>2201</v>
      </c>
      <c r="V147" s="19">
        <f t="shared" si="57"/>
        <v>207.09999999999977</v>
      </c>
      <c r="W147" s="19">
        <f t="shared" si="57"/>
        <v>140.6</v>
      </c>
      <c r="X147" s="8">
        <f t="shared" si="81"/>
        <v>5</v>
      </c>
      <c r="Y147" s="4">
        <f t="shared" si="58"/>
        <v>12</v>
      </c>
      <c r="Z147" s="8">
        <f t="shared" si="82"/>
        <v>1011.9</v>
      </c>
      <c r="AA147" s="4">
        <f t="shared" si="83"/>
        <v>0</v>
      </c>
      <c r="AB147" s="4">
        <f t="shared" si="84"/>
        <v>0</v>
      </c>
      <c r="AC147" s="4" t="str">
        <f t="shared" si="85"/>
        <v>G0</v>
      </c>
      <c r="AD147" s="4">
        <f t="shared" si="86"/>
        <v>0</v>
      </c>
      <c r="AE147" s="4">
        <f t="shared" si="87"/>
        <v>11.899999999999974</v>
      </c>
      <c r="AF147" s="19">
        <f t="shared" si="59"/>
        <v>0</v>
      </c>
      <c r="AG147" s="19">
        <f t="shared" si="60"/>
        <v>0</v>
      </c>
      <c r="AH147" s="19"/>
      <c r="AI147" s="19">
        <f t="shared" si="61"/>
        <v>207.09999999999977</v>
      </c>
      <c r="AJ147" s="19">
        <f t="shared" si="62"/>
        <v>140</v>
      </c>
      <c r="AK147" s="19"/>
      <c r="AL147" s="19">
        <f t="shared" si="63"/>
        <v>9</v>
      </c>
      <c r="AM147" s="19">
        <f t="shared" si="64"/>
        <v>0</v>
      </c>
      <c r="AN147" s="19">
        <f t="shared" si="88"/>
        <v>9</v>
      </c>
      <c r="AO147" s="19">
        <f t="shared" si="89"/>
        <v>0</v>
      </c>
      <c r="AP147" s="19">
        <f t="shared" si="90"/>
        <v>0</v>
      </c>
      <c r="AQ147" s="19">
        <f t="shared" si="108"/>
        <v>107.09999999999977</v>
      </c>
      <c r="AR147" s="19">
        <f t="shared" si="91"/>
        <v>0</v>
      </c>
      <c r="AS147" s="19">
        <f t="shared" si="92"/>
        <v>-0.6</v>
      </c>
      <c r="AT147" s="4" t="s">
        <v>0</v>
      </c>
      <c r="AU147" s="4">
        <f t="shared" si="93"/>
        <v>2202</v>
      </c>
      <c r="AV147" s="19">
        <f t="shared" si="94"/>
        <v>207.09999999999977</v>
      </c>
      <c r="AW147" s="19">
        <f t="shared" si="94"/>
        <v>139.4</v>
      </c>
      <c r="AX147" s="8">
        <f t="shared" si="95"/>
        <v>5</v>
      </c>
      <c r="AY147" s="4">
        <f t="shared" si="96"/>
        <v>12</v>
      </c>
      <c r="AZ147" s="8">
        <f t="shared" si="97"/>
        <v>1011.9</v>
      </c>
      <c r="BA147" s="4">
        <f t="shared" si="98"/>
        <v>0</v>
      </c>
      <c r="BB147" s="4">
        <f t="shared" si="99"/>
        <v>0</v>
      </c>
      <c r="BC147" s="4" t="str">
        <f t="shared" si="100"/>
        <v>G0</v>
      </c>
      <c r="BD147" s="4">
        <f t="shared" si="101"/>
        <v>0</v>
      </c>
      <c r="BE147" s="19">
        <f t="shared" si="102"/>
        <v>0</v>
      </c>
      <c r="BF147" s="19">
        <f t="shared" si="103"/>
        <v>1.1999999999999886</v>
      </c>
      <c r="BG147" s="19">
        <f t="shared" si="104"/>
        <v>90</v>
      </c>
      <c r="BH147" s="1" t="str">
        <f t="shared" si="105"/>
        <v>T,2201,207.1,140.6,5,12,1011.9,0,0,G0,0</v>
      </c>
      <c r="BI147" s="1" t="str">
        <f t="shared" si="106"/>
        <v>T,2202,207.1,139.4,5,12,1011.9,0,0,G0,0</v>
      </c>
      <c r="BJ147" s="1" t="str">
        <f t="shared" si="65"/>
        <v>T,2201,207.1,140.6,5,12,1011.9,0,0,G0,0|T,2202,207.1,139.4,5,12,1011.9,0,0,G0,0|</v>
      </c>
      <c r="BK147" s="1" t="str">
        <f t="shared" si="66"/>
        <v>207.1,140.0,5.0,9.0,0.0,107.1,0.0,107.1</v>
      </c>
    </row>
    <row r="148" spans="1:63" x14ac:dyDescent="0.2">
      <c r="A148" s="4">
        <f t="shared" si="109"/>
        <v>11.999999999999973</v>
      </c>
      <c r="B148" s="4">
        <f t="shared" si="67"/>
        <v>119.99999999999973</v>
      </c>
      <c r="C148" s="4">
        <f t="shared" si="68"/>
        <v>1</v>
      </c>
      <c r="D148" s="4">
        <v>1</v>
      </c>
      <c r="E148" s="4">
        <f t="shared" si="69"/>
        <v>11.999999999999973</v>
      </c>
      <c r="F148" s="19">
        <f t="shared" si="56"/>
        <v>0</v>
      </c>
      <c r="G148" s="19">
        <f t="shared" si="70"/>
        <v>0</v>
      </c>
      <c r="H148" s="19"/>
      <c r="I148" s="19">
        <f t="shared" si="71"/>
        <v>207.99999999999977</v>
      </c>
      <c r="J148" s="19">
        <f t="shared" si="72"/>
        <v>140</v>
      </c>
      <c r="K148" s="19"/>
      <c r="L148" s="19">
        <f t="shared" si="73"/>
        <v>9</v>
      </c>
      <c r="M148" s="19">
        <f t="shared" si="74"/>
        <v>0</v>
      </c>
      <c r="N148" s="19">
        <f t="shared" si="75"/>
        <v>9</v>
      </c>
      <c r="O148" s="19">
        <f t="shared" si="76"/>
        <v>0</v>
      </c>
      <c r="P148" s="19">
        <f t="shared" si="77"/>
        <v>0</v>
      </c>
      <c r="Q148" s="19">
        <f t="shared" si="107"/>
        <v>107.99999999999977</v>
      </c>
      <c r="R148" s="19">
        <f t="shared" si="78"/>
        <v>0</v>
      </c>
      <c r="S148" s="19">
        <f t="shared" si="79"/>
        <v>0.6</v>
      </c>
      <c r="T148" s="4" t="s">
        <v>0</v>
      </c>
      <c r="U148" s="4">
        <f t="shared" si="80"/>
        <v>2201</v>
      </c>
      <c r="V148" s="19">
        <f t="shared" si="57"/>
        <v>207.99999999999977</v>
      </c>
      <c r="W148" s="19">
        <f t="shared" si="57"/>
        <v>140.6</v>
      </c>
      <c r="X148" s="8">
        <f t="shared" si="81"/>
        <v>5</v>
      </c>
      <c r="Y148" s="4">
        <f t="shared" si="58"/>
        <v>12</v>
      </c>
      <c r="Z148" s="8">
        <f t="shared" si="82"/>
        <v>1012</v>
      </c>
      <c r="AA148" s="4">
        <f t="shared" si="83"/>
        <v>0</v>
      </c>
      <c r="AB148" s="4">
        <f t="shared" si="84"/>
        <v>0</v>
      </c>
      <c r="AC148" s="4" t="str">
        <f t="shared" si="85"/>
        <v>G0</v>
      </c>
      <c r="AD148" s="4">
        <f t="shared" si="86"/>
        <v>0</v>
      </c>
      <c r="AE148" s="4">
        <f t="shared" si="87"/>
        <v>11.999999999999973</v>
      </c>
      <c r="AF148" s="19">
        <f t="shared" si="59"/>
        <v>0</v>
      </c>
      <c r="AG148" s="19">
        <f t="shared" si="60"/>
        <v>0</v>
      </c>
      <c r="AH148" s="19"/>
      <c r="AI148" s="19">
        <f t="shared" si="61"/>
        <v>207.99999999999977</v>
      </c>
      <c r="AJ148" s="19">
        <f t="shared" si="62"/>
        <v>140</v>
      </c>
      <c r="AK148" s="19"/>
      <c r="AL148" s="19">
        <f t="shared" si="63"/>
        <v>9</v>
      </c>
      <c r="AM148" s="19">
        <f t="shared" si="64"/>
        <v>0</v>
      </c>
      <c r="AN148" s="19">
        <f t="shared" si="88"/>
        <v>9</v>
      </c>
      <c r="AO148" s="19">
        <f t="shared" si="89"/>
        <v>0</v>
      </c>
      <c r="AP148" s="19">
        <f t="shared" si="90"/>
        <v>0</v>
      </c>
      <c r="AQ148" s="19">
        <f t="shared" si="108"/>
        <v>107.99999999999977</v>
      </c>
      <c r="AR148" s="19">
        <f t="shared" si="91"/>
        <v>0</v>
      </c>
      <c r="AS148" s="19">
        <f t="shared" si="92"/>
        <v>-0.6</v>
      </c>
      <c r="AT148" s="4" t="s">
        <v>0</v>
      </c>
      <c r="AU148" s="4">
        <f t="shared" si="93"/>
        <v>2202</v>
      </c>
      <c r="AV148" s="19">
        <f t="shared" si="94"/>
        <v>207.99999999999977</v>
      </c>
      <c r="AW148" s="19">
        <f t="shared" si="94"/>
        <v>139.4</v>
      </c>
      <c r="AX148" s="8">
        <f t="shared" si="95"/>
        <v>5</v>
      </c>
      <c r="AY148" s="4">
        <f t="shared" si="96"/>
        <v>12</v>
      </c>
      <c r="AZ148" s="8">
        <f t="shared" si="97"/>
        <v>1012</v>
      </c>
      <c r="BA148" s="4">
        <f t="shared" si="98"/>
        <v>0</v>
      </c>
      <c r="BB148" s="4">
        <f t="shared" si="99"/>
        <v>0</v>
      </c>
      <c r="BC148" s="4" t="str">
        <f t="shared" si="100"/>
        <v>G0</v>
      </c>
      <c r="BD148" s="4">
        <f t="shared" si="101"/>
        <v>0</v>
      </c>
      <c r="BE148" s="19">
        <f t="shared" si="102"/>
        <v>0</v>
      </c>
      <c r="BF148" s="19">
        <f t="shared" si="103"/>
        <v>1.1999999999999886</v>
      </c>
      <c r="BG148" s="19">
        <f t="shared" si="104"/>
        <v>90</v>
      </c>
      <c r="BH148" s="1" t="str">
        <f t="shared" si="105"/>
        <v>T,2201,208.0,140.6,5,12,1012.0,0,0,G0,0</v>
      </c>
      <c r="BI148" s="1" t="str">
        <f t="shared" si="106"/>
        <v>T,2202,208.0,139.4,5,12,1012.0,0,0,G0,0</v>
      </c>
      <c r="BJ148" s="1" t="str">
        <f t="shared" si="65"/>
        <v>T,2201,208.0,140.6,5,12,1012.0,0,0,G0,0|T,2202,208.0,139.4,5,12,1012.0,0,0,G0,0|</v>
      </c>
      <c r="BK148" s="1" t="str">
        <f t="shared" si="66"/>
        <v>208.0,140.0,5.0,9.0,0.0,108.0,0.0,108.0</v>
      </c>
    </row>
    <row r="149" spans="1:63" x14ac:dyDescent="0.2">
      <c r="A149" s="4">
        <f t="shared" si="109"/>
        <v>12.099999999999973</v>
      </c>
      <c r="B149" s="4">
        <f t="shared" si="67"/>
        <v>120.99999999999973</v>
      </c>
      <c r="C149" s="4">
        <f t="shared" si="68"/>
        <v>1</v>
      </c>
      <c r="D149" s="4">
        <v>1</v>
      </c>
      <c r="E149" s="4">
        <f t="shared" si="69"/>
        <v>12.099999999999973</v>
      </c>
      <c r="F149" s="19">
        <f t="shared" si="56"/>
        <v>0</v>
      </c>
      <c r="G149" s="19">
        <f t="shared" si="70"/>
        <v>0</v>
      </c>
      <c r="H149" s="19"/>
      <c r="I149" s="19">
        <f t="shared" si="71"/>
        <v>208.89999999999975</v>
      </c>
      <c r="J149" s="19">
        <f t="shared" si="72"/>
        <v>140</v>
      </c>
      <c r="K149" s="19"/>
      <c r="L149" s="19">
        <f t="shared" si="73"/>
        <v>9</v>
      </c>
      <c r="M149" s="19">
        <f t="shared" si="74"/>
        <v>0</v>
      </c>
      <c r="N149" s="19">
        <f t="shared" si="75"/>
        <v>9</v>
      </c>
      <c r="O149" s="19">
        <f t="shared" si="76"/>
        <v>0</v>
      </c>
      <c r="P149" s="19">
        <f t="shared" si="77"/>
        <v>0</v>
      </c>
      <c r="Q149" s="19">
        <f t="shared" si="107"/>
        <v>108.89999999999975</v>
      </c>
      <c r="R149" s="19">
        <f t="shared" si="78"/>
        <v>0</v>
      </c>
      <c r="S149" s="19">
        <f t="shared" si="79"/>
        <v>0.6</v>
      </c>
      <c r="T149" s="4" t="s">
        <v>0</v>
      </c>
      <c r="U149" s="4">
        <f t="shared" si="80"/>
        <v>2201</v>
      </c>
      <c r="V149" s="19">
        <f t="shared" si="57"/>
        <v>208.89999999999975</v>
      </c>
      <c r="W149" s="19">
        <f t="shared" si="57"/>
        <v>140.6</v>
      </c>
      <c r="X149" s="8">
        <f t="shared" si="81"/>
        <v>5</v>
      </c>
      <c r="Y149" s="4">
        <f t="shared" si="58"/>
        <v>12</v>
      </c>
      <c r="Z149" s="8">
        <f t="shared" si="82"/>
        <v>1012.1</v>
      </c>
      <c r="AA149" s="4">
        <f t="shared" si="83"/>
        <v>0</v>
      </c>
      <c r="AB149" s="4">
        <f t="shared" si="84"/>
        <v>0</v>
      </c>
      <c r="AC149" s="4" t="str">
        <f t="shared" si="85"/>
        <v>G0</v>
      </c>
      <c r="AD149" s="4">
        <f t="shared" si="86"/>
        <v>0</v>
      </c>
      <c r="AE149" s="4">
        <f t="shared" si="87"/>
        <v>12.099999999999973</v>
      </c>
      <c r="AF149" s="19">
        <f t="shared" si="59"/>
        <v>0</v>
      </c>
      <c r="AG149" s="19">
        <f t="shared" si="60"/>
        <v>0</v>
      </c>
      <c r="AH149" s="19"/>
      <c r="AI149" s="19">
        <f t="shared" si="61"/>
        <v>208.89999999999975</v>
      </c>
      <c r="AJ149" s="19">
        <f t="shared" si="62"/>
        <v>140</v>
      </c>
      <c r="AK149" s="19"/>
      <c r="AL149" s="19">
        <f t="shared" si="63"/>
        <v>9</v>
      </c>
      <c r="AM149" s="19">
        <f t="shared" si="64"/>
        <v>0</v>
      </c>
      <c r="AN149" s="19">
        <f t="shared" si="88"/>
        <v>9</v>
      </c>
      <c r="AO149" s="19">
        <f t="shared" si="89"/>
        <v>0</v>
      </c>
      <c r="AP149" s="19">
        <f t="shared" si="90"/>
        <v>0</v>
      </c>
      <c r="AQ149" s="19">
        <f t="shared" si="108"/>
        <v>108.89999999999975</v>
      </c>
      <c r="AR149" s="19">
        <f t="shared" si="91"/>
        <v>0</v>
      </c>
      <c r="AS149" s="19">
        <f t="shared" si="92"/>
        <v>-0.6</v>
      </c>
      <c r="AT149" s="4" t="s">
        <v>0</v>
      </c>
      <c r="AU149" s="4">
        <f t="shared" si="93"/>
        <v>2202</v>
      </c>
      <c r="AV149" s="19">
        <f t="shared" si="94"/>
        <v>208.89999999999975</v>
      </c>
      <c r="AW149" s="19">
        <f t="shared" si="94"/>
        <v>139.4</v>
      </c>
      <c r="AX149" s="8">
        <f t="shared" si="95"/>
        <v>5</v>
      </c>
      <c r="AY149" s="4">
        <f t="shared" si="96"/>
        <v>12</v>
      </c>
      <c r="AZ149" s="8">
        <f t="shared" si="97"/>
        <v>1012.1</v>
      </c>
      <c r="BA149" s="4">
        <f t="shared" si="98"/>
        <v>0</v>
      </c>
      <c r="BB149" s="4">
        <f t="shared" si="99"/>
        <v>0</v>
      </c>
      <c r="BC149" s="4" t="str">
        <f t="shared" si="100"/>
        <v>G0</v>
      </c>
      <c r="BD149" s="4">
        <f t="shared" si="101"/>
        <v>0</v>
      </c>
      <c r="BE149" s="19">
        <f t="shared" si="102"/>
        <v>0</v>
      </c>
      <c r="BF149" s="19">
        <f t="shared" si="103"/>
        <v>1.1999999999999886</v>
      </c>
      <c r="BG149" s="19">
        <f t="shared" si="104"/>
        <v>90</v>
      </c>
      <c r="BH149" s="1" t="str">
        <f t="shared" si="105"/>
        <v>T,2201,208.9,140.6,5,12,1012.1,0,0,G0,0</v>
      </c>
      <c r="BI149" s="1" t="str">
        <f t="shared" si="106"/>
        <v>T,2202,208.9,139.4,5,12,1012.1,0,0,G0,0</v>
      </c>
      <c r="BJ149" s="1" t="str">
        <f t="shared" si="65"/>
        <v>T,2201,208.9,140.6,5,12,1012.1,0,0,G0,0|T,2202,208.9,139.4,5,12,1012.1,0,0,G0,0|</v>
      </c>
      <c r="BK149" s="1" t="str">
        <f t="shared" si="66"/>
        <v>208.9,140.0,5.0,9.0,0.0,108.9,0.0,108.9</v>
      </c>
    </row>
    <row r="150" spans="1:63" x14ac:dyDescent="0.2">
      <c r="A150" s="4">
        <f t="shared" si="109"/>
        <v>12.199999999999973</v>
      </c>
      <c r="B150" s="4">
        <f t="shared" si="67"/>
        <v>121.99999999999972</v>
      </c>
      <c r="C150" s="4">
        <f t="shared" si="68"/>
        <v>1</v>
      </c>
      <c r="D150" s="4">
        <v>1</v>
      </c>
      <c r="E150" s="4">
        <f t="shared" si="69"/>
        <v>12.199999999999973</v>
      </c>
      <c r="F150" s="19">
        <f t="shared" si="56"/>
        <v>0</v>
      </c>
      <c r="G150" s="19">
        <f t="shared" si="70"/>
        <v>0</v>
      </c>
      <c r="H150" s="19"/>
      <c r="I150" s="19">
        <f t="shared" si="71"/>
        <v>209.79999999999976</v>
      </c>
      <c r="J150" s="19">
        <f t="shared" si="72"/>
        <v>140</v>
      </c>
      <c r="K150" s="19"/>
      <c r="L150" s="19">
        <f t="shared" si="73"/>
        <v>9</v>
      </c>
      <c r="M150" s="19">
        <f t="shared" si="74"/>
        <v>0</v>
      </c>
      <c r="N150" s="19">
        <f t="shared" si="75"/>
        <v>9</v>
      </c>
      <c r="O150" s="19">
        <f t="shared" si="76"/>
        <v>0</v>
      </c>
      <c r="P150" s="19">
        <f t="shared" si="77"/>
        <v>0</v>
      </c>
      <c r="Q150" s="19">
        <f t="shared" si="107"/>
        <v>109.79999999999976</v>
      </c>
      <c r="R150" s="19">
        <f t="shared" si="78"/>
        <v>0</v>
      </c>
      <c r="S150" s="19">
        <f t="shared" si="79"/>
        <v>0.6</v>
      </c>
      <c r="T150" s="4" t="s">
        <v>0</v>
      </c>
      <c r="U150" s="4">
        <f t="shared" si="80"/>
        <v>2201</v>
      </c>
      <c r="V150" s="19">
        <f t="shared" si="57"/>
        <v>209.79999999999976</v>
      </c>
      <c r="W150" s="19">
        <f t="shared" si="57"/>
        <v>140.6</v>
      </c>
      <c r="X150" s="8">
        <f t="shared" si="81"/>
        <v>5</v>
      </c>
      <c r="Y150" s="4">
        <f t="shared" si="58"/>
        <v>12</v>
      </c>
      <c r="Z150" s="8">
        <f t="shared" si="82"/>
        <v>1012.1999999999999</v>
      </c>
      <c r="AA150" s="4">
        <f t="shared" si="83"/>
        <v>0</v>
      </c>
      <c r="AB150" s="4">
        <f t="shared" si="84"/>
        <v>0</v>
      </c>
      <c r="AC150" s="4" t="str">
        <f t="shared" si="85"/>
        <v>G0</v>
      </c>
      <c r="AD150" s="4">
        <f t="shared" si="86"/>
        <v>0</v>
      </c>
      <c r="AE150" s="4">
        <f t="shared" si="87"/>
        <v>12.199999999999973</v>
      </c>
      <c r="AF150" s="19">
        <f t="shared" si="59"/>
        <v>0</v>
      </c>
      <c r="AG150" s="19">
        <f t="shared" si="60"/>
        <v>0</v>
      </c>
      <c r="AH150" s="19"/>
      <c r="AI150" s="19">
        <f t="shared" si="61"/>
        <v>209.79999999999976</v>
      </c>
      <c r="AJ150" s="19">
        <f t="shared" si="62"/>
        <v>140</v>
      </c>
      <c r="AK150" s="19"/>
      <c r="AL150" s="19">
        <f t="shared" si="63"/>
        <v>9</v>
      </c>
      <c r="AM150" s="19">
        <f t="shared" si="64"/>
        <v>0</v>
      </c>
      <c r="AN150" s="19">
        <f t="shared" si="88"/>
        <v>9</v>
      </c>
      <c r="AO150" s="19">
        <f t="shared" si="89"/>
        <v>0</v>
      </c>
      <c r="AP150" s="19">
        <f t="shared" si="90"/>
        <v>0</v>
      </c>
      <c r="AQ150" s="19">
        <f t="shared" si="108"/>
        <v>109.79999999999976</v>
      </c>
      <c r="AR150" s="19">
        <f t="shared" si="91"/>
        <v>0</v>
      </c>
      <c r="AS150" s="19">
        <f t="shared" si="92"/>
        <v>-0.6</v>
      </c>
      <c r="AT150" s="4" t="s">
        <v>0</v>
      </c>
      <c r="AU150" s="4">
        <f t="shared" si="93"/>
        <v>2202</v>
      </c>
      <c r="AV150" s="19">
        <f t="shared" si="94"/>
        <v>209.79999999999976</v>
      </c>
      <c r="AW150" s="19">
        <f t="shared" si="94"/>
        <v>139.4</v>
      </c>
      <c r="AX150" s="8">
        <f t="shared" si="95"/>
        <v>5</v>
      </c>
      <c r="AY150" s="4">
        <f t="shared" si="96"/>
        <v>12</v>
      </c>
      <c r="AZ150" s="8">
        <f t="shared" si="97"/>
        <v>1012.1999999999999</v>
      </c>
      <c r="BA150" s="4">
        <f t="shared" si="98"/>
        <v>0</v>
      </c>
      <c r="BB150" s="4">
        <f t="shared" si="99"/>
        <v>0</v>
      </c>
      <c r="BC150" s="4" t="str">
        <f t="shared" si="100"/>
        <v>G0</v>
      </c>
      <c r="BD150" s="4">
        <f t="shared" si="101"/>
        <v>0</v>
      </c>
      <c r="BE150" s="19">
        <f t="shared" si="102"/>
        <v>0</v>
      </c>
      <c r="BF150" s="19">
        <f t="shared" si="103"/>
        <v>1.1999999999999886</v>
      </c>
      <c r="BG150" s="19">
        <f t="shared" si="104"/>
        <v>90</v>
      </c>
      <c r="BH150" s="1" t="str">
        <f t="shared" si="105"/>
        <v>T,2201,209.8,140.6,5,12,1012.2,0,0,G0,0</v>
      </c>
      <c r="BI150" s="1" t="str">
        <f t="shared" si="106"/>
        <v>T,2202,209.8,139.4,5,12,1012.2,0,0,G0,0</v>
      </c>
      <c r="BJ150" s="1" t="str">
        <f t="shared" si="65"/>
        <v>T,2201,209.8,140.6,5,12,1012.2,0,0,G0,0|T,2202,209.8,139.4,5,12,1012.2,0,0,G0,0|</v>
      </c>
      <c r="BK150" s="1" t="str">
        <f t="shared" si="66"/>
        <v>209.8,140.0,5.0,9.0,0.0,109.8,0.0,109.8</v>
      </c>
    </row>
    <row r="151" spans="1:63" x14ac:dyDescent="0.2">
      <c r="A151" s="4">
        <f t="shared" si="109"/>
        <v>12.299999999999972</v>
      </c>
      <c r="B151" s="4">
        <f t="shared" si="67"/>
        <v>122.99999999999972</v>
      </c>
      <c r="C151" s="4">
        <f t="shared" si="68"/>
        <v>1</v>
      </c>
      <c r="D151" s="4">
        <v>1</v>
      </c>
      <c r="E151" s="4">
        <f t="shared" si="69"/>
        <v>12.299999999999972</v>
      </c>
      <c r="F151" s="19">
        <f t="shared" si="56"/>
        <v>0</v>
      </c>
      <c r="G151" s="19">
        <f t="shared" si="70"/>
        <v>0</v>
      </c>
      <c r="H151" s="19"/>
      <c r="I151" s="19">
        <f t="shared" si="71"/>
        <v>210.69999999999976</v>
      </c>
      <c r="J151" s="19">
        <f t="shared" si="72"/>
        <v>140</v>
      </c>
      <c r="K151" s="19"/>
      <c r="L151" s="19">
        <f t="shared" si="73"/>
        <v>9</v>
      </c>
      <c r="M151" s="19">
        <f t="shared" si="74"/>
        <v>0</v>
      </c>
      <c r="N151" s="19">
        <f t="shared" si="75"/>
        <v>9</v>
      </c>
      <c r="O151" s="19">
        <f t="shared" si="76"/>
        <v>0</v>
      </c>
      <c r="P151" s="19">
        <f t="shared" si="77"/>
        <v>0</v>
      </c>
      <c r="Q151" s="19">
        <f t="shared" si="107"/>
        <v>110.69999999999976</v>
      </c>
      <c r="R151" s="19">
        <f t="shared" si="78"/>
        <v>0</v>
      </c>
      <c r="S151" s="19">
        <f t="shared" si="79"/>
        <v>0.6</v>
      </c>
      <c r="T151" s="4" t="s">
        <v>0</v>
      </c>
      <c r="U151" s="4">
        <f t="shared" si="80"/>
        <v>2201</v>
      </c>
      <c r="V151" s="19">
        <f t="shared" si="57"/>
        <v>210.69999999999976</v>
      </c>
      <c r="W151" s="19">
        <f t="shared" si="57"/>
        <v>140.6</v>
      </c>
      <c r="X151" s="8">
        <f t="shared" si="81"/>
        <v>5</v>
      </c>
      <c r="Y151" s="4">
        <f t="shared" si="58"/>
        <v>12</v>
      </c>
      <c r="Z151" s="8">
        <f t="shared" si="82"/>
        <v>1012.3</v>
      </c>
      <c r="AA151" s="4">
        <f t="shared" si="83"/>
        <v>0</v>
      </c>
      <c r="AB151" s="4">
        <f t="shared" si="84"/>
        <v>0</v>
      </c>
      <c r="AC151" s="4" t="str">
        <f t="shared" si="85"/>
        <v>G0</v>
      </c>
      <c r="AD151" s="4">
        <f t="shared" si="86"/>
        <v>0</v>
      </c>
      <c r="AE151" s="4">
        <f t="shared" si="87"/>
        <v>12.299999999999972</v>
      </c>
      <c r="AF151" s="19">
        <f t="shared" si="59"/>
        <v>0</v>
      </c>
      <c r="AG151" s="19">
        <f t="shared" si="60"/>
        <v>0</v>
      </c>
      <c r="AH151" s="19"/>
      <c r="AI151" s="19">
        <f t="shared" si="61"/>
        <v>210.69999999999976</v>
      </c>
      <c r="AJ151" s="19">
        <f t="shared" si="62"/>
        <v>140</v>
      </c>
      <c r="AK151" s="19"/>
      <c r="AL151" s="19">
        <f t="shared" si="63"/>
        <v>9</v>
      </c>
      <c r="AM151" s="19">
        <f t="shared" si="64"/>
        <v>0</v>
      </c>
      <c r="AN151" s="19">
        <f t="shared" si="88"/>
        <v>9</v>
      </c>
      <c r="AO151" s="19">
        <f t="shared" si="89"/>
        <v>0</v>
      </c>
      <c r="AP151" s="19">
        <f t="shared" si="90"/>
        <v>0</v>
      </c>
      <c r="AQ151" s="19">
        <f t="shared" si="108"/>
        <v>110.69999999999976</v>
      </c>
      <c r="AR151" s="19">
        <f t="shared" si="91"/>
        <v>0</v>
      </c>
      <c r="AS151" s="19">
        <f t="shared" si="92"/>
        <v>-0.6</v>
      </c>
      <c r="AT151" s="4" t="s">
        <v>0</v>
      </c>
      <c r="AU151" s="4">
        <f t="shared" si="93"/>
        <v>2202</v>
      </c>
      <c r="AV151" s="19">
        <f t="shared" si="94"/>
        <v>210.69999999999976</v>
      </c>
      <c r="AW151" s="19">
        <f t="shared" si="94"/>
        <v>139.4</v>
      </c>
      <c r="AX151" s="8">
        <f t="shared" si="95"/>
        <v>5</v>
      </c>
      <c r="AY151" s="4">
        <f t="shared" si="96"/>
        <v>12</v>
      </c>
      <c r="AZ151" s="8">
        <f t="shared" si="97"/>
        <v>1012.3</v>
      </c>
      <c r="BA151" s="4">
        <f t="shared" si="98"/>
        <v>0</v>
      </c>
      <c r="BB151" s="4">
        <f t="shared" si="99"/>
        <v>0</v>
      </c>
      <c r="BC151" s="4" t="str">
        <f t="shared" si="100"/>
        <v>G0</v>
      </c>
      <c r="BD151" s="4">
        <f t="shared" si="101"/>
        <v>0</v>
      </c>
      <c r="BE151" s="19">
        <f t="shared" si="102"/>
        <v>0</v>
      </c>
      <c r="BF151" s="19">
        <f t="shared" si="103"/>
        <v>1.1999999999999886</v>
      </c>
      <c r="BG151" s="19">
        <f t="shared" si="104"/>
        <v>90</v>
      </c>
      <c r="BH151" s="1" t="str">
        <f t="shared" si="105"/>
        <v>T,2201,210.7,140.6,5,12,1012.3,0,0,G0,0</v>
      </c>
      <c r="BI151" s="1" t="str">
        <f t="shared" si="106"/>
        <v>T,2202,210.7,139.4,5,12,1012.3,0,0,G0,0</v>
      </c>
      <c r="BJ151" s="1" t="str">
        <f t="shared" si="65"/>
        <v>T,2201,210.7,140.6,5,12,1012.3,0,0,G0,0|T,2202,210.7,139.4,5,12,1012.3,0,0,G0,0|</v>
      </c>
      <c r="BK151" s="1" t="str">
        <f t="shared" si="66"/>
        <v>210.7,140.0,5.0,9.0,0.0,110.7,0.0,110.7</v>
      </c>
    </row>
    <row r="152" spans="1:63" x14ac:dyDescent="0.2">
      <c r="A152" s="4">
        <f t="shared" si="109"/>
        <v>12.399999999999972</v>
      </c>
      <c r="B152" s="4">
        <f t="shared" si="67"/>
        <v>123.99999999999972</v>
      </c>
      <c r="C152" s="4">
        <f t="shared" si="68"/>
        <v>1</v>
      </c>
      <c r="D152" s="4">
        <v>1</v>
      </c>
      <c r="E152" s="4">
        <f t="shared" si="69"/>
        <v>12.399999999999972</v>
      </c>
      <c r="F152" s="19">
        <f t="shared" si="56"/>
        <v>0</v>
      </c>
      <c r="G152" s="19">
        <f t="shared" si="70"/>
        <v>0</v>
      </c>
      <c r="H152" s="19"/>
      <c r="I152" s="19">
        <f t="shared" si="71"/>
        <v>211.59999999999974</v>
      </c>
      <c r="J152" s="19">
        <f t="shared" si="72"/>
        <v>140</v>
      </c>
      <c r="K152" s="19"/>
      <c r="L152" s="19">
        <f t="shared" si="73"/>
        <v>9</v>
      </c>
      <c r="M152" s="19">
        <f t="shared" si="74"/>
        <v>0</v>
      </c>
      <c r="N152" s="19">
        <f t="shared" si="75"/>
        <v>9</v>
      </c>
      <c r="O152" s="19">
        <f t="shared" si="76"/>
        <v>0</v>
      </c>
      <c r="P152" s="19">
        <f t="shared" si="77"/>
        <v>0</v>
      </c>
      <c r="Q152" s="19">
        <f t="shared" si="107"/>
        <v>111.59999999999974</v>
      </c>
      <c r="R152" s="19">
        <f t="shared" si="78"/>
        <v>0</v>
      </c>
      <c r="S152" s="19">
        <f t="shared" si="79"/>
        <v>0.6</v>
      </c>
      <c r="T152" s="4" t="s">
        <v>0</v>
      </c>
      <c r="U152" s="4">
        <f t="shared" si="80"/>
        <v>2201</v>
      </c>
      <c r="V152" s="19">
        <f t="shared" si="57"/>
        <v>211.59999999999974</v>
      </c>
      <c r="W152" s="19">
        <f t="shared" si="57"/>
        <v>140.6</v>
      </c>
      <c r="X152" s="8">
        <f t="shared" si="81"/>
        <v>5</v>
      </c>
      <c r="Y152" s="4">
        <f t="shared" si="58"/>
        <v>12</v>
      </c>
      <c r="Z152" s="8">
        <f t="shared" si="82"/>
        <v>1012.4</v>
      </c>
      <c r="AA152" s="4">
        <f t="shared" si="83"/>
        <v>0</v>
      </c>
      <c r="AB152" s="4">
        <f t="shared" si="84"/>
        <v>0</v>
      </c>
      <c r="AC152" s="4" t="str">
        <f t="shared" si="85"/>
        <v>G0</v>
      </c>
      <c r="AD152" s="4">
        <f t="shared" si="86"/>
        <v>0</v>
      </c>
      <c r="AE152" s="4">
        <f t="shared" si="87"/>
        <v>12.399999999999972</v>
      </c>
      <c r="AF152" s="19">
        <f t="shared" si="59"/>
        <v>0</v>
      </c>
      <c r="AG152" s="19">
        <f t="shared" si="60"/>
        <v>0</v>
      </c>
      <c r="AH152" s="19"/>
      <c r="AI152" s="19">
        <f t="shared" si="61"/>
        <v>211.59999999999974</v>
      </c>
      <c r="AJ152" s="19">
        <f t="shared" si="62"/>
        <v>140</v>
      </c>
      <c r="AK152" s="19"/>
      <c r="AL152" s="19">
        <f t="shared" si="63"/>
        <v>9</v>
      </c>
      <c r="AM152" s="19">
        <f t="shared" si="64"/>
        <v>0</v>
      </c>
      <c r="AN152" s="19">
        <f t="shared" si="88"/>
        <v>9</v>
      </c>
      <c r="AO152" s="19">
        <f t="shared" si="89"/>
        <v>0</v>
      </c>
      <c r="AP152" s="19">
        <f t="shared" si="90"/>
        <v>0</v>
      </c>
      <c r="AQ152" s="19">
        <f t="shared" si="108"/>
        <v>111.59999999999974</v>
      </c>
      <c r="AR152" s="19">
        <f t="shared" si="91"/>
        <v>0</v>
      </c>
      <c r="AS152" s="19">
        <f t="shared" si="92"/>
        <v>-0.6</v>
      </c>
      <c r="AT152" s="4" t="s">
        <v>0</v>
      </c>
      <c r="AU152" s="4">
        <f t="shared" si="93"/>
        <v>2202</v>
      </c>
      <c r="AV152" s="19">
        <f t="shared" si="94"/>
        <v>211.59999999999974</v>
      </c>
      <c r="AW152" s="19">
        <f t="shared" si="94"/>
        <v>139.4</v>
      </c>
      <c r="AX152" s="8">
        <f t="shared" si="95"/>
        <v>5</v>
      </c>
      <c r="AY152" s="4">
        <f t="shared" si="96"/>
        <v>12</v>
      </c>
      <c r="AZ152" s="8">
        <f t="shared" si="97"/>
        <v>1012.4</v>
      </c>
      <c r="BA152" s="4">
        <f t="shared" si="98"/>
        <v>0</v>
      </c>
      <c r="BB152" s="4">
        <f t="shared" si="99"/>
        <v>0</v>
      </c>
      <c r="BC152" s="4" t="str">
        <f t="shared" si="100"/>
        <v>G0</v>
      </c>
      <c r="BD152" s="4">
        <f t="shared" si="101"/>
        <v>0</v>
      </c>
      <c r="BE152" s="19">
        <f t="shared" si="102"/>
        <v>0</v>
      </c>
      <c r="BF152" s="19">
        <f t="shared" si="103"/>
        <v>1.1999999999999886</v>
      </c>
      <c r="BG152" s="19">
        <f t="shared" si="104"/>
        <v>90</v>
      </c>
      <c r="BH152" s="1" t="str">
        <f t="shared" si="105"/>
        <v>T,2201,211.6,140.6,5,12,1012.4,0,0,G0,0</v>
      </c>
      <c r="BI152" s="1" t="str">
        <f t="shared" si="106"/>
        <v>T,2202,211.6,139.4,5,12,1012.4,0,0,G0,0</v>
      </c>
      <c r="BJ152" s="1" t="str">
        <f t="shared" si="65"/>
        <v>T,2201,211.6,140.6,5,12,1012.4,0,0,G0,0|T,2202,211.6,139.4,5,12,1012.4,0,0,G0,0|</v>
      </c>
      <c r="BK152" s="1" t="str">
        <f t="shared" si="66"/>
        <v>211.6,140.0,5.0,9.0,0.0,111.6,0.0,111.6</v>
      </c>
    </row>
    <row r="153" spans="1:63" x14ac:dyDescent="0.2">
      <c r="A153" s="4">
        <f t="shared" si="109"/>
        <v>12.499999999999972</v>
      </c>
      <c r="B153" s="4">
        <f t="shared" si="67"/>
        <v>124.99999999999972</v>
      </c>
      <c r="C153" s="4">
        <f t="shared" si="68"/>
        <v>1</v>
      </c>
      <c r="D153" s="4">
        <v>1</v>
      </c>
      <c r="E153" s="4">
        <f t="shared" si="69"/>
        <v>12.499999999999972</v>
      </c>
      <c r="F153" s="19">
        <f t="shared" si="56"/>
        <v>0</v>
      </c>
      <c r="G153" s="19">
        <f t="shared" si="70"/>
        <v>0</v>
      </c>
      <c r="H153" s="19"/>
      <c r="I153" s="19">
        <f t="shared" si="71"/>
        <v>212.49999999999974</v>
      </c>
      <c r="J153" s="19">
        <f t="shared" si="72"/>
        <v>140</v>
      </c>
      <c r="K153" s="19"/>
      <c r="L153" s="19">
        <f t="shared" si="73"/>
        <v>9</v>
      </c>
      <c r="M153" s="19">
        <f t="shared" si="74"/>
        <v>0</v>
      </c>
      <c r="N153" s="19">
        <f t="shared" si="75"/>
        <v>9</v>
      </c>
      <c r="O153" s="19">
        <f t="shared" si="76"/>
        <v>0</v>
      </c>
      <c r="P153" s="19">
        <f t="shared" si="77"/>
        <v>0</v>
      </c>
      <c r="Q153" s="19">
        <f t="shared" si="107"/>
        <v>112.49999999999974</v>
      </c>
      <c r="R153" s="19">
        <f t="shared" si="78"/>
        <v>0</v>
      </c>
      <c r="S153" s="19">
        <f t="shared" si="79"/>
        <v>0.6</v>
      </c>
      <c r="T153" s="4" t="s">
        <v>0</v>
      </c>
      <c r="U153" s="4">
        <f t="shared" si="80"/>
        <v>2201</v>
      </c>
      <c r="V153" s="19">
        <f t="shared" si="57"/>
        <v>212.49999999999974</v>
      </c>
      <c r="W153" s="19">
        <f t="shared" si="57"/>
        <v>140.6</v>
      </c>
      <c r="X153" s="8">
        <f t="shared" si="81"/>
        <v>5</v>
      </c>
      <c r="Y153" s="4">
        <f t="shared" si="58"/>
        <v>12</v>
      </c>
      <c r="Z153" s="8">
        <f t="shared" si="82"/>
        <v>1012.5</v>
      </c>
      <c r="AA153" s="4">
        <f t="shared" si="83"/>
        <v>0</v>
      </c>
      <c r="AB153" s="4">
        <f t="shared" si="84"/>
        <v>0</v>
      </c>
      <c r="AC153" s="4" t="str">
        <f t="shared" si="85"/>
        <v>G0</v>
      </c>
      <c r="AD153" s="4">
        <f t="shared" si="86"/>
        <v>0</v>
      </c>
      <c r="AE153" s="4">
        <f t="shared" si="87"/>
        <v>12.499999999999972</v>
      </c>
      <c r="AF153" s="19">
        <f t="shared" si="59"/>
        <v>0</v>
      </c>
      <c r="AG153" s="19">
        <f t="shared" si="60"/>
        <v>0</v>
      </c>
      <c r="AH153" s="19"/>
      <c r="AI153" s="19">
        <f t="shared" si="61"/>
        <v>212.49999999999974</v>
      </c>
      <c r="AJ153" s="19">
        <f t="shared" si="62"/>
        <v>140</v>
      </c>
      <c r="AK153" s="19"/>
      <c r="AL153" s="19">
        <f t="shared" si="63"/>
        <v>9</v>
      </c>
      <c r="AM153" s="19">
        <f t="shared" si="64"/>
        <v>0</v>
      </c>
      <c r="AN153" s="19">
        <f t="shared" si="88"/>
        <v>9</v>
      </c>
      <c r="AO153" s="19">
        <f t="shared" si="89"/>
        <v>0</v>
      </c>
      <c r="AP153" s="19">
        <f t="shared" si="90"/>
        <v>0</v>
      </c>
      <c r="AQ153" s="19">
        <f t="shared" si="108"/>
        <v>112.49999999999974</v>
      </c>
      <c r="AR153" s="19">
        <f t="shared" si="91"/>
        <v>0</v>
      </c>
      <c r="AS153" s="19">
        <f t="shared" si="92"/>
        <v>-0.6</v>
      </c>
      <c r="AT153" s="4" t="s">
        <v>0</v>
      </c>
      <c r="AU153" s="4">
        <f t="shared" si="93"/>
        <v>2202</v>
      </c>
      <c r="AV153" s="19">
        <f t="shared" si="94"/>
        <v>212.49999999999974</v>
      </c>
      <c r="AW153" s="19">
        <f t="shared" si="94"/>
        <v>139.4</v>
      </c>
      <c r="AX153" s="8">
        <f t="shared" si="95"/>
        <v>5</v>
      </c>
      <c r="AY153" s="4">
        <f t="shared" si="96"/>
        <v>12</v>
      </c>
      <c r="AZ153" s="8">
        <f t="shared" si="97"/>
        <v>1012.5</v>
      </c>
      <c r="BA153" s="4">
        <f t="shared" si="98"/>
        <v>0</v>
      </c>
      <c r="BB153" s="4">
        <f t="shared" si="99"/>
        <v>0</v>
      </c>
      <c r="BC153" s="4" t="str">
        <f t="shared" si="100"/>
        <v>G0</v>
      </c>
      <c r="BD153" s="4">
        <f t="shared" si="101"/>
        <v>0</v>
      </c>
      <c r="BE153" s="19">
        <f t="shared" si="102"/>
        <v>0</v>
      </c>
      <c r="BF153" s="19">
        <f t="shared" si="103"/>
        <v>1.1999999999999886</v>
      </c>
      <c r="BG153" s="19">
        <f t="shared" si="104"/>
        <v>90</v>
      </c>
      <c r="BH153" s="1" t="str">
        <f t="shared" si="105"/>
        <v>T,2201,212.5,140.6,5,12,1012.5,0,0,G0,0</v>
      </c>
      <c r="BI153" s="1" t="str">
        <f t="shared" si="106"/>
        <v>T,2202,212.5,139.4,5,12,1012.5,0,0,G0,0</v>
      </c>
      <c r="BJ153" s="1" t="str">
        <f t="shared" si="65"/>
        <v>T,2201,212.5,140.6,5,12,1012.5,0,0,G0,0|T,2202,212.5,139.4,5,12,1012.5,0,0,G0,0|</v>
      </c>
      <c r="BK153" s="1" t="str">
        <f t="shared" si="66"/>
        <v>212.5,140.0,5.0,9.0,0.0,112.5,0.0,112.5</v>
      </c>
    </row>
    <row r="154" spans="1:63" x14ac:dyDescent="0.2">
      <c r="A154" s="4">
        <f t="shared" si="109"/>
        <v>12.599999999999971</v>
      </c>
      <c r="B154" s="4">
        <f t="shared" si="67"/>
        <v>125.9999999999997</v>
      </c>
      <c r="C154" s="4">
        <f t="shared" si="68"/>
        <v>1</v>
      </c>
      <c r="D154" s="4">
        <v>1</v>
      </c>
      <c r="E154" s="4">
        <f t="shared" si="69"/>
        <v>12.599999999999971</v>
      </c>
      <c r="F154" s="19">
        <f t="shared" si="56"/>
        <v>0</v>
      </c>
      <c r="G154" s="19">
        <f t="shared" si="70"/>
        <v>0</v>
      </c>
      <c r="H154" s="19"/>
      <c r="I154" s="19">
        <f t="shared" si="71"/>
        <v>213.39999999999975</v>
      </c>
      <c r="J154" s="19">
        <f t="shared" si="72"/>
        <v>140</v>
      </c>
      <c r="K154" s="19"/>
      <c r="L154" s="19">
        <f t="shared" si="73"/>
        <v>9</v>
      </c>
      <c r="M154" s="19">
        <f t="shared" si="74"/>
        <v>0</v>
      </c>
      <c r="N154" s="19">
        <f t="shared" si="75"/>
        <v>9</v>
      </c>
      <c r="O154" s="19">
        <f t="shared" si="76"/>
        <v>0</v>
      </c>
      <c r="P154" s="19">
        <f t="shared" si="77"/>
        <v>0</v>
      </c>
      <c r="Q154" s="19">
        <f t="shared" si="107"/>
        <v>113.39999999999975</v>
      </c>
      <c r="R154" s="19">
        <f t="shared" si="78"/>
        <v>0</v>
      </c>
      <c r="S154" s="19">
        <f t="shared" si="79"/>
        <v>0.6</v>
      </c>
      <c r="T154" s="4" t="s">
        <v>0</v>
      </c>
      <c r="U154" s="4">
        <f t="shared" si="80"/>
        <v>2201</v>
      </c>
      <c r="V154" s="19">
        <f t="shared" si="57"/>
        <v>213.39999999999975</v>
      </c>
      <c r="W154" s="19">
        <f t="shared" si="57"/>
        <v>140.6</v>
      </c>
      <c r="X154" s="8">
        <f t="shared" si="81"/>
        <v>5</v>
      </c>
      <c r="Y154" s="4">
        <f t="shared" si="58"/>
        <v>12</v>
      </c>
      <c r="Z154" s="8">
        <f t="shared" si="82"/>
        <v>1012.6</v>
      </c>
      <c r="AA154" s="4">
        <f t="shared" si="83"/>
        <v>0</v>
      </c>
      <c r="AB154" s="4">
        <f t="shared" si="84"/>
        <v>0</v>
      </c>
      <c r="AC154" s="4" t="str">
        <f t="shared" si="85"/>
        <v>G0</v>
      </c>
      <c r="AD154" s="4">
        <f t="shared" si="86"/>
        <v>0</v>
      </c>
      <c r="AE154" s="4">
        <f t="shared" si="87"/>
        <v>12.599999999999971</v>
      </c>
      <c r="AF154" s="19">
        <f t="shared" si="59"/>
        <v>0</v>
      </c>
      <c r="AG154" s="19">
        <f t="shared" si="60"/>
        <v>0</v>
      </c>
      <c r="AH154" s="19"/>
      <c r="AI154" s="19">
        <f t="shared" si="61"/>
        <v>213.39999999999975</v>
      </c>
      <c r="AJ154" s="19">
        <f t="shared" si="62"/>
        <v>140</v>
      </c>
      <c r="AK154" s="19"/>
      <c r="AL154" s="19">
        <f t="shared" si="63"/>
        <v>9</v>
      </c>
      <c r="AM154" s="19">
        <f t="shared" si="64"/>
        <v>0</v>
      </c>
      <c r="AN154" s="19">
        <f t="shared" si="88"/>
        <v>9</v>
      </c>
      <c r="AO154" s="19">
        <f t="shared" si="89"/>
        <v>0</v>
      </c>
      <c r="AP154" s="19">
        <f t="shared" si="90"/>
        <v>0</v>
      </c>
      <c r="AQ154" s="19">
        <f t="shared" si="108"/>
        <v>113.39999999999975</v>
      </c>
      <c r="AR154" s="19">
        <f t="shared" si="91"/>
        <v>0</v>
      </c>
      <c r="AS154" s="19">
        <f t="shared" si="92"/>
        <v>-0.6</v>
      </c>
      <c r="AT154" s="4" t="s">
        <v>0</v>
      </c>
      <c r="AU154" s="4">
        <f t="shared" si="93"/>
        <v>2202</v>
      </c>
      <c r="AV154" s="19">
        <f t="shared" si="94"/>
        <v>213.39999999999975</v>
      </c>
      <c r="AW154" s="19">
        <f t="shared" si="94"/>
        <v>139.4</v>
      </c>
      <c r="AX154" s="8">
        <f t="shared" si="95"/>
        <v>5</v>
      </c>
      <c r="AY154" s="4">
        <f t="shared" si="96"/>
        <v>12</v>
      </c>
      <c r="AZ154" s="8">
        <f t="shared" si="97"/>
        <v>1012.6</v>
      </c>
      <c r="BA154" s="4">
        <f t="shared" si="98"/>
        <v>0</v>
      </c>
      <c r="BB154" s="4">
        <f t="shared" si="99"/>
        <v>0</v>
      </c>
      <c r="BC154" s="4" t="str">
        <f t="shared" si="100"/>
        <v>G0</v>
      </c>
      <c r="BD154" s="4">
        <f t="shared" si="101"/>
        <v>0</v>
      </c>
      <c r="BE154" s="19">
        <f t="shared" si="102"/>
        <v>0</v>
      </c>
      <c r="BF154" s="19">
        <f t="shared" si="103"/>
        <v>1.1999999999999886</v>
      </c>
      <c r="BG154" s="19">
        <f t="shared" si="104"/>
        <v>90</v>
      </c>
      <c r="BH154" s="1" t="str">
        <f t="shared" si="105"/>
        <v>T,2201,213.4,140.6,5,12,1012.6,0,0,G0,0</v>
      </c>
      <c r="BI154" s="1" t="str">
        <f t="shared" si="106"/>
        <v>T,2202,213.4,139.4,5,12,1012.6,0,0,G0,0</v>
      </c>
      <c r="BJ154" s="1" t="str">
        <f t="shared" si="65"/>
        <v>T,2201,213.4,140.6,5,12,1012.6,0,0,G0,0|T,2202,213.4,139.4,5,12,1012.6,0,0,G0,0|</v>
      </c>
      <c r="BK154" s="1" t="str">
        <f t="shared" si="66"/>
        <v>213.4,140.0,5.0,9.0,0.0,113.4,0.0,113.4</v>
      </c>
    </row>
    <row r="155" spans="1:63" x14ac:dyDescent="0.2">
      <c r="A155" s="4">
        <f t="shared" si="109"/>
        <v>12.699999999999971</v>
      </c>
      <c r="B155" s="4">
        <f t="shared" si="67"/>
        <v>126.9999999999997</v>
      </c>
      <c r="C155" s="4">
        <f t="shared" si="68"/>
        <v>1</v>
      </c>
      <c r="D155" s="4">
        <v>1</v>
      </c>
      <c r="E155" s="4">
        <f t="shared" si="69"/>
        <v>12.699999999999971</v>
      </c>
      <c r="F155" s="19">
        <f t="shared" si="56"/>
        <v>0</v>
      </c>
      <c r="G155" s="19">
        <f t="shared" si="70"/>
        <v>0</v>
      </c>
      <c r="H155" s="19"/>
      <c r="I155" s="19">
        <f t="shared" si="71"/>
        <v>214.29999999999973</v>
      </c>
      <c r="J155" s="19">
        <f t="shared" si="72"/>
        <v>140</v>
      </c>
      <c r="K155" s="19"/>
      <c r="L155" s="19">
        <f t="shared" si="73"/>
        <v>9</v>
      </c>
      <c r="M155" s="19">
        <f t="shared" si="74"/>
        <v>0</v>
      </c>
      <c r="N155" s="19">
        <f t="shared" si="75"/>
        <v>9</v>
      </c>
      <c r="O155" s="19">
        <f t="shared" si="76"/>
        <v>0</v>
      </c>
      <c r="P155" s="19">
        <f t="shared" si="77"/>
        <v>0</v>
      </c>
      <c r="Q155" s="19">
        <f t="shared" si="107"/>
        <v>114.29999999999973</v>
      </c>
      <c r="R155" s="19">
        <f t="shared" si="78"/>
        <v>0</v>
      </c>
      <c r="S155" s="19">
        <f t="shared" si="79"/>
        <v>0.6</v>
      </c>
      <c r="T155" s="4" t="s">
        <v>0</v>
      </c>
      <c r="U155" s="4">
        <f t="shared" si="80"/>
        <v>2201</v>
      </c>
      <c r="V155" s="19">
        <f t="shared" si="57"/>
        <v>214.29999999999973</v>
      </c>
      <c r="W155" s="19">
        <f t="shared" si="57"/>
        <v>140.6</v>
      </c>
      <c r="X155" s="8">
        <f t="shared" si="81"/>
        <v>5</v>
      </c>
      <c r="Y155" s="4">
        <f t="shared" si="58"/>
        <v>12</v>
      </c>
      <c r="Z155" s="8">
        <f t="shared" si="82"/>
        <v>1012.6999999999999</v>
      </c>
      <c r="AA155" s="4">
        <f t="shared" si="83"/>
        <v>0</v>
      </c>
      <c r="AB155" s="4">
        <f t="shared" si="84"/>
        <v>0</v>
      </c>
      <c r="AC155" s="4" t="str">
        <f t="shared" si="85"/>
        <v>G0</v>
      </c>
      <c r="AD155" s="4">
        <f t="shared" si="86"/>
        <v>0</v>
      </c>
      <c r="AE155" s="4">
        <f t="shared" si="87"/>
        <v>12.699999999999971</v>
      </c>
      <c r="AF155" s="19">
        <f t="shared" si="59"/>
        <v>0</v>
      </c>
      <c r="AG155" s="19">
        <f t="shared" si="60"/>
        <v>0</v>
      </c>
      <c r="AH155" s="19"/>
      <c r="AI155" s="19">
        <f t="shared" si="61"/>
        <v>214.29999999999973</v>
      </c>
      <c r="AJ155" s="19">
        <f t="shared" si="62"/>
        <v>140</v>
      </c>
      <c r="AK155" s="19"/>
      <c r="AL155" s="19">
        <f t="shared" si="63"/>
        <v>9</v>
      </c>
      <c r="AM155" s="19">
        <f t="shared" si="64"/>
        <v>0</v>
      </c>
      <c r="AN155" s="19">
        <f t="shared" si="88"/>
        <v>9</v>
      </c>
      <c r="AO155" s="19">
        <f t="shared" si="89"/>
        <v>0</v>
      </c>
      <c r="AP155" s="19">
        <f t="shared" si="90"/>
        <v>0</v>
      </c>
      <c r="AQ155" s="19">
        <f t="shared" si="108"/>
        <v>114.29999999999973</v>
      </c>
      <c r="AR155" s="19">
        <f t="shared" si="91"/>
        <v>0</v>
      </c>
      <c r="AS155" s="19">
        <f t="shared" si="92"/>
        <v>-0.6</v>
      </c>
      <c r="AT155" s="4" t="s">
        <v>0</v>
      </c>
      <c r="AU155" s="4">
        <f t="shared" si="93"/>
        <v>2202</v>
      </c>
      <c r="AV155" s="19">
        <f t="shared" si="94"/>
        <v>214.29999999999973</v>
      </c>
      <c r="AW155" s="19">
        <f t="shared" si="94"/>
        <v>139.4</v>
      </c>
      <c r="AX155" s="8">
        <f t="shared" si="95"/>
        <v>5</v>
      </c>
      <c r="AY155" s="4">
        <f t="shared" si="96"/>
        <v>12</v>
      </c>
      <c r="AZ155" s="8">
        <f t="shared" si="97"/>
        <v>1012.6999999999999</v>
      </c>
      <c r="BA155" s="4">
        <f t="shared" si="98"/>
        <v>0</v>
      </c>
      <c r="BB155" s="4">
        <f t="shared" si="99"/>
        <v>0</v>
      </c>
      <c r="BC155" s="4" t="str">
        <f t="shared" si="100"/>
        <v>G0</v>
      </c>
      <c r="BD155" s="4">
        <f t="shared" si="101"/>
        <v>0</v>
      </c>
      <c r="BE155" s="19">
        <f t="shared" si="102"/>
        <v>0</v>
      </c>
      <c r="BF155" s="19">
        <f t="shared" si="103"/>
        <v>1.1999999999999886</v>
      </c>
      <c r="BG155" s="19">
        <f t="shared" si="104"/>
        <v>90</v>
      </c>
      <c r="BH155" s="1" t="str">
        <f t="shared" si="105"/>
        <v>T,2201,214.3,140.6,5,12,1012.7,0,0,G0,0</v>
      </c>
      <c r="BI155" s="1" t="str">
        <f t="shared" si="106"/>
        <v>T,2202,214.3,139.4,5,12,1012.7,0,0,G0,0</v>
      </c>
      <c r="BJ155" s="1" t="str">
        <f t="shared" si="65"/>
        <v>T,2201,214.3,140.6,5,12,1012.7,0,0,G0,0|T,2202,214.3,139.4,5,12,1012.7,0,0,G0,0|</v>
      </c>
      <c r="BK155" s="1" t="str">
        <f t="shared" si="66"/>
        <v>214.3,140.0,5.0,9.0,0.0,114.3,0.0,114.3</v>
      </c>
    </row>
    <row r="156" spans="1:63" x14ac:dyDescent="0.2">
      <c r="A156" s="4">
        <f t="shared" si="109"/>
        <v>12.799999999999971</v>
      </c>
      <c r="B156" s="4">
        <f t="shared" si="67"/>
        <v>127.9999999999997</v>
      </c>
      <c r="C156" s="4">
        <f t="shared" si="68"/>
        <v>1</v>
      </c>
      <c r="D156" s="4">
        <v>1</v>
      </c>
      <c r="E156" s="4">
        <f t="shared" si="69"/>
        <v>12.799999999999971</v>
      </c>
      <c r="F156" s="19">
        <f t="shared" ref="F156:F219" si="110">$B$14 + $D$14*$E156 + 0.5*$F$14*$E156*$E156</f>
        <v>0</v>
      </c>
      <c r="G156" s="19">
        <f t="shared" si="70"/>
        <v>0</v>
      </c>
      <c r="H156" s="19"/>
      <c r="I156" s="19">
        <f t="shared" si="71"/>
        <v>215.19999999999973</v>
      </c>
      <c r="J156" s="19">
        <f t="shared" si="72"/>
        <v>140</v>
      </c>
      <c r="K156" s="19"/>
      <c r="L156" s="19">
        <f t="shared" si="73"/>
        <v>9</v>
      </c>
      <c r="M156" s="19">
        <f t="shared" si="74"/>
        <v>0</v>
      </c>
      <c r="N156" s="19">
        <f t="shared" si="75"/>
        <v>9</v>
      </c>
      <c r="O156" s="19">
        <f t="shared" si="76"/>
        <v>0</v>
      </c>
      <c r="P156" s="19">
        <f t="shared" si="77"/>
        <v>0</v>
      </c>
      <c r="Q156" s="19">
        <f t="shared" si="107"/>
        <v>115.19999999999973</v>
      </c>
      <c r="R156" s="19">
        <f t="shared" si="78"/>
        <v>0</v>
      </c>
      <c r="S156" s="19">
        <f t="shared" si="79"/>
        <v>0.6</v>
      </c>
      <c r="T156" s="4" t="s">
        <v>0</v>
      </c>
      <c r="U156" s="4">
        <f t="shared" si="80"/>
        <v>2201</v>
      </c>
      <c r="V156" s="19">
        <f t="shared" ref="V156:W219" si="111">I156+R156</f>
        <v>215.19999999999973</v>
      </c>
      <c r="W156" s="19">
        <f t="shared" si="111"/>
        <v>140.6</v>
      </c>
      <c r="X156" s="8">
        <f t="shared" si="81"/>
        <v>5</v>
      </c>
      <c r="Y156" s="4">
        <f t="shared" ref="Y156:Y219" si="112">$B$22</f>
        <v>12</v>
      </c>
      <c r="Z156" s="8">
        <f t="shared" si="82"/>
        <v>1012.8</v>
      </c>
      <c r="AA156" s="4">
        <f t="shared" si="83"/>
        <v>0</v>
      </c>
      <c r="AB156" s="4">
        <f t="shared" si="84"/>
        <v>0</v>
      </c>
      <c r="AC156" s="4" t="str">
        <f t="shared" si="85"/>
        <v>G0</v>
      </c>
      <c r="AD156" s="4">
        <f t="shared" si="86"/>
        <v>0</v>
      </c>
      <c r="AE156" s="4">
        <f t="shared" si="87"/>
        <v>12.799999999999971</v>
      </c>
      <c r="AF156" s="19">
        <f t="shared" ref="AF156:AF219" si="113">$B$14 + $D$14*$AE156 + 0.5*$F$14*$AE156*$AE156</f>
        <v>0</v>
      </c>
      <c r="AG156" s="19">
        <f t="shared" ref="AG156:AG219" si="114">$D$14+ $F$14*$AE156</f>
        <v>0</v>
      </c>
      <c r="AH156" s="19"/>
      <c r="AI156" s="19">
        <f t="shared" ref="AI156:AI219" si="115">$B$7 + $B$10*$AE156 + 0.5*$B$12*$AE156*$AE156 + $B$13*COS(AF156)</f>
        <v>215.19999999999973</v>
      </c>
      <c r="AJ156" s="19">
        <f t="shared" ref="AJ156:AJ219" si="116">$D$7 + $D$10*$AE156 + 0.5*$D$12*$AE156*$AE156 + $B$13*SIN(AF156)</f>
        <v>140</v>
      </c>
      <c r="AK156" s="19"/>
      <c r="AL156" s="19">
        <f t="shared" ref="AL156:AL219" si="117">$B$10 + $B$12*$AE156 - $B$13*SIN(AF156)*AG156</f>
        <v>9</v>
      </c>
      <c r="AM156" s="19">
        <f t="shared" ref="AM156:AM219" si="118">$D$10 + $D$12*$AE156 + $B$13*COS(AF156)*AG156</f>
        <v>0</v>
      </c>
      <c r="AN156" s="19">
        <f t="shared" si="88"/>
        <v>9</v>
      </c>
      <c r="AO156" s="19">
        <f t="shared" si="89"/>
        <v>0</v>
      </c>
      <c r="AP156" s="19">
        <f t="shared" si="90"/>
        <v>0</v>
      </c>
      <c r="AQ156" s="19">
        <f t="shared" si="108"/>
        <v>115.19999999999973</v>
      </c>
      <c r="AR156" s="19">
        <f t="shared" si="91"/>
        <v>0</v>
      </c>
      <c r="AS156" s="19">
        <f t="shared" si="92"/>
        <v>-0.6</v>
      </c>
      <c r="AT156" s="4" t="s">
        <v>0</v>
      </c>
      <c r="AU156" s="4">
        <f t="shared" si="93"/>
        <v>2202</v>
      </c>
      <c r="AV156" s="19">
        <f t="shared" si="94"/>
        <v>215.19999999999973</v>
      </c>
      <c r="AW156" s="19">
        <f t="shared" si="94"/>
        <v>139.4</v>
      </c>
      <c r="AX156" s="8">
        <f t="shared" si="95"/>
        <v>5</v>
      </c>
      <c r="AY156" s="4">
        <f t="shared" si="96"/>
        <v>12</v>
      </c>
      <c r="AZ156" s="8">
        <f t="shared" si="97"/>
        <v>1012.8</v>
      </c>
      <c r="BA156" s="4">
        <f t="shared" si="98"/>
        <v>0</v>
      </c>
      <c r="BB156" s="4">
        <f t="shared" si="99"/>
        <v>0</v>
      </c>
      <c r="BC156" s="4" t="str">
        <f t="shared" si="100"/>
        <v>G0</v>
      </c>
      <c r="BD156" s="4">
        <f t="shared" si="101"/>
        <v>0</v>
      </c>
      <c r="BE156" s="19">
        <f t="shared" si="102"/>
        <v>0</v>
      </c>
      <c r="BF156" s="19">
        <f t="shared" si="103"/>
        <v>1.1999999999999886</v>
      </c>
      <c r="BG156" s="19">
        <f t="shared" si="104"/>
        <v>90</v>
      </c>
      <c r="BH156" s="1" t="str">
        <f t="shared" si="105"/>
        <v>T,2201,215.2,140.6,5,12,1012.8,0,0,G0,0</v>
      </c>
      <c r="BI156" s="1" t="str">
        <f t="shared" si="106"/>
        <v>T,2202,215.2,139.4,5,12,1012.8,0,0,G0,0</v>
      </c>
      <c r="BJ156" s="1" t="str">
        <f t="shared" ref="BJ156:BJ219" si="119">IF(C156=1,CONCATENATE(BH156,$BH$25,BI156,$BH$25),"")</f>
        <v>T,2201,215.2,140.6,5,12,1012.8,0,0,G0,0|T,2202,215.2,139.4,5,12,1012.8,0,0,G0,0|</v>
      </c>
      <c r="BK156" s="1" t="str">
        <f t="shared" ref="BK156:BK219" si="120">CONCATENATE(TEXT(I156,"0.0"),",",TEXT(J156,"0.0"),",",TEXT($F$7,"0.0"),",",TEXT(N156,"0.0"),",",TEXT(0,"0.0"),",",TEXT($Q156,"0.0"),",",TEXT($P156,"0.0"),",",TEXT($Q156,"0.0"))</f>
        <v>215.2,140.0,5.0,9.0,0.0,115.2,0.0,115.2</v>
      </c>
    </row>
    <row r="157" spans="1:63" x14ac:dyDescent="0.2">
      <c r="A157" s="4">
        <f t="shared" si="109"/>
        <v>12.89999999999997</v>
      </c>
      <c r="B157" s="4">
        <f t="shared" ref="B157:B220" si="121">A157/$B$17</f>
        <v>128.99999999999969</v>
      </c>
      <c r="C157" s="4">
        <f t="shared" ref="C157:C220" si="122">IF(B157-INT(B157+0.001)&gt;0.001,0,1)</f>
        <v>1</v>
      </c>
      <c r="D157" s="4">
        <v>1</v>
      </c>
      <c r="E157" s="4">
        <f t="shared" ref="E157:E220" si="123">$A157+$B$21</f>
        <v>12.89999999999997</v>
      </c>
      <c r="F157" s="19">
        <f t="shared" si="110"/>
        <v>0</v>
      </c>
      <c r="G157" s="19">
        <f t="shared" ref="G157:G220" si="124">$D$14 + $F$14*$E157</f>
        <v>0</v>
      </c>
      <c r="H157" s="19"/>
      <c r="I157" s="19">
        <f t="shared" ref="I157:I220" si="125">$B$7 + $B$10*$E157 +  0.5*$B$12*$E157*$E157 + $B$13*COS(F157)</f>
        <v>216.09999999999974</v>
      </c>
      <c r="J157" s="19">
        <f t="shared" ref="J157:J220" si="126">$D$7 + $D$10*$E157 + 0.5*$D$12*$E157*$E157 + $B$13*SIN(F157)</f>
        <v>140</v>
      </c>
      <c r="K157" s="19"/>
      <c r="L157" s="19">
        <f t="shared" ref="L157:L220" si="127">$B$10 + $B$12*$E157 - $B$13*SIN(F157)*$G157</f>
        <v>9</v>
      </c>
      <c r="M157" s="19">
        <f t="shared" ref="M157:M220" si="128">$D$10 + $D$12*$E157 + $B$13*COS(F157)*$G157</f>
        <v>0</v>
      </c>
      <c r="N157" s="19">
        <f t="shared" ref="N157:N220" si="129">SQRT(L157*L157+M157*M157)</f>
        <v>9</v>
      </c>
      <c r="O157" s="19">
        <f t="shared" ref="O157:O220" si="130">ATAN2(L157,M157)</f>
        <v>0</v>
      </c>
      <c r="P157" s="19">
        <f t="shared" ref="P157:P220" si="131">O157/$H$12</f>
        <v>0</v>
      </c>
      <c r="Q157" s="19">
        <f t="shared" si="107"/>
        <v>116.09999999999974</v>
      </c>
      <c r="R157" s="19">
        <f t="shared" ref="R157:R220" si="132">$B$20*COS(O157)-$D$20*SIN(O157)</f>
        <v>0</v>
      </c>
      <c r="S157" s="19">
        <f t="shared" ref="S157:S220" si="133">$B$20*SIN(O157)+$D$20*COS(O157)</f>
        <v>0.6</v>
      </c>
      <c r="T157" s="4" t="s">
        <v>0</v>
      </c>
      <c r="U157" s="4">
        <f t="shared" ref="U157:U220" si="134">$B$19</f>
        <v>2201</v>
      </c>
      <c r="V157" s="19">
        <f t="shared" si="111"/>
        <v>216.09999999999974</v>
      </c>
      <c r="W157" s="19">
        <f t="shared" si="111"/>
        <v>140.6</v>
      </c>
      <c r="X157" s="8">
        <f t="shared" ref="X157:X220" si="135">$F$7</f>
        <v>5</v>
      </c>
      <c r="Y157" s="4">
        <f t="shared" si="112"/>
        <v>12</v>
      </c>
      <c r="Z157" s="8">
        <f t="shared" ref="Z157:Z220" si="136">$B$5 + E157</f>
        <v>1012.9</v>
      </c>
      <c r="AA157" s="4">
        <f t="shared" ref="AA157:AA220" si="137">$J$19</f>
        <v>0</v>
      </c>
      <c r="AB157" s="4">
        <f t="shared" ref="AB157:AB220" si="138">$J$20</f>
        <v>0</v>
      </c>
      <c r="AC157" s="4" t="str">
        <f t="shared" ref="AC157:AC220" si="139">$J$21</f>
        <v>G0</v>
      </c>
      <c r="AD157" s="4">
        <f t="shared" ref="AD157:AD220" si="140">$J$22</f>
        <v>0</v>
      </c>
      <c r="AE157" s="4">
        <f t="shared" ref="AE157:AE220" si="141">$A157+$F$21</f>
        <v>12.89999999999997</v>
      </c>
      <c r="AF157" s="19">
        <f t="shared" si="113"/>
        <v>0</v>
      </c>
      <c r="AG157" s="19">
        <f t="shared" si="114"/>
        <v>0</v>
      </c>
      <c r="AH157" s="19"/>
      <c r="AI157" s="19">
        <f t="shared" si="115"/>
        <v>216.09999999999974</v>
      </c>
      <c r="AJ157" s="19">
        <f t="shared" si="116"/>
        <v>140</v>
      </c>
      <c r="AK157" s="19"/>
      <c r="AL157" s="19">
        <f t="shared" si="117"/>
        <v>9</v>
      </c>
      <c r="AM157" s="19">
        <f t="shared" si="118"/>
        <v>0</v>
      </c>
      <c r="AN157" s="19">
        <f t="shared" ref="AN157:AN220" si="142">SQRT(AL157*AL157+AM157*AM157)</f>
        <v>9</v>
      </c>
      <c r="AO157" s="19">
        <f t="shared" ref="AO157:AO220" si="143">ATAN2(AL157,AM157)</f>
        <v>0</v>
      </c>
      <c r="AP157" s="19">
        <f t="shared" ref="AP157:AP220" si="144">AO157/$H$12</f>
        <v>0</v>
      </c>
      <c r="AQ157" s="19">
        <f t="shared" si="108"/>
        <v>116.09999999999974</v>
      </c>
      <c r="AR157" s="19">
        <f t="shared" ref="AR157:AR220" si="145">$F$20*COS(AO157)-$H$20*SIN(AO157)</f>
        <v>0</v>
      </c>
      <c r="AS157" s="19">
        <f t="shared" ref="AS157:AS220" si="146">$F$20*SIN(AO157)+$H$20*COS(AO157)</f>
        <v>-0.6</v>
      </c>
      <c r="AT157" s="4" t="s">
        <v>0</v>
      </c>
      <c r="AU157" s="4">
        <f t="shared" ref="AU157:AU220" si="147">$F$19</f>
        <v>2202</v>
      </c>
      <c r="AV157" s="19">
        <f t="shared" ref="AV157:AW220" si="148">AI157+AR157</f>
        <v>216.09999999999974</v>
      </c>
      <c r="AW157" s="19">
        <f t="shared" si="148"/>
        <v>139.4</v>
      </c>
      <c r="AX157" s="8">
        <f t="shared" ref="AX157:AX220" si="149">$F$7</f>
        <v>5</v>
      </c>
      <c r="AY157" s="4">
        <f t="shared" ref="AY157:AY220" si="150">$F$22</f>
        <v>12</v>
      </c>
      <c r="AZ157" s="8">
        <f t="shared" ref="AZ157:AZ220" si="151">$B$5 + AE157</f>
        <v>1012.9</v>
      </c>
      <c r="BA157" s="4">
        <f t="shared" ref="BA157:BA220" si="152">$J$19</f>
        <v>0</v>
      </c>
      <c r="BB157" s="4">
        <f t="shared" ref="BB157:BB220" si="153">$J$20</f>
        <v>0</v>
      </c>
      <c r="BC157" s="4" t="str">
        <f t="shared" ref="BC157:BC220" si="154">$J$21</f>
        <v>G0</v>
      </c>
      <c r="BD157" s="4">
        <f t="shared" ref="BD157:BD220" si="155">$J$22</f>
        <v>0</v>
      </c>
      <c r="BE157" s="19">
        <f t="shared" ref="BE157:BE220" si="156">SQRT((I157-AI157)*(I157-AI157)+(J157-AJ157)*(J157-AJ157))</f>
        <v>0</v>
      </c>
      <c r="BF157" s="19">
        <f t="shared" ref="BF157:BF220" si="157">SQRT((V157-AV157)*(V157-AV157)+(W157-AW157)*(W157-AW157))</f>
        <v>1.1999999999999886</v>
      </c>
      <c r="BG157" s="19">
        <f t="shared" ref="BG157:BG220" si="158">ATAN2(V157-AV157,W157-AW157)/$H$12</f>
        <v>90</v>
      </c>
      <c r="BH157" s="1" t="str">
        <f t="shared" ref="BH157:BH220" si="159">CONCATENATE(T157,",",U157,",",TEXT(V157,"0.0"),",",TEXT(W157,"0.0"),",",X157,",",Y157,",",TEXT(Z157,"0.0"),",",AA157,",",AB157,",",AC157,",",AD157)</f>
        <v>T,2201,216.1,140.6,5,12,1012.9,0,0,G0,0</v>
      </c>
      <c r="BI157" s="1" t="str">
        <f t="shared" ref="BI157:BI220" si="160">CONCATENATE(AT157,",",AU157,",",TEXT(AV157,"0.0"),",",TEXT(AW157,"0.0"),",",AX157,",",AY157,",",TEXT(AZ157,"0.0"),",",BA157,",",BB157,",",BC157,",",BD157)</f>
        <v>T,2202,216.1,139.4,5,12,1012.9,0,0,G0,0</v>
      </c>
      <c r="BJ157" s="1" t="str">
        <f t="shared" si="119"/>
        <v>T,2201,216.1,140.6,5,12,1012.9,0,0,G0,0|T,2202,216.1,139.4,5,12,1012.9,0,0,G0,0|</v>
      </c>
      <c r="BK157" s="1" t="str">
        <f t="shared" si="120"/>
        <v>216.1,140.0,5.0,9.0,0.0,116.1,0.0,116.1</v>
      </c>
    </row>
    <row r="158" spans="1:63" x14ac:dyDescent="0.2">
      <c r="A158" s="4">
        <f t="shared" si="109"/>
        <v>12.99999999999997</v>
      </c>
      <c r="B158" s="4">
        <f t="shared" si="121"/>
        <v>129.99999999999969</v>
      </c>
      <c r="C158" s="4">
        <f t="shared" si="122"/>
        <v>1</v>
      </c>
      <c r="D158" s="4">
        <v>1</v>
      </c>
      <c r="E158" s="4">
        <f t="shared" si="123"/>
        <v>12.99999999999997</v>
      </c>
      <c r="F158" s="19">
        <f t="shared" si="110"/>
        <v>0</v>
      </c>
      <c r="G158" s="19">
        <f t="shared" si="124"/>
        <v>0</v>
      </c>
      <c r="H158" s="19"/>
      <c r="I158" s="19">
        <f t="shared" si="125"/>
        <v>216.99999999999972</v>
      </c>
      <c r="J158" s="19">
        <f t="shared" si="126"/>
        <v>140</v>
      </c>
      <c r="K158" s="19"/>
      <c r="L158" s="19">
        <f t="shared" si="127"/>
        <v>9</v>
      </c>
      <c r="M158" s="19">
        <f t="shared" si="128"/>
        <v>0</v>
      </c>
      <c r="N158" s="19">
        <f t="shared" si="129"/>
        <v>9</v>
      </c>
      <c r="O158" s="19">
        <f t="shared" si="130"/>
        <v>0</v>
      </c>
      <c r="P158" s="19">
        <f t="shared" si="131"/>
        <v>0</v>
      </c>
      <c r="Q158" s="19">
        <f t="shared" ref="Q158:Q221" si="161">Q157+ SQRT( (I158-I157)* (I158-I157) + (J158-J157)* (J158-J157))</f>
        <v>116.99999999999972</v>
      </c>
      <c r="R158" s="19">
        <f t="shared" si="132"/>
        <v>0</v>
      </c>
      <c r="S158" s="19">
        <f t="shared" si="133"/>
        <v>0.6</v>
      </c>
      <c r="T158" s="4" t="s">
        <v>0</v>
      </c>
      <c r="U158" s="4">
        <f t="shared" si="134"/>
        <v>2201</v>
      </c>
      <c r="V158" s="19">
        <f t="shared" si="111"/>
        <v>216.99999999999972</v>
      </c>
      <c r="W158" s="19">
        <f t="shared" si="111"/>
        <v>140.6</v>
      </c>
      <c r="X158" s="8">
        <f t="shared" si="135"/>
        <v>5</v>
      </c>
      <c r="Y158" s="4">
        <f t="shared" si="112"/>
        <v>12</v>
      </c>
      <c r="Z158" s="8">
        <f t="shared" si="136"/>
        <v>1013</v>
      </c>
      <c r="AA158" s="4">
        <f t="shared" si="137"/>
        <v>0</v>
      </c>
      <c r="AB158" s="4">
        <f t="shared" si="138"/>
        <v>0</v>
      </c>
      <c r="AC158" s="4" t="str">
        <f t="shared" si="139"/>
        <v>G0</v>
      </c>
      <c r="AD158" s="4">
        <f t="shared" si="140"/>
        <v>0</v>
      </c>
      <c r="AE158" s="4">
        <f t="shared" si="141"/>
        <v>12.99999999999997</v>
      </c>
      <c r="AF158" s="19">
        <f t="shared" si="113"/>
        <v>0</v>
      </c>
      <c r="AG158" s="19">
        <f t="shared" si="114"/>
        <v>0</v>
      </c>
      <c r="AH158" s="19"/>
      <c r="AI158" s="19">
        <f t="shared" si="115"/>
        <v>216.99999999999972</v>
      </c>
      <c r="AJ158" s="19">
        <f t="shared" si="116"/>
        <v>140</v>
      </c>
      <c r="AK158" s="19"/>
      <c r="AL158" s="19">
        <f t="shared" si="117"/>
        <v>9</v>
      </c>
      <c r="AM158" s="19">
        <f t="shared" si="118"/>
        <v>0</v>
      </c>
      <c r="AN158" s="19">
        <f t="shared" si="142"/>
        <v>9</v>
      </c>
      <c r="AO158" s="19">
        <f t="shared" si="143"/>
        <v>0</v>
      </c>
      <c r="AP158" s="19">
        <f t="shared" si="144"/>
        <v>0</v>
      </c>
      <c r="AQ158" s="19">
        <f t="shared" ref="AQ158:AQ221" si="162">AQ157+ SQRT( (AI158-AI157)* (AI158-AI157) + (AJ158-AJ157)* (AJ158-AJ157))</f>
        <v>116.99999999999972</v>
      </c>
      <c r="AR158" s="19">
        <f t="shared" si="145"/>
        <v>0</v>
      </c>
      <c r="AS158" s="19">
        <f t="shared" si="146"/>
        <v>-0.6</v>
      </c>
      <c r="AT158" s="4" t="s">
        <v>0</v>
      </c>
      <c r="AU158" s="4">
        <f t="shared" si="147"/>
        <v>2202</v>
      </c>
      <c r="AV158" s="19">
        <f t="shared" si="148"/>
        <v>216.99999999999972</v>
      </c>
      <c r="AW158" s="19">
        <f t="shared" si="148"/>
        <v>139.4</v>
      </c>
      <c r="AX158" s="8">
        <f t="shared" si="149"/>
        <v>5</v>
      </c>
      <c r="AY158" s="4">
        <f t="shared" si="150"/>
        <v>12</v>
      </c>
      <c r="AZ158" s="8">
        <f t="shared" si="151"/>
        <v>1013</v>
      </c>
      <c r="BA158" s="4">
        <f t="shared" si="152"/>
        <v>0</v>
      </c>
      <c r="BB158" s="4">
        <f t="shared" si="153"/>
        <v>0</v>
      </c>
      <c r="BC158" s="4" t="str">
        <f t="shared" si="154"/>
        <v>G0</v>
      </c>
      <c r="BD158" s="4">
        <f t="shared" si="155"/>
        <v>0</v>
      </c>
      <c r="BE158" s="19">
        <f t="shared" si="156"/>
        <v>0</v>
      </c>
      <c r="BF158" s="19">
        <f t="shared" si="157"/>
        <v>1.1999999999999886</v>
      </c>
      <c r="BG158" s="19">
        <f t="shared" si="158"/>
        <v>90</v>
      </c>
      <c r="BH158" s="1" t="str">
        <f t="shared" si="159"/>
        <v>T,2201,217.0,140.6,5,12,1013.0,0,0,G0,0</v>
      </c>
      <c r="BI158" s="1" t="str">
        <f t="shared" si="160"/>
        <v>T,2202,217.0,139.4,5,12,1013.0,0,0,G0,0</v>
      </c>
      <c r="BJ158" s="1" t="str">
        <f t="shared" si="119"/>
        <v>T,2201,217.0,140.6,5,12,1013.0,0,0,G0,0|T,2202,217.0,139.4,5,12,1013.0,0,0,G0,0|</v>
      </c>
      <c r="BK158" s="1" t="str">
        <f t="shared" si="120"/>
        <v>217.0,140.0,5.0,9.0,0.0,117.0,0.0,117.0</v>
      </c>
    </row>
    <row r="159" spans="1:63" x14ac:dyDescent="0.2">
      <c r="A159" s="4">
        <f t="shared" ref="A159:A222" si="163">A158+$B$16</f>
        <v>13.099999999999969</v>
      </c>
      <c r="B159" s="4">
        <f t="shared" si="121"/>
        <v>130.99999999999969</v>
      </c>
      <c r="C159" s="4">
        <f t="shared" si="122"/>
        <v>1</v>
      </c>
      <c r="D159" s="4">
        <v>1</v>
      </c>
      <c r="E159" s="4">
        <f t="shared" si="123"/>
        <v>13.099999999999969</v>
      </c>
      <c r="F159" s="19">
        <f t="shared" si="110"/>
        <v>0</v>
      </c>
      <c r="G159" s="19">
        <f t="shared" si="124"/>
        <v>0</v>
      </c>
      <c r="H159" s="19"/>
      <c r="I159" s="19">
        <f t="shared" si="125"/>
        <v>217.89999999999972</v>
      </c>
      <c r="J159" s="19">
        <f t="shared" si="126"/>
        <v>140</v>
      </c>
      <c r="K159" s="19"/>
      <c r="L159" s="19">
        <f t="shared" si="127"/>
        <v>9</v>
      </c>
      <c r="M159" s="19">
        <f t="shared" si="128"/>
        <v>0</v>
      </c>
      <c r="N159" s="19">
        <f t="shared" si="129"/>
        <v>9</v>
      </c>
      <c r="O159" s="19">
        <f t="shared" si="130"/>
        <v>0</v>
      </c>
      <c r="P159" s="19">
        <f t="shared" si="131"/>
        <v>0</v>
      </c>
      <c r="Q159" s="19">
        <f t="shared" si="161"/>
        <v>117.89999999999972</v>
      </c>
      <c r="R159" s="19">
        <f t="shared" si="132"/>
        <v>0</v>
      </c>
      <c r="S159" s="19">
        <f t="shared" si="133"/>
        <v>0.6</v>
      </c>
      <c r="T159" s="4" t="s">
        <v>0</v>
      </c>
      <c r="U159" s="4">
        <f t="shared" si="134"/>
        <v>2201</v>
      </c>
      <c r="V159" s="19">
        <f t="shared" si="111"/>
        <v>217.89999999999972</v>
      </c>
      <c r="W159" s="19">
        <f t="shared" si="111"/>
        <v>140.6</v>
      </c>
      <c r="X159" s="8">
        <f t="shared" si="135"/>
        <v>5</v>
      </c>
      <c r="Y159" s="4">
        <f t="shared" si="112"/>
        <v>12</v>
      </c>
      <c r="Z159" s="8">
        <f t="shared" si="136"/>
        <v>1013.1</v>
      </c>
      <c r="AA159" s="4">
        <f t="shared" si="137"/>
        <v>0</v>
      </c>
      <c r="AB159" s="4">
        <f t="shared" si="138"/>
        <v>0</v>
      </c>
      <c r="AC159" s="4" t="str">
        <f t="shared" si="139"/>
        <v>G0</v>
      </c>
      <c r="AD159" s="4">
        <f t="shared" si="140"/>
        <v>0</v>
      </c>
      <c r="AE159" s="4">
        <f t="shared" si="141"/>
        <v>13.099999999999969</v>
      </c>
      <c r="AF159" s="19">
        <f t="shared" si="113"/>
        <v>0</v>
      </c>
      <c r="AG159" s="19">
        <f t="shared" si="114"/>
        <v>0</v>
      </c>
      <c r="AH159" s="19"/>
      <c r="AI159" s="19">
        <f t="shared" si="115"/>
        <v>217.89999999999972</v>
      </c>
      <c r="AJ159" s="19">
        <f t="shared" si="116"/>
        <v>140</v>
      </c>
      <c r="AK159" s="19"/>
      <c r="AL159" s="19">
        <f t="shared" si="117"/>
        <v>9</v>
      </c>
      <c r="AM159" s="19">
        <f t="shared" si="118"/>
        <v>0</v>
      </c>
      <c r="AN159" s="19">
        <f t="shared" si="142"/>
        <v>9</v>
      </c>
      <c r="AO159" s="19">
        <f t="shared" si="143"/>
        <v>0</v>
      </c>
      <c r="AP159" s="19">
        <f t="shared" si="144"/>
        <v>0</v>
      </c>
      <c r="AQ159" s="19">
        <f t="shared" si="162"/>
        <v>117.89999999999972</v>
      </c>
      <c r="AR159" s="19">
        <f t="shared" si="145"/>
        <v>0</v>
      </c>
      <c r="AS159" s="19">
        <f t="shared" si="146"/>
        <v>-0.6</v>
      </c>
      <c r="AT159" s="4" t="s">
        <v>0</v>
      </c>
      <c r="AU159" s="4">
        <f t="shared" si="147"/>
        <v>2202</v>
      </c>
      <c r="AV159" s="19">
        <f t="shared" si="148"/>
        <v>217.89999999999972</v>
      </c>
      <c r="AW159" s="19">
        <f t="shared" si="148"/>
        <v>139.4</v>
      </c>
      <c r="AX159" s="8">
        <f t="shared" si="149"/>
        <v>5</v>
      </c>
      <c r="AY159" s="4">
        <f t="shared" si="150"/>
        <v>12</v>
      </c>
      <c r="AZ159" s="8">
        <f t="shared" si="151"/>
        <v>1013.1</v>
      </c>
      <c r="BA159" s="4">
        <f t="shared" si="152"/>
        <v>0</v>
      </c>
      <c r="BB159" s="4">
        <f t="shared" si="153"/>
        <v>0</v>
      </c>
      <c r="BC159" s="4" t="str">
        <f t="shared" si="154"/>
        <v>G0</v>
      </c>
      <c r="BD159" s="4">
        <f t="shared" si="155"/>
        <v>0</v>
      </c>
      <c r="BE159" s="19">
        <f t="shared" si="156"/>
        <v>0</v>
      </c>
      <c r="BF159" s="19">
        <f t="shared" si="157"/>
        <v>1.1999999999999886</v>
      </c>
      <c r="BG159" s="19">
        <f t="shared" si="158"/>
        <v>90</v>
      </c>
      <c r="BH159" s="1" t="str">
        <f t="shared" si="159"/>
        <v>T,2201,217.9,140.6,5,12,1013.1,0,0,G0,0</v>
      </c>
      <c r="BI159" s="1" t="str">
        <f t="shared" si="160"/>
        <v>T,2202,217.9,139.4,5,12,1013.1,0,0,G0,0</v>
      </c>
      <c r="BJ159" s="1" t="str">
        <f t="shared" si="119"/>
        <v>T,2201,217.9,140.6,5,12,1013.1,0,0,G0,0|T,2202,217.9,139.4,5,12,1013.1,0,0,G0,0|</v>
      </c>
      <c r="BK159" s="1" t="str">
        <f t="shared" si="120"/>
        <v>217.9,140.0,5.0,9.0,0.0,117.9,0.0,117.9</v>
      </c>
    </row>
    <row r="160" spans="1:63" x14ac:dyDescent="0.2">
      <c r="A160" s="4">
        <f t="shared" si="163"/>
        <v>13.199999999999969</v>
      </c>
      <c r="B160" s="4">
        <f t="shared" si="121"/>
        <v>131.99999999999969</v>
      </c>
      <c r="C160" s="4">
        <f t="shared" si="122"/>
        <v>1</v>
      </c>
      <c r="D160" s="4">
        <v>1</v>
      </c>
      <c r="E160" s="4">
        <f t="shared" si="123"/>
        <v>13.199999999999969</v>
      </c>
      <c r="F160" s="19">
        <f t="shared" si="110"/>
        <v>0</v>
      </c>
      <c r="G160" s="19">
        <f t="shared" si="124"/>
        <v>0</v>
      </c>
      <c r="H160" s="19"/>
      <c r="I160" s="19">
        <f t="shared" si="125"/>
        <v>218.79999999999973</v>
      </c>
      <c r="J160" s="19">
        <f t="shared" si="126"/>
        <v>140</v>
      </c>
      <c r="K160" s="19"/>
      <c r="L160" s="19">
        <f t="shared" si="127"/>
        <v>9</v>
      </c>
      <c r="M160" s="19">
        <f t="shared" si="128"/>
        <v>0</v>
      </c>
      <c r="N160" s="19">
        <f t="shared" si="129"/>
        <v>9</v>
      </c>
      <c r="O160" s="19">
        <f t="shared" si="130"/>
        <v>0</v>
      </c>
      <c r="P160" s="19">
        <f t="shared" si="131"/>
        <v>0</v>
      </c>
      <c r="Q160" s="19">
        <f t="shared" si="161"/>
        <v>118.79999999999973</v>
      </c>
      <c r="R160" s="19">
        <f t="shared" si="132"/>
        <v>0</v>
      </c>
      <c r="S160" s="19">
        <f t="shared" si="133"/>
        <v>0.6</v>
      </c>
      <c r="T160" s="4" t="s">
        <v>0</v>
      </c>
      <c r="U160" s="4">
        <f t="shared" si="134"/>
        <v>2201</v>
      </c>
      <c r="V160" s="19">
        <f t="shared" si="111"/>
        <v>218.79999999999973</v>
      </c>
      <c r="W160" s="19">
        <f t="shared" si="111"/>
        <v>140.6</v>
      </c>
      <c r="X160" s="8">
        <f t="shared" si="135"/>
        <v>5</v>
      </c>
      <c r="Y160" s="4">
        <f t="shared" si="112"/>
        <v>12</v>
      </c>
      <c r="Z160" s="8">
        <f t="shared" si="136"/>
        <v>1013.1999999999999</v>
      </c>
      <c r="AA160" s="4">
        <f t="shared" si="137"/>
        <v>0</v>
      </c>
      <c r="AB160" s="4">
        <f t="shared" si="138"/>
        <v>0</v>
      </c>
      <c r="AC160" s="4" t="str">
        <f t="shared" si="139"/>
        <v>G0</v>
      </c>
      <c r="AD160" s="4">
        <f t="shared" si="140"/>
        <v>0</v>
      </c>
      <c r="AE160" s="4">
        <f t="shared" si="141"/>
        <v>13.199999999999969</v>
      </c>
      <c r="AF160" s="19">
        <f t="shared" si="113"/>
        <v>0</v>
      </c>
      <c r="AG160" s="19">
        <f t="shared" si="114"/>
        <v>0</v>
      </c>
      <c r="AH160" s="19"/>
      <c r="AI160" s="19">
        <f t="shared" si="115"/>
        <v>218.79999999999973</v>
      </c>
      <c r="AJ160" s="19">
        <f t="shared" si="116"/>
        <v>140</v>
      </c>
      <c r="AK160" s="19"/>
      <c r="AL160" s="19">
        <f t="shared" si="117"/>
        <v>9</v>
      </c>
      <c r="AM160" s="19">
        <f t="shared" si="118"/>
        <v>0</v>
      </c>
      <c r="AN160" s="19">
        <f t="shared" si="142"/>
        <v>9</v>
      </c>
      <c r="AO160" s="19">
        <f t="shared" si="143"/>
        <v>0</v>
      </c>
      <c r="AP160" s="19">
        <f t="shared" si="144"/>
        <v>0</v>
      </c>
      <c r="AQ160" s="19">
        <f t="shared" si="162"/>
        <v>118.79999999999973</v>
      </c>
      <c r="AR160" s="19">
        <f t="shared" si="145"/>
        <v>0</v>
      </c>
      <c r="AS160" s="19">
        <f t="shared" si="146"/>
        <v>-0.6</v>
      </c>
      <c r="AT160" s="4" t="s">
        <v>0</v>
      </c>
      <c r="AU160" s="4">
        <f t="shared" si="147"/>
        <v>2202</v>
      </c>
      <c r="AV160" s="19">
        <f t="shared" si="148"/>
        <v>218.79999999999973</v>
      </c>
      <c r="AW160" s="19">
        <f t="shared" si="148"/>
        <v>139.4</v>
      </c>
      <c r="AX160" s="8">
        <f t="shared" si="149"/>
        <v>5</v>
      </c>
      <c r="AY160" s="4">
        <f t="shared" si="150"/>
        <v>12</v>
      </c>
      <c r="AZ160" s="8">
        <f t="shared" si="151"/>
        <v>1013.1999999999999</v>
      </c>
      <c r="BA160" s="4">
        <f t="shared" si="152"/>
        <v>0</v>
      </c>
      <c r="BB160" s="4">
        <f t="shared" si="153"/>
        <v>0</v>
      </c>
      <c r="BC160" s="4" t="str">
        <f t="shared" si="154"/>
        <v>G0</v>
      </c>
      <c r="BD160" s="4">
        <f t="shared" si="155"/>
        <v>0</v>
      </c>
      <c r="BE160" s="19">
        <f t="shared" si="156"/>
        <v>0</v>
      </c>
      <c r="BF160" s="19">
        <f t="shared" si="157"/>
        <v>1.1999999999999886</v>
      </c>
      <c r="BG160" s="19">
        <f t="shared" si="158"/>
        <v>90</v>
      </c>
      <c r="BH160" s="1" t="str">
        <f t="shared" si="159"/>
        <v>T,2201,218.8,140.6,5,12,1013.2,0,0,G0,0</v>
      </c>
      <c r="BI160" s="1" t="str">
        <f t="shared" si="160"/>
        <v>T,2202,218.8,139.4,5,12,1013.2,0,0,G0,0</v>
      </c>
      <c r="BJ160" s="1" t="str">
        <f t="shared" si="119"/>
        <v>T,2201,218.8,140.6,5,12,1013.2,0,0,G0,0|T,2202,218.8,139.4,5,12,1013.2,0,0,G0,0|</v>
      </c>
      <c r="BK160" s="1" t="str">
        <f t="shared" si="120"/>
        <v>218.8,140.0,5.0,9.0,0.0,118.8,0.0,118.8</v>
      </c>
    </row>
    <row r="161" spans="1:63" x14ac:dyDescent="0.2">
      <c r="A161" s="4">
        <f t="shared" si="163"/>
        <v>13.299999999999969</v>
      </c>
      <c r="B161" s="4">
        <f t="shared" si="121"/>
        <v>132.99999999999969</v>
      </c>
      <c r="C161" s="4">
        <f t="shared" si="122"/>
        <v>1</v>
      </c>
      <c r="D161" s="4">
        <v>1</v>
      </c>
      <c r="E161" s="4">
        <f t="shared" si="123"/>
        <v>13.299999999999969</v>
      </c>
      <c r="F161" s="19">
        <f t="shared" si="110"/>
        <v>0</v>
      </c>
      <c r="G161" s="19">
        <f t="shared" si="124"/>
        <v>0</v>
      </c>
      <c r="H161" s="19"/>
      <c r="I161" s="19">
        <f t="shared" si="125"/>
        <v>219.6999999999997</v>
      </c>
      <c r="J161" s="19">
        <f t="shared" si="126"/>
        <v>140</v>
      </c>
      <c r="K161" s="19"/>
      <c r="L161" s="19">
        <f t="shared" si="127"/>
        <v>9</v>
      </c>
      <c r="M161" s="19">
        <f t="shared" si="128"/>
        <v>0</v>
      </c>
      <c r="N161" s="19">
        <f t="shared" si="129"/>
        <v>9</v>
      </c>
      <c r="O161" s="19">
        <f t="shared" si="130"/>
        <v>0</v>
      </c>
      <c r="P161" s="19">
        <f t="shared" si="131"/>
        <v>0</v>
      </c>
      <c r="Q161" s="19">
        <f t="shared" si="161"/>
        <v>119.6999999999997</v>
      </c>
      <c r="R161" s="19">
        <f t="shared" si="132"/>
        <v>0</v>
      </c>
      <c r="S161" s="19">
        <f t="shared" si="133"/>
        <v>0.6</v>
      </c>
      <c r="T161" s="4" t="s">
        <v>0</v>
      </c>
      <c r="U161" s="4">
        <f t="shared" si="134"/>
        <v>2201</v>
      </c>
      <c r="V161" s="19">
        <f t="shared" si="111"/>
        <v>219.6999999999997</v>
      </c>
      <c r="W161" s="19">
        <f t="shared" si="111"/>
        <v>140.6</v>
      </c>
      <c r="X161" s="8">
        <f t="shared" si="135"/>
        <v>5</v>
      </c>
      <c r="Y161" s="4">
        <f t="shared" si="112"/>
        <v>12</v>
      </c>
      <c r="Z161" s="8">
        <f t="shared" si="136"/>
        <v>1013.3</v>
      </c>
      <c r="AA161" s="4">
        <f t="shared" si="137"/>
        <v>0</v>
      </c>
      <c r="AB161" s="4">
        <f t="shared" si="138"/>
        <v>0</v>
      </c>
      <c r="AC161" s="4" t="str">
        <f t="shared" si="139"/>
        <v>G0</v>
      </c>
      <c r="AD161" s="4">
        <f t="shared" si="140"/>
        <v>0</v>
      </c>
      <c r="AE161" s="4">
        <f t="shared" si="141"/>
        <v>13.299999999999969</v>
      </c>
      <c r="AF161" s="19">
        <f t="shared" si="113"/>
        <v>0</v>
      </c>
      <c r="AG161" s="19">
        <f t="shared" si="114"/>
        <v>0</v>
      </c>
      <c r="AH161" s="19"/>
      <c r="AI161" s="19">
        <f t="shared" si="115"/>
        <v>219.6999999999997</v>
      </c>
      <c r="AJ161" s="19">
        <f t="shared" si="116"/>
        <v>140</v>
      </c>
      <c r="AK161" s="19"/>
      <c r="AL161" s="19">
        <f t="shared" si="117"/>
        <v>9</v>
      </c>
      <c r="AM161" s="19">
        <f t="shared" si="118"/>
        <v>0</v>
      </c>
      <c r="AN161" s="19">
        <f t="shared" si="142"/>
        <v>9</v>
      </c>
      <c r="AO161" s="19">
        <f t="shared" si="143"/>
        <v>0</v>
      </c>
      <c r="AP161" s="19">
        <f t="shared" si="144"/>
        <v>0</v>
      </c>
      <c r="AQ161" s="19">
        <f t="shared" si="162"/>
        <v>119.6999999999997</v>
      </c>
      <c r="AR161" s="19">
        <f t="shared" si="145"/>
        <v>0</v>
      </c>
      <c r="AS161" s="19">
        <f t="shared" si="146"/>
        <v>-0.6</v>
      </c>
      <c r="AT161" s="4" t="s">
        <v>0</v>
      </c>
      <c r="AU161" s="4">
        <f t="shared" si="147"/>
        <v>2202</v>
      </c>
      <c r="AV161" s="19">
        <f t="shared" si="148"/>
        <v>219.6999999999997</v>
      </c>
      <c r="AW161" s="19">
        <f t="shared" si="148"/>
        <v>139.4</v>
      </c>
      <c r="AX161" s="8">
        <f t="shared" si="149"/>
        <v>5</v>
      </c>
      <c r="AY161" s="4">
        <f t="shared" si="150"/>
        <v>12</v>
      </c>
      <c r="AZ161" s="8">
        <f t="shared" si="151"/>
        <v>1013.3</v>
      </c>
      <c r="BA161" s="4">
        <f t="shared" si="152"/>
        <v>0</v>
      </c>
      <c r="BB161" s="4">
        <f t="shared" si="153"/>
        <v>0</v>
      </c>
      <c r="BC161" s="4" t="str">
        <f t="shared" si="154"/>
        <v>G0</v>
      </c>
      <c r="BD161" s="4">
        <f t="shared" si="155"/>
        <v>0</v>
      </c>
      <c r="BE161" s="19">
        <f t="shared" si="156"/>
        <v>0</v>
      </c>
      <c r="BF161" s="19">
        <f t="shared" si="157"/>
        <v>1.1999999999999886</v>
      </c>
      <c r="BG161" s="19">
        <f t="shared" si="158"/>
        <v>90</v>
      </c>
      <c r="BH161" s="1" t="str">
        <f t="shared" si="159"/>
        <v>T,2201,219.7,140.6,5,12,1013.3,0,0,G0,0</v>
      </c>
      <c r="BI161" s="1" t="str">
        <f t="shared" si="160"/>
        <v>T,2202,219.7,139.4,5,12,1013.3,0,0,G0,0</v>
      </c>
      <c r="BJ161" s="1" t="str">
        <f t="shared" si="119"/>
        <v>T,2201,219.7,140.6,5,12,1013.3,0,0,G0,0|T,2202,219.7,139.4,5,12,1013.3,0,0,G0,0|</v>
      </c>
      <c r="BK161" s="1" t="str">
        <f t="shared" si="120"/>
        <v>219.7,140.0,5.0,9.0,0.0,119.7,0.0,119.7</v>
      </c>
    </row>
    <row r="162" spans="1:63" x14ac:dyDescent="0.2">
      <c r="A162" s="4">
        <f t="shared" si="163"/>
        <v>13.399999999999968</v>
      </c>
      <c r="B162" s="4">
        <f t="shared" si="121"/>
        <v>133.99999999999969</v>
      </c>
      <c r="C162" s="4">
        <f t="shared" si="122"/>
        <v>1</v>
      </c>
      <c r="D162" s="4">
        <v>1</v>
      </c>
      <c r="E162" s="4">
        <f t="shared" si="123"/>
        <v>13.399999999999968</v>
      </c>
      <c r="F162" s="19">
        <f t="shared" si="110"/>
        <v>0</v>
      </c>
      <c r="G162" s="19">
        <f t="shared" si="124"/>
        <v>0</v>
      </c>
      <c r="H162" s="19"/>
      <c r="I162" s="19">
        <f t="shared" si="125"/>
        <v>220.59999999999971</v>
      </c>
      <c r="J162" s="19">
        <f t="shared" si="126"/>
        <v>140</v>
      </c>
      <c r="K162" s="19"/>
      <c r="L162" s="19">
        <f t="shared" si="127"/>
        <v>9</v>
      </c>
      <c r="M162" s="19">
        <f t="shared" si="128"/>
        <v>0</v>
      </c>
      <c r="N162" s="19">
        <f t="shared" si="129"/>
        <v>9</v>
      </c>
      <c r="O162" s="19">
        <f t="shared" si="130"/>
        <v>0</v>
      </c>
      <c r="P162" s="19">
        <f t="shared" si="131"/>
        <v>0</v>
      </c>
      <c r="Q162" s="19">
        <f t="shared" si="161"/>
        <v>120.59999999999971</v>
      </c>
      <c r="R162" s="19">
        <f t="shared" si="132"/>
        <v>0</v>
      </c>
      <c r="S162" s="19">
        <f t="shared" si="133"/>
        <v>0.6</v>
      </c>
      <c r="T162" s="4" t="s">
        <v>0</v>
      </c>
      <c r="U162" s="4">
        <f t="shared" si="134"/>
        <v>2201</v>
      </c>
      <c r="V162" s="19">
        <f t="shared" si="111"/>
        <v>220.59999999999971</v>
      </c>
      <c r="W162" s="19">
        <f t="shared" si="111"/>
        <v>140.6</v>
      </c>
      <c r="X162" s="8">
        <f t="shared" si="135"/>
        <v>5</v>
      </c>
      <c r="Y162" s="4">
        <f t="shared" si="112"/>
        <v>12</v>
      </c>
      <c r="Z162" s="8">
        <f t="shared" si="136"/>
        <v>1013.4</v>
      </c>
      <c r="AA162" s="4">
        <f t="shared" si="137"/>
        <v>0</v>
      </c>
      <c r="AB162" s="4">
        <f t="shared" si="138"/>
        <v>0</v>
      </c>
      <c r="AC162" s="4" t="str">
        <f t="shared" si="139"/>
        <v>G0</v>
      </c>
      <c r="AD162" s="4">
        <f t="shared" si="140"/>
        <v>0</v>
      </c>
      <c r="AE162" s="4">
        <f t="shared" si="141"/>
        <v>13.399999999999968</v>
      </c>
      <c r="AF162" s="19">
        <f t="shared" si="113"/>
        <v>0</v>
      </c>
      <c r="AG162" s="19">
        <f t="shared" si="114"/>
        <v>0</v>
      </c>
      <c r="AH162" s="19"/>
      <c r="AI162" s="19">
        <f t="shared" si="115"/>
        <v>220.59999999999971</v>
      </c>
      <c r="AJ162" s="19">
        <f t="shared" si="116"/>
        <v>140</v>
      </c>
      <c r="AK162" s="19"/>
      <c r="AL162" s="19">
        <f t="shared" si="117"/>
        <v>9</v>
      </c>
      <c r="AM162" s="19">
        <f t="shared" si="118"/>
        <v>0</v>
      </c>
      <c r="AN162" s="19">
        <f t="shared" si="142"/>
        <v>9</v>
      </c>
      <c r="AO162" s="19">
        <f t="shared" si="143"/>
        <v>0</v>
      </c>
      <c r="AP162" s="19">
        <f t="shared" si="144"/>
        <v>0</v>
      </c>
      <c r="AQ162" s="19">
        <f t="shared" si="162"/>
        <v>120.59999999999971</v>
      </c>
      <c r="AR162" s="19">
        <f t="shared" si="145"/>
        <v>0</v>
      </c>
      <c r="AS162" s="19">
        <f t="shared" si="146"/>
        <v>-0.6</v>
      </c>
      <c r="AT162" s="4" t="s">
        <v>0</v>
      </c>
      <c r="AU162" s="4">
        <f t="shared" si="147"/>
        <v>2202</v>
      </c>
      <c r="AV162" s="19">
        <f t="shared" si="148"/>
        <v>220.59999999999971</v>
      </c>
      <c r="AW162" s="19">
        <f t="shared" si="148"/>
        <v>139.4</v>
      </c>
      <c r="AX162" s="8">
        <f t="shared" si="149"/>
        <v>5</v>
      </c>
      <c r="AY162" s="4">
        <f t="shared" si="150"/>
        <v>12</v>
      </c>
      <c r="AZ162" s="8">
        <f t="shared" si="151"/>
        <v>1013.4</v>
      </c>
      <c r="BA162" s="4">
        <f t="shared" si="152"/>
        <v>0</v>
      </c>
      <c r="BB162" s="4">
        <f t="shared" si="153"/>
        <v>0</v>
      </c>
      <c r="BC162" s="4" t="str">
        <f t="shared" si="154"/>
        <v>G0</v>
      </c>
      <c r="BD162" s="4">
        <f t="shared" si="155"/>
        <v>0</v>
      </c>
      <c r="BE162" s="19">
        <f t="shared" si="156"/>
        <v>0</v>
      </c>
      <c r="BF162" s="19">
        <f t="shared" si="157"/>
        <v>1.1999999999999886</v>
      </c>
      <c r="BG162" s="19">
        <f t="shared" si="158"/>
        <v>90</v>
      </c>
      <c r="BH162" s="1" t="str">
        <f t="shared" si="159"/>
        <v>T,2201,220.6,140.6,5,12,1013.4,0,0,G0,0</v>
      </c>
      <c r="BI162" s="1" t="str">
        <f t="shared" si="160"/>
        <v>T,2202,220.6,139.4,5,12,1013.4,0,0,G0,0</v>
      </c>
      <c r="BJ162" s="1" t="str">
        <f t="shared" si="119"/>
        <v>T,2201,220.6,140.6,5,12,1013.4,0,0,G0,0|T,2202,220.6,139.4,5,12,1013.4,0,0,G0,0|</v>
      </c>
      <c r="BK162" s="1" t="str">
        <f t="shared" si="120"/>
        <v>220.6,140.0,5.0,9.0,0.0,120.6,0.0,120.6</v>
      </c>
    </row>
    <row r="163" spans="1:63" x14ac:dyDescent="0.2">
      <c r="A163" s="4">
        <f t="shared" si="163"/>
        <v>13.499999999999968</v>
      </c>
      <c r="B163" s="4">
        <f t="shared" si="121"/>
        <v>134.99999999999966</v>
      </c>
      <c r="C163" s="4">
        <f t="shared" si="122"/>
        <v>1</v>
      </c>
      <c r="D163" s="4">
        <v>1</v>
      </c>
      <c r="E163" s="4">
        <f t="shared" si="123"/>
        <v>13.499999999999968</v>
      </c>
      <c r="F163" s="19">
        <f t="shared" si="110"/>
        <v>0</v>
      </c>
      <c r="G163" s="19">
        <f t="shared" si="124"/>
        <v>0</v>
      </c>
      <c r="H163" s="19"/>
      <c r="I163" s="19">
        <f t="shared" si="125"/>
        <v>221.49999999999972</v>
      </c>
      <c r="J163" s="19">
        <f t="shared" si="126"/>
        <v>140</v>
      </c>
      <c r="K163" s="19"/>
      <c r="L163" s="19">
        <f t="shared" si="127"/>
        <v>9</v>
      </c>
      <c r="M163" s="19">
        <f t="shared" si="128"/>
        <v>0</v>
      </c>
      <c r="N163" s="19">
        <f t="shared" si="129"/>
        <v>9</v>
      </c>
      <c r="O163" s="19">
        <f t="shared" si="130"/>
        <v>0</v>
      </c>
      <c r="P163" s="19">
        <f t="shared" si="131"/>
        <v>0</v>
      </c>
      <c r="Q163" s="19">
        <f t="shared" si="161"/>
        <v>121.49999999999972</v>
      </c>
      <c r="R163" s="19">
        <f t="shared" si="132"/>
        <v>0</v>
      </c>
      <c r="S163" s="19">
        <f t="shared" si="133"/>
        <v>0.6</v>
      </c>
      <c r="T163" s="4" t="s">
        <v>0</v>
      </c>
      <c r="U163" s="4">
        <f t="shared" si="134"/>
        <v>2201</v>
      </c>
      <c r="V163" s="19">
        <f t="shared" si="111"/>
        <v>221.49999999999972</v>
      </c>
      <c r="W163" s="19">
        <f t="shared" si="111"/>
        <v>140.6</v>
      </c>
      <c r="X163" s="8">
        <f t="shared" si="135"/>
        <v>5</v>
      </c>
      <c r="Y163" s="4">
        <f t="shared" si="112"/>
        <v>12</v>
      </c>
      <c r="Z163" s="8">
        <f t="shared" si="136"/>
        <v>1013.5</v>
      </c>
      <c r="AA163" s="4">
        <f t="shared" si="137"/>
        <v>0</v>
      </c>
      <c r="AB163" s="4">
        <f t="shared" si="138"/>
        <v>0</v>
      </c>
      <c r="AC163" s="4" t="str">
        <f t="shared" si="139"/>
        <v>G0</v>
      </c>
      <c r="AD163" s="4">
        <f t="shared" si="140"/>
        <v>0</v>
      </c>
      <c r="AE163" s="4">
        <f t="shared" si="141"/>
        <v>13.499999999999968</v>
      </c>
      <c r="AF163" s="19">
        <f t="shared" si="113"/>
        <v>0</v>
      </c>
      <c r="AG163" s="19">
        <f t="shared" si="114"/>
        <v>0</v>
      </c>
      <c r="AH163" s="19"/>
      <c r="AI163" s="19">
        <f t="shared" si="115"/>
        <v>221.49999999999972</v>
      </c>
      <c r="AJ163" s="19">
        <f t="shared" si="116"/>
        <v>140</v>
      </c>
      <c r="AK163" s="19"/>
      <c r="AL163" s="19">
        <f t="shared" si="117"/>
        <v>9</v>
      </c>
      <c r="AM163" s="19">
        <f t="shared" si="118"/>
        <v>0</v>
      </c>
      <c r="AN163" s="19">
        <f t="shared" si="142"/>
        <v>9</v>
      </c>
      <c r="AO163" s="19">
        <f t="shared" si="143"/>
        <v>0</v>
      </c>
      <c r="AP163" s="19">
        <f t="shared" si="144"/>
        <v>0</v>
      </c>
      <c r="AQ163" s="19">
        <f t="shared" si="162"/>
        <v>121.49999999999972</v>
      </c>
      <c r="AR163" s="19">
        <f t="shared" si="145"/>
        <v>0</v>
      </c>
      <c r="AS163" s="19">
        <f t="shared" si="146"/>
        <v>-0.6</v>
      </c>
      <c r="AT163" s="4" t="s">
        <v>0</v>
      </c>
      <c r="AU163" s="4">
        <f t="shared" si="147"/>
        <v>2202</v>
      </c>
      <c r="AV163" s="19">
        <f t="shared" si="148"/>
        <v>221.49999999999972</v>
      </c>
      <c r="AW163" s="19">
        <f t="shared" si="148"/>
        <v>139.4</v>
      </c>
      <c r="AX163" s="8">
        <f t="shared" si="149"/>
        <v>5</v>
      </c>
      <c r="AY163" s="4">
        <f t="shared" si="150"/>
        <v>12</v>
      </c>
      <c r="AZ163" s="8">
        <f t="shared" si="151"/>
        <v>1013.5</v>
      </c>
      <c r="BA163" s="4">
        <f t="shared" si="152"/>
        <v>0</v>
      </c>
      <c r="BB163" s="4">
        <f t="shared" si="153"/>
        <v>0</v>
      </c>
      <c r="BC163" s="4" t="str">
        <f t="shared" si="154"/>
        <v>G0</v>
      </c>
      <c r="BD163" s="4">
        <f t="shared" si="155"/>
        <v>0</v>
      </c>
      <c r="BE163" s="19">
        <f t="shared" si="156"/>
        <v>0</v>
      </c>
      <c r="BF163" s="19">
        <f t="shared" si="157"/>
        <v>1.1999999999999886</v>
      </c>
      <c r="BG163" s="19">
        <f t="shared" si="158"/>
        <v>90</v>
      </c>
      <c r="BH163" s="1" t="str">
        <f t="shared" si="159"/>
        <v>T,2201,221.5,140.6,5,12,1013.5,0,0,G0,0</v>
      </c>
      <c r="BI163" s="1" t="str">
        <f t="shared" si="160"/>
        <v>T,2202,221.5,139.4,5,12,1013.5,0,0,G0,0</v>
      </c>
      <c r="BJ163" s="1" t="str">
        <f t="shared" si="119"/>
        <v>T,2201,221.5,140.6,5,12,1013.5,0,0,G0,0|T,2202,221.5,139.4,5,12,1013.5,0,0,G0,0|</v>
      </c>
      <c r="BK163" s="1" t="str">
        <f t="shared" si="120"/>
        <v>221.5,140.0,5.0,9.0,0.0,121.5,0.0,121.5</v>
      </c>
    </row>
    <row r="164" spans="1:63" x14ac:dyDescent="0.2">
      <c r="A164" s="4">
        <f t="shared" si="163"/>
        <v>13.599999999999968</v>
      </c>
      <c r="B164" s="4">
        <f t="shared" si="121"/>
        <v>135.99999999999966</v>
      </c>
      <c r="C164" s="4">
        <f t="shared" si="122"/>
        <v>1</v>
      </c>
      <c r="D164" s="4">
        <v>1</v>
      </c>
      <c r="E164" s="4">
        <f t="shared" si="123"/>
        <v>13.599999999999968</v>
      </c>
      <c r="F164" s="19">
        <f t="shared" si="110"/>
        <v>0</v>
      </c>
      <c r="G164" s="19">
        <f t="shared" si="124"/>
        <v>0</v>
      </c>
      <c r="H164" s="19"/>
      <c r="I164" s="19">
        <f t="shared" si="125"/>
        <v>222.39999999999969</v>
      </c>
      <c r="J164" s="19">
        <f t="shared" si="126"/>
        <v>140</v>
      </c>
      <c r="K164" s="19"/>
      <c r="L164" s="19">
        <f t="shared" si="127"/>
        <v>9</v>
      </c>
      <c r="M164" s="19">
        <f t="shared" si="128"/>
        <v>0</v>
      </c>
      <c r="N164" s="19">
        <f t="shared" si="129"/>
        <v>9</v>
      </c>
      <c r="O164" s="19">
        <f t="shared" si="130"/>
        <v>0</v>
      </c>
      <c r="P164" s="19">
        <f t="shared" si="131"/>
        <v>0</v>
      </c>
      <c r="Q164" s="19">
        <f t="shared" si="161"/>
        <v>122.39999999999969</v>
      </c>
      <c r="R164" s="19">
        <f t="shared" si="132"/>
        <v>0</v>
      </c>
      <c r="S164" s="19">
        <f t="shared" si="133"/>
        <v>0.6</v>
      </c>
      <c r="T164" s="4" t="s">
        <v>0</v>
      </c>
      <c r="U164" s="4">
        <f t="shared" si="134"/>
        <v>2201</v>
      </c>
      <c r="V164" s="19">
        <f t="shared" si="111"/>
        <v>222.39999999999969</v>
      </c>
      <c r="W164" s="19">
        <f t="shared" si="111"/>
        <v>140.6</v>
      </c>
      <c r="X164" s="8">
        <f t="shared" si="135"/>
        <v>5</v>
      </c>
      <c r="Y164" s="4">
        <f t="shared" si="112"/>
        <v>12</v>
      </c>
      <c r="Z164" s="8">
        <f t="shared" si="136"/>
        <v>1013.6</v>
      </c>
      <c r="AA164" s="4">
        <f t="shared" si="137"/>
        <v>0</v>
      </c>
      <c r="AB164" s="4">
        <f t="shared" si="138"/>
        <v>0</v>
      </c>
      <c r="AC164" s="4" t="str">
        <f t="shared" si="139"/>
        <v>G0</v>
      </c>
      <c r="AD164" s="4">
        <f t="shared" si="140"/>
        <v>0</v>
      </c>
      <c r="AE164" s="4">
        <f t="shared" si="141"/>
        <v>13.599999999999968</v>
      </c>
      <c r="AF164" s="19">
        <f t="shared" si="113"/>
        <v>0</v>
      </c>
      <c r="AG164" s="19">
        <f t="shared" si="114"/>
        <v>0</v>
      </c>
      <c r="AH164" s="19"/>
      <c r="AI164" s="19">
        <f t="shared" si="115"/>
        <v>222.39999999999969</v>
      </c>
      <c r="AJ164" s="19">
        <f t="shared" si="116"/>
        <v>140</v>
      </c>
      <c r="AK164" s="19"/>
      <c r="AL164" s="19">
        <f t="shared" si="117"/>
        <v>9</v>
      </c>
      <c r="AM164" s="19">
        <f t="shared" si="118"/>
        <v>0</v>
      </c>
      <c r="AN164" s="19">
        <f t="shared" si="142"/>
        <v>9</v>
      </c>
      <c r="AO164" s="19">
        <f t="shared" si="143"/>
        <v>0</v>
      </c>
      <c r="AP164" s="19">
        <f t="shared" si="144"/>
        <v>0</v>
      </c>
      <c r="AQ164" s="19">
        <f t="shared" si="162"/>
        <v>122.39999999999969</v>
      </c>
      <c r="AR164" s="19">
        <f t="shared" si="145"/>
        <v>0</v>
      </c>
      <c r="AS164" s="19">
        <f t="shared" si="146"/>
        <v>-0.6</v>
      </c>
      <c r="AT164" s="4" t="s">
        <v>0</v>
      </c>
      <c r="AU164" s="4">
        <f t="shared" si="147"/>
        <v>2202</v>
      </c>
      <c r="AV164" s="19">
        <f t="shared" si="148"/>
        <v>222.39999999999969</v>
      </c>
      <c r="AW164" s="19">
        <f t="shared" si="148"/>
        <v>139.4</v>
      </c>
      <c r="AX164" s="8">
        <f t="shared" si="149"/>
        <v>5</v>
      </c>
      <c r="AY164" s="4">
        <f t="shared" si="150"/>
        <v>12</v>
      </c>
      <c r="AZ164" s="8">
        <f t="shared" si="151"/>
        <v>1013.6</v>
      </c>
      <c r="BA164" s="4">
        <f t="shared" si="152"/>
        <v>0</v>
      </c>
      <c r="BB164" s="4">
        <f t="shared" si="153"/>
        <v>0</v>
      </c>
      <c r="BC164" s="4" t="str">
        <f t="shared" si="154"/>
        <v>G0</v>
      </c>
      <c r="BD164" s="4">
        <f t="shared" si="155"/>
        <v>0</v>
      </c>
      <c r="BE164" s="19">
        <f t="shared" si="156"/>
        <v>0</v>
      </c>
      <c r="BF164" s="19">
        <f t="shared" si="157"/>
        <v>1.1999999999999886</v>
      </c>
      <c r="BG164" s="19">
        <f t="shared" si="158"/>
        <v>90</v>
      </c>
      <c r="BH164" s="1" t="str">
        <f t="shared" si="159"/>
        <v>T,2201,222.4,140.6,5,12,1013.6,0,0,G0,0</v>
      </c>
      <c r="BI164" s="1" t="str">
        <f t="shared" si="160"/>
        <v>T,2202,222.4,139.4,5,12,1013.6,0,0,G0,0</v>
      </c>
      <c r="BJ164" s="1" t="str">
        <f t="shared" si="119"/>
        <v>T,2201,222.4,140.6,5,12,1013.6,0,0,G0,0|T,2202,222.4,139.4,5,12,1013.6,0,0,G0,0|</v>
      </c>
      <c r="BK164" s="1" t="str">
        <f t="shared" si="120"/>
        <v>222.4,140.0,5.0,9.0,0.0,122.4,0.0,122.4</v>
      </c>
    </row>
    <row r="165" spans="1:63" x14ac:dyDescent="0.2">
      <c r="A165" s="4">
        <f t="shared" si="163"/>
        <v>13.699999999999967</v>
      </c>
      <c r="B165" s="4">
        <f t="shared" si="121"/>
        <v>136.99999999999966</v>
      </c>
      <c r="C165" s="4">
        <f t="shared" si="122"/>
        <v>1</v>
      </c>
      <c r="D165" s="4">
        <v>1</v>
      </c>
      <c r="E165" s="4">
        <f t="shared" si="123"/>
        <v>13.699999999999967</v>
      </c>
      <c r="F165" s="19">
        <f t="shared" si="110"/>
        <v>0</v>
      </c>
      <c r="G165" s="19">
        <f t="shared" si="124"/>
        <v>0</v>
      </c>
      <c r="H165" s="19"/>
      <c r="I165" s="19">
        <f t="shared" si="125"/>
        <v>223.2999999999997</v>
      </c>
      <c r="J165" s="19">
        <f t="shared" si="126"/>
        <v>140</v>
      </c>
      <c r="K165" s="19"/>
      <c r="L165" s="19">
        <f t="shared" si="127"/>
        <v>9</v>
      </c>
      <c r="M165" s="19">
        <f t="shared" si="128"/>
        <v>0</v>
      </c>
      <c r="N165" s="19">
        <f t="shared" si="129"/>
        <v>9</v>
      </c>
      <c r="O165" s="19">
        <f t="shared" si="130"/>
        <v>0</v>
      </c>
      <c r="P165" s="19">
        <f t="shared" si="131"/>
        <v>0</v>
      </c>
      <c r="Q165" s="19">
        <f t="shared" si="161"/>
        <v>123.2999999999997</v>
      </c>
      <c r="R165" s="19">
        <f t="shared" si="132"/>
        <v>0</v>
      </c>
      <c r="S165" s="19">
        <f t="shared" si="133"/>
        <v>0.6</v>
      </c>
      <c r="T165" s="4" t="s">
        <v>0</v>
      </c>
      <c r="U165" s="4">
        <f t="shared" si="134"/>
        <v>2201</v>
      </c>
      <c r="V165" s="19">
        <f t="shared" si="111"/>
        <v>223.2999999999997</v>
      </c>
      <c r="W165" s="19">
        <f t="shared" si="111"/>
        <v>140.6</v>
      </c>
      <c r="X165" s="8">
        <f t="shared" si="135"/>
        <v>5</v>
      </c>
      <c r="Y165" s="4">
        <f t="shared" si="112"/>
        <v>12</v>
      </c>
      <c r="Z165" s="8">
        <f t="shared" si="136"/>
        <v>1013.6999999999999</v>
      </c>
      <c r="AA165" s="4">
        <f t="shared" si="137"/>
        <v>0</v>
      </c>
      <c r="AB165" s="4">
        <f t="shared" si="138"/>
        <v>0</v>
      </c>
      <c r="AC165" s="4" t="str">
        <f t="shared" si="139"/>
        <v>G0</v>
      </c>
      <c r="AD165" s="4">
        <f t="shared" si="140"/>
        <v>0</v>
      </c>
      <c r="AE165" s="4">
        <f t="shared" si="141"/>
        <v>13.699999999999967</v>
      </c>
      <c r="AF165" s="19">
        <f t="shared" si="113"/>
        <v>0</v>
      </c>
      <c r="AG165" s="19">
        <f t="shared" si="114"/>
        <v>0</v>
      </c>
      <c r="AH165" s="19"/>
      <c r="AI165" s="19">
        <f t="shared" si="115"/>
        <v>223.2999999999997</v>
      </c>
      <c r="AJ165" s="19">
        <f t="shared" si="116"/>
        <v>140</v>
      </c>
      <c r="AK165" s="19"/>
      <c r="AL165" s="19">
        <f t="shared" si="117"/>
        <v>9</v>
      </c>
      <c r="AM165" s="19">
        <f t="shared" si="118"/>
        <v>0</v>
      </c>
      <c r="AN165" s="19">
        <f t="shared" si="142"/>
        <v>9</v>
      </c>
      <c r="AO165" s="19">
        <f t="shared" si="143"/>
        <v>0</v>
      </c>
      <c r="AP165" s="19">
        <f t="shared" si="144"/>
        <v>0</v>
      </c>
      <c r="AQ165" s="19">
        <f t="shared" si="162"/>
        <v>123.2999999999997</v>
      </c>
      <c r="AR165" s="19">
        <f t="shared" si="145"/>
        <v>0</v>
      </c>
      <c r="AS165" s="19">
        <f t="shared" si="146"/>
        <v>-0.6</v>
      </c>
      <c r="AT165" s="4" t="s">
        <v>0</v>
      </c>
      <c r="AU165" s="4">
        <f t="shared" si="147"/>
        <v>2202</v>
      </c>
      <c r="AV165" s="19">
        <f t="shared" si="148"/>
        <v>223.2999999999997</v>
      </c>
      <c r="AW165" s="19">
        <f t="shared" si="148"/>
        <v>139.4</v>
      </c>
      <c r="AX165" s="8">
        <f t="shared" si="149"/>
        <v>5</v>
      </c>
      <c r="AY165" s="4">
        <f t="shared" si="150"/>
        <v>12</v>
      </c>
      <c r="AZ165" s="8">
        <f t="shared" si="151"/>
        <v>1013.6999999999999</v>
      </c>
      <c r="BA165" s="4">
        <f t="shared" si="152"/>
        <v>0</v>
      </c>
      <c r="BB165" s="4">
        <f t="shared" si="153"/>
        <v>0</v>
      </c>
      <c r="BC165" s="4" t="str">
        <f t="shared" si="154"/>
        <v>G0</v>
      </c>
      <c r="BD165" s="4">
        <f t="shared" si="155"/>
        <v>0</v>
      </c>
      <c r="BE165" s="19">
        <f t="shared" si="156"/>
        <v>0</v>
      </c>
      <c r="BF165" s="19">
        <f t="shared" si="157"/>
        <v>1.1999999999999886</v>
      </c>
      <c r="BG165" s="19">
        <f t="shared" si="158"/>
        <v>90</v>
      </c>
      <c r="BH165" s="1" t="str">
        <f t="shared" si="159"/>
        <v>T,2201,223.3,140.6,5,12,1013.7,0,0,G0,0</v>
      </c>
      <c r="BI165" s="1" t="str">
        <f t="shared" si="160"/>
        <v>T,2202,223.3,139.4,5,12,1013.7,0,0,G0,0</v>
      </c>
      <c r="BJ165" s="1" t="str">
        <f t="shared" si="119"/>
        <v>T,2201,223.3,140.6,5,12,1013.7,0,0,G0,0|T,2202,223.3,139.4,5,12,1013.7,0,0,G0,0|</v>
      </c>
      <c r="BK165" s="1" t="str">
        <f t="shared" si="120"/>
        <v>223.3,140.0,5.0,9.0,0.0,123.3,0.0,123.3</v>
      </c>
    </row>
    <row r="166" spans="1:63" x14ac:dyDescent="0.2">
      <c r="A166" s="4">
        <f t="shared" si="163"/>
        <v>13.799999999999967</v>
      </c>
      <c r="B166" s="4">
        <f t="shared" si="121"/>
        <v>137.99999999999966</v>
      </c>
      <c r="C166" s="4">
        <f t="shared" si="122"/>
        <v>1</v>
      </c>
      <c r="D166" s="4">
        <v>1</v>
      </c>
      <c r="E166" s="4">
        <f t="shared" si="123"/>
        <v>13.799999999999967</v>
      </c>
      <c r="F166" s="19">
        <f t="shared" si="110"/>
        <v>0</v>
      </c>
      <c r="G166" s="19">
        <f t="shared" si="124"/>
        <v>0</v>
      </c>
      <c r="H166" s="19"/>
      <c r="I166" s="19">
        <f t="shared" si="125"/>
        <v>224.1999999999997</v>
      </c>
      <c r="J166" s="19">
        <f t="shared" si="126"/>
        <v>140</v>
      </c>
      <c r="K166" s="19"/>
      <c r="L166" s="19">
        <f t="shared" si="127"/>
        <v>9</v>
      </c>
      <c r="M166" s="19">
        <f t="shared" si="128"/>
        <v>0</v>
      </c>
      <c r="N166" s="19">
        <f t="shared" si="129"/>
        <v>9</v>
      </c>
      <c r="O166" s="19">
        <f t="shared" si="130"/>
        <v>0</v>
      </c>
      <c r="P166" s="19">
        <f t="shared" si="131"/>
        <v>0</v>
      </c>
      <c r="Q166" s="19">
        <f t="shared" si="161"/>
        <v>124.1999999999997</v>
      </c>
      <c r="R166" s="19">
        <f t="shared" si="132"/>
        <v>0</v>
      </c>
      <c r="S166" s="19">
        <f t="shared" si="133"/>
        <v>0.6</v>
      </c>
      <c r="T166" s="4" t="s">
        <v>0</v>
      </c>
      <c r="U166" s="4">
        <f t="shared" si="134"/>
        <v>2201</v>
      </c>
      <c r="V166" s="19">
        <f t="shared" si="111"/>
        <v>224.1999999999997</v>
      </c>
      <c r="W166" s="19">
        <f t="shared" si="111"/>
        <v>140.6</v>
      </c>
      <c r="X166" s="8">
        <f t="shared" si="135"/>
        <v>5</v>
      </c>
      <c r="Y166" s="4">
        <f t="shared" si="112"/>
        <v>12</v>
      </c>
      <c r="Z166" s="8">
        <f t="shared" si="136"/>
        <v>1013.8</v>
      </c>
      <c r="AA166" s="4">
        <f t="shared" si="137"/>
        <v>0</v>
      </c>
      <c r="AB166" s="4">
        <f t="shared" si="138"/>
        <v>0</v>
      </c>
      <c r="AC166" s="4" t="str">
        <f t="shared" si="139"/>
        <v>G0</v>
      </c>
      <c r="AD166" s="4">
        <f t="shared" si="140"/>
        <v>0</v>
      </c>
      <c r="AE166" s="4">
        <f t="shared" si="141"/>
        <v>13.799999999999967</v>
      </c>
      <c r="AF166" s="19">
        <f t="shared" si="113"/>
        <v>0</v>
      </c>
      <c r="AG166" s="19">
        <f t="shared" si="114"/>
        <v>0</v>
      </c>
      <c r="AH166" s="19"/>
      <c r="AI166" s="19">
        <f t="shared" si="115"/>
        <v>224.1999999999997</v>
      </c>
      <c r="AJ166" s="19">
        <f t="shared" si="116"/>
        <v>140</v>
      </c>
      <c r="AK166" s="19"/>
      <c r="AL166" s="19">
        <f t="shared" si="117"/>
        <v>9</v>
      </c>
      <c r="AM166" s="19">
        <f t="shared" si="118"/>
        <v>0</v>
      </c>
      <c r="AN166" s="19">
        <f t="shared" si="142"/>
        <v>9</v>
      </c>
      <c r="AO166" s="19">
        <f t="shared" si="143"/>
        <v>0</v>
      </c>
      <c r="AP166" s="19">
        <f t="shared" si="144"/>
        <v>0</v>
      </c>
      <c r="AQ166" s="19">
        <f t="shared" si="162"/>
        <v>124.1999999999997</v>
      </c>
      <c r="AR166" s="19">
        <f t="shared" si="145"/>
        <v>0</v>
      </c>
      <c r="AS166" s="19">
        <f t="shared" si="146"/>
        <v>-0.6</v>
      </c>
      <c r="AT166" s="4" t="s">
        <v>0</v>
      </c>
      <c r="AU166" s="4">
        <f t="shared" si="147"/>
        <v>2202</v>
      </c>
      <c r="AV166" s="19">
        <f t="shared" si="148"/>
        <v>224.1999999999997</v>
      </c>
      <c r="AW166" s="19">
        <f t="shared" si="148"/>
        <v>139.4</v>
      </c>
      <c r="AX166" s="8">
        <f t="shared" si="149"/>
        <v>5</v>
      </c>
      <c r="AY166" s="4">
        <f t="shared" si="150"/>
        <v>12</v>
      </c>
      <c r="AZ166" s="8">
        <f t="shared" si="151"/>
        <v>1013.8</v>
      </c>
      <c r="BA166" s="4">
        <f t="shared" si="152"/>
        <v>0</v>
      </c>
      <c r="BB166" s="4">
        <f t="shared" si="153"/>
        <v>0</v>
      </c>
      <c r="BC166" s="4" t="str">
        <f t="shared" si="154"/>
        <v>G0</v>
      </c>
      <c r="BD166" s="4">
        <f t="shared" si="155"/>
        <v>0</v>
      </c>
      <c r="BE166" s="19">
        <f t="shared" si="156"/>
        <v>0</v>
      </c>
      <c r="BF166" s="19">
        <f t="shared" si="157"/>
        <v>1.1999999999999886</v>
      </c>
      <c r="BG166" s="19">
        <f t="shared" si="158"/>
        <v>90</v>
      </c>
      <c r="BH166" s="1" t="str">
        <f t="shared" si="159"/>
        <v>T,2201,224.2,140.6,5,12,1013.8,0,0,G0,0</v>
      </c>
      <c r="BI166" s="1" t="str">
        <f t="shared" si="160"/>
        <v>T,2202,224.2,139.4,5,12,1013.8,0,0,G0,0</v>
      </c>
      <c r="BJ166" s="1" t="str">
        <f t="shared" si="119"/>
        <v>T,2201,224.2,140.6,5,12,1013.8,0,0,G0,0|T,2202,224.2,139.4,5,12,1013.8,0,0,G0,0|</v>
      </c>
      <c r="BK166" s="1" t="str">
        <f t="shared" si="120"/>
        <v>224.2,140.0,5.0,9.0,0.0,124.2,0.0,124.2</v>
      </c>
    </row>
    <row r="167" spans="1:63" x14ac:dyDescent="0.2">
      <c r="A167" s="4">
        <f t="shared" si="163"/>
        <v>13.899999999999967</v>
      </c>
      <c r="B167" s="4">
        <f t="shared" si="121"/>
        <v>138.99999999999966</v>
      </c>
      <c r="C167" s="4">
        <f t="shared" si="122"/>
        <v>1</v>
      </c>
      <c r="D167" s="4">
        <v>1</v>
      </c>
      <c r="E167" s="4">
        <f t="shared" si="123"/>
        <v>13.899999999999967</v>
      </c>
      <c r="F167" s="19">
        <f t="shared" si="110"/>
        <v>0</v>
      </c>
      <c r="G167" s="19">
        <f t="shared" si="124"/>
        <v>0</v>
      </c>
      <c r="H167" s="19"/>
      <c r="I167" s="19">
        <f t="shared" si="125"/>
        <v>225.09999999999968</v>
      </c>
      <c r="J167" s="19">
        <f t="shared" si="126"/>
        <v>140</v>
      </c>
      <c r="K167" s="19"/>
      <c r="L167" s="19">
        <f t="shared" si="127"/>
        <v>9</v>
      </c>
      <c r="M167" s="19">
        <f t="shared" si="128"/>
        <v>0</v>
      </c>
      <c r="N167" s="19">
        <f t="shared" si="129"/>
        <v>9</v>
      </c>
      <c r="O167" s="19">
        <f t="shared" si="130"/>
        <v>0</v>
      </c>
      <c r="P167" s="19">
        <f t="shared" si="131"/>
        <v>0</v>
      </c>
      <c r="Q167" s="19">
        <f t="shared" si="161"/>
        <v>125.09999999999968</v>
      </c>
      <c r="R167" s="19">
        <f t="shared" si="132"/>
        <v>0</v>
      </c>
      <c r="S167" s="19">
        <f t="shared" si="133"/>
        <v>0.6</v>
      </c>
      <c r="T167" s="4" t="s">
        <v>0</v>
      </c>
      <c r="U167" s="4">
        <f t="shared" si="134"/>
        <v>2201</v>
      </c>
      <c r="V167" s="19">
        <f t="shared" si="111"/>
        <v>225.09999999999968</v>
      </c>
      <c r="W167" s="19">
        <f t="shared" si="111"/>
        <v>140.6</v>
      </c>
      <c r="X167" s="8">
        <f t="shared" si="135"/>
        <v>5</v>
      </c>
      <c r="Y167" s="4">
        <f t="shared" si="112"/>
        <v>12</v>
      </c>
      <c r="Z167" s="8">
        <f t="shared" si="136"/>
        <v>1013.9</v>
      </c>
      <c r="AA167" s="4">
        <f t="shared" si="137"/>
        <v>0</v>
      </c>
      <c r="AB167" s="4">
        <f t="shared" si="138"/>
        <v>0</v>
      </c>
      <c r="AC167" s="4" t="str">
        <f t="shared" si="139"/>
        <v>G0</v>
      </c>
      <c r="AD167" s="4">
        <f t="shared" si="140"/>
        <v>0</v>
      </c>
      <c r="AE167" s="4">
        <f t="shared" si="141"/>
        <v>13.899999999999967</v>
      </c>
      <c r="AF167" s="19">
        <f t="shared" si="113"/>
        <v>0</v>
      </c>
      <c r="AG167" s="19">
        <f t="shared" si="114"/>
        <v>0</v>
      </c>
      <c r="AH167" s="19"/>
      <c r="AI167" s="19">
        <f t="shared" si="115"/>
        <v>225.09999999999968</v>
      </c>
      <c r="AJ167" s="19">
        <f t="shared" si="116"/>
        <v>140</v>
      </c>
      <c r="AK167" s="19"/>
      <c r="AL167" s="19">
        <f t="shared" si="117"/>
        <v>9</v>
      </c>
      <c r="AM167" s="19">
        <f t="shared" si="118"/>
        <v>0</v>
      </c>
      <c r="AN167" s="19">
        <f t="shared" si="142"/>
        <v>9</v>
      </c>
      <c r="AO167" s="19">
        <f t="shared" si="143"/>
        <v>0</v>
      </c>
      <c r="AP167" s="19">
        <f t="shared" si="144"/>
        <v>0</v>
      </c>
      <c r="AQ167" s="19">
        <f t="shared" si="162"/>
        <v>125.09999999999968</v>
      </c>
      <c r="AR167" s="19">
        <f t="shared" si="145"/>
        <v>0</v>
      </c>
      <c r="AS167" s="19">
        <f t="shared" si="146"/>
        <v>-0.6</v>
      </c>
      <c r="AT167" s="4" t="s">
        <v>0</v>
      </c>
      <c r="AU167" s="4">
        <f t="shared" si="147"/>
        <v>2202</v>
      </c>
      <c r="AV167" s="19">
        <f t="shared" si="148"/>
        <v>225.09999999999968</v>
      </c>
      <c r="AW167" s="19">
        <f t="shared" si="148"/>
        <v>139.4</v>
      </c>
      <c r="AX167" s="8">
        <f t="shared" si="149"/>
        <v>5</v>
      </c>
      <c r="AY167" s="4">
        <f t="shared" si="150"/>
        <v>12</v>
      </c>
      <c r="AZ167" s="8">
        <f t="shared" si="151"/>
        <v>1013.9</v>
      </c>
      <c r="BA167" s="4">
        <f t="shared" si="152"/>
        <v>0</v>
      </c>
      <c r="BB167" s="4">
        <f t="shared" si="153"/>
        <v>0</v>
      </c>
      <c r="BC167" s="4" t="str">
        <f t="shared" si="154"/>
        <v>G0</v>
      </c>
      <c r="BD167" s="4">
        <f t="shared" si="155"/>
        <v>0</v>
      </c>
      <c r="BE167" s="19">
        <f t="shared" si="156"/>
        <v>0</v>
      </c>
      <c r="BF167" s="19">
        <f t="shared" si="157"/>
        <v>1.1999999999999886</v>
      </c>
      <c r="BG167" s="19">
        <f t="shared" si="158"/>
        <v>90</v>
      </c>
      <c r="BH167" s="1" t="str">
        <f t="shared" si="159"/>
        <v>T,2201,225.1,140.6,5,12,1013.9,0,0,G0,0</v>
      </c>
      <c r="BI167" s="1" t="str">
        <f t="shared" si="160"/>
        <v>T,2202,225.1,139.4,5,12,1013.9,0,0,G0,0</v>
      </c>
      <c r="BJ167" s="1" t="str">
        <f t="shared" si="119"/>
        <v>T,2201,225.1,140.6,5,12,1013.9,0,0,G0,0|T,2202,225.1,139.4,5,12,1013.9,0,0,G0,0|</v>
      </c>
      <c r="BK167" s="1" t="str">
        <f t="shared" si="120"/>
        <v>225.1,140.0,5.0,9.0,0.0,125.1,0.0,125.1</v>
      </c>
    </row>
    <row r="168" spans="1:63" x14ac:dyDescent="0.2">
      <c r="A168" s="4">
        <f t="shared" si="163"/>
        <v>13.999999999999966</v>
      </c>
      <c r="B168" s="4">
        <f t="shared" si="121"/>
        <v>139.99999999999966</v>
      </c>
      <c r="C168" s="4">
        <f t="shared" si="122"/>
        <v>1</v>
      </c>
      <c r="D168" s="4">
        <v>1</v>
      </c>
      <c r="E168" s="4">
        <f t="shared" si="123"/>
        <v>13.999999999999966</v>
      </c>
      <c r="F168" s="19">
        <f t="shared" si="110"/>
        <v>0</v>
      </c>
      <c r="G168" s="19">
        <f t="shared" si="124"/>
        <v>0</v>
      </c>
      <c r="H168" s="19"/>
      <c r="I168" s="19">
        <f t="shared" si="125"/>
        <v>225.99999999999972</v>
      </c>
      <c r="J168" s="19">
        <f t="shared" si="126"/>
        <v>140</v>
      </c>
      <c r="K168" s="19"/>
      <c r="L168" s="19">
        <f t="shared" si="127"/>
        <v>9</v>
      </c>
      <c r="M168" s="19">
        <f t="shared" si="128"/>
        <v>0</v>
      </c>
      <c r="N168" s="19">
        <f t="shared" si="129"/>
        <v>9</v>
      </c>
      <c r="O168" s="19">
        <f t="shared" si="130"/>
        <v>0</v>
      </c>
      <c r="P168" s="19">
        <f t="shared" si="131"/>
        <v>0</v>
      </c>
      <c r="Q168" s="19">
        <f t="shared" si="161"/>
        <v>125.99999999999972</v>
      </c>
      <c r="R168" s="19">
        <f t="shared" si="132"/>
        <v>0</v>
      </c>
      <c r="S168" s="19">
        <f t="shared" si="133"/>
        <v>0.6</v>
      </c>
      <c r="T168" s="4" t="s">
        <v>0</v>
      </c>
      <c r="U168" s="4">
        <f t="shared" si="134"/>
        <v>2201</v>
      </c>
      <c r="V168" s="19">
        <f t="shared" si="111"/>
        <v>225.99999999999972</v>
      </c>
      <c r="W168" s="19">
        <f t="shared" si="111"/>
        <v>140.6</v>
      </c>
      <c r="X168" s="8">
        <f t="shared" si="135"/>
        <v>5</v>
      </c>
      <c r="Y168" s="4">
        <f t="shared" si="112"/>
        <v>12</v>
      </c>
      <c r="Z168" s="8">
        <f t="shared" si="136"/>
        <v>1014</v>
      </c>
      <c r="AA168" s="4">
        <f t="shared" si="137"/>
        <v>0</v>
      </c>
      <c r="AB168" s="4">
        <f t="shared" si="138"/>
        <v>0</v>
      </c>
      <c r="AC168" s="4" t="str">
        <f t="shared" si="139"/>
        <v>G0</v>
      </c>
      <c r="AD168" s="4">
        <f t="shared" si="140"/>
        <v>0</v>
      </c>
      <c r="AE168" s="4">
        <f t="shared" si="141"/>
        <v>13.999999999999966</v>
      </c>
      <c r="AF168" s="19">
        <f t="shared" si="113"/>
        <v>0</v>
      </c>
      <c r="AG168" s="19">
        <f t="shared" si="114"/>
        <v>0</v>
      </c>
      <c r="AH168" s="19"/>
      <c r="AI168" s="19">
        <f t="shared" si="115"/>
        <v>225.99999999999972</v>
      </c>
      <c r="AJ168" s="19">
        <f t="shared" si="116"/>
        <v>140</v>
      </c>
      <c r="AK168" s="19"/>
      <c r="AL168" s="19">
        <f t="shared" si="117"/>
        <v>9</v>
      </c>
      <c r="AM168" s="19">
        <f t="shared" si="118"/>
        <v>0</v>
      </c>
      <c r="AN168" s="19">
        <f t="shared" si="142"/>
        <v>9</v>
      </c>
      <c r="AO168" s="19">
        <f t="shared" si="143"/>
        <v>0</v>
      </c>
      <c r="AP168" s="19">
        <f t="shared" si="144"/>
        <v>0</v>
      </c>
      <c r="AQ168" s="19">
        <f t="shared" si="162"/>
        <v>125.99999999999972</v>
      </c>
      <c r="AR168" s="19">
        <f t="shared" si="145"/>
        <v>0</v>
      </c>
      <c r="AS168" s="19">
        <f t="shared" si="146"/>
        <v>-0.6</v>
      </c>
      <c r="AT168" s="4" t="s">
        <v>0</v>
      </c>
      <c r="AU168" s="4">
        <f t="shared" si="147"/>
        <v>2202</v>
      </c>
      <c r="AV168" s="19">
        <f t="shared" si="148"/>
        <v>225.99999999999972</v>
      </c>
      <c r="AW168" s="19">
        <f t="shared" si="148"/>
        <v>139.4</v>
      </c>
      <c r="AX168" s="8">
        <f t="shared" si="149"/>
        <v>5</v>
      </c>
      <c r="AY168" s="4">
        <f t="shared" si="150"/>
        <v>12</v>
      </c>
      <c r="AZ168" s="8">
        <f t="shared" si="151"/>
        <v>1014</v>
      </c>
      <c r="BA168" s="4">
        <f t="shared" si="152"/>
        <v>0</v>
      </c>
      <c r="BB168" s="4">
        <f t="shared" si="153"/>
        <v>0</v>
      </c>
      <c r="BC168" s="4" t="str">
        <f t="shared" si="154"/>
        <v>G0</v>
      </c>
      <c r="BD168" s="4">
        <f t="shared" si="155"/>
        <v>0</v>
      </c>
      <c r="BE168" s="19">
        <f t="shared" si="156"/>
        <v>0</v>
      </c>
      <c r="BF168" s="19">
        <f t="shared" si="157"/>
        <v>1.1999999999999886</v>
      </c>
      <c r="BG168" s="19">
        <f t="shared" si="158"/>
        <v>90</v>
      </c>
      <c r="BH168" s="1" t="str">
        <f t="shared" si="159"/>
        <v>T,2201,226.0,140.6,5,12,1014.0,0,0,G0,0</v>
      </c>
      <c r="BI168" s="1" t="str">
        <f t="shared" si="160"/>
        <v>T,2202,226.0,139.4,5,12,1014.0,0,0,G0,0</v>
      </c>
      <c r="BJ168" s="1" t="str">
        <f t="shared" si="119"/>
        <v>T,2201,226.0,140.6,5,12,1014.0,0,0,G0,0|T,2202,226.0,139.4,5,12,1014.0,0,0,G0,0|</v>
      </c>
      <c r="BK168" s="1" t="str">
        <f t="shared" si="120"/>
        <v>226.0,140.0,5.0,9.0,0.0,126.0,0.0,126.0</v>
      </c>
    </row>
    <row r="169" spans="1:63" x14ac:dyDescent="0.2">
      <c r="A169" s="4">
        <f t="shared" si="163"/>
        <v>14.099999999999966</v>
      </c>
      <c r="B169" s="4">
        <f t="shared" si="121"/>
        <v>140.99999999999966</v>
      </c>
      <c r="C169" s="4">
        <f t="shared" si="122"/>
        <v>1</v>
      </c>
      <c r="D169" s="4">
        <v>1</v>
      </c>
      <c r="E169" s="4">
        <f t="shared" si="123"/>
        <v>14.099999999999966</v>
      </c>
      <c r="F169" s="19">
        <f t="shared" si="110"/>
        <v>0</v>
      </c>
      <c r="G169" s="19">
        <f t="shared" si="124"/>
        <v>0</v>
      </c>
      <c r="H169" s="19"/>
      <c r="I169" s="19">
        <f t="shared" si="125"/>
        <v>226.89999999999969</v>
      </c>
      <c r="J169" s="19">
        <f t="shared" si="126"/>
        <v>140</v>
      </c>
      <c r="K169" s="19"/>
      <c r="L169" s="19">
        <f t="shared" si="127"/>
        <v>9</v>
      </c>
      <c r="M169" s="19">
        <f t="shared" si="128"/>
        <v>0</v>
      </c>
      <c r="N169" s="19">
        <f t="shared" si="129"/>
        <v>9</v>
      </c>
      <c r="O169" s="19">
        <f t="shared" si="130"/>
        <v>0</v>
      </c>
      <c r="P169" s="19">
        <f t="shared" si="131"/>
        <v>0</v>
      </c>
      <c r="Q169" s="19">
        <f t="shared" si="161"/>
        <v>126.89999999999969</v>
      </c>
      <c r="R169" s="19">
        <f t="shared" si="132"/>
        <v>0</v>
      </c>
      <c r="S169" s="19">
        <f t="shared" si="133"/>
        <v>0.6</v>
      </c>
      <c r="T169" s="4" t="s">
        <v>0</v>
      </c>
      <c r="U169" s="4">
        <f t="shared" si="134"/>
        <v>2201</v>
      </c>
      <c r="V169" s="19">
        <f t="shared" si="111"/>
        <v>226.89999999999969</v>
      </c>
      <c r="W169" s="19">
        <f t="shared" si="111"/>
        <v>140.6</v>
      </c>
      <c r="X169" s="8">
        <f t="shared" si="135"/>
        <v>5</v>
      </c>
      <c r="Y169" s="4">
        <f t="shared" si="112"/>
        <v>12</v>
      </c>
      <c r="Z169" s="8">
        <f t="shared" si="136"/>
        <v>1014.0999999999999</v>
      </c>
      <c r="AA169" s="4">
        <f t="shared" si="137"/>
        <v>0</v>
      </c>
      <c r="AB169" s="4">
        <f t="shared" si="138"/>
        <v>0</v>
      </c>
      <c r="AC169" s="4" t="str">
        <f t="shared" si="139"/>
        <v>G0</v>
      </c>
      <c r="AD169" s="4">
        <f t="shared" si="140"/>
        <v>0</v>
      </c>
      <c r="AE169" s="4">
        <f t="shared" si="141"/>
        <v>14.099999999999966</v>
      </c>
      <c r="AF169" s="19">
        <f t="shared" si="113"/>
        <v>0</v>
      </c>
      <c r="AG169" s="19">
        <f t="shared" si="114"/>
        <v>0</v>
      </c>
      <c r="AH169" s="19"/>
      <c r="AI169" s="19">
        <f t="shared" si="115"/>
        <v>226.89999999999969</v>
      </c>
      <c r="AJ169" s="19">
        <f t="shared" si="116"/>
        <v>140</v>
      </c>
      <c r="AK169" s="19"/>
      <c r="AL169" s="19">
        <f t="shared" si="117"/>
        <v>9</v>
      </c>
      <c r="AM169" s="19">
        <f t="shared" si="118"/>
        <v>0</v>
      </c>
      <c r="AN169" s="19">
        <f t="shared" si="142"/>
        <v>9</v>
      </c>
      <c r="AO169" s="19">
        <f t="shared" si="143"/>
        <v>0</v>
      </c>
      <c r="AP169" s="19">
        <f t="shared" si="144"/>
        <v>0</v>
      </c>
      <c r="AQ169" s="19">
        <f t="shared" si="162"/>
        <v>126.89999999999969</v>
      </c>
      <c r="AR169" s="19">
        <f t="shared" si="145"/>
        <v>0</v>
      </c>
      <c r="AS169" s="19">
        <f t="shared" si="146"/>
        <v>-0.6</v>
      </c>
      <c r="AT169" s="4" t="s">
        <v>0</v>
      </c>
      <c r="AU169" s="4">
        <f t="shared" si="147"/>
        <v>2202</v>
      </c>
      <c r="AV169" s="19">
        <f t="shared" si="148"/>
        <v>226.89999999999969</v>
      </c>
      <c r="AW169" s="19">
        <f t="shared" si="148"/>
        <v>139.4</v>
      </c>
      <c r="AX169" s="8">
        <f t="shared" si="149"/>
        <v>5</v>
      </c>
      <c r="AY169" s="4">
        <f t="shared" si="150"/>
        <v>12</v>
      </c>
      <c r="AZ169" s="8">
        <f t="shared" si="151"/>
        <v>1014.0999999999999</v>
      </c>
      <c r="BA169" s="4">
        <f t="shared" si="152"/>
        <v>0</v>
      </c>
      <c r="BB169" s="4">
        <f t="shared" si="153"/>
        <v>0</v>
      </c>
      <c r="BC169" s="4" t="str">
        <f t="shared" si="154"/>
        <v>G0</v>
      </c>
      <c r="BD169" s="4">
        <f t="shared" si="155"/>
        <v>0</v>
      </c>
      <c r="BE169" s="19">
        <f t="shared" si="156"/>
        <v>0</v>
      </c>
      <c r="BF169" s="19">
        <f t="shared" si="157"/>
        <v>1.1999999999999886</v>
      </c>
      <c r="BG169" s="19">
        <f t="shared" si="158"/>
        <v>90</v>
      </c>
      <c r="BH169" s="1" t="str">
        <f t="shared" si="159"/>
        <v>T,2201,226.9,140.6,5,12,1014.1,0,0,G0,0</v>
      </c>
      <c r="BI169" s="1" t="str">
        <f t="shared" si="160"/>
        <v>T,2202,226.9,139.4,5,12,1014.1,0,0,G0,0</v>
      </c>
      <c r="BJ169" s="1" t="str">
        <f t="shared" si="119"/>
        <v>T,2201,226.9,140.6,5,12,1014.1,0,0,G0,0|T,2202,226.9,139.4,5,12,1014.1,0,0,G0,0|</v>
      </c>
      <c r="BK169" s="1" t="str">
        <f t="shared" si="120"/>
        <v>226.9,140.0,5.0,9.0,0.0,126.9,0.0,126.9</v>
      </c>
    </row>
    <row r="170" spans="1:63" x14ac:dyDescent="0.2">
      <c r="A170" s="4">
        <f t="shared" si="163"/>
        <v>14.199999999999966</v>
      </c>
      <c r="B170" s="4">
        <f t="shared" si="121"/>
        <v>141.99999999999966</v>
      </c>
      <c r="C170" s="4">
        <f t="shared" si="122"/>
        <v>1</v>
      </c>
      <c r="D170" s="4">
        <v>1</v>
      </c>
      <c r="E170" s="4">
        <f t="shared" si="123"/>
        <v>14.199999999999966</v>
      </c>
      <c r="F170" s="19">
        <f t="shared" si="110"/>
        <v>0</v>
      </c>
      <c r="G170" s="19">
        <f t="shared" si="124"/>
        <v>0</v>
      </c>
      <c r="H170" s="19"/>
      <c r="I170" s="19">
        <f t="shared" si="125"/>
        <v>227.79999999999967</v>
      </c>
      <c r="J170" s="19">
        <f t="shared" si="126"/>
        <v>140</v>
      </c>
      <c r="K170" s="19"/>
      <c r="L170" s="19">
        <f t="shared" si="127"/>
        <v>9</v>
      </c>
      <c r="M170" s="19">
        <f t="shared" si="128"/>
        <v>0</v>
      </c>
      <c r="N170" s="19">
        <f t="shared" si="129"/>
        <v>9</v>
      </c>
      <c r="O170" s="19">
        <f t="shared" si="130"/>
        <v>0</v>
      </c>
      <c r="P170" s="19">
        <f t="shared" si="131"/>
        <v>0</v>
      </c>
      <c r="Q170" s="19">
        <f t="shared" si="161"/>
        <v>127.79999999999967</v>
      </c>
      <c r="R170" s="19">
        <f t="shared" si="132"/>
        <v>0</v>
      </c>
      <c r="S170" s="19">
        <f t="shared" si="133"/>
        <v>0.6</v>
      </c>
      <c r="T170" s="4" t="s">
        <v>0</v>
      </c>
      <c r="U170" s="4">
        <f t="shared" si="134"/>
        <v>2201</v>
      </c>
      <c r="V170" s="19">
        <f t="shared" si="111"/>
        <v>227.79999999999967</v>
      </c>
      <c r="W170" s="19">
        <f t="shared" si="111"/>
        <v>140.6</v>
      </c>
      <c r="X170" s="8">
        <f t="shared" si="135"/>
        <v>5</v>
      </c>
      <c r="Y170" s="4">
        <f t="shared" si="112"/>
        <v>12</v>
      </c>
      <c r="Z170" s="8">
        <f t="shared" si="136"/>
        <v>1014.1999999999999</v>
      </c>
      <c r="AA170" s="4">
        <f t="shared" si="137"/>
        <v>0</v>
      </c>
      <c r="AB170" s="4">
        <f t="shared" si="138"/>
        <v>0</v>
      </c>
      <c r="AC170" s="4" t="str">
        <f t="shared" si="139"/>
        <v>G0</v>
      </c>
      <c r="AD170" s="4">
        <f t="shared" si="140"/>
        <v>0</v>
      </c>
      <c r="AE170" s="4">
        <f t="shared" si="141"/>
        <v>14.199999999999966</v>
      </c>
      <c r="AF170" s="19">
        <f t="shared" si="113"/>
        <v>0</v>
      </c>
      <c r="AG170" s="19">
        <f t="shared" si="114"/>
        <v>0</v>
      </c>
      <c r="AH170" s="19"/>
      <c r="AI170" s="19">
        <f t="shared" si="115"/>
        <v>227.79999999999967</v>
      </c>
      <c r="AJ170" s="19">
        <f t="shared" si="116"/>
        <v>140</v>
      </c>
      <c r="AK170" s="19"/>
      <c r="AL170" s="19">
        <f t="shared" si="117"/>
        <v>9</v>
      </c>
      <c r="AM170" s="19">
        <f t="shared" si="118"/>
        <v>0</v>
      </c>
      <c r="AN170" s="19">
        <f t="shared" si="142"/>
        <v>9</v>
      </c>
      <c r="AO170" s="19">
        <f t="shared" si="143"/>
        <v>0</v>
      </c>
      <c r="AP170" s="19">
        <f t="shared" si="144"/>
        <v>0</v>
      </c>
      <c r="AQ170" s="19">
        <f t="shared" si="162"/>
        <v>127.79999999999967</v>
      </c>
      <c r="AR170" s="19">
        <f t="shared" si="145"/>
        <v>0</v>
      </c>
      <c r="AS170" s="19">
        <f t="shared" si="146"/>
        <v>-0.6</v>
      </c>
      <c r="AT170" s="4" t="s">
        <v>0</v>
      </c>
      <c r="AU170" s="4">
        <f t="shared" si="147"/>
        <v>2202</v>
      </c>
      <c r="AV170" s="19">
        <f t="shared" si="148"/>
        <v>227.79999999999967</v>
      </c>
      <c r="AW170" s="19">
        <f t="shared" si="148"/>
        <v>139.4</v>
      </c>
      <c r="AX170" s="8">
        <f t="shared" si="149"/>
        <v>5</v>
      </c>
      <c r="AY170" s="4">
        <f t="shared" si="150"/>
        <v>12</v>
      </c>
      <c r="AZ170" s="8">
        <f t="shared" si="151"/>
        <v>1014.1999999999999</v>
      </c>
      <c r="BA170" s="4">
        <f t="shared" si="152"/>
        <v>0</v>
      </c>
      <c r="BB170" s="4">
        <f t="shared" si="153"/>
        <v>0</v>
      </c>
      <c r="BC170" s="4" t="str">
        <f t="shared" si="154"/>
        <v>G0</v>
      </c>
      <c r="BD170" s="4">
        <f t="shared" si="155"/>
        <v>0</v>
      </c>
      <c r="BE170" s="19">
        <f t="shared" si="156"/>
        <v>0</v>
      </c>
      <c r="BF170" s="19">
        <f t="shared" si="157"/>
        <v>1.1999999999999886</v>
      </c>
      <c r="BG170" s="19">
        <f t="shared" si="158"/>
        <v>90</v>
      </c>
      <c r="BH170" s="1" t="str">
        <f t="shared" si="159"/>
        <v>T,2201,227.8,140.6,5,12,1014.2,0,0,G0,0</v>
      </c>
      <c r="BI170" s="1" t="str">
        <f t="shared" si="160"/>
        <v>T,2202,227.8,139.4,5,12,1014.2,0,0,G0,0</v>
      </c>
      <c r="BJ170" s="1" t="str">
        <f t="shared" si="119"/>
        <v>T,2201,227.8,140.6,5,12,1014.2,0,0,G0,0|T,2202,227.8,139.4,5,12,1014.2,0,0,G0,0|</v>
      </c>
      <c r="BK170" s="1" t="str">
        <f t="shared" si="120"/>
        <v>227.8,140.0,5.0,9.0,0.0,127.8,0.0,127.8</v>
      </c>
    </row>
    <row r="171" spans="1:63" x14ac:dyDescent="0.2">
      <c r="A171" s="4">
        <f t="shared" si="163"/>
        <v>14.299999999999965</v>
      </c>
      <c r="B171" s="4">
        <f t="shared" si="121"/>
        <v>142.99999999999963</v>
      </c>
      <c r="C171" s="4">
        <f t="shared" si="122"/>
        <v>1</v>
      </c>
      <c r="D171" s="4">
        <v>1</v>
      </c>
      <c r="E171" s="4">
        <f t="shared" si="123"/>
        <v>14.299999999999965</v>
      </c>
      <c r="F171" s="19">
        <f t="shared" si="110"/>
        <v>0</v>
      </c>
      <c r="G171" s="19">
        <f t="shared" si="124"/>
        <v>0</v>
      </c>
      <c r="H171" s="19"/>
      <c r="I171" s="19">
        <f t="shared" si="125"/>
        <v>228.69999999999968</v>
      </c>
      <c r="J171" s="19">
        <f t="shared" si="126"/>
        <v>140</v>
      </c>
      <c r="K171" s="19"/>
      <c r="L171" s="19">
        <f t="shared" si="127"/>
        <v>9</v>
      </c>
      <c r="M171" s="19">
        <f t="shared" si="128"/>
        <v>0</v>
      </c>
      <c r="N171" s="19">
        <f t="shared" si="129"/>
        <v>9</v>
      </c>
      <c r="O171" s="19">
        <f t="shared" si="130"/>
        <v>0</v>
      </c>
      <c r="P171" s="19">
        <f t="shared" si="131"/>
        <v>0</v>
      </c>
      <c r="Q171" s="19">
        <f t="shared" si="161"/>
        <v>128.69999999999968</v>
      </c>
      <c r="R171" s="19">
        <f t="shared" si="132"/>
        <v>0</v>
      </c>
      <c r="S171" s="19">
        <f t="shared" si="133"/>
        <v>0.6</v>
      </c>
      <c r="T171" s="4" t="s">
        <v>0</v>
      </c>
      <c r="U171" s="4">
        <f t="shared" si="134"/>
        <v>2201</v>
      </c>
      <c r="V171" s="19">
        <f t="shared" si="111"/>
        <v>228.69999999999968</v>
      </c>
      <c r="W171" s="19">
        <f t="shared" si="111"/>
        <v>140.6</v>
      </c>
      <c r="X171" s="8">
        <f t="shared" si="135"/>
        <v>5</v>
      </c>
      <c r="Y171" s="4">
        <f t="shared" si="112"/>
        <v>12</v>
      </c>
      <c r="Z171" s="8">
        <f t="shared" si="136"/>
        <v>1014.3</v>
      </c>
      <c r="AA171" s="4">
        <f t="shared" si="137"/>
        <v>0</v>
      </c>
      <c r="AB171" s="4">
        <f t="shared" si="138"/>
        <v>0</v>
      </c>
      <c r="AC171" s="4" t="str">
        <f t="shared" si="139"/>
        <v>G0</v>
      </c>
      <c r="AD171" s="4">
        <f t="shared" si="140"/>
        <v>0</v>
      </c>
      <c r="AE171" s="4">
        <f t="shared" si="141"/>
        <v>14.299999999999965</v>
      </c>
      <c r="AF171" s="19">
        <f t="shared" si="113"/>
        <v>0</v>
      </c>
      <c r="AG171" s="19">
        <f t="shared" si="114"/>
        <v>0</v>
      </c>
      <c r="AH171" s="19"/>
      <c r="AI171" s="19">
        <f t="shared" si="115"/>
        <v>228.69999999999968</v>
      </c>
      <c r="AJ171" s="19">
        <f t="shared" si="116"/>
        <v>140</v>
      </c>
      <c r="AK171" s="19"/>
      <c r="AL171" s="19">
        <f t="shared" si="117"/>
        <v>9</v>
      </c>
      <c r="AM171" s="19">
        <f t="shared" si="118"/>
        <v>0</v>
      </c>
      <c r="AN171" s="19">
        <f t="shared" si="142"/>
        <v>9</v>
      </c>
      <c r="AO171" s="19">
        <f t="shared" si="143"/>
        <v>0</v>
      </c>
      <c r="AP171" s="19">
        <f t="shared" si="144"/>
        <v>0</v>
      </c>
      <c r="AQ171" s="19">
        <f t="shared" si="162"/>
        <v>128.69999999999968</v>
      </c>
      <c r="AR171" s="19">
        <f t="shared" si="145"/>
        <v>0</v>
      </c>
      <c r="AS171" s="19">
        <f t="shared" si="146"/>
        <v>-0.6</v>
      </c>
      <c r="AT171" s="4" t="s">
        <v>0</v>
      </c>
      <c r="AU171" s="4">
        <f t="shared" si="147"/>
        <v>2202</v>
      </c>
      <c r="AV171" s="19">
        <f t="shared" si="148"/>
        <v>228.69999999999968</v>
      </c>
      <c r="AW171" s="19">
        <f t="shared" si="148"/>
        <v>139.4</v>
      </c>
      <c r="AX171" s="8">
        <f t="shared" si="149"/>
        <v>5</v>
      </c>
      <c r="AY171" s="4">
        <f t="shared" si="150"/>
        <v>12</v>
      </c>
      <c r="AZ171" s="8">
        <f t="shared" si="151"/>
        <v>1014.3</v>
      </c>
      <c r="BA171" s="4">
        <f t="shared" si="152"/>
        <v>0</v>
      </c>
      <c r="BB171" s="4">
        <f t="shared" si="153"/>
        <v>0</v>
      </c>
      <c r="BC171" s="4" t="str">
        <f t="shared" si="154"/>
        <v>G0</v>
      </c>
      <c r="BD171" s="4">
        <f t="shared" si="155"/>
        <v>0</v>
      </c>
      <c r="BE171" s="19">
        <f t="shared" si="156"/>
        <v>0</v>
      </c>
      <c r="BF171" s="19">
        <f t="shared" si="157"/>
        <v>1.1999999999999886</v>
      </c>
      <c r="BG171" s="19">
        <f t="shared" si="158"/>
        <v>90</v>
      </c>
      <c r="BH171" s="1" t="str">
        <f t="shared" si="159"/>
        <v>T,2201,228.7,140.6,5,12,1014.3,0,0,G0,0</v>
      </c>
      <c r="BI171" s="1" t="str">
        <f t="shared" si="160"/>
        <v>T,2202,228.7,139.4,5,12,1014.3,0,0,G0,0</v>
      </c>
      <c r="BJ171" s="1" t="str">
        <f t="shared" si="119"/>
        <v>T,2201,228.7,140.6,5,12,1014.3,0,0,G0,0|T,2202,228.7,139.4,5,12,1014.3,0,0,G0,0|</v>
      </c>
      <c r="BK171" s="1" t="str">
        <f t="shared" si="120"/>
        <v>228.7,140.0,5.0,9.0,0.0,128.7,0.0,128.7</v>
      </c>
    </row>
    <row r="172" spans="1:63" x14ac:dyDescent="0.2">
      <c r="A172" s="4">
        <f t="shared" si="163"/>
        <v>14.399999999999965</v>
      </c>
      <c r="B172" s="4">
        <f t="shared" si="121"/>
        <v>143.99999999999963</v>
      </c>
      <c r="C172" s="4">
        <f t="shared" si="122"/>
        <v>1</v>
      </c>
      <c r="D172" s="4">
        <v>1</v>
      </c>
      <c r="E172" s="4">
        <f t="shared" si="123"/>
        <v>14.399999999999965</v>
      </c>
      <c r="F172" s="19">
        <f t="shared" si="110"/>
        <v>0</v>
      </c>
      <c r="G172" s="19">
        <f t="shared" si="124"/>
        <v>0</v>
      </c>
      <c r="H172" s="19"/>
      <c r="I172" s="19">
        <f t="shared" si="125"/>
        <v>229.59999999999968</v>
      </c>
      <c r="J172" s="19">
        <f t="shared" si="126"/>
        <v>140</v>
      </c>
      <c r="K172" s="19"/>
      <c r="L172" s="19">
        <f t="shared" si="127"/>
        <v>9</v>
      </c>
      <c r="M172" s="19">
        <f t="shared" si="128"/>
        <v>0</v>
      </c>
      <c r="N172" s="19">
        <f t="shared" si="129"/>
        <v>9</v>
      </c>
      <c r="O172" s="19">
        <f t="shared" si="130"/>
        <v>0</v>
      </c>
      <c r="P172" s="19">
        <f t="shared" si="131"/>
        <v>0</v>
      </c>
      <c r="Q172" s="19">
        <f t="shared" si="161"/>
        <v>129.59999999999968</v>
      </c>
      <c r="R172" s="19">
        <f t="shared" si="132"/>
        <v>0</v>
      </c>
      <c r="S172" s="19">
        <f t="shared" si="133"/>
        <v>0.6</v>
      </c>
      <c r="T172" s="4" t="s">
        <v>0</v>
      </c>
      <c r="U172" s="4">
        <f t="shared" si="134"/>
        <v>2201</v>
      </c>
      <c r="V172" s="19">
        <f t="shared" si="111"/>
        <v>229.59999999999968</v>
      </c>
      <c r="W172" s="19">
        <f t="shared" si="111"/>
        <v>140.6</v>
      </c>
      <c r="X172" s="8">
        <f t="shared" si="135"/>
        <v>5</v>
      </c>
      <c r="Y172" s="4">
        <f t="shared" si="112"/>
        <v>12</v>
      </c>
      <c r="Z172" s="8">
        <f t="shared" si="136"/>
        <v>1014.4</v>
      </c>
      <c r="AA172" s="4">
        <f t="shared" si="137"/>
        <v>0</v>
      </c>
      <c r="AB172" s="4">
        <f t="shared" si="138"/>
        <v>0</v>
      </c>
      <c r="AC172" s="4" t="str">
        <f t="shared" si="139"/>
        <v>G0</v>
      </c>
      <c r="AD172" s="4">
        <f t="shared" si="140"/>
        <v>0</v>
      </c>
      <c r="AE172" s="4">
        <f t="shared" si="141"/>
        <v>14.399999999999965</v>
      </c>
      <c r="AF172" s="19">
        <f t="shared" si="113"/>
        <v>0</v>
      </c>
      <c r="AG172" s="19">
        <f t="shared" si="114"/>
        <v>0</v>
      </c>
      <c r="AH172" s="19"/>
      <c r="AI172" s="19">
        <f t="shared" si="115"/>
        <v>229.59999999999968</v>
      </c>
      <c r="AJ172" s="19">
        <f t="shared" si="116"/>
        <v>140</v>
      </c>
      <c r="AK172" s="19"/>
      <c r="AL172" s="19">
        <f t="shared" si="117"/>
        <v>9</v>
      </c>
      <c r="AM172" s="19">
        <f t="shared" si="118"/>
        <v>0</v>
      </c>
      <c r="AN172" s="19">
        <f t="shared" si="142"/>
        <v>9</v>
      </c>
      <c r="AO172" s="19">
        <f t="shared" si="143"/>
        <v>0</v>
      </c>
      <c r="AP172" s="19">
        <f t="shared" si="144"/>
        <v>0</v>
      </c>
      <c r="AQ172" s="19">
        <f t="shared" si="162"/>
        <v>129.59999999999968</v>
      </c>
      <c r="AR172" s="19">
        <f t="shared" si="145"/>
        <v>0</v>
      </c>
      <c r="AS172" s="19">
        <f t="shared" si="146"/>
        <v>-0.6</v>
      </c>
      <c r="AT172" s="4" t="s">
        <v>0</v>
      </c>
      <c r="AU172" s="4">
        <f t="shared" si="147"/>
        <v>2202</v>
      </c>
      <c r="AV172" s="19">
        <f t="shared" si="148"/>
        <v>229.59999999999968</v>
      </c>
      <c r="AW172" s="19">
        <f t="shared" si="148"/>
        <v>139.4</v>
      </c>
      <c r="AX172" s="8">
        <f t="shared" si="149"/>
        <v>5</v>
      </c>
      <c r="AY172" s="4">
        <f t="shared" si="150"/>
        <v>12</v>
      </c>
      <c r="AZ172" s="8">
        <f t="shared" si="151"/>
        <v>1014.4</v>
      </c>
      <c r="BA172" s="4">
        <f t="shared" si="152"/>
        <v>0</v>
      </c>
      <c r="BB172" s="4">
        <f t="shared" si="153"/>
        <v>0</v>
      </c>
      <c r="BC172" s="4" t="str">
        <f t="shared" si="154"/>
        <v>G0</v>
      </c>
      <c r="BD172" s="4">
        <f t="shared" si="155"/>
        <v>0</v>
      </c>
      <c r="BE172" s="19">
        <f t="shared" si="156"/>
        <v>0</v>
      </c>
      <c r="BF172" s="19">
        <f t="shared" si="157"/>
        <v>1.1999999999999886</v>
      </c>
      <c r="BG172" s="19">
        <f t="shared" si="158"/>
        <v>90</v>
      </c>
      <c r="BH172" s="1" t="str">
        <f t="shared" si="159"/>
        <v>T,2201,229.6,140.6,5,12,1014.4,0,0,G0,0</v>
      </c>
      <c r="BI172" s="1" t="str">
        <f t="shared" si="160"/>
        <v>T,2202,229.6,139.4,5,12,1014.4,0,0,G0,0</v>
      </c>
      <c r="BJ172" s="1" t="str">
        <f t="shared" si="119"/>
        <v>T,2201,229.6,140.6,5,12,1014.4,0,0,G0,0|T,2202,229.6,139.4,5,12,1014.4,0,0,G0,0|</v>
      </c>
      <c r="BK172" s="1" t="str">
        <f t="shared" si="120"/>
        <v>229.6,140.0,5.0,9.0,0.0,129.6,0.0,129.6</v>
      </c>
    </row>
    <row r="173" spans="1:63" x14ac:dyDescent="0.2">
      <c r="A173" s="4">
        <f t="shared" si="163"/>
        <v>14.499999999999964</v>
      </c>
      <c r="B173" s="4">
        <f t="shared" si="121"/>
        <v>144.99999999999963</v>
      </c>
      <c r="C173" s="4">
        <f t="shared" si="122"/>
        <v>1</v>
      </c>
      <c r="D173" s="4">
        <v>1</v>
      </c>
      <c r="E173" s="4">
        <f t="shared" si="123"/>
        <v>14.499999999999964</v>
      </c>
      <c r="F173" s="19">
        <f t="shared" si="110"/>
        <v>0</v>
      </c>
      <c r="G173" s="19">
        <f t="shared" si="124"/>
        <v>0</v>
      </c>
      <c r="H173" s="19"/>
      <c r="I173" s="19">
        <f t="shared" si="125"/>
        <v>230.49999999999969</v>
      </c>
      <c r="J173" s="19">
        <f t="shared" si="126"/>
        <v>140</v>
      </c>
      <c r="K173" s="19"/>
      <c r="L173" s="19">
        <f t="shared" si="127"/>
        <v>9</v>
      </c>
      <c r="M173" s="19">
        <f t="shared" si="128"/>
        <v>0</v>
      </c>
      <c r="N173" s="19">
        <f t="shared" si="129"/>
        <v>9</v>
      </c>
      <c r="O173" s="19">
        <f t="shared" si="130"/>
        <v>0</v>
      </c>
      <c r="P173" s="19">
        <f t="shared" si="131"/>
        <v>0</v>
      </c>
      <c r="Q173" s="19">
        <f t="shared" si="161"/>
        <v>130.49999999999969</v>
      </c>
      <c r="R173" s="19">
        <f t="shared" si="132"/>
        <v>0</v>
      </c>
      <c r="S173" s="19">
        <f t="shared" si="133"/>
        <v>0.6</v>
      </c>
      <c r="T173" s="4" t="s">
        <v>0</v>
      </c>
      <c r="U173" s="4">
        <f t="shared" si="134"/>
        <v>2201</v>
      </c>
      <c r="V173" s="19">
        <f t="shared" si="111"/>
        <v>230.49999999999969</v>
      </c>
      <c r="W173" s="19">
        <f t="shared" si="111"/>
        <v>140.6</v>
      </c>
      <c r="X173" s="8">
        <f t="shared" si="135"/>
        <v>5</v>
      </c>
      <c r="Y173" s="4">
        <f t="shared" si="112"/>
        <v>12</v>
      </c>
      <c r="Z173" s="8">
        <f t="shared" si="136"/>
        <v>1014.5</v>
      </c>
      <c r="AA173" s="4">
        <f t="shared" si="137"/>
        <v>0</v>
      </c>
      <c r="AB173" s="4">
        <f t="shared" si="138"/>
        <v>0</v>
      </c>
      <c r="AC173" s="4" t="str">
        <f t="shared" si="139"/>
        <v>G0</v>
      </c>
      <c r="AD173" s="4">
        <f t="shared" si="140"/>
        <v>0</v>
      </c>
      <c r="AE173" s="4">
        <f t="shared" si="141"/>
        <v>14.499999999999964</v>
      </c>
      <c r="AF173" s="19">
        <f t="shared" si="113"/>
        <v>0</v>
      </c>
      <c r="AG173" s="19">
        <f t="shared" si="114"/>
        <v>0</v>
      </c>
      <c r="AH173" s="19"/>
      <c r="AI173" s="19">
        <f t="shared" si="115"/>
        <v>230.49999999999969</v>
      </c>
      <c r="AJ173" s="19">
        <f t="shared" si="116"/>
        <v>140</v>
      </c>
      <c r="AK173" s="19"/>
      <c r="AL173" s="19">
        <f t="shared" si="117"/>
        <v>9</v>
      </c>
      <c r="AM173" s="19">
        <f t="shared" si="118"/>
        <v>0</v>
      </c>
      <c r="AN173" s="19">
        <f t="shared" si="142"/>
        <v>9</v>
      </c>
      <c r="AO173" s="19">
        <f t="shared" si="143"/>
        <v>0</v>
      </c>
      <c r="AP173" s="19">
        <f t="shared" si="144"/>
        <v>0</v>
      </c>
      <c r="AQ173" s="19">
        <f t="shared" si="162"/>
        <v>130.49999999999969</v>
      </c>
      <c r="AR173" s="19">
        <f t="shared" si="145"/>
        <v>0</v>
      </c>
      <c r="AS173" s="19">
        <f t="shared" si="146"/>
        <v>-0.6</v>
      </c>
      <c r="AT173" s="4" t="s">
        <v>0</v>
      </c>
      <c r="AU173" s="4">
        <f t="shared" si="147"/>
        <v>2202</v>
      </c>
      <c r="AV173" s="19">
        <f t="shared" si="148"/>
        <v>230.49999999999969</v>
      </c>
      <c r="AW173" s="19">
        <f t="shared" si="148"/>
        <v>139.4</v>
      </c>
      <c r="AX173" s="8">
        <f t="shared" si="149"/>
        <v>5</v>
      </c>
      <c r="AY173" s="4">
        <f t="shared" si="150"/>
        <v>12</v>
      </c>
      <c r="AZ173" s="8">
        <f t="shared" si="151"/>
        <v>1014.5</v>
      </c>
      <c r="BA173" s="4">
        <f t="shared" si="152"/>
        <v>0</v>
      </c>
      <c r="BB173" s="4">
        <f t="shared" si="153"/>
        <v>0</v>
      </c>
      <c r="BC173" s="4" t="str">
        <f t="shared" si="154"/>
        <v>G0</v>
      </c>
      <c r="BD173" s="4">
        <f t="shared" si="155"/>
        <v>0</v>
      </c>
      <c r="BE173" s="19">
        <f t="shared" si="156"/>
        <v>0</v>
      </c>
      <c r="BF173" s="19">
        <f t="shared" si="157"/>
        <v>1.1999999999999886</v>
      </c>
      <c r="BG173" s="19">
        <f t="shared" si="158"/>
        <v>90</v>
      </c>
      <c r="BH173" s="1" t="str">
        <f t="shared" si="159"/>
        <v>T,2201,230.5,140.6,5,12,1014.5,0,0,G0,0</v>
      </c>
      <c r="BI173" s="1" t="str">
        <f t="shared" si="160"/>
        <v>T,2202,230.5,139.4,5,12,1014.5,0,0,G0,0</v>
      </c>
      <c r="BJ173" s="1" t="str">
        <f t="shared" si="119"/>
        <v>T,2201,230.5,140.6,5,12,1014.5,0,0,G0,0|T,2202,230.5,139.4,5,12,1014.5,0,0,G0,0|</v>
      </c>
      <c r="BK173" s="1" t="str">
        <f t="shared" si="120"/>
        <v>230.5,140.0,5.0,9.0,0.0,130.5,0.0,130.5</v>
      </c>
    </row>
    <row r="174" spans="1:63" x14ac:dyDescent="0.2">
      <c r="A174" s="4">
        <f t="shared" si="163"/>
        <v>14.599999999999964</v>
      </c>
      <c r="B174" s="4">
        <f t="shared" si="121"/>
        <v>145.99999999999963</v>
      </c>
      <c r="C174" s="4">
        <f t="shared" si="122"/>
        <v>1</v>
      </c>
      <c r="D174" s="4">
        <v>1</v>
      </c>
      <c r="E174" s="4">
        <f t="shared" si="123"/>
        <v>14.599999999999964</v>
      </c>
      <c r="F174" s="19">
        <f t="shared" si="110"/>
        <v>0</v>
      </c>
      <c r="G174" s="19">
        <f t="shared" si="124"/>
        <v>0</v>
      </c>
      <c r="H174" s="19"/>
      <c r="I174" s="19">
        <f t="shared" si="125"/>
        <v>231.39999999999966</v>
      </c>
      <c r="J174" s="19">
        <f t="shared" si="126"/>
        <v>140</v>
      </c>
      <c r="K174" s="19"/>
      <c r="L174" s="19">
        <f t="shared" si="127"/>
        <v>9</v>
      </c>
      <c r="M174" s="19">
        <f t="shared" si="128"/>
        <v>0</v>
      </c>
      <c r="N174" s="19">
        <f t="shared" si="129"/>
        <v>9</v>
      </c>
      <c r="O174" s="19">
        <f t="shared" si="130"/>
        <v>0</v>
      </c>
      <c r="P174" s="19">
        <f t="shared" si="131"/>
        <v>0</v>
      </c>
      <c r="Q174" s="19">
        <f t="shared" si="161"/>
        <v>131.39999999999966</v>
      </c>
      <c r="R174" s="19">
        <f t="shared" si="132"/>
        <v>0</v>
      </c>
      <c r="S174" s="19">
        <f t="shared" si="133"/>
        <v>0.6</v>
      </c>
      <c r="T174" s="4" t="s">
        <v>0</v>
      </c>
      <c r="U174" s="4">
        <f t="shared" si="134"/>
        <v>2201</v>
      </c>
      <c r="V174" s="19">
        <f t="shared" si="111"/>
        <v>231.39999999999966</v>
      </c>
      <c r="W174" s="19">
        <f t="shared" si="111"/>
        <v>140.6</v>
      </c>
      <c r="X174" s="8">
        <f t="shared" si="135"/>
        <v>5</v>
      </c>
      <c r="Y174" s="4">
        <f t="shared" si="112"/>
        <v>12</v>
      </c>
      <c r="Z174" s="8">
        <f t="shared" si="136"/>
        <v>1014.5999999999999</v>
      </c>
      <c r="AA174" s="4">
        <f t="shared" si="137"/>
        <v>0</v>
      </c>
      <c r="AB174" s="4">
        <f t="shared" si="138"/>
        <v>0</v>
      </c>
      <c r="AC174" s="4" t="str">
        <f t="shared" si="139"/>
        <v>G0</v>
      </c>
      <c r="AD174" s="4">
        <f t="shared" si="140"/>
        <v>0</v>
      </c>
      <c r="AE174" s="4">
        <f t="shared" si="141"/>
        <v>14.599999999999964</v>
      </c>
      <c r="AF174" s="19">
        <f t="shared" si="113"/>
        <v>0</v>
      </c>
      <c r="AG174" s="19">
        <f t="shared" si="114"/>
        <v>0</v>
      </c>
      <c r="AH174" s="19"/>
      <c r="AI174" s="19">
        <f t="shared" si="115"/>
        <v>231.39999999999966</v>
      </c>
      <c r="AJ174" s="19">
        <f t="shared" si="116"/>
        <v>140</v>
      </c>
      <c r="AK174" s="19"/>
      <c r="AL174" s="19">
        <f t="shared" si="117"/>
        <v>9</v>
      </c>
      <c r="AM174" s="19">
        <f t="shared" si="118"/>
        <v>0</v>
      </c>
      <c r="AN174" s="19">
        <f t="shared" si="142"/>
        <v>9</v>
      </c>
      <c r="AO174" s="19">
        <f t="shared" si="143"/>
        <v>0</v>
      </c>
      <c r="AP174" s="19">
        <f t="shared" si="144"/>
        <v>0</v>
      </c>
      <c r="AQ174" s="19">
        <f t="shared" si="162"/>
        <v>131.39999999999966</v>
      </c>
      <c r="AR174" s="19">
        <f t="shared" si="145"/>
        <v>0</v>
      </c>
      <c r="AS174" s="19">
        <f t="shared" si="146"/>
        <v>-0.6</v>
      </c>
      <c r="AT174" s="4" t="s">
        <v>0</v>
      </c>
      <c r="AU174" s="4">
        <f t="shared" si="147"/>
        <v>2202</v>
      </c>
      <c r="AV174" s="19">
        <f t="shared" si="148"/>
        <v>231.39999999999966</v>
      </c>
      <c r="AW174" s="19">
        <f t="shared" si="148"/>
        <v>139.4</v>
      </c>
      <c r="AX174" s="8">
        <f t="shared" si="149"/>
        <v>5</v>
      </c>
      <c r="AY174" s="4">
        <f t="shared" si="150"/>
        <v>12</v>
      </c>
      <c r="AZ174" s="8">
        <f t="shared" si="151"/>
        <v>1014.5999999999999</v>
      </c>
      <c r="BA174" s="4">
        <f t="shared" si="152"/>
        <v>0</v>
      </c>
      <c r="BB174" s="4">
        <f t="shared" si="153"/>
        <v>0</v>
      </c>
      <c r="BC174" s="4" t="str">
        <f t="shared" si="154"/>
        <v>G0</v>
      </c>
      <c r="BD174" s="4">
        <f t="shared" si="155"/>
        <v>0</v>
      </c>
      <c r="BE174" s="19">
        <f t="shared" si="156"/>
        <v>0</v>
      </c>
      <c r="BF174" s="19">
        <f t="shared" si="157"/>
        <v>1.1999999999999886</v>
      </c>
      <c r="BG174" s="19">
        <f t="shared" si="158"/>
        <v>90</v>
      </c>
      <c r="BH174" s="1" t="str">
        <f t="shared" si="159"/>
        <v>T,2201,231.4,140.6,5,12,1014.6,0,0,G0,0</v>
      </c>
      <c r="BI174" s="1" t="str">
        <f t="shared" si="160"/>
        <v>T,2202,231.4,139.4,5,12,1014.6,0,0,G0,0</v>
      </c>
      <c r="BJ174" s="1" t="str">
        <f t="shared" si="119"/>
        <v>T,2201,231.4,140.6,5,12,1014.6,0,0,G0,0|T,2202,231.4,139.4,5,12,1014.6,0,0,G0,0|</v>
      </c>
      <c r="BK174" s="1" t="str">
        <f t="shared" si="120"/>
        <v>231.4,140.0,5.0,9.0,0.0,131.4,0.0,131.4</v>
      </c>
    </row>
    <row r="175" spans="1:63" x14ac:dyDescent="0.2">
      <c r="A175" s="4">
        <f t="shared" si="163"/>
        <v>14.699999999999964</v>
      </c>
      <c r="B175" s="4">
        <f t="shared" si="121"/>
        <v>146.99999999999963</v>
      </c>
      <c r="C175" s="4">
        <f t="shared" si="122"/>
        <v>1</v>
      </c>
      <c r="D175" s="4">
        <v>1</v>
      </c>
      <c r="E175" s="4">
        <f t="shared" si="123"/>
        <v>14.699999999999964</v>
      </c>
      <c r="F175" s="19">
        <f t="shared" si="110"/>
        <v>0</v>
      </c>
      <c r="G175" s="19">
        <f t="shared" si="124"/>
        <v>0</v>
      </c>
      <c r="H175" s="19"/>
      <c r="I175" s="19">
        <f t="shared" si="125"/>
        <v>232.29999999999967</v>
      </c>
      <c r="J175" s="19">
        <f t="shared" si="126"/>
        <v>140</v>
      </c>
      <c r="K175" s="19"/>
      <c r="L175" s="19">
        <f t="shared" si="127"/>
        <v>9</v>
      </c>
      <c r="M175" s="19">
        <f t="shared" si="128"/>
        <v>0</v>
      </c>
      <c r="N175" s="19">
        <f t="shared" si="129"/>
        <v>9</v>
      </c>
      <c r="O175" s="19">
        <f t="shared" si="130"/>
        <v>0</v>
      </c>
      <c r="P175" s="19">
        <f t="shared" si="131"/>
        <v>0</v>
      </c>
      <c r="Q175" s="19">
        <f t="shared" si="161"/>
        <v>132.29999999999967</v>
      </c>
      <c r="R175" s="19">
        <f t="shared" si="132"/>
        <v>0</v>
      </c>
      <c r="S175" s="19">
        <f t="shared" si="133"/>
        <v>0.6</v>
      </c>
      <c r="T175" s="4" t="s">
        <v>0</v>
      </c>
      <c r="U175" s="4">
        <f t="shared" si="134"/>
        <v>2201</v>
      </c>
      <c r="V175" s="19">
        <f t="shared" si="111"/>
        <v>232.29999999999967</v>
      </c>
      <c r="W175" s="19">
        <f t="shared" si="111"/>
        <v>140.6</v>
      </c>
      <c r="X175" s="8">
        <f t="shared" si="135"/>
        <v>5</v>
      </c>
      <c r="Y175" s="4">
        <f t="shared" si="112"/>
        <v>12</v>
      </c>
      <c r="Z175" s="8">
        <f t="shared" si="136"/>
        <v>1014.6999999999999</v>
      </c>
      <c r="AA175" s="4">
        <f t="shared" si="137"/>
        <v>0</v>
      </c>
      <c r="AB175" s="4">
        <f t="shared" si="138"/>
        <v>0</v>
      </c>
      <c r="AC175" s="4" t="str">
        <f t="shared" si="139"/>
        <v>G0</v>
      </c>
      <c r="AD175" s="4">
        <f t="shared" si="140"/>
        <v>0</v>
      </c>
      <c r="AE175" s="4">
        <f t="shared" si="141"/>
        <v>14.699999999999964</v>
      </c>
      <c r="AF175" s="19">
        <f t="shared" si="113"/>
        <v>0</v>
      </c>
      <c r="AG175" s="19">
        <f t="shared" si="114"/>
        <v>0</v>
      </c>
      <c r="AH175" s="19"/>
      <c r="AI175" s="19">
        <f t="shared" si="115"/>
        <v>232.29999999999967</v>
      </c>
      <c r="AJ175" s="19">
        <f t="shared" si="116"/>
        <v>140</v>
      </c>
      <c r="AK175" s="19"/>
      <c r="AL175" s="19">
        <f t="shared" si="117"/>
        <v>9</v>
      </c>
      <c r="AM175" s="19">
        <f t="shared" si="118"/>
        <v>0</v>
      </c>
      <c r="AN175" s="19">
        <f t="shared" si="142"/>
        <v>9</v>
      </c>
      <c r="AO175" s="19">
        <f t="shared" si="143"/>
        <v>0</v>
      </c>
      <c r="AP175" s="19">
        <f t="shared" si="144"/>
        <v>0</v>
      </c>
      <c r="AQ175" s="19">
        <f t="shared" si="162"/>
        <v>132.29999999999967</v>
      </c>
      <c r="AR175" s="19">
        <f t="shared" si="145"/>
        <v>0</v>
      </c>
      <c r="AS175" s="19">
        <f t="shared" si="146"/>
        <v>-0.6</v>
      </c>
      <c r="AT175" s="4" t="s">
        <v>0</v>
      </c>
      <c r="AU175" s="4">
        <f t="shared" si="147"/>
        <v>2202</v>
      </c>
      <c r="AV175" s="19">
        <f t="shared" si="148"/>
        <v>232.29999999999967</v>
      </c>
      <c r="AW175" s="19">
        <f t="shared" si="148"/>
        <v>139.4</v>
      </c>
      <c r="AX175" s="8">
        <f t="shared" si="149"/>
        <v>5</v>
      </c>
      <c r="AY175" s="4">
        <f t="shared" si="150"/>
        <v>12</v>
      </c>
      <c r="AZ175" s="8">
        <f t="shared" si="151"/>
        <v>1014.6999999999999</v>
      </c>
      <c r="BA175" s="4">
        <f t="shared" si="152"/>
        <v>0</v>
      </c>
      <c r="BB175" s="4">
        <f t="shared" si="153"/>
        <v>0</v>
      </c>
      <c r="BC175" s="4" t="str">
        <f t="shared" si="154"/>
        <v>G0</v>
      </c>
      <c r="BD175" s="4">
        <f t="shared" si="155"/>
        <v>0</v>
      </c>
      <c r="BE175" s="19">
        <f t="shared" si="156"/>
        <v>0</v>
      </c>
      <c r="BF175" s="19">
        <f t="shared" si="157"/>
        <v>1.1999999999999886</v>
      </c>
      <c r="BG175" s="19">
        <f t="shared" si="158"/>
        <v>90</v>
      </c>
      <c r="BH175" s="1" t="str">
        <f t="shared" si="159"/>
        <v>T,2201,232.3,140.6,5,12,1014.7,0,0,G0,0</v>
      </c>
      <c r="BI175" s="1" t="str">
        <f t="shared" si="160"/>
        <v>T,2202,232.3,139.4,5,12,1014.7,0,0,G0,0</v>
      </c>
      <c r="BJ175" s="1" t="str">
        <f t="shared" si="119"/>
        <v>T,2201,232.3,140.6,5,12,1014.7,0,0,G0,0|T,2202,232.3,139.4,5,12,1014.7,0,0,G0,0|</v>
      </c>
      <c r="BK175" s="1" t="str">
        <f t="shared" si="120"/>
        <v>232.3,140.0,5.0,9.0,0.0,132.3,0.0,132.3</v>
      </c>
    </row>
    <row r="176" spans="1:63" x14ac:dyDescent="0.2">
      <c r="A176" s="4">
        <f t="shared" si="163"/>
        <v>14.799999999999963</v>
      </c>
      <c r="B176" s="4">
        <f t="shared" si="121"/>
        <v>147.99999999999963</v>
      </c>
      <c r="C176" s="4">
        <f t="shared" si="122"/>
        <v>1</v>
      </c>
      <c r="D176" s="4">
        <v>1</v>
      </c>
      <c r="E176" s="4">
        <f t="shared" si="123"/>
        <v>14.799999999999963</v>
      </c>
      <c r="F176" s="19">
        <f t="shared" si="110"/>
        <v>0</v>
      </c>
      <c r="G176" s="19">
        <f t="shared" si="124"/>
        <v>0</v>
      </c>
      <c r="H176" s="19"/>
      <c r="I176" s="19">
        <f t="shared" si="125"/>
        <v>233.19999999999968</v>
      </c>
      <c r="J176" s="19">
        <f t="shared" si="126"/>
        <v>140</v>
      </c>
      <c r="K176" s="19"/>
      <c r="L176" s="19">
        <f t="shared" si="127"/>
        <v>9</v>
      </c>
      <c r="M176" s="19">
        <f t="shared" si="128"/>
        <v>0</v>
      </c>
      <c r="N176" s="19">
        <f t="shared" si="129"/>
        <v>9</v>
      </c>
      <c r="O176" s="19">
        <f t="shared" si="130"/>
        <v>0</v>
      </c>
      <c r="P176" s="19">
        <f t="shared" si="131"/>
        <v>0</v>
      </c>
      <c r="Q176" s="19">
        <f t="shared" si="161"/>
        <v>133.19999999999968</v>
      </c>
      <c r="R176" s="19">
        <f t="shared" si="132"/>
        <v>0</v>
      </c>
      <c r="S176" s="19">
        <f t="shared" si="133"/>
        <v>0.6</v>
      </c>
      <c r="T176" s="4" t="s">
        <v>0</v>
      </c>
      <c r="U176" s="4">
        <f t="shared" si="134"/>
        <v>2201</v>
      </c>
      <c r="V176" s="19">
        <f t="shared" si="111"/>
        <v>233.19999999999968</v>
      </c>
      <c r="W176" s="19">
        <f t="shared" si="111"/>
        <v>140.6</v>
      </c>
      <c r="X176" s="8">
        <f t="shared" si="135"/>
        <v>5</v>
      </c>
      <c r="Y176" s="4">
        <f t="shared" si="112"/>
        <v>12</v>
      </c>
      <c r="Z176" s="8">
        <f t="shared" si="136"/>
        <v>1014.8</v>
      </c>
      <c r="AA176" s="4">
        <f t="shared" si="137"/>
        <v>0</v>
      </c>
      <c r="AB176" s="4">
        <f t="shared" si="138"/>
        <v>0</v>
      </c>
      <c r="AC176" s="4" t="str">
        <f t="shared" si="139"/>
        <v>G0</v>
      </c>
      <c r="AD176" s="4">
        <f t="shared" si="140"/>
        <v>0</v>
      </c>
      <c r="AE176" s="4">
        <f t="shared" si="141"/>
        <v>14.799999999999963</v>
      </c>
      <c r="AF176" s="19">
        <f t="shared" si="113"/>
        <v>0</v>
      </c>
      <c r="AG176" s="19">
        <f t="shared" si="114"/>
        <v>0</v>
      </c>
      <c r="AH176" s="19"/>
      <c r="AI176" s="19">
        <f t="shared" si="115"/>
        <v>233.19999999999968</v>
      </c>
      <c r="AJ176" s="19">
        <f t="shared" si="116"/>
        <v>140</v>
      </c>
      <c r="AK176" s="19"/>
      <c r="AL176" s="19">
        <f t="shared" si="117"/>
        <v>9</v>
      </c>
      <c r="AM176" s="19">
        <f t="shared" si="118"/>
        <v>0</v>
      </c>
      <c r="AN176" s="19">
        <f t="shared" si="142"/>
        <v>9</v>
      </c>
      <c r="AO176" s="19">
        <f t="shared" si="143"/>
        <v>0</v>
      </c>
      <c r="AP176" s="19">
        <f t="shared" si="144"/>
        <v>0</v>
      </c>
      <c r="AQ176" s="19">
        <f t="shared" si="162"/>
        <v>133.19999999999968</v>
      </c>
      <c r="AR176" s="19">
        <f t="shared" si="145"/>
        <v>0</v>
      </c>
      <c r="AS176" s="19">
        <f t="shared" si="146"/>
        <v>-0.6</v>
      </c>
      <c r="AT176" s="4" t="s">
        <v>0</v>
      </c>
      <c r="AU176" s="4">
        <f t="shared" si="147"/>
        <v>2202</v>
      </c>
      <c r="AV176" s="19">
        <f t="shared" si="148"/>
        <v>233.19999999999968</v>
      </c>
      <c r="AW176" s="19">
        <f t="shared" si="148"/>
        <v>139.4</v>
      </c>
      <c r="AX176" s="8">
        <f t="shared" si="149"/>
        <v>5</v>
      </c>
      <c r="AY176" s="4">
        <f t="shared" si="150"/>
        <v>12</v>
      </c>
      <c r="AZ176" s="8">
        <f t="shared" si="151"/>
        <v>1014.8</v>
      </c>
      <c r="BA176" s="4">
        <f t="shared" si="152"/>
        <v>0</v>
      </c>
      <c r="BB176" s="4">
        <f t="shared" si="153"/>
        <v>0</v>
      </c>
      <c r="BC176" s="4" t="str">
        <f t="shared" si="154"/>
        <v>G0</v>
      </c>
      <c r="BD176" s="4">
        <f t="shared" si="155"/>
        <v>0</v>
      </c>
      <c r="BE176" s="19">
        <f t="shared" si="156"/>
        <v>0</v>
      </c>
      <c r="BF176" s="19">
        <f t="shared" si="157"/>
        <v>1.1999999999999886</v>
      </c>
      <c r="BG176" s="19">
        <f t="shared" si="158"/>
        <v>90</v>
      </c>
      <c r="BH176" s="1" t="str">
        <f t="shared" si="159"/>
        <v>T,2201,233.2,140.6,5,12,1014.8,0,0,G0,0</v>
      </c>
      <c r="BI176" s="1" t="str">
        <f t="shared" si="160"/>
        <v>T,2202,233.2,139.4,5,12,1014.8,0,0,G0,0</v>
      </c>
      <c r="BJ176" s="1" t="str">
        <f t="shared" si="119"/>
        <v>T,2201,233.2,140.6,5,12,1014.8,0,0,G0,0|T,2202,233.2,139.4,5,12,1014.8,0,0,G0,0|</v>
      </c>
      <c r="BK176" s="1" t="str">
        <f t="shared" si="120"/>
        <v>233.2,140.0,5.0,9.0,0.0,133.2,0.0,133.2</v>
      </c>
    </row>
    <row r="177" spans="1:63" x14ac:dyDescent="0.2">
      <c r="A177" s="4">
        <f t="shared" si="163"/>
        <v>14.899999999999963</v>
      </c>
      <c r="B177" s="4">
        <f t="shared" si="121"/>
        <v>148.99999999999963</v>
      </c>
      <c r="C177" s="4">
        <f t="shared" si="122"/>
        <v>1</v>
      </c>
      <c r="D177" s="4">
        <v>1</v>
      </c>
      <c r="E177" s="4">
        <f t="shared" si="123"/>
        <v>14.899999999999963</v>
      </c>
      <c r="F177" s="19">
        <f t="shared" si="110"/>
        <v>0</v>
      </c>
      <c r="G177" s="19">
        <f t="shared" si="124"/>
        <v>0</v>
      </c>
      <c r="H177" s="19"/>
      <c r="I177" s="19">
        <f t="shared" si="125"/>
        <v>234.09999999999968</v>
      </c>
      <c r="J177" s="19">
        <f t="shared" si="126"/>
        <v>140</v>
      </c>
      <c r="K177" s="19"/>
      <c r="L177" s="19">
        <f t="shared" si="127"/>
        <v>9</v>
      </c>
      <c r="M177" s="19">
        <f t="shared" si="128"/>
        <v>0</v>
      </c>
      <c r="N177" s="19">
        <f t="shared" si="129"/>
        <v>9</v>
      </c>
      <c r="O177" s="19">
        <f t="shared" si="130"/>
        <v>0</v>
      </c>
      <c r="P177" s="19">
        <f t="shared" si="131"/>
        <v>0</v>
      </c>
      <c r="Q177" s="19">
        <f t="shared" si="161"/>
        <v>134.09999999999968</v>
      </c>
      <c r="R177" s="19">
        <f t="shared" si="132"/>
        <v>0</v>
      </c>
      <c r="S177" s="19">
        <f t="shared" si="133"/>
        <v>0.6</v>
      </c>
      <c r="T177" s="4" t="s">
        <v>0</v>
      </c>
      <c r="U177" s="4">
        <f t="shared" si="134"/>
        <v>2201</v>
      </c>
      <c r="V177" s="19">
        <f t="shared" si="111"/>
        <v>234.09999999999968</v>
      </c>
      <c r="W177" s="19">
        <f t="shared" si="111"/>
        <v>140.6</v>
      </c>
      <c r="X177" s="8">
        <f t="shared" si="135"/>
        <v>5</v>
      </c>
      <c r="Y177" s="4">
        <f t="shared" si="112"/>
        <v>12</v>
      </c>
      <c r="Z177" s="8">
        <f t="shared" si="136"/>
        <v>1014.9</v>
      </c>
      <c r="AA177" s="4">
        <f t="shared" si="137"/>
        <v>0</v>
      </c>
      <c r="AB177" s="4">
        <f t="shared" si="138"/>
        <v>0</v>
      </c>
      <c r="AC177" s="4" t="str">
        <f t="shared" si="139"/>
        <v>G0</v>
      </c>
      <c r="AD177" s="4">
        <f t="shared" si="140"/>
        <v>0</v>
      </c>
      <c r="AE177" s="4">
        <f t="shared" si="141"/>
        <v>14.899999999999963</v>
      </c>
      <c r="AF177" s="19">
        <f t="shared" si="113"/>
        <v>0</v>
      </c>
      <c r="AG177" s="19">
        <f t="shared" si="114"/>
        <v>0</v>
      </c>
      <c r="AH177" s="19"/>
      <c r="AI177" s="19">
        <f t="shared" si="115"/>
        <v>234.09999999999968</v>
      </c>
      <c r="AJ177" s="19">
        <f t="shared" si="116"/>
        <v>140</v>
      </c>
      <c r="AK177" s="19"/>
      <c r="AL177" s="19">
        <f t="shared" si="117"/>
        <v>9</v>
      </c>
      <c r="AM177" s="19">
        <f t="shared" si="118"/>
        <v>0</v>
      </c>
      <c r="AN177" s="19">
        <f t="shared" si="142"/>
        <v>9</v>
      </c>
      <c r="AO177" s="19">
        <f t="shared" si="143"/>
        <v>0</v>
      </c>
      <c r="AP177" s="19">
        <f t="shared" si="144"/>
        <v>0</v>
      </c>
      <c r="AQ177" s="19">
        <f t="shared" si="162"/>
        <v>134.09999999999968</v>
      </c>
      <c r="AR177" s="19">
        <f t="shared" si="145"/>
        <v>0</v>
      </c>
      <c r="AS177" s="19">
        <f t="shared" si="146"/>
        <v>-0.6</v>
      </c>
      <c r="AT177" s="4" t="s">
        <v>0</v>
      </c>
      <c r="AU177" s="4">
        <f t="shared" si="147"/>
        <v>2202</v>
      </c>
      <c r="AV177" s="19">
        <f t="shared" si="148"/>
        <v>234.09999999999968</v>
      </c>
      <c r="AW177" s="19">
        <f t="shared" si="148"/>
        <v>139.4</v>
      </c>
      <c r="AX177" s="8">
        <f t="shared" si="149"/>
        <v>5</v>
      </c>
      <c r="AY177" s="4">
        <f t="shared" si="150"/>
        <v>12</v>
      </c>
      <c r="AZ177" s="8">
        <f t="shared" si="151"/>
        <v>1014.9</v>
      </c>
      <c r="BA177" s="4">
        <f t="shared" si="152"/>
        <v>0</v>
      </c>
      <c r="BB177" s="4">
        <f t="shared" si="153"/>
        <v>0</v>
      </c>
      <c r="BC177" s="4" t="str">
        <f t="shared" si="154"/>
        <v>G0</v>
      </c>
      <c r="BD177" s="4">
        <f t="shared" si="155"/>
        <v>0</v>
      </c>
      <c r="BE177" s="19">
        <f t="shared" si="156"/>
        <v>0</v>
      </c>
      <c r="BF177" s="19">
        <f t="shared" si="157"/>
        <v>1.1999999999999886</v>
      </c>
      <c r="BG177" s="19">
        <f t="shared" si="158"/>
        <v>90</v>
      </c>
      <c r="BH177" s="1" t="str">
        <f t="shared" si="159"/>
        <v>T,2201,234.1,140.6,5,12,1014.9,0,0,G0,0</v>
      </c>
      <c r="BI177" s="1" t="str">
        <f t="shared" si="160"/>
        <v>T,2202,234.1,139.4,5,12,1014.9,0,0,G0,0</v>
      </c>
      <c r="BJ177" s="1" t="str">
        <f t="shared" si="119"/>
        <v>T,2201,234.1,140.6,5,12,1014.9,0,0,G0,0|T,2202,234.1,139.4,5,12,1014.9,0,0,G0,0|</v>
      </c>
      <c r="BK177" s="1" t="str">
        <f t="shared" si="120"/>
        <v>234.1,140.0,5.0,9.0,0.0,134.1,0.0,134.1</v>
      </c>
    </row>
    <row r="178" spans="1:63" x14ac:dyDescent="0.2">
      <c r="A178" s="4">
        <f t="shared" si="163"/>
        <v>14.999999999999963</v>
      </c>
      <c r="B178" s="4">
        <f t="shared" si="121"/>
        <v>149.99999999999963</v>
      </c>
      <c r="C178" s="4">
        <f t="shared" si="122"/>
        <v>1</v>
      </c>
      <c r="D178" s="4">
        <v>1</v>
      </c>
      <c r="E178" s="4">
        <f t="shared" si="123"/>
        <v>14.999999999999963</v>
      </c>
      <c r="F178" s="19">
        <f t="shared" si="110"/>
        <v>0</v>
      </c>
      <c r="G178" s="19">
        <f t="shared" si="124"/>
        <v>0</v>
      </c>
      <c r="H178" s="19"/>
      <c r="I178" s="19">
        <f t="shared" si="125"/>
        <v>234.99999999999966</v>
      </c>
      <c r="J178" s="19">
        <f t="shared" si="126"/>
        <v>140</v>
      </c>
      <c r="K178" s="19"/>
      <c r="L178" s="19">
        <f t="shared" si="127"/>
        <v>9</v>
      </c>
      <c r="M178" s="19">
        <f t="shared" si="128"/>
        <v>0</v>
      </c>
      <c r="N178" s="19">
        <f t="shared" si="129"/>
        <v>9</v>
      </c>
      <c r="O178" s="19">
        <f t="shared" si="130"/>
        <v>0</v>
      </c>
      <c r="P178" s="19">
        <f t="shared" si="131"/>
        <v>0</v>
      </c>
      <c r="Q178" s="19">
        <f t="shared" si="161"/>
        <v>134.99999999999966</v>
      </c>
      <c r="R178" s="19">
        <f t="shared" si="132"/>
        <v>0</v>
      </c>
      <c r="S178" s="19">
        <f t="shared" si="133"/>
        <v>0.6</v>
      </c>
      <c r="T178" s="4" t="s">
        <v>0</v>
      </c>
      <c r="U178" s="4">
        <f t="shared" si="134"/>
        <v>2201</v>
      </c>
      <c r="V178" s="19">
        <f t="shared" si="111"/>
        <v>234.99999999999966</v>
      </c>
      <c r="W178" s="19">
        <f t="shared" si="111"/>
        <v>140.6</v>
      </c>
      <c r="X178" s="8">
        <f t="shared" si="135"/>
        <v>5</v>
      </c>
      <c r="Y178" s="4">
        <f t="shared" si="112"/>
        <v>12</v>
      </c>
      <c r="Z178" s="8">
        <f t="shared" si="136"/>
        <v>1015</v>
      </c>
      <c r="AA178" s="4">
        <f t="shared" si="137"/>
        <v>0</v>
      </c>
      <c r="AB178" s="4">
        <f t="shared" si="138"/>
        <v>0</v>
      </c>
      <c r="AC178" s="4" t="str">
        <f t="shared" si="139"/>
        <v>G0</v>
      </c>
      <c r="AD178" s="4">
        <f t="shared" si="140"/>
        <v>0</v>
      </c>
      <c r="AE178" s="4">
        <f t="shared" si="141"/>
        <v>14.999999999999963</v>
      </c>
      <c r="AF178" s="19">
        <f t="shared" si="113"/>
        <v>0</v>
      </c>
      <c r="AG178" s="19">
        <f t="shared" si="114"/>
        <v>0</v>
      </c>
      <c r="AH178" s="19"/>
      <c r="AI178" s="19">
        <f t="shared" si="115"/>
        <v>234.99999999999966</v>
      </c>
      <c r="AJ178" s="19">
        <f t="shared" si="116"/>
        <v>140</v>
      </c>
      <c r="AK178" s="19"/>
      <c r="AL178" s="19">
        <f t="shared" si="117"/>
        <v>9</v>
      </c>
      <c r="AM178" s="19">
        <f t="shared" si="118"/>
        <v>0</v>
      </c>
      <c r="AN178" s="19">
        <f t="shared" si="142"/>
        <v>9</v>
      </c>
      <c r="AO178" s="19">
        <f t="shared" si="143"/>
        <v>0</v>
      </c>
      <c r="AP178" s="19">
        <f t="shared" si="144"/>
        <v>0</v>
      </c>
      <c r="AQ178" s="19">
        <f t="shared" si="162"/>
        <v>134.99999999999966</v>
      </c>
      <c r="AR178" s="19">
        <f t="shared" si="145"/>
        <v>0</v>
      </c>
      <c r="AS178" s="19">
        <f t="shared" si="146"/>
        <v>-0.6</v>
      </c>
      <c r="AT178" s="4" t="s">
        <v>0</v>
      </c>
      <c r="AU178" s="4">
        <f t="shared" si="147"/>
        <v>2202</v>
      </c>
      <c r="AV178" s="19">
        <f t="shared" si="148"/>
        <v>234.99999999999966</v>
      </c>
      <c r="AW178" s="19">
        <f t="shared" si="148"/>
        <v>139.4</v>
      </c>
      <c r="AX178" s="8">
        <f t="shared" si="149"/>
        <v>5</v>
      </c>
      <c r="AY178" s="4">
        <f t="shared" si="150"/>
        <v>12</v>
      </c>
      <c r="AZ178" s="8">
        <f t="shared" si="151"/>
        <v>1015</v>
      </c>
      <c r="BA178" s="4">
        <f t="shared" si="152"/>
        <v>0</v>
      </c>
      <c r="BB178" s="4">
        <f t="shared" si="153"/>
        <v>0</v>
      </c>
      <c r="BC178" s="4" t="str">
        <f t="shared" si="154"/>
        <v>G0</v>
      </c>
      <c r="BD178" s="4">
        <f t="shared" si="155"/>
        <v>0</v>
      </c>
      <c r="BE178" s="19">
        <f t="shared" si="156"/>
        <v>0</v>
      </c>
      <c r="BF178" s="19">
        <f t="shared" si="157"/>
        <v>1.1999999999999886</v>
      </c>
      <c r="BG178" s="19">
        <f t="shared" si="158"/>
        <v>90</v>
      </c>
      <c r="BH178" s="1" t="str">
        <f t="shared" si="159"/>
        <v>T,2201,235.0,140.6,5,12,1015.0,0,0,G0,0</v>
      </c>
      <c r="BI178" s="1" t="str">
        <f t="shared" si="160"/>
        <v>T,2202,235.0,139.4,5,12,1015.0,0,0,G0,0</v>
      </c>
      <c r="BJ178" s="1" t="str">
        <f t="shared" si="119"/>
        <v>T,2201,235.0,140.6,5,12,1015.0,0,0,G0,0|T,2202,235.0,139.4,5,12,1015.0,0,0,G0,0|</v>
      </c>
      <c r="BK178" s="1" t="str">
        <f t="shared" si="120"/>
        <v>235.0,140.0,5.0,9.0,0.0,135.0,0.0,135.0</v>
      </c>
    </row>
    <row r="179" spans="1:63" x14ac:dyDescent="0.2">
      <c r="A179" s="4">
        <f t="shared" si="163"/>
        <v>15.099999999999962</v>
      </c>
      <c r="B179" s="4">
        <f t="shared" si="121"/>
        <v>150.9999999999996</v>
      </c>
      <c r="C179" s="4">
        <f t="shared" si="122"/>
        <v>1</v>
      </c>
      <c r="D179" s="4">
        <v>1</v>
      </c>
      <c r="E179" s="4">
        <f t="shared" si="123"/>
        <v>15.099999999999962</v>
      </c>
      <c r="F179" s="19">
        <f t="shared" si="110"/>
        <v>0</v>
      </c>
      <c r="G179" s="19">
        <f t="shared" si="124"/>
        <v>0</v>
      </c>
      <c r="H179" s="19"/>
      <c r="I179" s="19">
        <f t="shared" si="125"/>
        <v>235.89999999999966</v>
      </c>
      <c r="J179" s="19">
        <f t="shared" si="126"/>
        <v>140</v>
      </c>
      <c r="K179" s="19"/>
      <c r="L179" s="19">
        <f t="shared" si="127"/>
        <v>9</v>
      </c>
      <c r="M179" s="19">
        <f t="shared" si="128"/>
        <v>0</v>
      </c>
      <c r="N179" s="19">
        <f t="shared" si="129"/>
        <v>9</v>
      </c>
      <c r="O179" s="19">
        <f t="shared" si="130"/>
        <v>0</v>
      </c>
      <c r="P179" s="19">
        <f t="shared" si="131"/>
        <v>0</v>
      </c>
      <c r="Q179" s="19">
        <f t="shared" si="161"/>
        <v>135.89999999999966</v>
      </c>
      <c r="R179" s="19">
        <f t="shared" si="132"/>
        <v>0</v>
      </c>
      <c r="S179" s="19">
        <f t="shared" si="133"/>
        <v>0.6</v>
      </c>
      <c r="T179" s="4" t="s">
        <v>0</v>
      </c>
      <c r="U179" s="4">
        <f t="shared" si="134"/>
        <v>2201</v>
      </c>
      <c r="V179" s="19">
        <f t="shared" si="111"/>
        <v>235.89999999999966</v>
      </c>
      <c r="W179" s="19">
        <f t="shared" si="111"/>
        <v>140.6</v>
      </c>
      <c r="X179" s="8">
        <f t="shared" si="135"/>
        <v>5</v>
      </c>
      <c r="Y179" s="4">
        <f t="shared" si="112"/>
        <v>12</v>
      </c>
      <c r="Z179" s="8">
        <f t="shared" si="136"/>
        <v>1015.0999999999999</v>
      </c>
      <c r="AA179" s="4">
        <f t="shared" si="137"/>
        <v>0</v>
      </c>
      <c r="AB179" s="4">
        <f t="shared" si="138"/>
        <v>0</v>
      </c>
      <c r="AC179" s="4" t="str">
        <f t="shared" si="139"/>
        <v>G0</v>
      </c>
      <c r="AD179" s="4">
        <f t="shared" si="140"/>
        <v>0</v>
      </c>
      <c r="AE179" s="4">
        <f t="shared" si="141"/>
        <v>15.099999999999962</v>
      </c>
      <c r="AF179" s="19">
        <f t="shared" si="113"/>
        <v>0</v>
      </c>
      <c r="AG179" s="19">
        <f t="shared" si="114"/>
        <v>0</v>
      </c>
      <c r="AH179" s="19"/>
      <c r="AI179" s="19">
        <f t="shared" si="115"/>
        <v>235.89999999999966</v>
      </c>
      <c r="AJ179" s="19">
        <f t="shared" si="116"/>
        <v>140</v>
      </c>
      <c r="AK179" s="19"/>
      <c r="AL179" s="19">
        <f t="shared" si="117"/>
        <v>9</v>
      </c>
      <c r="AM179" s="19">
        <f t="shared" si="118"/>
        <v>0</v>
      </c>
      <c r="AN179" s="19">
        <f t="shared" si="142"/>
        <v>9</v>
      </c>
      <c r="AO179" s="19">
        <f t="shared" si="143"/>
        <v>0</v>
      </c>
      <c r="AP179" s="19">
        <f t="shared" si="144"/>
        <v>0</v>
      </c>
      <c r="AQ179" s="19">
        <f t="shared" si="162"/>
        <v>135.89999999999966</v>
      </c>
      <c r="AR179" s="19">
        <f t="shared" si="145"/>
        <v>0</v>
      </c>
      <c r="AS179" s="19">
        <f t="shared" si="146"/>
        <v>-0.6</v>
      </c>
      <c r="AT179" s="4" t="s">
        <v>0</v>
      </c>
      <c r="AU179" s="4">
        <f t="shared" si="147"/>
        <v>2202</v>
      </c>
      <c r="AV179" s="19">
        <f t="shared" si="148"/>
        <v>235.89999999999966</v>
      </c>
      <c r="AW179" s="19">
        <f t="shared" si="148"/>
        <v>139.4</v>
      </c>
      <c r="AX179" s="8">
        <f t="shared" si="149"/>
        <v>5</v>
      </c>
      <c r="AY179" s="4">
        <f t="shared" si="150"/>
        <v>12</v>
      </c>
      <c r="AZ179" s="8">
        <f t="shared" si="151"/>
        <v>1015.0999999999999</v>
      </c>
      <c r="BA179" s="4">
        <f t="shared" si="152"/>
        <v>0</v>
      </c>
      <c r="BB179" s="4">
        <f t="shared" si="153"/>
        <v>0</v>
      </c>
      <c r="BC179" s="4" t="str">
        <f t="shared" si="154"/>
        <v>G0</v>
      </c>
      <c r="BD179" s="4">
        <f t="shared" si="155"/>
        <v>0</v>
      </c>
      <c r="BE179" s="19">
        <f t="shared" si="156"/>
        <v>0</v>
      </c>
      <c r="BF179" s="19">
        <f t="shared" si="157"/>
        <v>1.1999999999999886</v>
      </c>
      <c r="BG179" s="19">
        <f t="shared" si="158"/>
        <v>90</v>
      </c>
      <c r="BH179" s="1" t="str">
        <f t="shared" si="159"/>
        <v>T,2201,235.9,140.6,5,12,1015.1,0,0,G0,0</v>
      </c>
      <c r="BI179" s="1" t="str">
        <f t="shared" si="160"/>
        <v>T,2202,235.9,139.4,5,12,1015.1,0,0,G0,0</v>
      </c>
      <c r="BJ179" s="1" t="str">
        <f t="shared" si="119"/>
        <v>T,2201,235.9,140.6,5,12,1015.1,0,0,G0,0|T,2202,235.9,139.4,5,12,1015.1,0,0,G0,0|</v>
      </c>
      <c r="BK179" s="1" t="str">
        <f t="shared" si="120"/>
        <v>235.9,140.0,5.0,9.0,0.0,135.9,0.0,135.9</v>
      </c>
    </row>
    <row r="180" spans="1:63" x14ac:dyDescent="0.2">
      <c r="A180" s="4">
        <f t="shared" si="163"/>
        <v>15.199999999999962</v>
      </c>
      <c r="B180" s="4">
        <f t="shared" si="121"/>
        <v>151.9999999999996</v>
      </c>
      <c r="C180" s="4">
        <f t="shared" si="122"/>
        <v>1</v>
      </c>
      <c r="D180" s="4">
        <v>1</v>
      </c>
      <c r="E180" s="4">
        <f t="shared" si="123"/>
        <v>15.199999999999962</v>
      </c>
      <c r="F180" s="19">
        <f t="shared" si="110"/>
        <v>0</v>
      </c>
      <c r="G180" s="19">
        <f t="shared" si="124"/>
        <v>0</v>
      </c>
      <c r="H180" s="19"/>
      <c r="I180" s="19">
        <f t="shared" si="125"/>
        <v>236.79999999999967</v>
      </c>
      <c r="J180" s="19">
        <f t="shared" si="126"/>
        <v>140</v>
      </c>
      <c r="K180" s="19"/>
      <c r="L180" s="19">
        <f t="shared" si="127"/>
        <v>9</v>
      </c>
      <c r="M180" s="19">
        <f t="shared" si="128"/>
        <v>0</v>
      </c>
      <c r="N180" s="19">
        <f t="shared" si="129"/>
        <v>9</v>
      </c>
      <c r="O180" s="19">
        <f t="shared" si="130"/>
        <v>0</v>
      </c>
      <c r="P180" s="19">
        <f t="shared" si="131"/>
        <v>0</v>
      </c>
      <c r="Q180" s="19">
        <f t="shared" si="161"/>
        <v>136.79999999999967</v>
      </c>
      <c r="R180" s="19">
        <f t="shared" si="132"/>
        <v>0</v>
      </c>
      <c r="S180" s="19">
        <f t="shared" si="133"/>
        <v>0.6</v>
      </c>
      <c r="T180" s="4" t="s">
        <v>0</v>
      </c>
      <c r="U180" s="4">
        <f t="shared" si="134"/>
        <v>2201</v>
      </c>
      <c r="V180" s="19">
        <f t="shared" si="111"/>
        <v>236.79999999999967</v>
      </c>
      <c r="W180" s="19">
        <f t="shared" si="111"/>
        <v>140.6</v>
      </c>
      <c r="X180" s="8">
        <f t="shared" si="135"/>
        <v>5</v>
      </c>
      <c r="Y180" s="4">
        <f t="shared" si="112"/>
        <v>12</v>
      </c>
      <c r="Z180" s="8">
        <f t="shared" si="136"/>
        <v>1015.1999999999999</v>
      </c>
      <c r="AA180" s="4">
        <f t="shared" si="137"/>
        <v>0</v>
      </c>
      <c r="AB180" s="4">
        <f t="shared" si="138"/>
        <v>0</v>
      </c>
      <c r="AC180" s="4" t="str">
        <f t="shared" si="139"/>
        <v>G0</v>
      </c>
      <c r="AD180" s="4">
        <f t="shared" si="140"/>
        <v>0</v>
      </c>
      <c r="AE180" s="4">
        <f t="shared" si="141"/>
        <v>15.199999999999962</v>
      </c>
      <c r="AF180" s="19">
        <f t="shared" si="113"/>
        <v>0</v>
      </c>
      <c r="AG180" s="19">
        <f t="shared" si="114"/>
        <v>0</v>
      </c>
      <c r="AH180" s="19"/>
      <c r="AI180" s="19">
        <f t="shared" si="115"/>
        <v>236.79999999999967</v>
      </c>
      <c r="AJ180" s="19">
        <f t="shared" si="116"/>
        <v>140</v>
      </c>
      <c r="AK180" s="19"/>
      <c r="AL180" s="19">
        <f t="shared" si="117"/>
        <v>9</v>
      </c>
      <c r="AM180" s="19">
        <f t="shared" si="118"/>
        <v>0</v>
      </c>
      <c r="AN180" s="19">
        <f t="shared" si="142"/>
        <v>9</v>
      </c>
      <c r="AO180" s="19">
        <f t="shared" si="143"/>
        <v>0</v>
      </c>
      <c r="AP180" s="19">
        <f t="shared" si="144"/>
        <v>0</v>
      </c>
      <c r="AQ180" s="19">
        <f t="shared" si="162"/>
        <v>136.79999999999967</v>
      </c>
      <c r="AR180" s="19">
        <f t="shared" si="145"/>
        <v>0</v>
      </c>
      <c r="AS180" s="19">
        <f t="shared" si="146"/>
        <v>-0.6</v>
      </c>
      <c r="AT180" s="4" t="s">
        <v>0</v>
      </c>
      <c r="AU180" s="4">
        <f t="shared" si="147"/>
        <v>2202</v>
      </c>
      <c r="AV180" s="19">
        <f t="shared" si="148"/>
        <v>236.79999999999967</v>
      </c>
      <c r="AW180" s="19">
        <f t="shared" si="148"/>
        <v>139.4</v>
      </c>
      <c r="AX180" s="8">
        <f t="shared" si="149"/>
        <v>5</v>
      </c>
      <c r="AY180" s="4">
        <f t="shared" si="150"/>
        <v>12</v>
      </c>
      <c r="AZ180" s="8">
        <f t="shared" si="151"/>
        <v>1015.1999999999999</v>
      </c>
      <c r="BA180" s="4">
        <f t="shared" si="152"/>
        <v>0</v>
      </c>
      <c r="BB180" s="4">
        <f t="shared" si="153"/>
        <v>0</v>
      </c>
      <c r="BC180" s="4" t="str">
        <f t="shared" si="154"/>
        <v>G0</v>
      </c>
      <c r="BD180" s="4">
        <f t="shared" si="155"/>
        <v>0</v>
      </c>
      <c r="BE180" s="19">
        <f t="shared" si="156"/>
        <v>0</v>
      </c>
      <c r="BF180" s="19">
        <f t="shared" si="157"/>
        <v>1.1999999999999886</v>
      </c>
      <c r="BG180" s="19">
        <f t="shared" si="158"/>
        <v>90</v>
      </c>
      <c r="BH180" s="1" t="str">
        <f t="shared" si="159"/>
        <v>T,2201,236.8,140.6,5,12,1015.2,0,0,G0,0</v>
      </c>
      <c r="BI180" s="1" t="str">
        <f t="shared" si="160"/>
        <v>T,2202,236.8,139.4,5,12,1015.2,0,0,G0,0</v>
      </c>
      <c r="BJ180" s="1" t="str">
        <f t="shared" si="119"/>
        <v>T,2201,236.8,140.6,5,12,1015.2,0,0,G0,0|T,2202,236.8,139.4,5,12,1015.2,0,0,G0,0|</v>
      </c>
      <c r="BK180" s="1" t="str">
        <f t="shared" si="120"/>
        <v>236.8,140.0,5.0,9.0,0.0,136.8,0.0,136.8</v>
      </c>
    </row>
    <row r="181" spans="1:63" x14ac:dyDescent="0.2">
      <c r="A181" s="4">
        <f t="shared" si="163"/>
        <v>15.299999999999962</v>
      </c>
      <c r="B181" s="4">
        <f t="shared" si="121"/>
        <v>152.9999999999996</v>
      </c>
      <c r="C181" s="4">
        <f t="shared" si="122"/>
        <v>1</v>
      </c>
      <c r="D181" s="4">
        <v>1</v>
      </c>
      <c r="E181" s="4">
        <f t="shared" si="123"/>
        <v>15.299999999999962</v>
      </c>
      <c r="F181" s="19">
        <f t="shared" si="110"/>
        <v>0</v>
      </c>
      <c r="G181" s="19">
        <f t="shared" si="124"/>
        <v>0</v>
      </c>
      <c r="H181" s="19"/>
      <c r="I181" s="19">
        <f t="shared" si="125"/>
        <v>237.69999999999965</v>
      </c>
      <c r="J181" s="19">
        <f t="shared" si="126"/>
        <v>140</v>
      </c>
      <c r="K181" s="19"/>
      <c r="L181" s="19">
        <f t="shared" si="127"/>
        <v>9</v>
      </c>
      <c r="M181" s="19">
        <f t="shared" si="128"/>
        <v>0</v>
      </c>
      <c r="N181" s="19">
        <f t="shared" si="129"/>
        <v>9</v>
      </c>
      <c r="O181" s="19">
        <f t="shared" si="130"/>
        <v>0</v>
      </c>
      <c r="P181" s="19">
        <f t="shared" si="131"/>
        <v>0</v>
      </c>
      <c r="Q181" s="19">
        <f t="shared" si="161"/>
        <v>137.69999999999965</v>
      </c>
      <c r="R181" s="19">
        <f t="shared" si="132"/>
        <v>0</v>
      </c>
      <c r="S181" s="19">
        <f t="shared" si="133"/>
        <v>0.6</v>
      </c>
      <c r="T181" s="4" t="s">
        <v>0</v>
      </c>
      <c r="U181" s="4">
        <f t="shared" si="134"/>
        <v>2201</v>
      </c>
      <c r="V181" s="19">
        <f t="shared" si="111"/>
        <v>237.69999999999965</v>
      </c>
      <c r="W181" s="19">
        <f t="shared" si="111"/>
        <v>140.6</v>
      </c>
      <c r="X181" s="8">
        <f t="shared" si="135"/>
        <v>5</v>
      </c>
      <c r="Y181" s="4">
        <f t="shared" si="112"/>
        <v>12</v>
      </c>
      <c r="Z181" s="8">
        <f t="shared" si="136"/>
        <v>1015.3</v>
      </c>
      <c r="AA181" s="4">
        <f t="shared" si="137"/>
        <v>0</v>
      </c>
      <c r="AB181" s="4">
        <f t="shared" si="138"/>
        <v>0</v>
      </c>
      <c r="AC181" s="4" t="str">
        <f t="shared" si="139"/>
        <v>G0</v>
      </c>
      <c r="AD181" s="4">
        <f t="shared" si="140"/>
        <v>0</v>
      </c>
      <c r="AE181" s="4">
        <f t="shared" si="141"/>
        <v>15.299999999999962</v>
      </c>
      <c r="AF181" s="19">
        <f t="shared" si="113"/>
        <v>0</v>
      </c>
      <c r="AG181" s="19">
        <f t="shared" si="114"/>
        <v>0</v>
      </c>
      <c r="AH181" s="19"/>
      <c r="AI181" s="19">
        <f t="shared" si="115"/>
        <v>237.69999999999965</v>
      </c>
      <c r="AJ181" s="19">
        <f t="shared" si="116"/>
        <v>140</v>
      </c>
      <c r="AK181" s="19"/>
      <c r="AL181" s="19">
        <f t="shared" si="117"/>
        <v>9</v>
      </c>
      <c r="AM181" s="19">
        <f t="shared" si="118"/>
        <v>0</v>
      </c>
      <c r="AN181" s="19">
        <f t="shared" si="142"/>
        <v>9</v>
      </c>
      <c r="AO181" s="19">
        <f t="shared" si="143"/>
        <v>0</v>
      </c>
      <c r="AP181" s="19">
        <f t="shared" si="144"/>
        <v>0</v>
      </c>
      <c r="AQ181" s="19">
        <f t="shared" si="162"/>
        <v>137.69999999999965</v>
      </c>
      <c r="AR181" s="19">
        <f t="shared" si="145"/>
        <v>0</v>
      </c>
      <c r="AS181" s="19">
        <f t="shared" si="146"/>
        <v>-0.6</v>
      </c>
      <c r="AT181" s="4" t="s">
        <v>0</v>
      </c>
      <c r="AU181" s="4">
        <f t="shared" si="147"/>
        <v>2202</v>
      </c>
      <c r="AV181" s="19">
        <f t="shared" si="148"/>
        <v>237.69999999999965</v>
      </c>
      <c r="AW181" s="19">
        <f t="shared" si="148"/>
        <v>139.4</v>
      </c>
      <c r="AX181" s="8">
        <f t="shared" si="149"/>
        <v>5</v>
      </c>
      <c r="AY181" s="4">
        <f t="shared" si="150"/>
        <v>12</v>
      </c>
      <c r="AZ181" s="8">
        <f t="shared" si="151"/>
        <v>1015.3</v>
      </c>
      <c r="BA181" s="4">
        <f t="shared" si="152"/>
        <v>0</v>
      </c>
      <c r="BB181" s="4">
        <f t="shared" si="153"/>
        <v>0</v>
      </c>
      <c r="BC181" s="4" t="str">
        <f t="shared" si="154"/>
        <v>G0</v>
      </c>
      <c r="BD181" s="4">
        <f t="shared" si="155"/>
        <v>0</v>
      </c>
      <c r="BE181" s="19">
        <f t="shared" si="156"/>
        <v>0</v>
      </c>
      <c r="BF181" s="19">
        <f t="shared" si="157"/>
        <v>1.1999999999999886</v>
      </c>
      <c r="BG181" s="19">
        <f t="shared" si="158"/>
        <v>90</v>
      </c>
      <c r="BH181" s="1" t="str">
        <f t="shared" si="159"/>
        <v>T,2201,237.7,140.6,5,12,1015.3,0,0,G0,0</v>
      </c>
      <c r="BI181" s="1" t="str">
        <f t="shared" si="160"/>
        <v>T,2202,237.7,139.4,5,12,1015.3,0,0,G0,0</v>
      </c>
      <c r="BJ181" s="1" t="str">
        <f t="shared" si="119"/>
        <v>T,2201,237.7,140.6,5,12,1015.3,0,0,G0,0|T,2202,237.7,139.4,5,12,1015.3,0,0,G0,0|</v>
      </c>
      <c r="BK181" s="1" t="str">
        <f t="shared" si="120"/>
        <v>237.7,140.0,5.0,9.0,0.0,137.7,0.0,137.7</v>
      </c>
    </row>
    <row r="182" spans="1:63" x14ac:dyDescent="0.2">
      <c r="A182" s="4">
        <f t="shared" si="163"/>
        <v>15.399999999999961</v>
      </c>
      <c r="B182" s="4">
        <f t="shared" si="121"/>
        <v>153.9999999999996</v>
      </c>
      <c r="C182" s="4">
        <f t="shared" si="122"/>
        <v>1</v>
      </c>
      <c r="D182" s="4">
        <v>1</v>
      </c>
      <c r="E182" s="4">
        <f t="shared" si="123"/>
        <v>15.399999999999961</v>
      </c>
      <c r="F182" s="19">
        <f t="shared" si="110"/>
        <v>0</v>
      </c>
      <c r="G182" s="19">
        <f t="shared" si="124"/>
        <v>0</v>
      </c>
      <c r="H182" s="19"/>
      <c r="I182" s="19">
        <f t="shared" si="125"/>
        <v>238.59999999999965</v>
      </c>
      <c r="J182" s="19">
        <f t="shared" si="126"/>
        <v>140</v>
      </c>
      <c r="K182" s="19"/>
      <c r="L182" s="19">
        <f t="shared" si="127"/>
        <v>9</v>
      </c>
      <c r="M182" s="19">
        <f t="shared" si="128"/>
        <v>0</v>
      </c>
      <c r="N182" s="19">
        <f t="shared" si="129"/>
        <v>9</v>
      </c>
      <c r="O182" s="19">
        <f t="shared" si="130"/>
        <v>0</v>
      </c>
      <c r="P182" s="19">
        <f t="shared" si="131"/>
        <v>0</v>
      </c>
      <c r="Q182" s="19">
        <f t="shared" si="161"/>
        <v>138.59999999999965</v>
      </c>
      <c r="R182" s="19">
        <f t="shared" si="132"/>
        <v>0</v>
      </c>
      <c r="S182" s="19">
        <f t="shared" si="133"/>
        <v>0.6</v>
      </c>
      <c r="T182" s="4" t="s">
        <v>0</v>
      </c>
      <c r="U182" s="4">
        <f t="shared" si="134"/>
        <v>2201</v>
      </c>
      <c r="V182" s="19">
        <f t="shared" si="111"/>
        <v>238.59999999999965</v>
      </c>
      <c r="W182" s="19">
        <f t="shared" si="111"/>
        <v>140.6</v>
      </c>
      <c r="X182" s="8">
        <f t="shared" si="135"/>
        <v>5</v>
      </c>
      <c r="Y182" s="4">
        <f t="shared" si="112"/>
        <v>12</v>
      </c>
      <c r="Z182" s="8">
        <f t="shared" si="136"/>
        <v>1015.4</v>
      </c>
      <c r="AA182" s="4">
        <f t="shared" si="137"/>
        <v>0</v>
      </c>
      <c r="AB182" s="4">
        <f t="shared" si="138"/>
        <v>0</v>
      </c>
      <c r="AC182" s="4" t="str">
        <f t="shared" si="139"/>
        <v>G0</v>
      </c>
      <c r="AD182" s="4">
        <f t="shared" si="140"/>
        <v>0</v>
      </c>
      <c r="AE182" s="4">
        <f t="shared" si="141"/>
        <v>15.399999999999961</v>
      </c>
      <c r="AF182" s="19">
        <f t="shared" si="113"/>
        <v>0</v>
      </c>
      <c r="AG182" s="19">
        <f t="shared" si="114"/>
        <v>0</v>
      </c>
      <c r="AH182" s="19"/>
      <c r="AI182" s="19">
        <f t="shared" si="115"/>
        <v>238.59999999999965</v>
      </c>
      <c r="AJ182" s="19">
        <f t="shared" si="116"/>
        <v>140</v>
      </c>
      <c r="AK182" s="19"/>
      <c r="AL182" s="19">
        <f t="shared" si="117"/>
        <v>9</v>
      </c>
      <c r="AM182" s="19">
        <f t="shared" si="118"/>
        <v>0</v>
      </c>
      <c r="AN182" s="19">
        <f t="shared" si="142"/>
        <v>9</v>
      </c>
      <c r="AO182" s="19">
        <f t="shared" si="143"/>
        <v>0</v>
      </c>
      <c r="AP182" s="19">
        <f t="shared" si="144"/>
        <v>0</v>
      </c>
      <c r="AQ182" s="19">
        <f t="shared" si="162"/>
        <v>138.59999999999965</v>
      </c>
      <c r="AR182" s="19">
        <f t="shared" si="145"/>
        <v>0</v>
      </c>
      <c r="AS182" s="19">
        <f t="shared" si="146"/>
        <v>-0.6</v>
      </c>
      <c r="AT182" s="4" t="s">
        <v>0</v>
      </c>
      <c r="AU182" s="4">
        <f t="shared" si="147"/>
        <v>2202</v>
      </c>
      <c r="AV182" s="19">
        <f t="shared" si="148"/>
        <v>238.59999999999965</v>
      </c>
      <c r="AW182" s="19">
        <f t="shared" si="148"/>
        <v>139.4</v>
      </c>
      <c r="AX182" s="8">
        <f t="shared" si="149"/>
        <v>5</v>
      </c>
      <c r="AY182" s="4">
        <f t="shared" si="150"/>
        <v>12</v>
      </c>
      <c r="AZ182" s="8">
        <f t="shared" si="151"/>
        <v>1015.4</v>
      </c>
      <c r="BA182" s="4">
        <f t="shared" si="152"/>
        <v>0</v>
      </c>
      <c r="BB182" s="4">
        <f t="shared" si="153"/>
        <v>0</v>
      </c>
      <c r="BC182" s="4" t="str">
        <f t="shared" si="154"/>
        <v>G0</v>
      </c>
      <c r="BD182" s="4">
        <f t="shared" si="155"/>
        <v>0</v>
      </c>
      <c r="BE182" s="19">
        <f t="shared" si="156"/>
        <v>0</v>
      </c>
      <c r="BF182" s="19">
        <f t="shared" si="157"/>
        <v>1.1999999999999886</v>
      </c>
      <c r="BG182" s="19">
        <f t="shared" si="158"/>
        <v>90</v>
      </c>
      <c r="BH182" s="1" t="str">
        <f t="shared" si="159"/>
        <v>T,2201,238.6,140.6,5,12,1015.4,0,0,G0,0</v>
      </c>
      <c r="BI182" s="1" t="str">
        <f t="shared" si="160"/>
        <v>T,2202,238.6,139.4,5,12,1015.4,0,0,G0,0</v>
      </c>
      <c r="BJ182" s="1" t="str">
        <f t="shared" si="119"/>
        <v>T,2201,238.6,140.6,5,12,1015.4,0,0,G0,0|T,2202,238.6,139.4,5,12,1015.4,0,0,G0,0|</v>
      </c>
      <c r="BK182" s="1" t="str">
        <f t="shared" si="120"/>
        <v>238.6,140.0,5.0,9.0,0.0,138.6,0.0,138.6</v>
      </c>
    </row>
    <row r="183" spans="1:63" x14ac:dyDescent="0.2">
      <c r="A183" s="4">
        <f t="shared" si="163"/>
        <v>15.499999999999961</v>
      </c>
      <c r="B183" s="4">
        <f t="shared" si="121"/>
        <v>154.9999999999996</v>
      </c>
      <c r="C183" s="4">
        <f t="shared" si="122"/>
        <v>1</v>
      </c>
      <c r="D183" s="4">
        <v>1</v>
      </c>
      <c r="E183" s="4">
        <f t="shared" si="123"/>
        <v>15.499999999999961</v>
      </c>
      <c r="F183" s="19">
        <f t="shared" si="110"/>
        <v>0</v>
      </c>
      <c r="G183" s="19">
        <f t="shared" si="124"/>
        <v>0</v>
      </c>
      <c r="H183" s="19"/>
      <c r="I183" s="19">
        <f t="shared" si="125"/>
        <v>239.49999999999966</v>
      </c>
      <c r="J183" s="19">
        <f t="shared" si="126"/>
        <v>140</v>
      </c>
      <c r="K183" s="19"/>
      <c r="L183" s="19">
        <f t="shared" si="127"/>
        <v>9</v>
      </c>
      <c r="M183" s="19">
        <f t="shared" si="128"/>
        <v>0</v>
      </c>
      <c r="N183" s="19">
        <f t="shared" si="129"/>
        <v>9</v>
      </c>
      <c r="O183" s="19">
        <f t="shared" si="130"/>
        <v>0</v>
      </c>
      <c r="P183" s="19">
        <f t="shared" si="131"/>
        <v>0</v>
      </c>
      <c r="Q183" s="19">
        <f t="shared" si="161"/>
        <v>139.49999999999966</v>
      </c>
      <c r="R183" s="19">
        <f t="shared" si="132"/>
        <v>0</v>
      </c>
      <c r="S183" s="19">
        <f t="shared" si="133"/>
        <v>0.6</v>
      </c>
      <c r="T183" s="4" t="s">
        <v>0</v>
      </c>
      <c r="U183" s="4">
        <f t="shared" si="134"/>
        <v>2201</v>
      </c>
      <c r="V183" s="19">
        <f t="shared" si="111"/>
        <v>239.49999999999966</v>
      </c>
      <c r="W183" s="19">
        <f t="shared" si="111"/>
        <v>140.6</v>
      </c>
      <c r="X183" s="8">
        <f t="shared" si="135"/>
        <v>5</v>
      </c>
      <c r="Y183" s="4">
        <f t="shared" si="112"/>
        <v>12</v>
      </c>
      <c r="Z183" s="8">
        <f t="shared" si="136"/>
        <v>1015.5</v>
      </c>
      <c r="AA183" s="4">
        <f t="shared" si="137"/>
        <v>0</v>
      </c>
      <c r="AB183" s="4">
        <f t="shared" si="138"/>
        <v>0</v>
      </c>
      <c r="AC183" s="4" t="str">
        <f t="shared" si="139"/>
        <v>G0</v>
      </c>
      <c r="AD183" s="4">
        <f t="shared" si="140"/>
        <v>0</v>
      </c>
      <c r="AE183" s="4">
        <f t="shared" si="141"/>
        <v>15.499999999999961</v>
      </c>
      <c r="AF183" s="19">
        <f t="shared" si="113"/>
        <v>0</v>
      </c>
      <c r="AG183" s="19">
        <f t="shared" si="114"/>
        <v>0</v>
      </c>
      <c r="AH183" s="19"/>
      <c r="AI183" s="19">
        <f t="shared" si="115"/>
        <v>239.49999999999966</v>
      </c>
      <c r="AJ183" s="19">
        <f t="shared" si="116"/>
        <v>140</v>
      </c>
      <c r="AK183" s="19"/>
      <c r="AL183" s="19">
        <f t="shared" si="117"/>
        <v>9</v>
      </c>
      <c r="AM183" s="19">
        <f t="shared" si="118"/>
        <v>0</v>
      </c>
      <c r="AN183" s="19">
        <f t="shared" si="142"/>
        <v>9</v>
      </c>
      <c r="AO183" s="19">
        <f t="shared" si="143"/>
        <v>0</v>
      </c>
      <c r="AP183" s="19">
        <f t="shared" si="144"/>
        <v>0</v>
      </c>
      <c r="AQ183" s="19">
        <f t="shared" si="162"/>
        <v>139.49999999999966</v>
      </c>
      <c r="AR183" s="19">
        <f t="shared" si="145"/>
        <v>0</v>
      </c>
      <c r="AS183" s="19">
        <f t="shared" si="146"/>
        <v>-0.6</v>
      </c>
      <c r="AT183" s="4" t="s">
        <v>0</v>
      </c>
      <c r="AU183" s="4">
        <f t="shared" si="147"/>
        <v>2202</v>
      </c>
      <c r="AV183" s="19">
        <f t="shared" si="148"/>
        <v>239.49999999999966</v>
      </c>
      <c r="AW183" s="19">
        <f t="shared" si="148"/>
        <v>139.4</v>
      </c>
      <c r="AX183" s="8">
        <f t="shared" si="149"/>
        <v>5</v>
      </c>
      <c r="AY183" s="4">
        <f t="shared" si="150"/>
        <v>12</v>
      </c>
      <c r="AZ183" s="8">
        <f t="shared" si="151"/>
        <v>1015.5</v>
      </c>
      <c r="BA183" s="4">
        <f t="shared" si="152"/>
        <v>0</v>
      </c>
      <c r="BB183" s="4">
        <f t="shared" si="153"/>
        <v>0</v>
      </c>
      <c r="BC183" s="4" t="str">
        <f t="shared" si="154"/>
        <v>G0</v>
      </c>
      <c r="BD183" s="4">
        <f t="shared" si="155"/>
        <v>0</v>
      </c>
      <c r="BE183" s="19">
        <f t="shared" si="156"/>
        <v>0</v>
      </c>
      <c r="BF183" s="19">
        <f t="shared" si="157"/>
        <v>1.1999999999999886</v>
      </c>
      <c r="BG183" s="19">
        <f t="shared" si="158"/>
        <v>90</v>
      </c>
      <c r="BH183" s="1" t="str">
        <f t="shared" si="159"/>
        <v>T,2201,239.5,140.6,5,12,1015.5,0,0,G0,0</v>
      </c>
      <c r="BI183" s="1" t="str">
        <f t="shared" si="160"/>
        <v>T,2202,239.5,139.4,5,12,1015.5,0,0,G0,0</v>
      </c>
      <c r="BJ183" s="1" t="str">
        <f t="shared" si="119"/>
        <v>T,2201,239.5,140.6,5,12,1015.5,0,0,G0,0|T,2202,239.5,139.4,5,12,1015.5,0,0,G0,0|</v>
      </c>
      <c r="BK183" s="1" t="str">
        <f t="shared" si="120"/>
        <v>239.5,140.0,5.0,9.0,0.0,139.5,0.0,139.5</v>
      </c>
    </row>
    <row r="184" spans="1:63" x14ac:dyDescent="0.2">
      <c r="A184" s="4">
        <f t="shared" si="163"/>
        <v>15.599999999999961</v>
      </c>
      <c r="B184" s="4">
        <f t="shared" si="121"/>
        <v>155.9999999999996</v>
      </c>
      <c r="C184" s="4">
        <f t="shared" si="122"/>
        <v>1</v>
      </c>
      <c r="D184" s="4">
        <v>1</v>
      </c>
      <c r="E184" s="4">
        <f t="shared" si="123"/>
        <v>15.599999999999961</v>
      </c>
      <c r="F184" s="19">
        <f t="shared" si="110"/>
        <v>0</v>
      </c>
      <c r="G184" s="19">
        <f t="shared" si="124"/>
        <v>0</v>
      </c>
      <c r="H184" s="19"/>
      <c r="I184" s="19">
        <f t="shared" si="125"/>
        <v>240.39999999999964</v>
      </c>
      <c r="J184" s="19">
        <f t="shared" si="126"/>
        <v>140</v>
      </c>
      <c r="K184" s="19"/>
      <c r="L184" s="19">
        <f t="shared" si="127"/>
        <v>9</v>
      </c>
      <c r="M184" s="19">
        <f t="shared" si="128"/>
        <v>0</v>
      </c>
      <c r="N184" s="19">
        <f t="shared" si="129"/>
        <v>9</v>
      </c>
      <c r="O184" s="19">
        <f t="shared" si="130"/>
        <v>0</v>
      </c>
      <c r="P184" s="19">
        <f t="shared" si="131"/>
        <v>0</v>
      </c>
      <c r="Q184" s="19">
        <f t="shared" si="161"/>
        <v>140.39999999999964</v>
      </c>
      <c r="R184" s="19">
        <f t="shared" si="132"/>
        <v>0</v>
      </c>
      <c r="S184" s="19">
        <f t="shared" si="133"/>
        <v>0.6</v>
      </c>
      <c r="T184" s="4" t="s">
        <v>0</v>
      </c>
      <c r="U184" s="4">
        <f t="shared" si="134"/>
        <v>2201</v>
      </c>
      <c r="V184" s="19">
        <f t="shared" si="111"/>
        <v>240.39999999999964</v>
      </c>
      <c r="W184" s="19">
        <f t="shared" si="111"/>
        <v>140.6</v>
      </c>
      <c r="X184" s="8">
        <f t="shared" si="135"/>
        <v>5</v>
      </c>
      <c r="Y184" s="4">
        <f t="shared" si="112"/>
        <v>12</v>
      </c>
      <c r="Z184" s="8">
        <f t="shared" si="136"/>
        <v>1015.5999999999999</v>
      </c>
      <c r="AA184" s="4">
        <f t="shared" si="137"/>
        <v>0</v>
      </c>
      <c r="AB184" s="4">
        <f t="shared" si="138"/>
        <v>0</v>
      </c>
      <c r="AC184" s="4" t="str">
        <f t="shared" si="139"/>
        <v>G0</v>
      </c>
      <c r="AD184" s="4">
        <f t="shared" si="140"/>
        <v>0</v>
      </c>
      <c r="AE184" s="4">
        <f t="shared" si="141"/>
        <v>15.599999999999961</v>
      </c>
      <c r="AF184" s="19">
        <f t="shared" si="113"/>
        <v>0</v>
      </c>
      <c r="AG184" s="19">
        <f t="shared" si="114"/>
        <v>0</v>
      </c>
      <c r="AH184" s="19"/>
      <c r="AI184" s="19">
        <f t="shared" si="115"/>
        <v>240.39999999999964</v>
      </c>
      <c r="AJ184" s="19">
        <f t="shared" si="116"/>
        <v>140</v>
      </c>
      <c r="AK184" s="19"/>
      <c r="AL184" s="19">
        <f t="shared" si="117"/>
        <v>9</v>
      </c>
      <c r="AM184" s="19">
        <f t="shared" si="118"/>
        <v>0</v>
      </c>
      <c r="AN184" s="19">
        <f t="shared" si="142"/>
        <v>9</v>
      </c>
      <c r="AO184" s="19">
        <f t="shared" si="143"/>
        <v>0</v>
      </c>
      <c r="AP184" s="19">
        <f t="shared" si="144"/>
        <v>0</v>
      </c>
      <c r="AQ184" s="19">
        <f t="shared" si="162"/>
        <v>140.39999999999964</v>
      </c>
      <c r="AR184" s="19">
        <f t="shared" si="145"/>
        <v>0</v>
      </c>
      <c r="AS184" s="19">
        <f t="shared" si="146"/>
        <v>-0.6</v>
      </c>
      <c r="AT184" s="4" t="s">
        <v>0</v>
      </c>
      <c r="AU184" s="4">
        <f t="shared" si="147"/>
        <v>2202</v>
      </c>
      <c r="AV184" s="19">
        <f t="shared" si="148"/>
        <v>240.39999999999964</v>
      </c>
      <c r="AW184" s="19">
        <f t="shared" si="148"/>
        <v>139.4</v>
      </c>
      <c r="AX184" s="8">
        <f t="shared" si="149"/>
        <v>5</v>
      </c>
      <c r="AY184" s="4">
        <f t="shared" si="150"/>
        <v>12</v>
      </c>
      <c r="AZ184" s="8">
        <f t="shared" si="151"/>
        <v>1015.5999999999999</v>
      </c>
      <c r="BA184" s="4">
        <f t="shared" si="152"/>
        <v>0</v>
      </c>
      <c r="BB184" s="4">
        <f t="shared" si="153"/>
        <v>0</v>
      </c>
      <c r="BC184" s="4" t="str">
        <f t="shared" si="154"/>
        <v>G0</v>
      </c>
      <c r="BD184" s="4">
        <f t="shared" si="155"/>
        <v>0</v>
      </c>
      <c r="BE184" s="19">
        <f t="shared" si="156"/>
        <v>0</v>
      </c>
      <c r="BF184" s="19">
        <f t="shared" si="157"/>
        <v>1.1999999999999886</v>
      </c>
      <c r="BG184" s="19">
        <f t="shared" si="158"/>
        <v>90</v>
      </c>
      <c r="BH184" s="1" t="str">
        <f t="shared" si="159"/>
        <v>T,2201,240.4,140.6,5,12,1015.6,0,0,G0,0</v>
      </c>
      <c r="BI184" s="1" t="str">
        <f t="shared" si="160"/>
        <v>T,2202,240.4,139.4,5,12,1015.6,0,0,G0,0</v>
      </c>
      <c r="BJ184" s="1" t="str">
        <f t="shared" si="119"/>
        <v>T,2201,240.4,140.6,5,12,1015.6,0,0,G0,0|T,2202,240.4,139.4,5,12,1015.6,0,0,G0,0|</v>
      </c>
      <c r="BK184" s="1" t="str">
        <f t="shared" si="120"/>
        <v>240.4,140.0,5.0,9.0,0.0,140.4,0.0,140.4</v>
      </c>
    </row>
    <row r="185" spans="1:63" x14ac:dyDescent="0.2">
      <c r="A185" s="4">
        <f t="shared" si="163"/>
        <v>15.69999999999996</v>
      </c>
      <c r="B185" s="4">
        <f t="shared" si="121"/>
        <v>156.9999999999996</v>
      </c>
      <c r="C185" s="4">
        <f t="shared" si="122"/>
        <v>1</v>
      </c>
      <c r="D185" s="4">
        <v>1</v>
      </c>
      <c r="E185" s="4">
        <f t="shared" si="123"/>
        <v>15.69999999999996</v>
      </c>
      <c r="F185" s="19">
        <f t="shared" si="110"/>
        <v>0</v>
      </c>
      <c r="G185" s="19">
        <f t="shared" si="124"/>
        <v>0</v>
      </c>
      <c r="H185" s="19"/>
      <c r="I185" s="19">
        <f t="shared" si="125"/>
        <v>241.29999999999964</v>
      </c>
      <c r="J185" s="19">
        <f t="shared" si="126"/>
        <v>140</v>
      </c>
      <c r="K185" s="19"/>
      <c r="L185" s="19">
        <f t="shared" si="127"/>
        <v>9</v>
      </c>
      <c r="M185" s="19">
        <f t="shared" si="128"/>
        <v>0</v>
      </c>
      <c r="N185" s="19">
        <f t="shared" si="129"/>
        <v>9</v>
      </c>
      <c r="O185" s="19">
        <f t="shared" si="130"/>
        <v>0</v>
      </c>
      <c r="P185" s="19">
        <f t="shared" si="131"/>
        <v>0</v>
      </c>
      <c r="Q185" s="19">
        <f t="shared" si="161"/>
        <v>141.29999999999964</v>
      </c>
      <c r="R185" s="19">
        <f t="shared" si="132"/>
        <v>0</v>
      </c>
      <c r="S185" s="19">
        <f t="shared" si="133"/>
        <v>0.6</v>
      </c>
      <c r="T185" s="4" t="s">
        <v>0</v>
      </c>
      <c r="U185" s="4">
        <f t="shared" si="134"/>
        <v>2201</v>
      </c>
      <c r="V185" s="19">
        <f t="shared" si="111"/>
        <v>241.29999999999964</v>
      </c>
      <c r="W185" s="19">
        <f t="shared" si="111"/>
        <v>140.6</v>
      </c>
      <c r="X185" s="8">
        <f t="shared" si="135"/>
        <v>5</v>
      </c>
      <c r="Y185" s="4">
        <f t="shared" si="112"/>
        <v>12</v>
      </c>
      <c r="Z185" s="8">
        <f t="shared" si="136"/>
        <v>1015.6999999999999</v>
      </c>
      <c r="AA185" s="4">
        <f t="shared" si="137"/>
        <v>0</v>
      </c>
      <c r="AB185" s="4">
        <f t="shared" si="138"/>
        <v>0</v>
      </c>
      <c r="AC185" s="4" t="str">
        <f t="shared" si="139"/>
        <v>G0</v>
      </c>
      <c r="AD185" s="4">
        <f t="shared" si="140"/>
        <v>0</v>
      </c>
      <c r="AE185" s="4">
        <f t="shared" si="141"/>
        <v>15.69999999999996</v>
      </c>
      <c r="AF185" s="19">
        <f t="shared" si="113"/>
        <v>0</v>
      </c>
      <c r="AG185" s="19">
        <f t="shared" si="114"/>
        <v>0</v>
      </c>
      <c r="AH185" s="19"/>
      <c r="AI185" s="19">
        <f t="shared" si="115"/>
        <v>241.29999999999964</v>
      </c>
      <c r="AJ185" s="19">
        <f t="shared" si="116"/>
        <v>140</v>
      </c>
      <c r="AK185" s="19"/>
      <c r="AL185" s="19">
        <f t="shared" si="117"/>
        <v>9</v>
      </c>
      <c r="AM185" s="19">
        <f t="shared" si="118"/>
        <v>0</v>
      </c>
      <c r="AN185" s="19">
        <f t="shared" si="142"/>
        <v>9</v>
      </c>
      <c r="AO185" s="19">
        <f t="shared" si="143"/>
        <v>0</v>
      </c>
      <c r="AP185" s="19">
        <f t="shared" si="144"/>
        <v>0</v>
      </c>
      <c r="AQ185" s="19">
        <f t="shared" si="162"/>
        <v>141.29999999999964</v>
      </c>
      <c r="AR185" s="19">
        <f t="shared" si="145"/>
        <v>0</v>
      </c>
      <c r="AS185" s="19">
        <f t="shared" si="146"/>
        <v>-0.6</v>
      </c>
      <c r="AT185" s="4" t="s">
        <v>0</v>
      </c>
      <c r="AU185" s="4">
        <f t="shared" si="147"/>
        <v>2202</v>
      </c>
      <c r="AV185" s="19">
        <f t="shared" si="148"/>
        <v>241.29999999999964</v>
      </c>
      <c r="AW185" s="19">
        <f t="shared" si="148"/>
        <v>139.4</v>
      </c>
      <c r="AX185" s="8">
        <f t="shared" si="149"/>
        <v>5</v>
      </c>
      <c r="AY185" s="4">
        <f t="shared" si="150"/>
        <v>12</v>
      </c>
      <c r="AZ185" s="8">
        <f t="shared" si="151"/>
        <v>1015.6999999999999</v>
      </c>
      <c r="BA185" s="4">
        <f t="shared" si="152"/>
        <v>0</v>
      </c>
      <c r="BB185" s="4">
        <f t="shared" si="153"/>
        <v>0</v>
      </c>
      <c r="BC185" s="4" t="str">
        <f t="shared" si="154"/>
        <v>G0</v>
      </c>
      <c r="BD185" s="4">
        <f t="shared" si="155"/>
        <v>0</v>
      </c>
      <c r="BE185" s="19">
        <f t="shared" si="156"/>
        <v>0</v>
      </c>
      <c r="BF185" s="19">
        <f t="shared" si="157"/>
        <v>1.1999999999999886</v>
      </c>
      <c r="BG185" s="19">
        <f t="shared" si="158"/>
        <v>90</v>
      </c>
      <c r="BH185" s="1" t="str">
        <f t="shared" si="159"/>
        <v>T,2201,241.3,140.6,5,12,1015.7,0,0,G0,0</v>
      </c>
      <c r="BI185" s="1" t="str">
        <f t="shared" si="160"/>
        <v>T,2202,241.3,139.4,5,12,1015.7,0,0,G0,0</v>
      </c>
      <c r="BJ185" s="1" t="str">
        <f t="shared" si="119"/>
        <v>T,2201,241.3,140.6,5,12,1015.7,0,0,G0,0|T,2202,241.3,139.4,5,12,1015.7,0,0,G0,0|</v>
      </c>
      <c r="BK185" s="1" t="str">
        <f t="shared" si="120"/>
        <v>241.3,140.0,5.0,9.0,0.0,141.3,0.0,141.3</v>
      </c>
    </row>
    <row r="186" spans="1:63" x14ac:dyDescent="0.2">
      <c r="A186" s="4">
        <f t="shared" si="163"/>
        <v>15.79999999999996</v>
      </c>
      <c r="B186" s="4">
        <f t="shared" si="121"/>
        <v>157.9999999999996</v>
      </c>
      <c r="C186" s="4">
        <f t="shared" si="122"/>
        <v>1</v>
      </c>
      <c r="D186" s="4">
        <v>1</v>
      </c>
      <c r="E186" s="4">
        <f t="shared" si="123"/>
        <v>15.79999999999996</v>
      </c>
      <c r="F186" s="19">
        <f t="shared" si="110"/>
        <v>0</v>
      </c>
      <c r="G186" s="19">
        <f t="shared" si="124"/>
        <v>0</v>
      </c>
      <c r="H186" s="19"/>
      <c r="I186" s="19">
        <f t="shared" si="125"/>
        <v>242.19999999999965</v>
      </c>
      <c r="J186" s="19">
        <f t="shared" si="126"/>
        <v>140</v>
      </c>
      <c r="K186" s="19"/>
      <c r="L186" s="19">
        <f t="shared" si="127"/>
        <v>9</v>
      </c>
      <c r="M186" s="19">
        <f t="shared" si="128"/>
        <v>0</v>
      </c>
      <c r="N186" s="19">
        <f t="shared" si="129"/>
        <v>9</v>
      </c>
      <c r="O186" s="19">
        <f t="shared" si="130"/>
        <v>0</v>
      </c>
      <c r="P186" s="19">
        <f t="shared" si="131"/>
        <v>0</v>
      </c>
      <c r="Q186" s="19">
        <f t="shared" si="161"/>
        <v>142.19999999999965</v>
      </c>
      <c r="R186" s="19">
        <f t="shared" si="132"/>
        <v>0</v>
      </c>
      <c r="S186" s="19">
        <f t="shared" si="133"/>
        <v>0.6</v>
      </c>
      <c r="T186" s="4" t="s">
        <v>0</v>
      </c>
      <c r="U186" s="4">
        <f t="shared" si="134"/>
        <v>2201</v>
      </c>
      <c r="V186" s="19">
        <f t="shared" si="111"/>
        <v>242.19999999999965</v>
      </c>
      <c r="W186" s="19">
        <f t="shared" si="111"/>
        <v>140.6</v>
      </c>
      <c r="X186" s="8">
        <f t="shared" si="135"/>
        <v>5</v>
      </c>
      <c r="Y186" s="4">
        <f t="shared" si="112"/>
        <v>12</v>
      </c>
      <c r="Z186" s="8">
        <f t="shared" si="136"/>
        <v>1015.8</v>
      </c>
      <c r="AA186" s="4">
        <f t="shared" si="137"/>
        <v>0</v>
      </c>
      <c r="AB186" s="4">
        <f t="shared" si="138"/>
        <v>0</v>
      </c>
      <c r="AC186" s="4" t="str">
        <f t="shared" si="139"/>
        <v>G0</v>
      </c>
      <c r="AD186" s="4">
        <f t="shared" si="140"/>
        <v>0</v>
      </c>
      <c r="AE186" s="4">
        <f t="shared" si="141"/>
        <v>15.79999999999996</v>
      </c>
      <c r="AF186" s="19">
        <f t="shared" si="113"/>
        <v>0</v>
      </c>
      <c r="AG186" s="19">
        <f t="shared" si="114"/>
        <v>0</v>
      </c>
      <c r="AH186" s="19"/>
      <c r="AI186" s="19">
        <f t="shared" si="115"/>
        <v>242.19999999999965</v>
      </c>
      <c r="AJ186" s="19">
        <f t="shared" si="116"/>
        <v>140</v>
      </c>
      <c r="AK186" s="19"/>
      <c r="AL186" s="19">
        <f t="shared" si="117"/>
        <v>9</v>
      </c>
      <c r="AM186" s="19">
        <f t="shared" si="118"/>
        <v>0</v>
      </c>
      <c r="AN186" s="19">
        <f t="shared" si="142"/>
        <v>9</v>
      </c>
      <c r="AO186" s="19">
        <f t="shared" si="143"/>
        <v>0</v>
      </c>
      <c r="AP186" s="19">
        <f t="shared" si="144"/>
        <v>0</v>
      </c>
      <c r="AQ186" s="19">
        <f t="shared" si="162"/>
        <v>142.19999999999965</v>
      </c>
      <c r="AR186" s="19">
        <f t="shared" si="145"/>
        <v>0</v>
      </c>
      <c r="AS186" s="19">
        <f t="shared" si="146"/>
        <v>-0.6</v>
      </c>
      <c r="AT186" s="4" t="s">
        <v>0</v>
      </c>
      <c r="AU186" s="4">
        <f t="shared" si="147"/>
        <v>2202</v>
      </c>
      <c r="AV186" s="19">
        <f t="shared" si="148"/>
        <v>242.19999999999965</v>
      </c>
      <c r="AW186" s="19">
        <f t="shared" si="148"/>
        <v>139.4</v>
      </c>
      <c r="AX186" s="8">
        <f t="shared" si="149"/>
        <v>5</v>
      </c>
      <c r="AY186" s="4">
        <f t="shared" si="150"/>
        <v>12</v>
      </c>
      <c r="AZ186" s="8">
        <f t="shared" si="151"/>
        <v>1015.8</v>
      </c>
      <c r="BA186" s="4">
        <f t="shared" si="152"/>
        <v>0</v>
      </c>
      <c r="BB186" s="4">
        <f t="shared" si="153"/>
        <v>0</v>
      </c>
      <c r="BC186" s="4" t="str">
        <f t="shared" si="154"/>
        <v>G0</v>
      </c>
      <c r="BD186" s="4">
        <f t="shared" si="155"/>
        <v>0</v>
      </c>
      <c r="BE186" s="19">
        <f t="shared" si="156"/>
        <v>0</v>
      </c>
      <c r="BF186" s="19">
        <f t="shared" si="157"/>
        <v>1.1999999999999886</v>
      </c>
      <c r="BG186" s="19">
        <f t="shared" si="158"/>
        <v>90</v>
      </c>
      <c r="BH186" s="1" t="str">
        <f t="shared" si="159"/>
        <v>T,2201,242.2,140.6,5,12,1015.8,0,0,G0,0</v>
      </c>
      <c r="BI186" s="1" t="str">
        <f t="shared" si="160"/>
        <v>T,2202,242.2,139.4,5,12,1015.8,0,0,G0,0</v>
      </c>
      <c r="BJ186" s="1" t="str">
        <f t="shared" si="119"/>
        <v>T,2201,242.2,140.6,5,12,1015.8,0,0,G0,0|T,2202,242.2,139.4,5,12,1015.8,0,0,G0,0|</v>
      </c>
      <c r="BK186" s="1" t="str">
        <f t="shared" si="120"/>
        <v>242.2,140.0,5.0,9.0,0.0,142.2,0.0,142.2</v>
      </c>
    </row>
    <row r="187" spans="1:63" x14ac:dyDescent="0.2">
      <c r="A187" s="4">
        <f t="shared" si="163"/>
        <v>15.899999999999959</v>
      </c>
      <c r="B187" s="4">
        <f t="shared" si="121"/>
        <v>158.99999999999957</v>
      </c>
      <c r="C187" s="4">
        <f t="shared" si="122"/>
        <v>1</v>
      </c>
      <c r="D187" s="4">
        <v>1</v>
      </c>
      <c r="E187" s="4">
        <f t="shared" si="123"/>
        <v>15.899999999999959</v>
      </c>
      <c r="F187" s="19">
        <f t="shared" si="110"/>
        <v>0</v>
      </c>
      <c r="G187" s="19">
        <f t="shared" si="124"/>
        <v>0</v>
      </c>
      <c r="H187" s="19"/>
      <c r="I187" s="19">
        <f t="shared" si="125"/>
        <v>243.09999999999962</v>
      </c>
      <c r="J187" s="19">
        <f t="shared" si="126"/>
        <v>140</v>
      </c>
      <c r="K187" s="19"/>
      <c r="L187" s="19">
        <f t="shared" si="127"/>
        <v>9</v>
      </c>
      <c r="M187" s="19">
        <f t="shared" si="128"/>
        <v>0</v>
      </c>
      <c r="N187" s="19">
        <f t="shared" si="129"/>
        <v>9</v>
      </c>
      <c r="O187" s="19">
        <f t="shared" si="130"/>
        <v>0</v>
      </c>
      <c r="P187" s="19">
        <f t="shared" si="131"/>
        <v>0</v>
      </c>
      <c r="Q187" s="19">
        <f t="shared" si="161"/>
        <v>143.09999999999962</v>
      </c>
      <c r="R187" s="19">
        <f t="shared" si="132"/>
        <v>0</v>
      </c>
      <c r="S187" s="19">
        <f t="shared" si="133"/>
        <v>0.6</v>
      </c>
      <c r="T187" s="4" t="s">
        <v>0</v>
      </c>
      <c r="U187" s="4">
        <f t="shared" si="134"/>
        <v>2201</v>
      </c>
      <c r="V187" s="19">
        <f t="shared" si="111"/>
        <v>243.09999999999962</v>
      </c>
      <c r="W187" s="19">
        <f t="shared" si="111"/>
        <v>140.6</v>
      </c>
      <c r="X187" s="8">
        <f t="shared" si="135"/>
        <v>5</v>
      </c>
      <c r="Y187" s="4">
        <f t="shared" si="112"/>
        <v>12</v>
      </c>
      <c r="Z187" s="8">
        <f t="shared" si="136"/>
        <v>1015.9</v>
      </c>
      <c r="AA187" s="4">
        <f t="shared" si="137"/>
        <v>0</v>
      </c>
      <c r="AB187" s="4">
        <f t="shared" si="138"/>
        <v>0</v>
      </c>
      <c r="AC187" s="4" t="str">
        <f t="shared" si="139"/>
        <v>G0</v>
      </c>
      <c r="AD187" s="4">
        <f t="shared" si="140"/>
        <v>0</v>
      </c>
      <c r="AE187" s="4">
        <f t="shared" si="141"/>
        <v>15.899999999999959</v>
      </c>
      <c r="AF187" s="19">
        <f t="shared" si="113"/>
        <v>0</v>
      </c>
      <c r="AG187" s="19">
        <f t="shared" si="114"/>
        <v>0</v>
      </c>
      <c r="AH187" s="19"/>
      <c r="AI187" s="19">
        <f t="shared" si="115"/>
        <v>243.09999999999962</v>
      </c>
      <c r="AJ187" s="19">
        <f t="shared" si="116"/>
        <v>140</v>
      </c>
      <c r="AK187" s="19"/>
      <c r="AL187" s="19">
        <f t="shared" si="117"/>
        <v>9</v>
      </c>
      <c r="AM187" s="19">
        <f t="shared" si="118"/>
        <v>0</v>
      </c>
      <c r="AN187" s="19">
        <f t="shared" si="142"/>
        <v>9</v>
      </c>
      <c r="AO187" s="19">
        <f t="shared" si="143"/>
        <v>0</v>
      </c>
      <c r="AP187" s="19">
        <f t="shared" si="144"/>
        <v>0</v>
      </c>
      <c r="AQ187" s="19">
        <f t="shared" si="162"/>
        <v>143.09999999999962</v>
      </c>
      <c r="AR187" s="19">
        <f t="shared" si="145"/>
        <v>0</v>
      </c>
      <c r="AS187" s="19">
        <f t="shared" si="146"/>
        <v>-0.6</v>
      </c>
      <c r="AT187" s="4" t="s">
        <v>0</v>
      </c>
      <c r="AU187" s="4">
        <f t="shared" si="147"/>
        <v>2202</v>
      </c>
      <c r="AV187" s="19">
        <f t="shared" si="148"/>
        <v>243.09999999999962</v>
      </c>
      <c r="AW187" s="19">
        <f t="shared" si="148"/>
        <v>139.4</v>
      </c>
      <c r="AX187" s="8">
        <f t="shared" si="149"/>
        <v>5</v>
      </c>
      <c r="AY187" s="4">
        <f t="shared" si="150"/>
        <v>12</v>
      </c>
      <c r="AZ187" s="8">
        <f t="shared" si="151"/>
        <v>1015.9</v>
      </c>
      <c r="BA187" s="4">
        <f t="shared" si="152"/>
        <v>0</v>
      </c>
      <c r="BB187" s="4">
        <f t="shared" si="153"/>
        <v>0</v>
      </c>
      <c r="BC187" s="4" t="str">
        <f t="shared" si="154"/>
        <v>G0</v>
      </c>
      <c r="BD187" s="4">
        <f t="shared" si="155"/>
        <v>0</v>
      </c>
      <c r="BE187" s="19">
        <f t="shared" si="156"/>
        <v>0</v>
      </c>
      <c r="BF187" s="19">
        <f t="shared" si="157"/>
        <v>1.1999999999999886</v>
      </c>
      <c r="BG187" s="19">
        <f t="shared" si="158"/>
        <v>90</v>
      </c>
      <c r="BH187" s="1" t="str">
        <f t="shared" si="159"/>
        <v>T,2201,243.1,140.6,5,12,1015.9,0,0,G0,0</v>
      </c>
      <c r="BI187" s="1" t="str">
        <f t="shared" si="160"/>
        <v>T,2202,243.1,139.4,5,12,1015.9,0,0,G0,0</v>
      </c>
      <c r="BJ187" s="1" t="str">
        <f t="shared" si="119"/>
        <v>T,2201,243.1,140.6,5,12,1015.9,0,0,G0,0|T,2202,243.1,139.4,5,12,1015.9,0,0,G0,0|</v>
      </c>
      <c r="BK187" s="1" t="str">
        <f t="shared" si="120"/>
        <v>243.1,140.0,5.0,9.0,0.0,143.1,0.0,143.1</v>
      </c>
    </row>
    <row r="188" spans="1:63" x14ac:dyDescent="0.2">
      <c r="A188" s="4">
        <f t="shared" si="163"/>
        <v>15.999999999999959</v>
      </c>
      <c r="B188" s="4">
        <f t="shared" si="121"/>
        <v>159.99999999999957</v>
      </c>
      <c r="C188" s="4">
        <f t="shared" si="122"/>
        <v>1</v>
      </c>
      <c r="D188" s="4">
        <v>1</v>
      </c>
      <c r="E188" s="4">
        <f t="shared" si="123"/>
        <v>15.999999999999959</v>
      </c>
      <c r="F188" s="19">
        <f t="shared" si="110"/>
        <v>0</v>
      </c>
      <c r="G188" s="19">
        <f t="shared" si="124"/>
        <v>0</v>
      </c>
      <c r="H188" s="19"/>
      <c r="I188" s="19">
        <f t="shared" si="125"/>
        <v>243.99999999999963</v>
      </c>
      <c r="J188" s="19">
        <f t="shared" si="126"/>
        <v>140</v>
      </c>
      <c r="K188" s="19"/>
      <c r="L188" s="19">
        <f t="shared" si="127"/>
        <v>9</v>
      </c>
      <c r="M188" s="19">
        <f t="shared" si="128"/>
        <v>0</v>
      </c>
      <c r="N188" s="19">
        <f t="shared" si="129"/>
        <v>9</v>
      </c>
      <c r="O188" s="19">
        <f t="shared" si="130"/>
        <v>0</v>
      </c>
      <c r="P188" s="19">
        <f t="shared" si="131"/>
        <v>0</v>
      </c>
      <c r="Q188" s="19">
        <f t="shared" si="161"/>
        <v>143.99999999999963</v>
      </c>
      <c r="R188" s="19">
        <f t="shared" si="132"/>
        <v>0</v>
      </c>
      <c r="S188" s="19">
        <f t="shared" si="133"/>
        <v>0.6</v>
      </c>
      <c r="T188" s="4" t="s">
        <v>0</v>
      </c>
      <c r="U188" s="4">
        <f t="shared" si="134"/>
        <v>2201</v>
      </c>
      <c r="V188" s="19">
        <f t="shared" si="111"/>
        <v>243.99999999999963</v>
      </c>
      <c r="W188" s="19">
        <f t="shared" si="111"/>
        <v>140.6</v>
      </c>
      <c r="X188" s="8">
        <f t="shared" si="135"/>
        <v>5</v>
      </c>
      <c r="Y188" s="4">
        <f t="shared" si="112"/>
        <v>12</v>
      </c>
      <c r="Z188" s="8">
        <f t="shared" si="136"/>
        <v>1016</v>
      </c>
      <c r="AA188" s="4">
        <f t="shared" si="137"/>
        <v>0</v>
      </c>
      <c r="AB188" s="4">
        <f t="shared" si="138"/>
        <v>0</v>
      </c>
      <c r="AC188" s="4" t="str">
        <f t="shared" si="139"/>
        <v>G0</v>
      </c>
      <c r="AD188" s="4">
        <f t="shared" si="140"/>
        <v>0</v>
      </c>
      <c r="AE188" s="4">
        <f t="shared" si="141"/>
        <v>15.999999999999959</v>
      </c>
      <c r="AF188" s="19">
        <f t="shared" si="113"/>
        <v>0</v>
      </c>
      <c r="AG188" s="19">
        <f t="shared" si="114"/>
        <v>0</v>
      </c>
      <c r="AH188" s="19"/>
      <c r="AI188" s="19">
        <f t="shared" si="115"/>
        <v>243.99999999999963</v>
      </c>
      <c r="AJ188" s="19">
        <f t="shared" si="116"/>
        <v>140</v>
      </c>
      <c r="AK188" s="19"/>
      <c r="AL188" s="19">
        <f t="shared" si="117"/>
        <v>9</v>
      </c>
      <c r="AM188" s="19">
        <f t="shared" si="118"/>
        <v>0</v>
      </c>
      <c r="AN188" s="19">
        <f t="shared" si="142"/>
        <v>9</v>
      </c>
      <c r="AO188" s="19">
        <f t="shared" si="143"/>
        <v>0</v>
      </c>
      <c r="AP188" s="19">
        <f t="shared" si="144"/>
        <v>0</v>
      </c>
      <c r="AQ188" s="19">
        <f t="shared" si="162"/>
        <v>143.99999999999963</v>
      </c>
      <c r="AR188" s="19">
        <f t="shared" si="145"/>
        <v>0</v>
      </c>
      <c r="AS188" s="19">
        <f t="shared" si="146"/>
        <v>-0.6</v>
      </c>
      <c r="AT188" s="4" t="s">
        <v>0</v>
      </c>
      <c r="AU188" s="4">
        <f t="shared" si="147"/>
        <v>2202</v>
      </c>
      <c r="AV188" s="19">
        <f t="shared" si="148"/>
        <v>243.99999999999963</v>
      </c>
      <c r="AW188" s="19">
        <f t="shared" si="148"/>
        <v>139.4</v>
      </c>
      <c r="AX188" s="8">
        <f t="shared" si="149"/>
        <v>5</v>
      </c>
      <c r="AY188" s="4">
        <f t="shared" si="150"/>
        <v>12</v>
      </c>
      <c r="AZ188" s="8">
        <f t="shared" si="151"/>
        <v>1016</v>
      </c>
      <c r="BA188" s="4">
        <f t="shared" si="152"/>
        <v>0</v>
      </c>
      <c r="BB188" s="4">
        <f t="shared" si="153"/>
        <v>0</v>
      </c>
      <c r="BC188" s="4" t="str">
        <f t="shared" si="154"/>
        <v>G0</v>
      </c>
      <c r="BD188" s="4">
        <f t="shared" si="155"/>
        <v>0</v>
      </c>
      <c r="BE188" s="19">
        <f t="shared" si="156"/>
        <v>0</v>
      </c>
      <c r="BF188" s="19">
        <f t="shared" si="157"/>
        <v>1.1999999999999886</v>
      </c>
      <c r="BG188" s="19">
        <f t="shared" si="158"/>
        <v>90</v>
      </c>
      <c r="BH188" s="1" t="str">
        <f t="shared" si="159"/>
        <v>T,2201,244.0,140.6,5,12,1016.0,0,0,G0,0</v>
      </c>
      <c r="BI188" s="1" t="str">
        <f t="shared" si="160"/>
        <v>T,2202,244.0,139.4,5,12,1016.0,0,0,G0,0</v>
      </c>
      <c r="BJ188" s="1" t="str">
        <f t="shared" si="119"/>
        <v>T,2201,244.0,140.6,5,12,1016.0,0,0,G0,0|T,2202,244.0,139.4,5,12,1016.0,0,0,G0,0|</v>
      </c>
      <c r="BK188" s="1" t="str">
        <f t="shared" si="120"/>
        <v>244.0,140.0,5.0,9.0,0.0,144.0,0.0,144.0</v>
      </c>
    </row>
    <row r="189" spans="1:63" x14ac:dyDescent="0.2">
      <c r="A189" s="4">
        <f t="shared" si="163"/>
        <v>16.099999999999959</v>
      </c>
      <c r="B189" s="4">
        <f t="shared" si="121"/>
        <v>160.99999999999957</v>
      </c>
      <c r="C189" s="4">
        <f t="shared" si="122"/>
        <v>1</v>
      </c>
      <c r="D189" s="4">
        <v>1</v>
      </c>
      <c r="E189" s="4">
        <f t="shared" si="123"/>
        <v>16.099999999999959</v>
      </c>
      <c r="F189" s="19">
        <f t="shared" si="110"/>
        <v>0</v>
      </c>
      <c r="G189" s="19">
        <f t="shared" si="124"/>
        <v>0</v>
      </c>
      <c r="H189" s="19"/>
      <c r="I189" s="19">
        <f t="shared" si="125"/>
        <v>244.89999999999964</v>
      </c>
      <c r="J189" s="19">
        <f t="shared" si="126"/>
        <v>140</v>
      </c>
      <c r="K189" s="19"/>
      <c r="L189" s="19">
        <f t="shared" si="127"/>
        <v>9</v>
      </c>
      <c r="M189" s="19">
        <f t="shared" si="128"/>
        <v>0</v>
      </c>
      <c r="N189" s="19">
        <f t="shared" si="129"/>
        <v>9</v>
      </c>
      <c r="O189" s="19">
        <f t="shared" si="130"/>
        <v>0</v>
      </c>
      <c r="P189" s="19">
        <f t="shared" si="131"/>
        <v>0</v>
      </c>
      <c r="Q189" s="19">
        <f t="shared" si="161"/>
        <v>144.89999999999964</v>
      </c>
      <c r="R189" s="19">
        <f t="shared" si="132"/>
        <v>0</v>
      </c>
      <c r="S189" s="19">
        <f t="shared" si="133"/>
        <v>0.6</v>
      </c>
      <c r="T189" s="4" t="s">
        <v>0</v>
      </c>
      <c r="U189" s="4">
        <f t="shared" si="134"/>
        <v>2201</v>
      </c>
      <c r="V189" s="19">
        <f t="shared" si="111"/>
        <v>244.89999999999964</v>
      </c>
      <c r="W189" s="19">
        <f t="shared" si="111"/>
        <v>140.6</v>
      </c>
      <c r="X189" s="8">
        <f t="shared" si="135"/>
        <v>5</v>
      </c>
      <c r="Y189" s="4">
        <f t="shared" si="112"/>
        <v>12</v>
      </c>
      <c r="Z189" s="8">
        <f t="shared" si="136"/>
        <v>1016.0999999999999</v>
      </c>
      <c r="AA189" s="4">
        <f t="shared" si="137"/>
        <v>0</v>
      </c>
      <c r="AB189" s="4">
        <f t="shared" si="138"/>
        <v>0</v>
      </c>
      <c r="AC189" s="4" t="str">
        <f t="shared" si="139"/>
        <v>G0</v>
      </c>
      <c r="AD189" s="4">
        <f t="shared" si="140"/>
        <v>0</v>
      </c>
      <c r="AE189" s="4">
        <f t="shared" si="141"/>
        <v>16.099999999999959</v>
      </c>
      <c r="AF189" s="19">
        <f t="shared" si="113"/>
        <v>0</v>
      </c>
      <c r="AG189" s="19">
        <f t="shared" si="114"/>
        <v>0</v>
      </c>
      <c r="AH189" s="19"/>
      <c r="AI189" s="19">
        <f t="shared" si="115"/>
        <v>244.89999999999964</v>
      </c>
      <c r="AJ189" s="19">
        <f t="shared" si="116"/>
        <v>140</v>
      </c>
      <c r="AK189" s="19"/>
      <c r="AL189" s="19">
        <f t="shared" si="117"/>
        <v>9</v>
      </c>
      <c r="AM189" s="19">
        <f t="shared" si="118"/>
        <v>0</v>
      </c>
      <c r="AN189" s="19">
        <f t="shared" si="142"/>
        <v>9</v>
      </c>
      <c r="AO189" s="19">
        <f t="shared" si="143"/>
        <v>0</v>
      </c>
      <c r="AP189" s="19">
        <f t="shared" si="144"/>
        <v>0</v>
      </c>
      <c r="AQ189" s="19">
        <f t="shared" si="162"/>
        <v>144.89999999999964</v>
      </c>
      <c r="AR189" s="19">
        <f t="shared" si="145"/>
        <v>0</v>
      </c>
      <c r="AS189" s="19">
        <f t="shared" si="146"/>
        <v>-0.6</v>
      </c>
      <c r="AT189" s="4" t="s">
        <v>0</v>
      </c>
      <c r="AU189" s="4">
        <f t="shared" si="147"/>
        <v>2202</v>
      </c>
      <c r="AV189" s="19">
        <f t="shared" si="148"/>
        <v>244.89999999999964</v>
      </c>
      <c r="AW189" s="19">
        <f t="shared" si="148"/>
        <v>139.4</v>
      </c>
      <c r="AX189" s="8">
        <f t="shared" si="149"/>
        <v>5</v>
      </c>
      <c r="AY189" s="4">
        <f t="shared" si="150"/>
        <v>12</v>
      </c>
      <c r="AZ189" s="8">
        <f t="shared" si="151"/>
        <v>1016.0999999999999</v>
      </c>
      <c r="BA189" s="4">
        <f t="shared" si="152"/>
        <v>0</v>
      </c>
      <c r="BB189" s="4">
        <f t="shared" si="153"/>
        <v>0</v>
      </c>
      <c r="BC189" s="4" t="str">
        <f t="shared" si="154"/>
        <v>G0</v>
      </c>
      <c r="BD189" s="4">
        <f t="shared" si="155"/>
        <v>0</v>
      </c>
      <c r="BE189" s="19">
        <f t="shared" si="156"/>
        <v>0</v>
      </c>
      <c r="BF189" s="19">
        <f t="shared" si="157"/>
        <v>1.1999999999999886</v>
      </c>
      <c r="BG189" s="19">
        <f t="shared" si="158"/>
        <v>90</v>
      </c>
      <c r="BH189" s="1" t="str">
        <f t="shared" si="159"/>
        <v>T,2201,244.9,140.6,5,12,1016.1,0,0,G0,0</v>
      </c>
      <c r="BI189" s="1" t="str">
        <f t="shared" si="160"/>
        <v>T,2202,244.9,139.4,5,12,1016.1,0,0,G0,0</v>
      </c>
      <c r="BJ189" s="1" t="str">
        <f t="shared" si="119"/>
        <v>T,2201,244.9,140.6,5,12,1016.1,0,0,G0,0|T,2202,244.9,139.4,5,12,1016.1,0,0,G0,0|</v>
      </c>
      <c r="BK189" s="1" t="str">
        <f t="shared" si="120"/>
        <v>244.9,140.0,5.0,9.0,0.0,144.9,0.0,144.9</v>
      </c>
    </row>
    <row r="190" spans="1:63" x14ac:dyDescent="0.2">
      <c r="A190" s="4">
        <f t="shared" si="163"/>
        <v>16.19999999999996</v>
      </c>
      <c r="B190" s="4">
        <f t="shared" si="121"/>
        <v>161.9999999999996</v>
      </c>
      <c r="C190" s="4">
        <f t="shared" si="122"/>
        <v>1</v>
      </c>
      <c r="D190" s="4">
        <v>1</v>
      </c>
      <c r="E190" s="4">
        <f t="shared" si="123"/>
        <v>16.19999999999996</v>
      </c>
      <c r="F190" s="19">
        <f t="shared" si="110"/>
        <v>0</v>
      </c>
      <c r="G190" s="19">
        <f t="shared" si="124"/>
        <v>0</v>
      </c>
      <c r="H190" s="19"/>
      <c r="I190" s="19">
        <f t="shared" si="125"/>
        <v>245.79999999999964</v>
      </c>
      <c r="J190" s="19">
        <f t="shared" si="126"/>
        <v>140</v>
      </c>
      <c r="K190" s="19"/>
      <c r="L190" s="19">
        <f t="shared" si="127"/>
        <v>9</v>
      </c>
      <c r="M190" s="19">
        <f t="shared" si="128"/>
        <v>0</v>
      </c>
      <c r="N190" s="19">
        <f t="shared" si="129"/>
        <v>9</v>
      </c>
      <c r="O190" s="19">
        <f t="shared" si="130"/>
        <v>0</v>
      </c>
      <c r="P190" s="19">
        <f t="shared" si="131"/>
        <v>0</v>
      </c>
      <c r="Q190" s="19">
        <f t="shared" si="161"/>
        <v>145.79999999999964</v>
      </c>
      <c r="R190" s="19">
        <f t="shared" si="132"/>
        <v>0</v>
      </c>
      <c r="S190" s="19">
        <f t="shared" si="133"/>
        <v>0.6</v>
      </c>
      <c r="T190" s="4" t="s">
        <v>0</v>
      </c>
      <c r="U190" s="4">
        <f t="shared" si="134"/>
        <v>2201</v>
      </c>
      <c r="V190" s="19">
        <f t="shared" si="111"/>
        <v>245.79999999999964</v>
      </c>
      <c r="W190" s="19">
        <f t="shared" si="111"/>
        <v>140.6</v>
      </c>
      <c r="X190" s="8">
        <f t="shared" si="135"/>
        <v>5</v>
      </c>
      <c r="Y190" s="4">
        <f t="shared" si="112"/>
        <v>12</v>
      </c>
      <c r="Z190" s="8">
        <f t="shared" si="136"/>
        <v>1016.1999999999999</v>
      </c>
      <c r="AA190" s="4">
        <f t="shared" si="137"/>
        <v>0</v>
      </c>
      <c r="AB190" s="4">
        <f t="shared" si="138"/>
        <v>0</v>
      </c>
      <c r="AC190" s="4" t="str">
        <f t="shared" si="139"/>
        <v>G0</v>
      </c>
      <c r="AD190" s="4">
        <f t="shared" si="140"/>
        <v>0</v>
      </c>
      <c r="AE190" s="4">
        <f t="shared" si="141"/>
        <v>16.19999999999996</v>
      </c>
      <c r="AF190" s="19">
        <f t="shared" si="113"/>
        <v>0</v>
      </c>
      <c r="AG190" s="19">
        <f t="shared" si="114"/>
        <v>0</v>
      </c>
      <c r="AH190" s="19"/>
      <c r="AI190" s="19">
        <f t="shared" si="115"/>
        <v>245.79999999999964</v>
      </c>
      <c r="AJ190" s="19">
        <f t="shared" si="116"/>
        <v>140</v>
      </c>
      <c r="AK190" s="19"/>
      <c r="AL190" s="19">
        <f t="shared" si="117"/>
        <v>9</v>
      </c>
      <c r="AM190" s="19">
        <f t="shared" si="118"/>
        <v>0</v>
      </c>
      <c r="AN190" s="19">
        <f t="shared" si="142"/>
        <v>9</v>
      </c>
      <c r="AO190" s="19">
        <f t="shared" si="143"/>
        <v>0</v>
      </c>
      <c r="AP190" s="19">
        <f t="shared" si="144"/>
        <v>0</v>
      </c>
      <c r="AQ190" s="19">
        <f t="shared" si="162"/>
        <v>145.79999999999964</v>
      </c>
      <c r="AR190" s="19">
        <f t="shared" si="145"/>
        <v>0</v>
      </c>
      <c r="AS190" s="19">
        <f t="shared" si="146"/>
        <v>-0.6</v>
      </c>
      <c r="AT190" s="4" t="s">
        <v>0</v>
      </c>
      <c r="AU190" s="4">
        <f t="shared" si="147"/>
        <v>2202</v>
      </c>
      <c r="AV190" s="19">
        <f t="shared" si="148"/>
        <v>245.79999999999964</v>
      </c>
      <c r="AW190" s="19">
        <f t="shared" si="148"/>
        <v>139.4</v>
      </c>
      <c r="AX190" s="8">
        <f t="shared" si="149"/>
        <v>5</v>
      </c>
      <c r="AY190" s="4">
        <f t="shared" si="150"/>
        <v>12</v>
      </c>
      <c r="AZ190" s="8">
        <f t="shared" si="151"/>
        <v>1016.1999999999999</v>
      </c>
      <c r="BA190" s="4">
        <f t="shared" si="152"/>
        <v>0</v>
      </c>
      <c r="BB190" s="4">
        <f t="shared" si="153"/>
        <v>0</v>
      </c>
      <c r="BC190" s="4" t="str">
        <f t="shared" si="154"/>
        <v>G0</v>
      </c>
      <c r="BD190" s="4">
        <f t="shared" si="155"/>
        <v>0</v>
      </c>
      <c r="BE190" s="19">
        <f t="shared" si="156"/>
        <v>0</v>
      </c>
      <c r="BF190" s="19">
        <f t="shared" si="157"/>
        <v>1.1999999999999886</v>
      </c>
      <c r="BG190" s="19">
        <f t="shared" si="158"/>
        <v>90</v>
      </c>
      <c r="BH190" s="1" t="str">
        <f t="shared" si="159"/>
        <v>T,2201,245.8,140.6,5,12,1016.2,0,0,G0,0</v>
      </c>
      <c r="BI190" s="1" t="str">
        <f t="shared" si="160"/>
        <v>T,2202,245.8,139.4,5,12,1016.2,0,0,G0,0</v>
      </c>
      <c r="BJ190" s="1" t="str">
        <f t="shared" si="119"/>
        <v>T,2201,245.8,140.6,5,12,1016.2,0,0,G0,0|T,2202,245.8,139.4,5,12,1016.2,0,0,G0,0|</v>
      </c>
      <c r="BK190" s="1" t="str">
        <f t="shared" si="120"/>
        <v>245.8,140.0,5.0,9.0,0.0,145.8,0.0,145.8</v>
      </c>
    </row>
    <row r="191" spans="1:63" x14ac:dyDescent="0.2">
      <c r="A191" s="4">
        <f t="shared" si="163"/>
        <v>16.299999999999962</v>
      </c>
      <c r="B191" s="4">
        <f t="shared" si="121"/>
        <v>162.9999999999996</v>
      </c>
      <c r="C191" s="4">
        <f t="shared" si="122"/>
        <v>1</v>
      </c>
      <c r="D191" s="4">
        <v>1</v>
      </c>
      <c r="E191" s="4">
        <f t="shared" si="123"/>
        <v>16.299999999999962</v>
      </c>
      <c r="F191" s="19">
        <f t="shared" si="110"/>
        <v>0</v>
      </c>
      <c r="G191" s="19">
        <f t="shared" si="124"/>
        <v>0</v>
      </c>
      <c r="H191" s="19"/>
      <c r="I191" s="19">
        <f t="shared" si="125"/>
        <v>246.69999999999965</v>
      </c>
      <c r="J191" s="19">
        <f t="shared" si="126"/>
        <v>140</v>
      </c>
      <c r="K191" s="19"/>
      <c r="L191" s="19">
        <f t="shared" si="127"/>
        <v>9</v>
      </c>
      <c r="M191" s="19">
        <f t="shared" si="128"/>
        <v>0</v>
      </c>
      <c r="N191" s="19">
        <f t="shared" si="129"/>
        <v>9</v>
      </c>
      <c r="O191" s="19">
        <f t="shared" si="130"/>
        <v>0</v>
      </c>
      <c r="P191" s="19">
        <f t="shared" si="131"/>
        <v>0</v>
      </c>
      <c r="Q191" s="19">
        <f t="shared" si="161"/>
        <v>146.69999999999965</v>
      </c>
      <c r="R191" s="19">
        <f t="shared" si="132"/>
        <v>0</v>
      </c>
      <c r="S191" s="19">
        <f t="shared" si="133"/>
        <v>0.6</v>
      </c>
      <c r="T191" s="4" t="s">
        <v>0</v>
      </c>
      <c r="U191" s="4">
        <f t="shared" si="134"/>
        <v>2201</v>
      </c>
      <c r="V191" s="19">
        <f t="shared" si="111"/>
        <v>246.69999999999965</v>
      </c>
      <c r="W191" s="19">
        <f t="shared" si="111"/>
        <v>140.6</v>
      </c>
      <c r="X191" s="8">
        <f t="shared" si="135"/>
        <v>5</v>
      </c>
      <c r="Y191" s="4">
        <f t="shared" si="112"/>
        <v>12</v>
      </c>
      <c r="Z191" s="8">
        <f t="shared" si="136"/>
        <v>1016.3</v>
      </c>
      <c r="AA191" s="4">
        <f t="shared" si="137"/>
        <v>0</v>
      </c>
      <c r="AB191" s="4">
        <f t="shared" si="138"/>
        <v>0</v>
      </c>
      <c r="AC191" s="4" t="str">
        <f t="shared" si="139"/>
        <v>G0</v>
      </c>
      <c r="AD191" s="4">
        <f t="shared" si="140"/>
        <v>0</v>
      </c>
      <c r="AE191" s="4">
        <f t="shared" si="141"/>
        <v>16.299999999999962</v>
      </c>
      <c r="AF191" s="19">
        <f t="shared" si="113"/>
        <v>0</v>
      </c>
      <c r="AG191" s="19">
        <f t="shared" si="114"/>
        <v>0</v>
      </c>
      <c r="AH191" s="19"/>
      <c r="AI191" s="19">
        <f t="shared" si="115"/>
        <v>246.69999999999965</v>
      </c>
      <c r="AJ191" s="19">
        <f t="shared" si="116"/>
        <v>140</v>
      </c>
      <c r="AK191" s="19"/>
      <c r="AL191" s="19">
        <f t="shared" si="117"/>
        <v>9</v>
      </c>
      <c r="AM191" s="19">
        <f t="shared" si="118"/>
        <v>0</v>
      </c>
      <c r="AN191" s="19">
        <f t="shared" si="142"/>
        <v>9</v>
      </c>
      <c r="AO191" s="19">
        <f t="shared" si="143"/>
        <v>0</v>
      </c>
      <c r="AP191" s="19">
        <f t="shared" si="144"/>
        <v>0</v>
      </c>
      <c r="AQ191" s="19">
        <f t="shared" si="162"/>
        <v>146.69999999999965</v>
      </c>
      <c r="AR191" s="19">
        <f t="shared" si="145"/>
        <v>0</v>
      </c>
      <c r="AS191" s="19">
        <f t="shared" si="146"/>
        <v>-0.6</v>
      </c>
      <c r="AT191" s="4" t="s">
        <v>0</v>
      </c>
      <c r="AU191" s="4">
        <f t="shared" si="147"/>
        <v>2202</v>
      </c>
      <c r="AV191" s="19">
        <f t="shared" si="148"/>
        <v>246.69999999999965</v>
      </c>
      <c r="AW191" s="19">
        <f t="shared" si="148"/>
        <v>139.4</v>
      </c>
      <c r="AX191" s="8">
        <f t="shared" si="149"/>
        <v>5</v>
      </c>
      <c r="AY191" s="4">
        <f t="shared" si="150"/>
        <v>12</v>
      </c>
      <c r="AZ191" s="8">
        <f t="shared" si="151"/>
        <v>1016.3</v>
      </c>
      <c r="BA191" s="4">
        <f t="shared" si="152"/>
        <v>0</v>
      </c>
      <c r="BB191" s="4">
        <f t="shared" si="153"/>
        <v>0</v>
      </c>
      <c r="BC191" s="4" t="str">
        <f t="shared" si="154"/>
        <v>G0</v>
      </c>
      <c r="BD191" s="4">
        <f t="shared" si="155"/>
        <v>0</v>
      </c>
      <c r="BE191" s="19">
        <f t="shared" si="156"/>
        <v>0</v>
      </c>
      <c r="BF191" s="19">
        <f t="shared" si="157"/>
        <v>1.1999999999999886</v>
      </c>
      <c r="BG191" s="19">
        <f t="shared" si="158"/>
        <v>90</v>
      </c>
      <c r="BH191" s="1" t="str">
        <f t="shared" si="159"/>
        <v>T,2201,246.7,140.6,5,12,1016.3,0,0,G0,0</v>
      </c>
      <c r="BI191" s="1" t="str">
        <f t="shared" si="160"/>
        <v>T,2202,246.7,139.4,5,12,1016.3,0,0,G0,0</v>
      </c>
      <c r="BJ191" s="1" t="str">
        <f t="shared" si="119"/>
        <v>T,2201,246.7,140.6,5,12,1016.3,0,0,G0,0|T,2202,246.7,139.4,5,12,1016.3,0,0,G0,0|</v>
      </c>
      <c r="BK191" s="1" t="str">
        <f t="shared" si="120"/>
        <v>246.7,140.0,5.0,9.0,0.0,146.7,0.0,146.7</v>
      </c>
    </row>
    <row r="192" spans="1:63" x14ac:dyDescent="0.2">
      <c r="A192" s="4">
        <f t="shared" si="163"/>
        <v>16.399999999999963</v>
      </c>
      <c r="B192" s="4">
        <f t="shared" si="121"/>
        <v>163.99999999999963</v>
      </c>
      <c r="C192" s="4">
        <f t="shared" si="122"/>
        <v>1</v>
      </c>
      <c r="D192" s="4">
        <v>1</v>
      </c>
      <c r="E192" s="4">
        <f t="shared" si="123"/>
        <v>16.399999999999963</v>
      </c>
      <c r="F192" s="19">
        <f t="shared" si="110"/>
        <v>0</v>
      </c>
      <c r="G192" s="19">
        <f t="shared" si="124"/>
        <v>0</v>
      </c>
      <c r="H192" s="19"/>
      <c r="I192" s="19">
        <f t="shared" si="125"/>
        <v>247.59999999999968</v>
      </c>
      <c r="J192" s="19">
        <f t="shared" si="126"/>
        <v>140</v>
      </c>
      <c r="K192" s="19"/>
      <c r="L192" s="19">
        <f t="shared" si="127"/>
        <v>9</v>
      </c>
      <c r="M192" s="19">
        <f t="shared" si="128"/>
        <v>0</v>
      </c>
      <c r="N192" s="19">
        <f t="shared" si="129"/>
        <v>9</v>
      </c>
      <c r="O192" s="19">
        <f t="shared" si="130"/>
        <v>0</v>
      </c>
      <c r="P192" s="19">
        <f t="shared" si="131"/>
        <v>0</v>
      </c>
      <c r="Q192" s="19">
        <f t="shared" si="161"/>
        <v>147.59999999999968</v>
      </c>
      <c r="R192" s="19">
        <f t="shared" si="132"/>
        <v>0</v>
      </c>
      <c r="S192" s="19">
        <f t="shared" si="133"/>
        <v>0.6</v>
      </c>
      <c r="T192" s="4" t="s">
        <v>0</v>
      </c>
      <c r="U192" s="4">
        <f t="shared" si="134"/>
        <v>2201</v>
      </c>
      <c r="V192" s="19">
        <f t="shared" si="111"/>
        <v>247.59999999999968</v>
      </c>
      <c r="W192" s="19">
        <f t="shared" si="111"/>
        <v>140.6</v>
      </c>
      <c r="X192" s="8">
        <f t="shared" si="135"/>
        <v>5</v>
      </c>
      <c r="Y192" s="4">
        <f t="shared" si="112"/>
        <v>12</v>
      </c>
      <c r="Z192" s="8">
        <f t="shared" si="136"/>
        <v>1016.4</v>
      </c>
      <c r="AA192" s="4">
        <f t="shared" si="137"/>
        <v>0</v>
      </c>
      <c r="AB192" s="4">
        <f t="shared" si="138"/>
        <v>0</v>
      </c>
      <c r="AC192" s="4" t="str">
        <f t="shared" si="139"/>
        <v>G0</v>
      </c>
      <c r="AD192" s="4">
        <f t="shared" si="140"/>
        <v>0</v>
      </c>
      <c r="AE192" s="4">
        <f t="shared" si="141"/>
        <v>16.399999999999963</v>
      </c>
      <c r="AF192" s="19">
        <f t="shared" si="113"/>
        <v>0</v>
      </c>
      <c r="AG192" s="19">
        <f t="shared" si="114"/>
        <v>0</v>
      </c>
      <c r="AH192" s="19"/>
      <c r="AI192" s="19">
        <f t="shared" si="115"/>
        <v>247.59999999999968</v>
      </c>
      <c r="AJ192" s="19">
        <f t="shared" si="116"/>
        <v>140</v>
      </c>
      <c r="AK192" s="19"/>
      <c r="AL192" s="19">
        <f t="shared" si="117"/>
        <v>9</v>
      </c>
      <c r="AM192" s="19">
        <f t="shared" si="118"/>
        <v>0</v>
      </c>
      <c r="AN192" s="19">
        <f t="shared" si="142"/>
        <v>9</v>
      </c>
      <c r="AO192" s="19">
        <f t="shared" si="143"/>
        <v>0</v>
      </c>
      <c r="AP192" s="19">
        <f t="shared" si="144"/>
        <v>0</v>
      </c>
      <c r="AQ192" s="19">
        <f t="shared" si="162"/>
        <v>147.59999999999968</v>
      </c>
      <c r="AR192" s="19">
        <f t="shared" si="145"/>
        <v>0</v>
      </c>
      <c r="AS192" s="19">
        <f t="shared" si="146"/>
        <v>-0.6</v>
      </c>
      <c r="AT192" s="4" t="s">
        <v>0</v>
      </c>
      <c r="AU192" s="4">
        <f t="shared" si="147"/>
        <v>2202</v>
      </c>
      <c r="AV192" s="19">
        <f t="shared" si="148"/>
        <v>247.59999999999968</v>
      </c>
      <c r="AW192" s="19">
        <f t="shared" si="148"/>
        <v>139.4</v>
      </c>
      <c r="AX192" s="8">
        <f t="shared" si="149"/>
        <v>5</v>
      </c>
      <c r="AY192" s="4">
        <f t="shared" si="150"/>
        <v>12</v>
      </c>
      <c r="AZ192" s="8">
        <f t="shared" si="151"/>
        <v>1016.4</v>
      </c>
      <c r="BA192" s="4">
        <f t="shared" si="152"/>
        <v>0</v>
      </c>
      <c r="BB192" s="4">
        <f t="shared" si="153"/>
        <v>0</v>
      </c>
      <c r="BC192" s="4" t="str">
        <f t="shared" si="154"/>
        <v>G0</v>
      </c>
      <c r="BD192" s="4">
        <f t="shared" si="155"/>
        <v>0</v>
      </c>
      <c r="BE192" s="19">
        <f t="shared" si="156"/>
        <v>0</v>
      </c>
      <c r="BF192" s="19">
        <f t="shared" si="157"/>
        <v>1.1999999999999886</v>
      </c>
      <c r="BG192" s="19">
        <f t="shared" si="158"/>
        <v>90</v>
      </c>
      <c r="BH192" s="1" t="str">
        <f t="shared" si="159"/>
        <v>T,2201,247.6,140.6,5,12,1016.4,0,0,G0,0</v>
      </c>
      <c r="BI192" s="1" t="str">
        <f t="shared" si="160"/>
        <v>T,2202,247.6,139.4,5,12,1016.4,0,0,G0,0</v>
      </c>
      <c r="BJ192" s="1" t="str">
        <f t="shared" si="119"/>
        <v>T,2201,247.6,140.6,5,12,1016.4,0,0,G0,0|T,2202,247.6,139.4,5,12,1016.4,0,0,G0,0|</v>
      </c>
      <c r="BK192" s="1" t="str">
        <f t="shared" si="120"/>
        <v>247.6,140.0,5.0,9.0,0.0,147.6,0.0,147.6</v>
      </c>
    </row>
    <row r="193" spans="1:63" x14ac:dyDescent="0.2">
      <c r="A193" s="4">
        <f t="shared" si="163"/>
        <v>16.499999999999964</v>
      </c>
      <c r="B193" s="4">
        <f t="shared" si="121"/>
        <v>164.99999999999963</v>
      </c>
      <c r="C193" s="4">
        <f t="shared" si="122"/>
        <v>1</v>
      </c>
      <c r="D193" s="4">
        <v>1</v>
      </c>
      <c r="E193" s="4">
        <f t="shared" si="123"/>
        <v>16.499999999999964</v>
      </c>
      <c r="F193" s="19">
        <f t="shared" si="110"/>
        <v>0</v>
      </c>
      <c r="G193" s="19">
        <f t="shared" si="124"/>
        <v>0</v>
      </c>
      <c r="H193" s="19"/>
      <c r="I193" s="19">
        <f t="shared" si="125"/>
        <v>248.49999999999969</v>
      </c>
      <c r="J193" s="19">
        <f t="shared" si="126"/>
        <v>140</v>
      </c>
      <c r="K193" s="19"/>
      <c r="L193" s="19">
        <f t="shared" si="127"/>
        <v>9</v>
      </c>
      <c r="M193" s="19">
        <f t="shared" si="128"/>
        <v>0</v>
      </c>
      <c r="N193" s="19">
        <f t="shared" si="129"/>
        <v>9</v>
      </c>
      <c r="O193" s="19">
        <f t="shared" si="130"/>
        <v>0</v>
      </c>
      <c r="P193" s="19">
        <f t="shared" si="131"/>
        <v>0</v>
      </c>
      <c r="Q193" s="19">
        <f t="shared" si="161"/>
        <v>148.49999999999969</v>
      </c>
      <c r="R193" s="19">
        <f t="shared" si="132"/>
        <v>0</v>
      </c>
      <c r="S193" s="19">
        <f t="shared" si="133"/>
        <v>0.6</v>
      </c>
      <c r="T193" s="4" t="s">
        <v>0</v>
      </c>
      <c r="U193" s="4">
        <f t="shared" si="134"/>
        <v>2201</v>
      </c>
      <c r="V193" s="19">
        <f t="shared" si="111"/>
        <v>248.49999999999969</v>
      </c>
      <c r="W193" s="19">
        <f t="shared" si="111"/>
        <v>140.6</v>
      </c>
      <c r="X193" s="8">
        <f t="shared" si="135"/>
        <v>5</v>
      </c>
      <c r="Y193" s="4">
        <f t="shared" si="112"/>
        <v>12</v>
      </c>
      <c r="Z193" s="8">
        <f t="shared" si="136"/>
        <v>1016.5</v>
      </c>
      <c r="AA193" s="4">
        <f t="shared" si="137"/>
        <v>0</v>
      </c>
      <c r="AB193" s="4">
        <f t="shared" si="138"/>
        <v>0</v>
      </c>
      <c r="AC193" s="4" t="str">
        <f t="shared" si="139"/>
        <v>G0</v>
      </c>
      <c r="AD193" s="4">
        <f t="shared" si="140"/>
        <v>0</v>
      </c>
      <c r="AE193" s="4">
        <f t="shared" si="141"/>
        <v>16.499999999999964</v>
      </c>
      <c r="AF193" s="19">
        <f t="shared" si="113"/>
        <v>0</v>
      </c>
      <c r="AG193" s="19">
        <f t="shared" si="114"/>
        <v>0</v>
      </c>
      <c r="AH193" s="19"/>
      <c r="AI193" s="19">
        <f t="shared" si="115"/>
        <v>248.49999999999969</v>
      </c>
      <c r="AJ193" s="19">
        <f t="shared" si="116"/>
        <v>140</v>
      </c>
      <c r="AK193" s="19"/>
      <c r="AL193" s="19">
        <f t="shared" si="117"/>
        <v>9</v>
      </c>
      <c r="AM193" s="19">
        <f t="shared" si="118"/>
        <v>0</v>
      </c>
      <c r="AN193" s="19">
        <f t="shared" si="142"/>
        <v>9</v>
      </c>
      <c r="AO193" s="19">
        <f t="shared" si="143"/>
        <v>0</v>
      </c>
      <c r="AP193" s="19">
        <f t="shared" si="144"/>
        <v>0</v>
      </c>
      <c r="AQ193" s="19">
        <f t="shared" si="162"/>
        <v>148.49999999999969</v>
      </c>
      <c r="AR193" s="19">
        <f t="shared" si="145"/>
        <v>0</v>
      </c>
      <c r="AS193" s="19">
        <f t="shared" si="146"/>
        <v>-0.6</v>
      </c>
      <c r="AT193" s="4" t="s">
        <v>0</v>
      </c>
      <c r="AU193" s="4">
        <f t="shared" si="147"/>
        <v>2202</v>
      </c>
      <c r="AV193" s="19">
        <f t="shared" si="148"/>
        <v>248.49999999999969</v>
      </c>
      <c r="AW193" s="19">
        <f t="shared" si="148"/>
        <v>139.4</v>
      </c>
      <c r="AX193" s="8">
        <f t="shared" si="149"/>
        <v>5</v>
      </c>
      <c r="AY193" s="4">
        <f t="shared" si="150"/>
        <v>12</v>
      </c>
      <c r="AZ193" s="8">
        <f t="shared" si="151"/>
        <v>1016.5</v>
      </c>
      <c r="BA193" s="4">
        <f t="shared" si="152"/>
        <v>0</v>
      </c>
      <c r="BB193" s="4">
        <f t="shared" si="153"/>
        <v>0</v>
      </c>
      <c r="BC193" s="4" t="str">
        <f t="shared" si="154"/>
        <v>G0</v>
      </c>
      <c r="BD193" s="4">
        <f t="shared" si="155"/>
        <v>0</v>
      </c>
      <c r="BE193" s="19">
        <f t="shared" si="156"/>
        <v>0</v>
      </c>
      <c r="BF193" s="19">
        <f t="shared" si="157"/>
        <v>1.1999999999999886</v>
      </c>
      <c r="BG193" s="19">
        <f t="shared" si="158"/>
        <v>90</v>
      </c>
      <c r="BH193" s="1" t="str">
        <f t="shared" si="159"/>
        <v>T,2201,248.5,140.6,5,12,1016.5,0,0,G0,0</v>
      </c>
      <c r="BI193" s="1" t="str">
        <f t="shared" si="160"/>
        <v>T,2202,248.5,139.4,5,12,1016.5,0,0,G0,0</v>
      </c>
      <c r="BJ193" s="1" t="str">
        <f t="shared" si="119"/>
        <v>T,2201,248.5,140.6,5,12,1016.5,0,0,G0,0|T,2202,248.5,139.4,5,12,1016.5,0,0,G0,0|</v>
      </c>
      <c r="BK193" s="1" t="str">
        <f t="shared" si="120"/>
        <v>248.5,140.0,5.0,9.0,0.0,148.5,0.0,148.5</v>
      </c>
    </row>
    <row r="194" spans="1:63" x14ac:dyDescent="0.2">
      <c r="A194" s="4">
        <f t="shared" si="163"/>
        <v>16.599999999999966</v>
      </c>
      <c r="B194" s="4">
        <f t="shared" si="121"/>
        <v>165.99999999999966</v>
      </c>
      <c r="C194" s="4">
        <f t="shared" si="122"/>
        <v>1</v>
      </c>
      <c r="D194" s="4">
        <v>1</v>
      </c>
      <c r="E194" s="4">
        <f t="shared" si="123"/>
        <v>16.599999999999966</v>
      </c>
      <c r="F194" s="19">
        <f t="shared" si="110"/>
        <v>0</v>
      </c>
      <c r="G194" s="19">
        <f t="shared" si="124"/>
        <v>0</v>
      </c>
      <c r="H194" s="19"/>
      <c r="I194" s="19">
        <f t="shared" si="125"/>
        <v>249.39999999999969</v>
      </c>
      <c r="J194" s="19">
        <f t="shared" si="126"/>
        <v>140</v>
      </c>
      <c r="K194" s="19"/>
      <c r="L194" s="19">
        <f t="shared" si="127"/>
        <v>9</v>
      </c>
      <c r="M194" s="19">
        <f t="shared" si="128"/>
        <v>0</v>
      </c>
      <c r="N194" s="19">
        <f t="shared" si="129"/>
        <v>9</v>
      </c>
      <c r="O194" s="19">
        <f t="shared" si="130"/>
        <v>0</v>
      </c>
      <c r="P194" s="19">
        <f t="shared" si="131"/>
        <v>0</v>
      </c>
      <c r="Q194" s="19">
        <f t="shared" si="161"/>
        <v>149.39999999999969</v>
      </c>
      <c r="R194" s="19">
        <f t="shared" si="132"/>
        <v>0</v>
      </c>
      <c r="S194" s="19">
        <f t="shared" si="133"/>
        <v>0.6</v>
      </c>
      <c r="T194" s="4" t="s">
        <v>0</v>
      </c>
      <c r="U194" s="4">
        <f t="shared" si="134"/>
        <v>2201</v>
      </c>
      <c r="V194" s="19">
        <f t="shared" si="111"/>
        <v>249.39999999999969</v>
      </c>
      <c r="W194" s="19">
        <f t="shared" si="111"/>
        <v>140.6</v>
      </c>
      <c r="X194" s="8">
        <f t="shared" si="135"/>
        <v>5</v>
      </c>
      <c r="Y194" s="4">
        <f t="shared" si="112"/>
        <v>12</v>
      </c>
      <c r="Z194" s="8">
        <f t="shared" si="136"/>
        <v>1016.5999999999999</v>
      </c>
      <c r="AA194" s="4">
        <f t="shared" si="137"/>
        <v>0</v>
      </c>
      <c r="AB194" s="4">
        <f t="shared" si="138"/>
        <v>0</v>
      </c>
      <c r="AC194" s="4" t="str">
        <f t="shared" si="139"/>
        <v>G0</v>
      </c>
      <c r="AD194" s="4">
        <f t="shared" si="140"/>
        <v>0</v>
      </c>
      <c r="AE194" s="4">
        <f t="shared" si="141"/>
        <v>16.599999999999966</v>
      </c>
      <c r="AF194" s="19">
        <f t="shared" si="113"/>
        <v>0</v>
      </c>
      <c r="AG194" s="19">
        <f t="shared" si="114"/>
        <v>0</v>
      </c>
      <c r="AH194" s="19"/>
      <c r="AI194" s="19">
        <f t="shared" si="115"/>
        <v>249.39999999999969</v>
      </c>
      <c r="AJ194" s="19">
        <f t="shared" si="116"/>
        <v>140</v>
      </c>
      <c r="AK194" s="19"/>
      <c r="AL194" s="19">
        <f t="shared" si="117"/>
        <v>9</v>
      </c>
      <c r="AM194" s="19">
        <f t="shared" si="118"/>
        <v>0</v>
      </c>
      <c r="AN194" s="19">
        <f t="shared" si="142"/>
        <v>9</v>
      </c>
      <c r="AO194" s="19">
        <f t="shared" si="143"/>
        <v>0</v>
      </c>
      <c r="AP194" s="19">
        <f t="shared" si="144"/>
        <v>0</v>
      </c>
      <c r="AQ194" s="19">
        <f t="shared" si="162"/>
        <v>149.39999999999969</v>
      </c>
      <c r="AR194" s="19">
        <f t="shared" si="145"/>
        <v>0</v>
      </c>
      <c r="AS194" s="19">
        <f t="shared" si="146"/>
        <v>-0.6</v>
      </c>
      <c r="AT194" s="4" t="s">
        <v>0</v>
      </c>
      <c r="AU194" s="4">
        <f t="shared" si="147"/>
        <v>2202</v>
      </c>
      <c r="AV194" s="19">
        <f t="shared" si="148"/>
        <v>249.39999999999969</v>
      </c>
      <c r="AW194" s="19">
        <f t="shared" si="148"/>
        <v>139.4</v>
      </c>
      <c r="AX194" s="8">
        <f t="shared" si="149"/>
        <v>5</v>
      </c>
      <c r="AY194" s="4">
        <f t="shared" si="150"/>
        <v>12</v>
      </c>
      <c r="AZ194" s="8">
        <f t="shared" si="151"/>
        <v>1016.5999999999999</v>
      </c>
      <c r="BA194" s="4">
        <f t="shared" si="152"/>
        <v>0</v>
      </c>
      <c r="BB194" s="4">
        <f t="shared" si="153"/>
        <v>0</v>
      </c>
      <c r="BC194" s="4" t="str">
        <f t="shared" si="154"/>
        <v>G0</v>
      </c>
      <c r="BD194" s="4">
        <f t="shared" si="155"/>
        <v>0</v>
      </c>
      <c r="BE194" s="19">
        <f t="shared" si="156"/>
        <v>0</v>
      </c>
      <c r="BF194" s="19">
        <f t="shared" si="157"/>
        <v>1.1999999999999886</v>
      </c>
      <c r="BG194" s="19">
        <f t="shared" si="158"/>
        <v>90</v>
      </c>
      <c r="BH194" s="1" t="str">
        <f t="shared" si="159"/>
        <v>T,2201,249.4,140.6,5,12,1016.6,0,0,G0,0</v>
      </c>
      <c r="BI194" s="1" t="str">
        <f t="shared" si="160"/>
        <v>T,2202,249.4,139.4,5,12,1016.6,0,0,G0,0</v>
      </c>
      <c r="BJ194" s="1" t="str">
        <f t="shared" si="119"/>
        <v>T,2201,249.4,140.6,5,12,1016.6,0,0,G0,0|T,2202,249.4,139.4,5,12,1016.6,0,0,G0,0|</v>
      </c>
      <c r="BK194" s="1" t="str">
        <f t="shared" si="120"/>
        <v>249.4,140.0,5.0,9.0,0.0,149.4,0.0,149.4</v>
      </c>
    </row>
    <row r="195" spans="1:63" x14ac:dyDescent="0.2">
      <c r="A195" s="4">
        <f t="shared" si="163"/>
        <v>16.699999999999967</v>
      </c>
      <c r="B195" s="4">
        <f t="shared" si="121"/>
        <v>166.99999999999966</v>
      </c>
      <c r="C195" s="4">
        <f t="shared" si="122"/>
        <v>1</v>
      </c>
      <c r="D195" s="4">
        <v>1</v>
      </c>
      <c r="E195" s="4">
        <f t="shared" si="123"/>
        <v>16.699999999999967</v>
      </c>
      <c r="F195" s="19">
        <f t="shared" si="110"/>
        <v>0</v>
      </c>
      <c r="G195" s="19">
        <f t="shared" si="124"/>
        <v>0</v>
      </c>
      <c r="H195" s="19"/>
      <c r="I195" s="19">
        <f t="shared" si="125"/>
        <v>250.2999999999997</v>
      </c>
      <c r="J195" s="19">
        <f t="shared" si="126"/>
        <v>140</v>
      </c>
      <c r="K195" s="19"/>
      <c r="L195" s="19">
        <f t="shared" si="127"/>
        <v>9</v>
      </c>
      <c r="M195" s="19">
        <f t="shared" si="128"/>
        <v>0</v>
      </c>
      <c r="N195" s="19">
        <f t="shared" si="129"/>
        <v>9</v>
      </c>
      <c r="O195" s="19">
        <f t="shared" si="130"/>
        <v>0</v>
      </c>
      <c r="P195" s="19">
        <f t="shared" si="131"/>
        <v>0</v>
      </c>
      <c r="Q195" s="19">
        <f t="shared" si="161"/>
        <v>150.2999999999997</v>
      </c>
      <c r="R195" s="19">
        <f t="shared" si="132"/>
        <v>0</v>
      </c>
      <c r="S195" s="19">
        <f t="shared" si="133"/>
        <v>0.6</v>
      </c>
      <c r="T195" s="4" t="s">
        <v>0</v>
      </c>
      <c r="U195" s="4">
        <f t="shared" si="134"/>
        <v>2201</v>
      </c>
      <c r="V195" s="19">
        <f t="shared" si="111"/>
        <v>250.2999999999997</v>
      </c>
      <c r="W195" s="19">
        <f t="shared" si="111"/>
        <v>140.6</v>
      </c>
      <c r="X195" s="8">
        <f t="shared" si="135"/>
        <v>5</v>
      </c>
      <c r="Y195" s="4">
        <f t="shared" si="112"/>
        <v>12</v>
      </c>
      <c r="Z195" s="8">
        <f t="shared" si="136"/>
        <v>1016.6999999999999</v>
      </c>
      <c r="AA195" s="4">
        <f t="shared" si="137"/>
        <v>0</v>
      </c>
      <c r="AB195" s="4">
        <f t="shared" si="138"/>
        <v>0</v>
      </c>
      <c r="AC195" s="4" t="str">
        <f t="shared" si="139"/>
        <v>G0</v>
      </c>
      <c r="AD195" s="4">
        <f t="shared" si="140"/>
        <v>0</v>
      </c>
      <c r="AE195" s="4">
        <f t="shared" si="141"/>
        <v>16.699999999999967</v>
      </c>
      <c r="AF195" s="19">
        <f t="shared" si="113"/>
        <v>0</v>
      </c>
      <c r="AG195" s="19">
        <f t="shared" si="114"/>
        <v>0</v>
      </c>
      <c r="AH195" s="19"/>
      <c r="AI195" s="19">
        <f t="shared" si="115"/>
        <v>250.2999999999997</v>
      </c>
      <c r="AJ195" s="19">
        <f t="shared" si="116"/>
        <v>140</v>
      </c>
      <c r="AK195" s="19"/>
      <c r="AL195" s="19">
        <f t="shared" si="117"/>
        <v>9</v>
      </c>
      <c r="AM195" s="19">
        <f t="shared" si="118"/>
        <v>0</v>
      </c>
      <c r="AN195" s="19">
        <f t="shared" si="142"/>
        <v>9</v>
      </c>
      <c r="AO195" s="19">
        <f t="shared" si="143"/>
        <v>0</v>
      </c>
      <c r="AP195" s="19">
        <f t="shared" si="144"/>
        <v>0</v>
      </c>
      <c r="AQ195" s="19">
        <f t="shared" si="162"/>
        <v>150.2999999999997</v>
      </c>
      <c r="AR195" s="19">
        <f t="shared" si="145"/>
        <v>0</v>
      </c>
      <c r="AS195" s="19">
        <f t="shared" si="146"/>
        <v>-0.6</v>
      </c>
      <c r="AT195" s="4" t="s">
        <v>0</v>
      </c>
      <c r="AU195" s="4">
        <f t="shared" si="147"/>
        <v>2202</v>
      </c>
      <c r="AV195" s="19">
        <f t="shared" si="148"/>
        <v>250.2999999999997</v>
      </c>
      <c r="AW195" s="19">
        <f t="shared" si="148"/>
        <v>139.4</v>
      </c>
      <c r="AX195" s="8">
        <f t="shared" si="149"/>
        <v>5</v>
      </c>
      <c r="AY195" s="4">
        <f t="shared" si="150"/>
        <v>12</v>
      </c>
      <c r="AZ195" s="8">
        <f t="shared" si="151"/>
        <v>1016.6999999999999</v>
      </c>
      <c r="BA195" s="4">
        <f t="shared" si="152"/>
        <v>0</v>
      </c>
      <c r="BB195" s="4">
        <f t="shared" si="153"/>
        <v>0</v>
      </c>
      <c r="BC195" s="4" t="str">
        <f t="shared" si="154"/>
        <v>G0</v>
      </c>
      <c r="BD195" s="4">
        <f t="shared" si="155"/>
        <v>0</v>
      </c>
      <c r="BE195" s="19">
        <f t="shared" si="156"/>
        <v>0</v>
      </c>
      <c r="BF195" s="19">
        <f t="shared" si="157"/>
        <v>1.1999999999999886</v>
      </c>
      <c r="BG195" s="19">
        <f t="shared" si="158"/>
        <v>90</v>
      </c>
      <c r="BH195" s="1" t="str">
        <f t="shared" si="159"/>
        <v>T,2201,250.3,140.6,5,12,1016.7,0,0,G0,0</v>
      </c>
      <c r="BI195" s="1" t="str">
        <f t="shared" si="160"/>
        <v>T,2202,250.3,139.4,5,12,1016.7,0,0,G0,0</v>
      </c>
      <c r="BJ195" s="1" t="str">
        <f t="shared" si="119"/>
        <v>T,2201,250.3,140.6,5,12,1016.7,0,0,G0,0|T,2202,250.3,139.4,5,12,1016.7,0,0,G0,0|</v>
      </c>
      <c r="BK195" s="1" t="str">
        <f t="shared" si="120"/>
        <v>250.3,140.0,5.0,9.0,0.0,150.3,0.0,150.3</v>
      </c>
    </row>
    <row r="196" spans="1:63" x14ac:dyDescent="0.2">
      <c r="A196" s="4">
        <f t="shared" si="163"/>
        <v>16.799999999999969</v>
      </c>
      <c r="B196" s="4">
        <f t="shared" si="121"/>
        <v>167.99999999999969</v>
      </c>
      <c r="C196" s="4">
        <f t="shared" si="122"/>
        <v>1</v>
      </c>
      <c r="D196" s="4">
        <v>1</v>
      </c>
      <c r="E196" s="4">
        <f t="shared" si="123"/>
        <v>16.799999999999969</v>
      </c>
      <c r="F196" s="19">
        <f t="shared" si="110"/>
        <v>0</v>
      </c>
      <c r="G196" s="19">
        <f t="shared" si="124"/>
        <v>0</v>
      </c>
      <c r="H196" s="19"/>
      <c r="I196" s="19">
        <f t="shared" si="125"/>
        <v>251.1999999999997</v>
      </c>
      <c r="J196" s="19">
        <f t="shared" si="126"/>
        <v>140</v>
      </c>
      <c r="K196" s="19"/>
      <c r="L196" s="19">
        <f t="shared" si="127"/>
        <v>9</v>
      </c>
      <c r="M196" s="19">
        <f t="shared" si="128"/>
        <v>0</v>
      </c>
      <c r="N196" s="19">
        <f t="shared" si="129"/>
        <v>9</v>
      </c>
      <c r="O196" s="19">
        <f t="shared" si="130"/>
        <v>0</v>
      </c>
      <c r="P196" s="19">
        <f t="shared" si="131"/>
        <v>0</v>
      </c>
      <c r="Q196" s="19">
        <f t="shared" si="161"/>
        <v>151.1999999999997</v>
      </c>
      <c r="R196" s="19">
        <f t="shared" si="132"/>
        <v>0</v>
      </c>
      <c r="S196" s="19">
        <f t="shared" si="133"/>
        <v>0.6</v>
      </c>
      <c r="T196" s="4" t="s">
        <v>0</v>
      </c>
      <c r="U196" s="4">
        <f t="shared" si="134"/>
        <v>2201</v>
      </c>
      <c r="V196" s="19">
        <f t="shared" si="111"/>
        <v>251.1999999999997</v>
      </c>
      <c r="W196" s="19">
        <f t="shared" si="111"/>
        <v>140.6</v>
      </c>
      <c r="X196" s="8">
        <f t="shared" si="135"/>
        <v>5</v>
      </c>
      <c r="Y196" s="4">
        <f t="shared" si="112"/>
        <v>12</v>
      </c>
      <c r="Z196" s="8">
        <f t="shared" si="136"/>
        <v>1016.8</v>
      </c>
      <c r="AA196" s="4">
        <f t="shared" si="137"/>
        <v>0</v>
      </c>
      <c r="AB196" s="4">
        <f t="shared" si="138"/>
        <v>0</v>
      </c>
      <c r="AC196" s="4" t="str">
        <f t="shared" si="139"/>
        <v>G0</v>
      </c>
      <c r="AD196" s="4">
        <f t="shared" si="140"/>
        <v>0</v>
      </c>
      <c r="AE196" s="4">
        <f t="shared" si="141"/>
        <v>16.799999999999969</v>
      </c>
      <c r="AF196" s="19">
        <f t="shared" si="113"/>
        <v>0</v>
      </c>
      <c r="AG196" s="19">
        <f t="shared" si="114"/>
        <v>0</v>
      </c>
      <c r="AH196" s="19"/>
      <c r="AI196" s="19">
        <f t="shared" si="115"/>
        <v>251.1999999999997</v>
      </c>
      <c r="AJ196" s="19">
        <f t="shared" si="116"/>
        <v>140</v>
      </c>
      <c r="AK196" s="19"/>
      <c r="AL196" s="19">
        <f t="shared" si="117"/>
        <v>9</v>
      </c>
      <c r="AM196" s="19">
        <f t="shared" si="118"/>
        <v>0</v>
      </c>
      <c r="AN196" s="19">
        <f t="shared" si="142"/>
        <v>9</v>
      </c>
      <c r="AO196" s="19">
        <f t="shared" si="143"/>
        <v>0</v>
      </c>
      <c r="AP196" s="19">
        <f t="shared" si="144"/>
        <v>0</v>
      </c>
      <c r="AQ196" s="19">
        <f t="shared" si="162"/>
        <v>151.1999999999997</v>
      </c>
      <c r="AR196" s="19">
        <f t="shared" si="145"/>
        <v>0</v>
      </c>
      <c r="AS196" s="19">
        <f t="shared" si="146"/>
        <v>-0.6</v>
      </c>
      <c r="AT196" s="4" t="s">
        <v>0</v>
      </c>
      <c r="AU196" s="4">
        <f t="shared" si="147"/>
        <v>2202</v>
      </c>
      <c r="AV196" s="19">
        <f t="shared" si="148"/>
        <v>251.1999999999997</v>
      </c>
      <c r="AW196" s="19">
        <f t="shared" si="148"/>
        <v>139.4</v>
      </c>
      <c r="AX196" s="8">
        <f t="shared" si="149"/>
        <v>5</v>
      </c>
      <c r="AY196" s="4">
        <f t="shared" si="150"/>
        <v>12</v>
      </c>
      <c r="AZ196" s="8">
        <f t="shared" si="151"/>
        <v>1016.8</v>
      </c>
      <c r="BA196" s="4">
        <f t="shared" si="152"/>
        <v>0</v>
      </c>
      <c r="BB196" s="4">
        <f t="shared" si="153"/>
        <v>0</v>
      </c>
      <c r="BC196" s="4" t="str">
        <f t="shared" si="154"/>
        <v>G0</v>
      </c>
      <c r="BD196" s="4">
        <f t="shared" si="155"/>
        <v>0</v>
      </c>
      <c r="BE196" s="19">
        <f t="shared" si="156"/>
        <v>0</v>
      </c>
      <c r="BF196" s="19">
        <f t="shared" si="157"/>
        <v>1.1999999999999886</v>
      </c>
      <c r="BG196" s="19">
        <f t="shared" si="158"/>
        <v>90</v>
      </c>
      <c r="BH196" s="1" t="str">
        <f t="shared" si="159"/>
        <v>T,2201,251.2,140.6,5,12,1016.8,0,0,G0,0</v>
      </c>
      <c r="BI196" s="1" t="str">
        <f t="shared" si="160"/>
        <v>T,2202,251.2,139.4,5,12,1016.8,0,0,G0,0</v>
      </c>
      <c r="BJ196" s="1" t="str">
        <f t="shared" si="119"/>
        <v>T,2201,251.2,140.6,5,12,1016.8,0,0,G0,0|T,2202,251.2,139.4,5,12,1016.8,0,0,G0,0|</v>
      </c>
      <c r="BK196" s="1" t="str">
        <f t="shared" si="120"/>
        <v>251.2,140.0,5.0,9.0,0.0,151.2,0.0,151.2</v>
      </c>
    </row>
    <row r="197" spans="1:63" x14ac:dyDescent="0.2">
      <c r="A197" s="4">
        <f t="shared" si="163"/>
        <v>16.89999999999997</v>
      </c>
      <c r="B197" s="4">
        <f t="shared" si="121"/>
        <v>168.99999999999969</v>
      </c>
      <c r="C197" s="4">
        <f t="shared" si="122"/>
        <v>1</v>
      </c>
      <c r="D197" s="4">
        <v>1</v>
      </c>
      <c r="E197" s="4">
        <f t="shared" si="123"/>
        <v>16.89999999999997</v>
      </c>
      <c r="F197" s="19">
        <f t="shared" si="110"/>
        <v>0</v>
      </c>
      <c r="G197" s="19">
        <f t="shared" si="124"/>
        <v>0</v>
      </c>
      <c r="H197" s="19"/>
      <c r="I197" s="19">
        <f t="shared" si="125"/>
        <v>252.09999999999974</v>
      </c>
      <c r="J197" s="19">
        <f t="shared" si="126"/>
        <v>140</v>
      </c>
      <c r="K197" s="19"/>
      <c r="L197" s="19">
        <f t="shared" si="127"/>
        <v>9</v>
      </c>
      <c r="M197" s="19">
        <f t="shared" si="128"/>
        <v>0</v>
      </c>
      <c r="N197" s="19">
        <f t="shared" si="129"/>
        <v>9</v>
      </c>
      <c r="O197" s="19">
        <f t="shared" si="130"/>
        <v>0</v>
      </c>
      <c r="P197" s="19">
        <f t="shared" si="131"/>
        <v>0</v>
      </c>
      <c r="Q197" s="19">
        <f t="shared" si="161"/>
        <v>152.09999999999974</v>
      </c>
      <c r="R197" s="19">
        <f t="shared" si="132"/>
        <v>0</v>
      </c>
      <c r="S197" s="19">
        <f t="shared" si="133"/>
        <v>0.6</v>
      </c>
      <c r="T197" s="4" t="s">
        <v>0</v>
      </c>
      <c r="U197" s="4">
        <f t="shared" si="134"/>
        <v>2201</v>
      </c>
      <c r="V197" s="19">
        <f t="shared" si="111"/>
        <v>252.09999999999974</v>
      </c>
      <c r="W197" s="19">
        <f t="shared" si="111"/>
        <v>140.6</v>
      </c>
      <c r="X197" s="8">
        <f t="shared" si="135"/>
        <v>5</v>
      </c>
      <c r="Y197" s="4">
        <f t="shared" si="112"/>
        <v>12</v>
      </c>
      <c r="Z197" s="8">
        <f t="shared" si="136"/>
        <v>1016.9</v>
      </c>
      <c r="AA197" s="4">
        <f t="shared" si="137"/>
        <v>0</v>
      </c>
      <c r="AB197" s="4">
        <f t="shared" si="138"/>
        <v>0</v>
      </c>
      <c r="AC197" s="4" t="str">
        <f t="shared" si="139"/>
        <v>G0</v>
      </c>
      <c r="AD197" s="4">
        <f t="shared" si="140"/>
        <v>0</v>
      </c>
      <c r="AE197" s="4">
        <f t="shared" si="141"/>
        <v>16.89999999999997</v>
      </c>
      <c r="AF197" s="19">
        <f t="shared" si="113"/>
        <v>0</v>
      </c>
      <c r="AG197" s="19">
        <f t="shared" si="114"/>
        <v>0</v>
      </c>
      <c r="AH197" s="19"/>
      <c r="AI197" s="19">
        <f t="shared" si="115"/>
        <v>252.09999999999974</v>
      </c>
      <c r="AJ197" s="19">
        <f t="shared" si="116"/>
        <v>140</v>
      </c>
      <c r="AK197" s="19"/>
      <c r="AL197" s="19">
        <f t="shared" si="117"/>
        <v>9</v>
      </c>
      <c r="AM197" s="19">
        <f t="shared" si="118"/>
        <v>0</v>
      </c>
      <c r="AN197" s="19">
        <f t="shared" si="142"/>
        <v>9</v>
      </c>
      <c r="AO197" s="19">
        <f t="shared" si="143"/>
        <v>0</v>
      </c>
      <c r="AP197" s="19">
        <f t="shared" si="144"/>
        <v>0</v>
      </c>
      <c r="AQ197" s="19">
        <f t="shared" si="162"/>
        <v>152.09999999999974</v>
      </c>
      <c r="AR197" s="19">
        <f t="shared" si="145"/>
        <v>0</v>
      </c>
      <c r="AS197" s="19">
        <f t="shared" si="146"/>
        <v>-0.6</v>
      </c>
      <c r="AT197" s="4" t="s">
        <v>0</v>
      </c>
      <c r="AU197" s="4">
        <f t="shared" si="147"/>
        <v>2202</v>
      </c>
      <c r="AV197" s="19">
        <f t="shared" si="148"/>
        <v>252.09999999999974</v>
      </c>
      <c r="AW197" s="19">
        <f t="shared" si="148"/>
        <v>139.4</v>
      </c>
      <c r="AX197" s="8">
        <f t="shared" si="149"/>
        <v>5</v>
      </c>
      <c r="AY197" s="4">
        <f t="shared" si="150"/>
        <v>12</v>
      </c>
      <c r="AZ197" s="8">
        <f t="shared" si="151"/>
        <v>1016.9</v>
      </c>
      <c r="BA197" s="4">
        <f t="shared" si="152"/>
        <v>0</v>
      </c>
      <c r="BB197" s="4">
        <f t="shared" si="153"/>
        <v>0</v>
      </c>
      <c r="BC197" s="4" t="str">
        <f t="shared" si="154"/>
        <v>G0</v>
      </c>
      <c r="BD197" s="4">
        <f t="shared" si="155"/>
        <v>0</v>
      </c>
      <c r="BE197" s="19">
        <f t="shared" si="156"/>
        <v>0</v>
      </c>
      <c r="BF197" s="19">
        <f t="shared" si="157"/>
        <v>1.1999999999999886</v>
      </c>
      <c r="BG197" s="19">
        <f t="shared" si="158"/>
        <v>90</v>
      </c>
      <c r="BH197" s="1" t="str">
        <f t="shared" si="159"/>
        <v>T,2201,252.1,140.6,5,12,1016.9,0,0,G0,0</v>
      </c>
      <c r="BI197" s="1" t="str">
        <f t="shared" si="160"/>
        <v>T,2202,252.1,139.4,5,12,1016.9,0,0,G0,0</v>
      </c>
      <c r="BJ197" s="1" t="str">
        <f t="shared" si="119"/>
        <v>T,2201,252.1,140.6,5,12,1016.9,0,0,G0,0|T,2202,252.1,139.4,5,12,1016.9,0,0,G0,0|</v>
      </c>
      <c r="BK197" s="1" t="str">
        <f t="shared" si="120"/>
        <v>252.1,140.0,5.0,9.0,0.0,152.1,0.0,152.1</v>
      </c>
    </row>
    <row r="198" spans="1:63" x14ac:dyDescent="0.2">
      <c r="A198" s="4">
        <f t="shared" si="163"/>
        <v>16.999999999999972</v>
      </c>
      <c r="B198" s="4">
        <f t="shared" si="121"/>
        <v>169.99999999999972</v>
      </c>
      <c r="C198" s="4">
        <f t="shared" si="122"/>
        <v>1</v>
      </c>
      <c r="D198" s="4">
        <v>1</v>
      </c>
      <c r="E198" s="4">
        <f t="shared" si="123"/>
        <v>16.999999999999972</v>
      </c>
      <c r="F198" s="19">
        <f t="shared" si="110"/>
        <v>0</v>
      </c>
      <c r="G198" s="19">
        <f t="shared" si="124"/>
        <v>0</v>
      </c>
      <c r="H198" s="19"/>
      <c r="I198" s="19">
        <f t="shared" si="125"/>
        <v>252.99999999999974</v>
      </c>
      <c r="J198" s="19">
        <f t="shared" si="126"/>
        <v>140</v>
      </c>
      <c r="K198" s="19"/>
      <c r="L198" s="19">
        <f t="shared" si="127"/>
        <v>9</v>
      </c>
      <c r="M198" s="19">
        <f t="shared" si="128"/>
        <v>0</v>
      </c>
      <c r="N198" s="19">
        <f t="shared" si="129"/>
        <v>9</v>
      </c>
      <c r="O198" s="19">
        <f t="shared" si="130"/>
        <v>0</v>
      </c>
      <c r="P198" s="19">
        <f t="shared" si="131"/>
        <v>0</v>
      </c>
      <c r="Q198" s="19">
        <f t="shared" si="161"/>
        <v>152.99999999999974</v>
      </c>
      <c r="R198" s="19">
        <f t="shared" si="132"/>
        <v>0</v>
      </c>
      <c r="S198" s="19">
        <f t="shared" si="133"/>
        <v>0.6</v>
      </c>
      <c r="T198" s="4" t="s">
        <v>0</v>
      </c>
      <c r="U198" s="4">
        <f t="shared" si="134"/>
        <v>2201</v>
      </c>
      <c r="V198" s="19">
        <f t="shared" si="111"/>
        <v>252.99999999999974</v>
      </c>
      <c r="W198" s="19">
        <f t="shared" si="111"/>
        <v>140.6</v>
      </c>
      <c r="X198" s="8">
        <f t="shared" si="135"/>
        <v>5</v>
      </c>
      <c r="Y198" s="4">
        <f t="shared" si="112"/>
        <v>12</v>
      </c>
      <c r="Z198" s="8">
        <f t="shared" si="136"/>
        <v>1017</v>
      </c>
      <c r="AA198" s="4">
        <f t="shared" si="137"/>
        <v>0</v>
      </c>
      <c r="AB198" s="4">
        <f t="shared" si="138"/>
        <v>0</v>
      </c>
      <c r="AC198" s="4" t="str">
        <f t="shared" si="139"/>
        <v>G0</v>
      </c>
      <c r="AD198" s="4">
        <f t="shared" si="140"/>
        <v>0</v>
      </c>
      <c r="AE198" s="4">
        <f t="shared" si="141"/>
        <v>16.999999999999972</v>
      </c>
      <c r="AF198" s="19">
        <f t="shared" si="113"/>
        <v>0</v>
      </c>
      <c r="AG198" s="19">
        <f t="shared" si="114"/>
        <v>0</v>
      </c>
      <c r="AH198" s="19"/>
      <c r="AI198" s="19">
        <f t="shared" si="115"/>
        <v>252.99999999999974</v>
      </c>
      <c r="AJ198" s="19">
        <f t="shared" si="116"/>
        <v>140</v>
      </c>
      <c r="AK198" s="19"/>
      <c r="AL198" s="19">
        <f t="shared" si="117"/>
        <v>9</v>
      </c>
      <c r="AM198" s="19">
        <f t="shared" si="118"/>
        <v>0</v>
      </c>
      <c r="AN198" s="19">
        <f t="shared" si="142"/>
        <v>9</v>
      </c>
      <c r="AO198" s="19">
        <f t="shared" si="143"/>
        <v>0</v>
      </c>
      <c r="AP198" s="19">
        <f t="shared" si="144"/>
        <v>0</v>
      </c>
      <c r="AQ198" s="19">
        <f t="shared" si="162"/>
        <v>152.99999999999974</v>
      </c>
      <c r="AR198" s="19">
        <f t="shared" si="145"/>
        <v>0</v>
      </c>
      <c r="AS198" s="19">
        <f t="shared" si="146"/>
        <v>-0.6</v>
      </c>
      <c r="AT198" s="4" t="s">
        <v>0</v>
      </c>
      <c r="AU198" s="4">
        <f t="shared" si="147"/>
        <v>2202</v>
      </c>
      <c r="AV198" s="19">
        <f t="shared" si="148"/>
        <v>252.99999999999974</v>
      </c>
      <c r="AW198" s="19">
        <f t="shared" si="148"/>
        <v>139.4</v>
      </c>
      <c r="AX198" s="8">
        <f t="shared" si="149"/>
        <v>5</v>
      </c>
      <c r="AY198" s="4">
        <f t="shared" si="150"/>
        <v>12</v>
      </c>
      <c r="AZ198" s="8">
        <f t="shared" si="151"/>
        <v>1017</v>
      </c>
      <c r="BA198" s="4">
        <f t="shared" si="152"/>
        <v>0</v>
      </c>
      <c r="BB198" s="4">
        <f t="shared" si="153"/>
        <v>0</v>
      </c>
      <c r="BC198" s="4" t="str">
        <f t="shared" si="154"/>
        <v>G0</v>
      </c>
      <c r="BD198" s="4">
        <f t="shared" si="155"/>
        <v>0</v>
      </c>
      <c r="BE198" s="19">
        <f t="shared" si="156"/>
        <v>0</v>
      </c>
      <c r="BF198" s="19">
        <f t="shared" si="157"/>
        <v>1.1999999999999886</v>
      </c>
      <c r="BG198" s="19">
        <f t="shared" si="158"/>
        <v>90</v>
      </c>
      <c r="BH198" s="1" t="str">
        <f t="shared" si="159"/>
        <v>T,2201,253.0,140.6,5,12,1017.0,0,0,G0,0</v>
      </c>
      <c r="BI198" s="1" t="str">
        <f t="shared" si="160"/>
        <v>T,2202,253.0,139.4,5,12,1017.0,0,0,G0,0</v>
      </c>
      <c r="BJ198" s="1" t="str">
        <f t="shared" si="119"/>
        <v>T,2201,253.0,140.6,5,12,1017.0,0,0,G0,0|T,2202,253.0,139.4,5,12,1017.0,0,0,G0,0|</v>
      </c>
      <c r="BK198" s="1" t="str">
        <f t="shared" si="120"/>
        <v>253.0,140.0,5.0,9.0,0.0,153.0,0.0,153.0</v>
      </c>
    </row>
    <row r="199" spans="1:63" x14ac:dyDescent="0.2">
      <c r="A199" s="4">
        <f t="shared" si="163"/>
        <v>17.099999999999973</v>
      </c>
      <c r="B199" s="4">
        <f t="shared" si="121"/>
        <v>170.99999999999972</v>
      </c>
      <c r="C199" s="4">
        <f t="shared" si="122"/>
        <v>1</v>
      </c>
      <c r="D199" s="4">
        <v>1</v>
      </c>
      <c r="E199" s="4">
        <f t="shared" si="123"/>
        <v>17.099999999999973</v>
      </c>
      <c r="F199" s="19">
        <f t="shared" si="110"/>
        <v>0</v>
      </c>
      <c r="G199" s="19">
        <f t="shared" si="124"/>
        <v>0</v>
      </c>
      <c r="H199" s="19"/>
      <c r="I199" s="19">
        <f t="shared" si="125"/>
        <v>253.89999999999975</v>
      </c>
      <c r="J199" s="19">
        <f t="shared" si="126"/>
        <v>140</v>
      </c>
      <c r="K199" s="19"/>
      <c r="L199" s="19">
        <f t="shared" si="127"/>
        <v>9</v>
      </c>
      <c r="M199" s="19">
        <f t="shared" si="128"/>
        <v>0</v>
      </c>
      <c r="N199" s="19">
        <f t="shared" si="129"/>
        <v>9</v>
      </c>
      <c r="O199" s="19">
        <f t="shared" si="130"/>
        <v>0</v>
      </c>
      <c r="P199" s="19">
        <f t="shared" si="131"/>
        <v>0</v>
      </c>
      <c r="Q199" s="19">
        <f t="shared" si="161"/>
        <v>153.89999999999975</v>
      </c>
      <c r="R199" s="19">
        <f t="shared" si="132"/>
        <v>0</v>
      </c>
      <c r="S199" s="19">
        <f t="shared" si="133"/>
        <v>0.6</v>
      </c>
      <c r="T199" s="4" t="s">
        <v>0</v>
      </c>
      <c r="U199" s="4">
        <f t="shared" si="134"/>
        <v>2201</v>
      </c>
      <c r="V199" s="19">
        <f t="shared" si="111"/>
        <v>253.89999999999975</v>
      </c>
      <c r="W199" s="19">
        <f t="shared" si="111"/>
        <v>140.6</v>
      </c>
      <c r="X199" s="8">
        <f t="shared" si="135"/>
        <v>5</v>
      </c>
      <c r="Y199" s="4">
        <f t="shared" si="112"/>
        <v>12</v>
      </c>
      <c r="Z199" s="8">
        <f t="shared" si="136"/>
        <v>1017.1</v>
      </c>
      <c r="AA199" s="4">
        <f t="shared" si="137"/>
        <v>0</v>
      </c>
      <c r="AB199" s="4">
        <f t="shared" si="138"/>
        <v>0</v>
      </c>
      <c r="AC199" s="4" t="str">
        <f t="shared" si="139"/>
        <v>G0</v>
      </c>
      <c r="AD199" s="4">
        <f t="shared" si="140"/>
        <v>0</v>
      </c>
      <c r="AE199" s="4">
        <f t="shared" si="141"/>
        <v>17.099999999999973</v>
      </c>
      <c r="AF199" s="19">
        <f t="shared" si="113"/>
        <v>0</v>
      </c>
      <c r="AG199" s="19">
        <f t="shared" si="114"/>
        <v>0</v>
      </c>
      <c r="AH199" s="19"/>
      <c r="AI199" s="19">
        <f t="shared" si="115"/>
        <v>253.89999999999975</v>
      </c>
      <c r="AJ199" s="19">
        <f t="shared" si="116"/>
        <v>140</v>
      </c>
      <c r="AK199" s="19"/>
      <c r="AL199" s="19">
        <f t="shared" si="117"/>
        <v>9</v>
      </c>
      <c r="AM199" s="19">
        <f t="shared" si="118"/>
        <v>0</v>
      </c>
      <c r="AN199" s="19">
        <f t="shared" si="142"/>
        <v>9</v>
      </c>
      <c r="AO199" s="19">
        <f t="shared" si="143"/>
        <v>0</v>
      </c>
      <c r="AP199" s="19">
        <f t="shared" si="144"/>
        <v>0</v>
      </c>
      <c r="AQ199" s="19">
        <f t="shared" si="162"/>
        <v>153.89999999999975</v>
      </c>
      <c r="AR199" s="19">
        <f t="shared" si="145"/>
        <v>0</v>
      </c>
      <c r="AS199" s="19">
        <f t="shared" si="146"/>
        <v>-0.6</v>
      </c>
      <c r="AT199" s="4" t="s">
        <v>0</v>
      </c>
      <c r="AU199" s="4">
        <f t="shared" si="147"/>
        <v>2202</v>
      </c>
      <c r="AV199" s="19">
        <f t="shared" si="148"/>
        <v>253.89999999999975</v>
      </c>
      <c r="AW199" s="19">
        <f t="shared" si="148"/>
        <v>139.4</v>
      </c>
      <c r="AX199" s="8">
        <f t="shared" si="149"/>
        <v>5</v>
      </c>
      <c r="AY199" s="4">
        <f t="shared" si="150"/>
        <v>12</v>
      </c>
      <c r="AZ199" s="8">
        <f t="shared" si="151"/>
        <v>1017.1</v>
      </c>
      <c r="BA199" s="4">
        <f t="shared" si="152"/>
        <v>0</v>
      </c>
      <c r="BB199" s="4">
        <f t="shared" si="153"/>
        <v>0</v>
      </c>
      <c r="BC199" s="4" t="str">
        <f t="shared" si="154"/>
        <v>G0</v>
      </c>
      <c r="BD199" s="4">
        <f t="shared" si="155"/>
        <v>0</v>
      </c>
      <c r="BE199" s="19">
        <f t="shared" si="156"/>
        <v>0</v>
      </c>
      <c r="BF199" s="19">
        <f t="shared" si="157"/>
        <v>1.1999999999999886</v>
      </c>
      <c r="BG199" s="19">
        <f t="shared" si="158"/>
        <v>90</v>
      </c>
      <c r="BH199" s="1" t="str">
        <f t="shared" si="159"/>
        <v>T,2201,253.9,140.6,5,12,1017.1,0,0,G0,0</v>
      </c>
      <c r="BI199" s="1" t="str">
        <f t="shared" si="160"/>
        <v>T,2202,253.9,139.4,5,12,1017.1,0,0,G0,0</v>
      </c>
      <c r="BJ199" s="1" t="str">
        <f t="shared" si="119"/>
        <v>T,2201,253.9,140.6,5,12,1017.1,0,0,G0,0|T,2202,253.9,139.4,5,12,1017.1,0,0,G0,0|</v>
      </c>
      <c r="BK199" s="1" t="str">
        <f t="shared" si="120"/>
        <v>253.9,140.0,5.0,9.0,0.0,153.9,0.0,153.9</v>
      </c>
    </row>
    <row r="200" spans="1:63" x14ac:dyDescent="0.2">
      <c r="A200" s="4">
        <f t="shared" si="163"/>
        <v>17.199999999999974</v>
      </c>
      <c r="B200" s="4">
        <f t="shared" si="121"/>
        <v>171.99999999999974</v>
      </c>
      <c r="C200" s="4">
        <f t="shared" si="122"/>
        <v>1</v>
      </c>
      <c r="D200" s="4">
        <v>1</v>
      </c>
      <c r="E200" s="4">
        <f t="shared" si="123"/>
        <v>17.199999999999974</v>
      </c>
      <c r="F200" s="19">
        <f t="shared" si="110"/>
        <v>0</v>
      </c>
      <c r="G200" s="19">
        <f t="shared" si="124"/>
        <v>0</v>
      </c>
      <c r="H200" s="19"/>
      <c r="I200" s="19">
        <f t="shared" si="125"/>
        <v>254.79999999999978</v>
      </c>
      <c r="J200" s="19">
        <f t="shared" si="126"/>
        <v>140</v>
      </c>
      <c r="K200" s="19"/>
      <c r="L200" s="19">
        <f t="shared" si="127"/>
        <v>9</v>
      </c>
      <c r="M200" s="19">
        <f t="shared" si="128"/>
        <v>0</v>
      </c>
      <c r="N200" s="19">
        <f t="shared" si="129"/>
        <v>9</v>
      </c>
      <c r="O200" s="19">
        <f t="shared" si="130"/>
        <v>0</v>
      </c>
      <c r="P200" s="19">
        <f t="shared" si="131"/>
        <v>0</v>
      </c>
      <c r="Q200" s="19">
        <f t="shared" si="161"/>
        <v>154.79999999999978</v>
      </c>
      <c r="R200" s="19">
        <f t="shared" si="132"/>
        <v>0</v>
      </c>
      <c r="S200" s="19">
        <f t="shared" si="133"/>
        <v>0.6</v>
      </c>
      <c r="T200" s="4" t="s">
        <v>0</v>
      </c>
      <c r="U200" s="4">
        <f t="shared" si="134"/>
        <v>2201</v>
      </c>
      <c r="V200" s="19">
        <f t="shared" si="111"/>
        <v>254.79999999999978</v>
      </c>
      <c r="W200" s="19">
        <f t="shared" si="111"/>
        <v>140.6</v>
      </c>
      <c r="X200" s="8">
        <f t="shared" si="135"/>
        <v>5</v>
      </c>
      <c r="Y200" s="4">
        <f t="shared" si="112"/>
        <v>12</v>
      </c>
      <c r="Z200" s="8">
        <f t="shared" si="136"/>
        <v>1017.1999999999999</v>
      </c>
      <c r="AA200" s="4">
        <f t="shared" si="137"/>
        <v>0</v>
      </c>
      <c r="AB200" s="4">
        <f t="shared" si="138"/>
        <v>0</v>
      </c>
      <c r="AC200" s="4" t="str">
        <f t="shared" si="139"/>
        <v>G0</v>
      </c>
      <c r="AD200" s="4">
        <f t="shared" si="140"/>
        <v>0</v>
      </c>
      <c r="AE200" s="4">
        <f t="shared" si="141"/>
        <v>17.199999999999974</v>
      </c>
      <c r="AF200" s="19">
        <f t="shared" si="113"/>
        <v>0</v>
      </c>
      <c r="AG200" s="19">
        <f t="shared" si="114"/>
        <v>0</v>
      </c>
      <c r="AH200" s="19"/>
      <c r="AI200" s="19">
        <f t="shared" si="115"/>
        <v>254.79999999999978</v>
      </c>
      <c r="AJ200" s="19">
        <f t="shared" si="116"/>
        <v>140</v>
      </c>
      <c r="AK200" s="19"/>
      <c r="AL200" s="19">
        <f t="shared" si="117"/>
        <v>9</v>
      </c>
      <c r="AM200" s="19">
        <f t="shared" si="118"/>
        <v>0</v>
      </c>
      <c r="AN200" s="19">
        <f t="shared" si="142"/>
        <v>9</v>
      </c>
      <c r="AO200" s="19">
        <f t="shared" si="143"/>
        <v>0</v>
      </c>
      <c r="AP200" s="19">
        <f t="shared" si="144"/>
        <v>0</v>
      </c>
      <c r="AQ200" s="19">
        <f t="shared" si="162"/>
        <v>154.79999999999978</v>
      </c>
      <c r="AR200" s="19">
        <f t="shared" si="145"/>
        <v>0</v>
      </c>
      <c r="AS200" s="19">
        <f t="shared" si="146"/>
        <v>-0.6</v>
      </c>
      <c r="AT200" s="4" t="s">
        <v>0</v>
      </c>
      <c r="AU200" s="4">
        <f t="shared" si="147"/>
        <v>2202</v>
      </c>
      <c r="AV200" s="19">
        <f t="shared" si="148"/>
        <v>254.79999999999978</v>
      </c>
      <c r="AW200" s="19">
        <f t="shared" si="148"/>
        <v>139.4</v>
      </c>
      <c r="AX200" s="8">
        <f t="shared" si="149"/>
        <v>5</v>
      </c>
      <c r="AY200" s="4">
        <f t="shared" si="150"/>
        <v>12</v>
      </c>
      <c r="AZ200" s="8">
        <f t="shared" si="151"/>
        <v>1017.1999999999999</v>
      </c>
      <c r="BA200" s="4">
        <f t="shared" si="152"/>
        <v>0</v>
      </c>
      <c r="BB200" s="4">
        <f t="shared" si="153"/>
        <v>0</v>
      </c>
      <c r="BC200" s="4" t="str">
        <f t="shared" si="154"/>
        <v>G0</v>
      </c>
      <c r="BD200" s="4">
        <f t="shared" si="155"/>
        <v>0</v>
      </c>
      <c r="BE200" s="19">
        <f t="shared" si="156"/>
        <v>0</v>
      </c>
      <c r="BF200" s="19">
        <f t="shared" si="157"/>
        <v>1.1999999999999886</v>
      </c>
      <c r="BG200" s="19">
        <f t="shared" si="158"/>
        <v>90</v>
      </c>
      <c r="BH200" s="1" t="str">
        <f t="shared" si="159"/>
        <v>T,2201,254.8,140.6,5,12,1017.2,0,0,G0,0</v>
      </c>
      <c r="BI200" s="1" t="str">
        <f t="shared" si="160"/>
        <v>T,2202,254.8,139.4,5,12,1017.2,0,0,G0,0</v>
      </c>
      <c r="BJ200" s="1" t="str">
        <f t="shared" si="119"/>
        <v>T,2201,254.8,140.6,5,12,1017.2,0,0,G0,0|T,2202,254.8,139.4,5,12,1017.2,0,0,G0,0|</v>
      </c>
      <c r="BK200" s="1" t="str">
        <f t="shared" si="120"/>
        <v>254.8,140.0,5.0,9.0,0.0,154.8,0.0,154.8</v>
      </c>
    </row>
    <row r="201" spans="1:63" x14ac:dyDescent="0.2">
      <c r="A201" s="4">
        <f t="shared" si="163"/>
        <v>17.299999999999976</v>
      </c>
      <c r="B201" s="4">
        <f t="shared" si="121"/>
        <v>172.99999999999974</v>
      </c>
      <c r="C201" s="4">
        <f t="shared" si="122"/>
        <v>1</v>
      </c>
      <c r="D201" s="4">
        <v>1</v>
      </c>
      <c r="E201" s="4">
        <f t="shared" si="123"/>
        <v>17.299999999999976</v>
      </c>
      <c r="F201" s="19">
        <f t="shared" si="110"/>
        <v>0</v>
      </c>
      <c r="G201" s="19">
        <f t="shared" si="124"/>
        <v>0</v>
      </c>
      <c r="H201" s="19"/>
      <c r="I201" s="19">
        <f t="shared" si="125"/>
        <v>255.69999999999979</v>
      </c>
      <c r="J201" s="19">
        <f t="shared" si="126"/>
        <v>140</v>
      </c>
      <c r="K201" s="19"/>
      <c r="L201" s="19">
        <f t="shared" si="127"/>
        <v>9</v>
      </c>
      <c r="M201" s="19">
        <f t="shared" si="128"/>
        <v>0</v>
      </c>
      <c r="N201" s="19">
        <f t="shared" si="129"/>
        <v>9</v>
      </c>
      <c r="O201" s="19">
        <f t="shared" si="130"/>
        <v>0</v>
      </c>
      <c r="P201" s="19">
        <f t="shared" si="131"/>
        <v>0</v>
      </c>
      <c r="Q201" s="19">
        <f t="shared" si="161"/>
        <v>155.69999999999979</v>
      </c>
      <c r="R201" s="19">
        <f t="shared" si="132"/>
        <v>0</v>
      </c>
      <c r="S201" s="19">
        <f t="shared" si="133"/>
        <v>0.6</v>
      </c>
      <c r="T201" s="4" t="s">
        <v>0</v>
      </c>
      <c r="U201" s="4">
        <f t="shared" si="134"/>
        <v>2201</v>
      </c>
      <c r="V201" s="19">
        <f t="shared" si="111"/>
        <v>255.69999999999979</v>
      </c>
      <c r="W201" s="19">
        <f t="shared" si="111"/>
        <v>140.6</v>
      </c>
      <c r="X201" s="8">
        <f t="shared" si="135"/>
        <v>5</v>
      </c>
      <c r="Y201" s="4">
        <f t="shared" si="112"/>
        <v>12</v>
      </c>
      <c r="Z201" s="8">
        <f t="shared" si="136"/>
        <v>1017.3</v>
      </c>
      <c r="AA201" s="4">
        <f t="shared" si="137"/>
        <v>0</v>
      </c>
      <c r="AB201" s="4">
        <f t="shared" si="138"/>
        <v>0</v>
      </c>
      <c r="AC201" s="4" t="str">
        <f t="shared" si="139"/>
        <v>G0</v>
      </c>
      <c r="AD201" s="4">
        <f t="shared" si="140"/>
        <v>0</v>
      </c>
      <c r="AE201" s="4">
        <f t="shared" si="141"/>
        <v>17.299999999999976</v>
      </c>
      <c r="AF201" s="19">
        <f t="shared" si="113"/>
        <v>0</v>
      </c>
      <c r="AG201" s="19">
        <f t="shared" si="114"/>
        <v>0</v>
      </c>
      <c r="AH201" s="19"/>
      <c r="AI201" s="19">
        <f t="shared" si="115"/>
        <v>255.69999999999979</v>
      </c>
      <c r="AJ201" s="19">
        <f t="shared" si="116"/>
        <v>140</v>
      </c>
      <c r="AK201" s="19"/>
      <c r="AL201" s="19">
        <f t="shared" si="117"/>
        <v>9</v>
      </c>
      <c r="AM201" s="19">
        <f t="shared" si="118"/>
        <v>0</v>
      </c>
      <c r="AN201" s="19">
        <f t="shared" si="142"/>
        <v>9</v>
      </c>
      <c r="AO201" s="19">
        <f t="shared" si="143"/>
        <v>0</v>
      </c>
      <c r="AP201" s="19">
        <f t="shared" si="144"/>
        <v>0</v>
      </c>
      <c r="AQ201" s="19">
        <f t="shared" si="162"/>
        <v>155.69999999999979</v>
      </c>
      <c r="AR201" s="19">
        <f t="shared" si="145"/>
        <v>0</v>
      </c>
      <c r="AS201" s="19">
        <f t="shared" si="146"/>
        <v>-0.6</v>
      </c>
      <c r="AT201" s="4" t="s">
        <v>0</v>
      </c>
      <c r="AU201" s="4">
        <f t="shared" si="147"/>
        <v>2202</v>
      </c>
      <c r="AV201" s="19">
        <f t="shared" si="148"/>
        <v>255.69999999999979</v>
      </c>
      <c r="AW201" s="19">
        <f t="shared" si="148"/>
        <v>139.4</v>
      </c>
      <c r="AX201" s="8">
        <f t="shared" si="149"/>
        <v>5</v>
      </c>
      <c r="AY201" s="4">
        <f t="shared" si="150"/>
        <v>12</v>
      </c>
      <c r="AZ201" s="8">
        <f t="shared" si="151"/>
        <v>1017.3</v>
      </c>
      <c r="BA201" s="4">
        <f t="shared" si="152"/>
        <v>0</v>
      </c>
      <c r="BB201" s="4">
        <f t="shared" si="153"/>
        <v>0</v>
      </c>
      <c r="BC201" s="4" t="str">
        <f t="shared" si="154"/>
        <v>G0</v>
      </c>
      <c r="BD201" s="4">
        <f t="shared" si="155"/>
        <v>0</v>
      </c>
      <c r="BE201" s="19">
        <f t="shared" si="156"/>
        <v>0</v>
      </c>
      <c r="BF201" s="19">
        <f t="shared" si="157"/>
        <v>1.1999999999999886</v>
      </c>
      <c r="BG201" s="19">
        <f t="shared" si="158"/>
        <v>90</v>
      </c>
      <c r="BH201" s="1" t="str">
        <f t="shared" si="159"/>
        <v>T,2201,255.7,140.6,5,12,1017.3,0,0,G0,0</v>
      </c>
      <c r="BI201" s="1" t="str">
        <f t="shared" si="160"/>
        <v>T,2202,255.7,139.4,5,12,1017.3,0,0,G0,0</v>
      </c>
      <c r="BJ201" s="1" t="str">
        <f t="shared" si="119"/>
        <v>T,2201,255.7,140.6,5,12,1017.3,0,0,G0,0|T,2202,255.7,139.4,5,12,1017.3,0,0,G0,0|</v>
      </c>
      <c r="BK201" s="1" t="str">
        <f t="shared" si="120"/>
        <v>255.7,140.0,5.0,9.0,0.0,155.7,0.0,155.7</v>
      </c>
    </row>
    <row r="202" spans="1:63" x14ac:dyDescent="0.2">
      <c r="A202" s="4">
        <f t="shared" si="163"/>
        <v>17.399999999999977</v>
      </c>
      <c r="B202" s="4">
        <f t="shared" si="121"/>
        <v>173.99999999999977</v>
      </c>
      <c r="C202" s="4">
        <f t="shared" si="122"/>
        <v>1</v>
      </c>
      <c r="D202" s="4">
        <v>1</v>
      </c>
      <c r="E202" s="4">
        <f t="shared" si="123"/>
        <v>17.399999999999977</v>
      </c>
      <c r="F202" s="19">
        <f t="shared" si="110"/>
        <v>0</v>
      </c>
      <c r="G202" s="19">
        <f t="shared" si="124"/>
        <v>0</v>
      </c>
      <c r="H202" s="19"/>
      <c r="I202" s="19">
        <f t="shared" si="125"/>
        <v>256.5999999999998</v>
      </c>
      <c r="J202" s="19">
        <f t="shared" si="126"/>
        <v>140</v>
      </c>
      <c r="K202" s="19"/>
      <c r="L202" s="19">
        <f t="shared" si="127"/>
        <v>9</v>
      </c>
      <c r="M202" s="19">
        <f t="shared" si="128"/>
        <v>0</v>
      </c>
      <c r="N202" s="19">
        <f t="shared" si="129"/>
        <v>9</v>
      </c>
      <c r="O202" s="19">
        <f t="shared" si="130"/>
        <v>0</v>
      </c>
      <c r="P202" s="19">
        <f t="shared" si="131"/>
        <v>0</v>
      </c>
      <c r="Q202" s="19">
        <f t="shared" si="161"/>
        <v>156.5999999999998</v>
      </c>
      <c r="R202" s="19">
        <f t="shared" si="132"/>
        <v>0</v>
      </c>
      <c r="S202" s="19">
        <f t="shared" si="133"/>
        <v>0.6</v>
      </c>
      <c r="T202" s="4" t="s">
        <v>0</v>
      </c>
      <c r="U202" s="4">
        <f t="shared" si="134"/>
        <v>2201</v>
      </c>
      <c r="V202" s="19">
        <f t="shared" si="111"/>
        <v>256.5999999999998</v>
      </c>
      <c r="W202" s="19">
        <f t="shared" si="111"/>
        <v>140.6</v>
      </c>
      <c r="X202" s="8">
        <f t="shared" si="135"/>
        <v>5</v>
      </c>
      <c r="Y202" s="4">
        <f t="shared" si="112"/>
        <v>12</v>
      </c>
      <c r="Z202" s="8">
        <f t="shared" si="136"/>
        <v>1017.4</v>
      </c>
      <c r="AA202" s="4">
        <f t="shared" si="137"/>
        <v>0</v>
      </c>
      <c r="AB202" s="4">
        <f t="shared" si="138"/>
        <v>0</v>
      </c>
      <c r="AC202" s="4" t="str">
        <f t="shared" si="139"/>
        <v>G0</v>
      </c>
      <c r="AD202" s="4">
        <f t="shared" si="140"/>
        <v>0</v>
      </c>
      <c r="AE202" s="4">
        <f t="shared" si="141"/>
        <v>17.399999999999977</v>
      </c>
      <c r="AF202" s="19">
        <f t="shared" si="113"/>
        <v>0</v>
      </c>
      <c r="AG202" s="19">
        <f t="shared" si="114"/>
        <v>0</v>
      </c>
      <c r="AH202" s="19"/>
      <c r="AI202" s="19">
        <f t="shared" si="115"/>
        <v>256.5999999999998</v>
      </c>
      <c r="AJ202" s="19">
        <f t="shared" si="116"/>
        <v>140</v>
      </c>
      <c r="AK202" s="19"/>
      <c r="AL202" s="19">
        <f t="shared" si="117"/>
        <v>9</v>
      </c>
      <c r="AM202" s="19">
        <f t="shared" si="118"/>
        <v>0</v>
      </c>
      <c r="AN202" s="19">
        <f t="shared" si="142"/>
        <v>9</v>
      </c>
      <c r="AO202" s="19">
        <f t="shared" si="143"/>
        <v>0</v>
      </c>
      <c r="AP202" s="19">
        <f t="shared" si="144"/>
        <v>0</v>
      </c>
      <c r="AQ202" s="19">
        <f t="shared" si="162"/>
        <v>156.5999999999998</v>
      </c>
      <c r="AR202" s="19">
        <f t="shared" si="145"/>
        <v>0</v>
      </c>
      <c r="AS202" s="19">
        <f t="shared" si="146"/>
        <v>-0.6</v>
      </c>
      <c r="AT202" s="4" t="s">
        <v>0</v>
      </c>
      <c r="AU202" s="4">
        <f t="shared" si="147"/>
        <v>2202</v>
      </c>
      <c r="AV202" s="19">
        <f t="shared" si="148"/>
        <v>256.5999999999998</v>
      </c>
      <c r="AW202" s="19">
        <f t="shared" si="148"/>
        <v>139.4</v>
      </c>
      <c r="AX202" s="8">
        <f t="shared" si="149"/>
        <v>5</v>
      </c>
      <c r="AY202" s="4">
        <f t="shared" si="150"/>
        <v>12</v>
      </c>
      <c r="AZ202" s="8">
        <f t="shared" si="151"/>
        <v>1017.4</v>
      </c>
      <c r="BA202" s="4">
        <f t="shared" si="152"/>
        <v>0</v>
      </c>
      <c r="BB202" s="4">
        <f t="shared" si="153"/>
        <v>0</v>
      </c>
      <c r="BC202" s="4" t="str">
        <f t="shared" si="154"/>
        <v>G0</v>
      </c>
      <c r="BD202" s="4">
        <f t="shared" si="155"/>
        <v>0</v>
      </c>
      <c r="BE202" s="19">
        <f t="shared" si="156"/>
        <v>0</v>
      </c>
      <c r="BF202" s="19">
        <f t="shared" si="157"/>
        <v>1.1999999999999886</v>
      </c>
      <c r="BG202" s="19">
        <f t="shared" si="158"/>
        <v>90</v>
      </c>
      <c r="BH202" s="1" t="str">
        <f t="shared" si="159"/>
        <v>T,2201,256.6,140.6,5,12,1017.4,0,0,G0,0</v>
      </c>
      <c r="BI202" s="1" t="str">
        <f t="shared" si="160"/>
        <v>T,2202,256.6,139.4,5,12,1017.4,0,0,G0,0</v>
      </c>
      <c r="BJ202" s="1" t="str">
        <f t="shared" si="119"/>
        <v>T,2201,256.6,140.6,5,12,1017.4,0,0,G0,0|T,2202,256.6,139.4,5,12,1017.4,0,0,G0,0|</v>
      </c>
      <c r="BK202" s="1" t="str">
        <f t="shared" si="120"/>
        <v>256.6,140.0,5.0,9.0,0.0,156.6,0.0,156.6</v>
      </c>
    </row>
    <row r="203" spans="1:63" x14ac:dyDescent="0.2">
      <c r="A203" s="4">
        <f t="shared" si="163"/>
        <v>17.499999999999979</v>
      </c>
      <c r="B203" s="4">
        <f t="shared" si="121"/>
        <v>174.99999999999977</v>
      </c>
      <c r="C203" s="4">
        <f t="shared" si="122"/>
        <v>1</v>
      </c>
      <c r="D203" s="4">
        <v>1</v>
      </c>
      <c r="E203" s="4">
        <f t="shared" si="123"/>
        <v>17.499999999999979</v>
      </c>
      <c r="F203" s="19">
        <f t="shared" si="110"/>
        <v>0</v>
      </c>
      <c r="G203" s="19">
        <f t="shared" si="124"/>
        <v>0</v>
      </c>
      <c r="H203" s="19"/>
      <c r="I203" s="19">
        <f t="shared" si="125"/>
        <v>257.49999999999977</v>
      </c>
      <c r="J203" s="19">
        <f t="shared" si="126"/>
        <v>140</v>
      </c>
      <c r="K203" s="19"/>
      <c r="L203" s="19">
        <f t="shared" si="127"/>
        <v>9</v>
      </c>
      <c r="M203" s="19">
        <f t="shared" si="128"/>
        <v>0</v>
      </c>
      <c r="N203" s="19">
        <f t="shared" si="129"/>
        <v>9</v>
      </c>
      <c r="O203" s="19">
        <f t="shared" si="130"/>
        <v>0</v>
      </c>
      <c r="P203" s="19">
        <f t="shared" si="131"/>
        <v>0</v>
      </c>
      <c r="Q203" s="19">
        <f t="shared" si="161"/>
        <v>157.49999999999977</v>
      </c>
      <c r="R203" s="19">
        <f t="shared" si="132"/>
        <v>0</v>
      </c>
      <c r="S203" s="19">
        <f t="shared" si="133"/>
        <v>0.6</v>
      </c>
      <c r="T203" s="4" t="s">
        <v>0</v>
      </c>
      <c r="U203" s="4">
        <f t="shared" si="134"/>
        <v>2201</v>
      </c>
      <c r="V203" s="19">
        <f t="shared" si="111"/>
        <v>257.49999999999977</v>
      </c>
      <c r="W203" s="19">
        <f t="shared" si="111"/>
        <v>140.6</v>
      </c>
      <c r="X203" s="8">
        <f t="shared" si="135"/>
        <v>5</v>
      </c>
      <c r="Y203" s="4">
        <f t="shared" si="112"/>
        <v>12</v>
      </c>
      <c r="Z203" s="8">
        <f t="shared" si="136"/>
        <v>1017.5</v>
      </c>
      <c r="AA203" s="4">
        <f t="shared" si="137"/>
        <v>0</v>
      </c>
      <c r="AB203" s="4">
        <f t="shared" si="138"/>
        <v>0</v>
      </c>
      <c r="AC203" s="4" t="str">
        <f t="shared" si="139"/>
        <v>G0</v>
      </c>
      <c r="AD203" s="4">
        <f t="shared" si="140"/>
        <v>0</v>
      </c>
      <c r="AE203" s="4">
        <f t="shared" si="141"/>
        <v>17.499999999999979</v>
      </c>
      <c r="AF203" s="19">
        <f t="shared" si="113"/>
        <v>0</v>
      </c>
      <c r="AG203" s="19">
        <f t="shared" si="114"/>
        <v>0</v>
      </c>
      <c r="AH203" s="19"/>
      <c r="AI203" s="19">
        <f t="shared" si="115"/>
        <v>257.49999999999977</v>
      </c>
      <c r="AJ203" s="19">
        <f t="shared" si="116"/>
        <v>140</v>
      </c>
      <c r="AK203" s="19"/>
      <c r="AL203" s="19">
        <f t="shared" si="117"/>
        <v>9</v>
      </c>
      <c r="AM203" s="19">
        <f t="shared" si="118"/>
        <v>0</v>
      </c>
      <c r="AN203" s="19">
        <f t="shared" si="142"/>
        <v>9</v>
      </c>
      <c r="AO203" s="19">
        <f t="shared" si="143"/>
        <v>0</v>
      </c>
      <c r="AP203" s="19">
        <f t="shared" si="144"/>
        <v>0</v>
      </c>
      <c r="AQ203" s="19">
        <f t="shared" si="162"/>
        <v>157.49999999999977</v>
      </c>
      <c r="AR203" s="19">
        <f t="shared" si="145"/>
        <v>0</v>
      </c>
      <c r="AS203" s="19">
        <f t="shared" si="146"/>
        <v>-0.6</v>
      </c>
      <c r="AT203" s="4" t="s">
        <v>0</v>
      </c>
      <c r="AU203" s="4">
        <f t="shared" si="147"/>
        <v>2202</v>
      </c>
      <c r="AV203" s="19">
        <f t="shared" si="148"/>
        <v>257.49999999999977</v>
      </c>
      <c r="AW203" s="19">
        <f t="shared" si="148"/>
        <v>139.4</v>
      </c>
      <c r="AX203" s="8">
        <f t="shared" si="149"/>
        <v>5</v>
      </c>
      <c r="AY203" s="4">
        <f t="shared" si="150"/>
        <v>12</v>
      </c>
      <c r="AZ203" s="8">
        <f t="shared" si="151"/>
        <v>1017.5</v>
      </c>
      <c r="BA203" s="4">
        <f t="shared" si="152"/>
        <v>0</v>
      </c>
      <c r="BB203" s="4">
        <f t="shared" si="153"/>
        <v>0</v>
      </c>
      <c r="BC203" s="4" t="str">
        <f t="shared" si="154"/>
        <v>G0</v>
      </c>
      <c r="BD203" s="4">
        <f t="shared" si="155"/>
        <v>0</v>
      </c>
      <c r="BE203" s="19">
        <f t="shared" si="156"/>
        <v>0</v>
      </c>
      <c r="BF203" s="19">
        <f t="shared" si="157"/>
        <v>1.1999999999999886</v>
      </c>
      <c r="BG203" s="19">
        <f t="shared" si="158"/>
        <v>90</v>
      </c>
      <c r="BH203" s="1" t="str">
        <f t="shared" si="159"/>
        <v>T,2201,257.5,140.6,5,12,1017.5,0,0,G0,0</v>
      </c>
      <c r="BI203" s="1" t="str">
        <f t="shared" si="160"/>
        <v>T,2202,257.5,139.4,5,12,1017.5,0,0,G0,0</v>
      </c>
      <c r="BJ203" s="1" t="str">
        <f t="shared" si="119"/>
        <v>T,2201,257.5,140.6,5,12,1017.5,0,0,G0,0|T,2202,257.5,139.4,5,12,1017.5,0,0,G0,0|</v>
      </c>
      <c r="BK203" s="1" t="str">
        <f t="shared" si="120"/>
        <v>257.5,140.0,5.0,9.0,0.0,157.5,0.0,157.5</v>
      </c>
    </row>
    <row r="204" spans="1:63" x14ac:dyDescent="0.2">
      <c r="A204" s="4">
        <f t="shared" si="163"/>
        <v>17.59999999999998</v>
      </c>
      <c r="B204" s="4">
        <f t="shared" si="121"/>
        <v>175.9999999999998</v>
      </c>
      <c r="C204" s="4">
        <f t="shared" si="122"/>
        <v>1</v>
      </c>
      <c r="D204" s="4">
        <v>1</v>
      </c>
      <c r="E204" s="4">
        <f t="shared" si="123"/>
        <v>17.59999999999998</v>
      </c>
      <c r="F204" s="19">
        <f t="shared" si="110"/>
        <v>0</v>
      </c>
      <c r="G204" s="19">
        <f t="shared" si="124"/>
        <v>0</v>
      </c>
      <c r="H204" s="19"/>
      <c r="I204" s="19">
        <f t="shared" si="125"/>
        <v>258.39999999999981</v>
      </c>
      <c r="J204" s="19">
        <f t="shared" si="126"/>
        <v>140</v>
      </c>
      <c r="K204" s="19"/>
      <c r="L204" s="19">
        <f t="shared" si="127"/>
        <v>9</v>
      </c>
      <c r="M204" s="19">
        <f t="shared" si="128"/>
        <v>0</v>
      </c>
      <c r="N204" s="19">
        <f t="shared" si="129"/>
        <v>9</v>
      </c>
      <c r="O204" s="19">
        <f t="shared" si="130"/>
        <v>0</v>
      </c>
      <c r="P204" s="19">
        <f t="shared" si="131"/>
        <v>0</v>
      </c>
      <c r="Q204" s="19">
        <f t="shared" si="161"/>
        <v>158.39999999999981</v>
      </c>
      <c r="R204" s="19">
        <f t="shared" si="132"/>
        <v>0</v>
      </c>
      <c r="S204" s="19">
        <f t="shared" si="133"/>
        <v>0.6</v>
      </c>
      <c r="T204" s="4" t="s">
        <v>0</v>
      </c>
      <c r="U204" s="4">
        <f t="shared" si="134"/>
        <v>2201</v>
      </c>
      <c r="V204" s="19">
        <f t="shared" si="111"/>
        <v>258.39999999999981</v>
      </c>
      <c r="W204" s="19">
        <f t="shared" si="111"/>
        <v>140.6</v>
      </c>
      <c r="X204" s="8">
        <f t="shared" si="135"/>
        <v>5</v>
      </c>
      <c r="Y204" s="4">
        <f t="shared" si="112"/>
        <v>12</v>
      </c>
      <c r="Z204" s="8">
        <f t="shared" si="136"/>
        <v>1017.6</v>
      </c>
      <c r="AA204" s="4">
        <f t="shared" si="137"/>
        <v>0</v>
      </c>
      <c r="AB204" s="4">
        <f t="shared" si="138"/>
        <v>0</v>
      </c>
      <c r="AC204" s="4" t="str">
        <f t="shared" si="139"/>
        <v>G0</v>
      </c>
      <c r="AD204" s="4">
        <f t="shared" si="140"/>
        <v>0</v>
      </c>
      <c r="AE204" s="4">
        <f t="shared" si="141"/>
        <v>17.59999999999998</v>
      </c>
      <c r="AF204" s="19">
        <f t="shared" si="113"/>
        <v>0</v>
      </c>
      <c r="AG204" s="19">
        <f t="shared" si="114"/>
        <v>0</v>
      </c>
      <c r="AH204" s="19"/>
      <c r="AI204" s="19">
        <f t="shared" si="115"/>
        <v>258.39999999999981</v>
      </c>
      <c r="AJ204" s="19">
        <f t="shared" si="116"/>
        <v>140</v>
      </c>
      <c r="AK204" s="19"/>
      <c r="AL204" s="19">
        <f t="shared" si="117"/>
        <v>9</v>
      </c>
      <c r="AM204" s="19">
        <f t="shared" si="118"/>
        <v>0</v>
      </c>
      <c r="AN204" s="19">
        <f t="shared" si="142"/>
        <v>9</v>
      </c>
      <c r="AO204" s="19">
        <f t="shared" si="143"/>
        <v>0</v>
      </c>
      <c r="AP204" s="19">
        <f t="shared" si="144"/>
        <v>0</v>
      </c>
      <c r="AQ204" s="19">
        <f t="shared" si="162"/>
        <v>158.39999999999981</v>
      </c>
      <c r="AR204" s="19">
        <f t="shared" si="145"/>
        <v>0</v>
      </c>
      <c r="AS204" s="19">
        <f t="shared" si="146"/>
        <v>-0.6</v>
      </c>
      <c r="AT204" s="4" t="s">
        <v>0</v>
      </c>
      <c r="AU204" s="4">
        <f t="shared" si="147"/>
        <v>2202</v>
      </c>
      <c r="AV204" s="19">
        <f t="shared" si="148"/>
        <v>258.39999999999981</v>
      </c>
      <c r="AW204" s="19">
        <f t="shared" si="148"/>
        <v>139.4</v>
      </c>
      <c r="AX204" s="8">
        <f t="shared" si="149"/>
        <v>5</v>
      </c>
      <c r="AY204" s="4">
        <f t="shared" si="150"/>
        <v>12</v>
      </c>
      <c r="AZ204" s="8">
        <f t="shared" si="151"/>
        <v>1017.6</v>
      </c>
      <c r="BA204" s="4">
        <f t="shared" si="152"/>
        <v>0</v>
      </c>
      <c r="BB204" s="4">
        <f t="shared" si="153"/>
        <v>0</v>
      </c>
      <c r="BC204" s="4" t="str">
        <f t="shared" si="154"/>
        <v>G0</v>
      </c>
      <c r="BD204" s="4">
        <f t="shared" si="155"/>
        <v>0</v>
      </c>
      <c r="BE204" s="19">
        <f t="shared" si="156"/>
        <v>0</v>
      </c>
      <c r="BF204" s="19">
        <f t="shared" si="157"/>
        <v>1.1999999999999886</v>
      </c>
      <c r="BG204" s="19">
        <f t="shared" si="158"/>
        <v>90</v>
      </c>
      <c r="BH204" s="1" t="str">
        <f t="shared" si="159"/>
        <v>T,2201,258.4,140.6,5,12,1017.6,0,0,G0,0</v>
      </c>
      <c r="BI204" s="1" t="str">
        <f t="shared" si="160"/>
        <v>T,2202,258.4,139.4,5,12,1017.6,0,0,G0,0</v>
      </c>
      <c r="BJ204" s="1" t="str">
        <f t="shared" si="119"/>
        <v>T,2201,258.4,140.6,5,12,1017.6,0,0,G0,0|T,2202,258.4,139.4,5,12,1017.6,0,0,G0,0|</v>
      </c>
      <c r="BK204" s="1" t="str">
        <f t="shared" si="120"/>
        <v>258.4,140.0,5.0,9.0,0.0,158.4,0.0,158.4</v>
      </c>
    </row>
    <row r="205" spans="1:63" x14ac:dyDescent="0.2">
      <c r="A205" s="4">
        <f t="shared" si="163"/>
        <v>17.699999999999982</v>
      </c>
      <c r="B205" s="4">
        <f t="shared" si="121"/>
        <v>176.9999999999998</v>
      </c>
      <c r="C205" s="4">
        <f t="shared" si="122"/>
        <v>1</v>
      </c>
      <c r="D205" s="4">
        <v>1</v>
      </c>
      <c r="E205" s="4">
        <f t="shared" si="123"/>
        <v>17.699999999999982</v>
      </c>
      <c r="F205" s="19">
        <f t="shared" si="110"/>
        <v>0</v>
      </c>
      <c r="G205" s="19">
        <f t="shared" si="124"/>
        <v>0</v>
      </c>
      <c r="H205" s="19"/>
      <c r="I205" s="19">
        <f t="shared" si="125"/>
        <v>259.29999999999984</v>
      </c>
      <c r="J205" s="19">
        <f t="shared" si="126"/>
        <v>140</v>
      </c>
      <c r="K205" s="19"/>
      <c r="L205" s="19">
        <f t="shared" si="127"/>
        <v>9</v>
      </c>
      <c r="M205" s="19">
        <f t="shared" si="128"/>
        <v>0</v>
      </c>
      <c r="N205" s="19">
        <f t="shared" si="129"/>
        <v>9</v>
      </c>
      <c r="O205" s="19">
        <f t="shared" si="130"/>
        <v>0</v>
      </c>
      <c r="P205" s="19">
        <f t="shared" si="131"/>
        <v>0</v>
      </c>
      <c r="Q205" s="19">
        <f t="shared" si="161"/>
        <v>159.29999999999984</v>
      </c>
      <c r="R205" s="19">
        <f t="shared" si="132"/>
        <v>0</v>
      </c>
      <c r="S205" s="19">
        <f t="shared" si="133"/>
        <v>0.6</v>
      </c>
      <c r="T205" s="4" t="s">
        <v>0</v>
      </c>
      <c r="U205" s="4">
        <f t="shared" si="134"/>
        <v>2201</v>
      </c>
      <c r="V205" s="19">
        <f t="shared" si="111"/>
        <v>259.29999999999984</v>
      </c>
      <c r="W205" s="19">
        <f t="shared" si="111"/>
        <v>140.6</v>
      </c>
      <c r="X205" s="8">
        <f t="shared" si="135"/>
        <v>5</v>
      </c>
      <c r="Y205" s="4">
        <f t="shared" si="112"/>
        <v>12</v>
      </c>
      <c r="Z205" s="8">
        <f t="shared" si="136"/>
        <v>1017.6999999999999</v>
      </c>
      <c r="AA205" s="4">
        <f t="shared" si="137"/>
        <v>0</v>
      </c>
      <c r="AB205" s="4">
        <f t="shared" si="138"/>
        <v>0</v>
      </c>
      <c r="AC205" s="4" t="str">
        <f t="shared" si="139"/>
        <v>G0</v>
      </c>
      <c r="AD205" s="4">
        <f t="shared" si="140"/>
        <v>0</v>
      </c>
      <c r="AE205" s="4">
        <f t="shared" si="141"/>
        <v>17.699999999999982</v>
      </c>
      <c r="AF205" s="19">
        <f t="shared" si="113"/>
        <v>0</v>
      </c>
      <c r="AG205" s="19">
        <f t="shared" si="114"/>
        <v>0</v>
      </c>
      <c r="AH205" s="19"/>
      <c r="AI205" s="19">
        <f t="shared" si="115"/>
        <v>259.29999999999984</v>
      </c>
      <c r="AJ205" s="19">
        <f t="shared" si="116"/>
        <v>140</v>
      </c>
      <c r="AK205" s="19"/>
      <c r="AL205" s="19">
        <f t="shared" si="117"/>
        <v>9</v>
      </c>
      <c r="AM205" s="19">
        <f t="shared" si="118"/>
        <v>0</v>
      </c>
      <c r="AN205" s="19">
        <f t="shared" si="142"/>
        <v>9</v>
      </c>
      <c r="AO205" s="19">
        <f t="shared" si="143"/>
        <v>0</v>
      </c>
      <c r="AP205" s="19">
        <f t="shared" si="144"/>
        <v>0</v>
      </c>
      <c r="AQ205" s="19">
        <f t="shared" si="162"/>
        <v>159.29999999999984</v>
      </c>
      <c r="AR205" s="19">
        <f t="shared" si="145"/>
        <v>0</v>
      </c>
      <c r="AS205" s="19">
        <f t="shared" si="146"/>
        <v>-0.6</v>
      </c>
      <c r="AT205" s="4" t="s">
        <v>0</v>
      </c>
      <c r="AU205" s="4">
        <f t="shared" si="147"/>
        <v>2202</v>
      </c>
      <c r="AV205" s="19">
        <f t="shared" si="148"/>
        <v>259.29999999999984</v>
      </c>
      <c r="AW205" s="19">
        <f t="shared" si="148"/>
        <v>139.4</v>
      </c>
      <c r="AX205" s="8">
        <f t="shared" si="149"/>
        <v>5</v>
      </c>
      <c r="AY205" s="4">
        <f t="shared" si="150"/>
        <v>12</v>
      </c>
      <c r="AZ205" s="8">
        <f t="shared" si="151"/>
        <v>1017.6999999999999</v>
      </c>
      <c r="BA205" s="4">
        <f t="shared" si="152"/>
        <v>0</v>
      </c>
      <c r="BB205" s="4">
        <f t="shared" si="153"/>
        <v>0</v>
      </c>
      <c r="BC205" s="4" t="str">
        <f t="shared" si="154"/>
        <v>G0</v>
      </c>
      <c r="BD205" s="4">
        <f t="shared" si="155"/>
        <v>0</v>
      </c>
      <c r="BE205" s="19">
        <f t="shared" si="156"/>
        <v>0</v>
      </c>
      <c r="BF205" s="19">
        <f t="shared" si="157"/>
        <v>1.1999999999999886</v>
      </c>
      <c r="BG205" s="19">
        <f t="shared" si="158"/>
        <v>90</v>
      </c>
      <c r="BH205" s="1" t="str">
        <f t="shared" si="159"/>
        <v>T,2201,259.3,140.6,5,12,1017.7,0,0,G0,0</v>
      </c>
      <c r="BI205" s="1" t="str">
        <f t="shared" si="160"/>
        <v>T,2202,259.3,139.4,5,12,1017.7,0,0,G0,0</v>
      </c>
      <c r="BJ205" s="1" t="str">
        <f t="shared" si="119"/>
        <v>T,2201,259.3,140.6,5,12,1017.7,0,0,G0,0|T,2202,259.3,139.4,5,12,1017.7,0,0,G0,0|</v>
      </c>
      <c r="BK205" s="1" t="str">
        <f t="shared" si="120"/>
        <v>259.3,140.0,5.0,9.0,0.0,159.3,0.0,159.3</v>
      </c>
    </row>
    <row r="206" spans="1:63" x14ac:dyDescent="0.2">
      <c r="A206" s="4">
        <f t="shared" si="163"/>
        <v>17.799999999999983</v>
      </c>
      <c r="B206" s="4">
        <f t="shared" si="121"/>
        <v>177.99999999999983</v>
      </c>
      <c r="C206" s="4">
        <f t="shared" si="122"/>
        <v>1</v>
      </c>
      <c r="D206" s="4">
        <v>1</v>
      </c>
      <c r="E206" s="4">
        <f t="shared" si="123"/>
        <v>17.799999999999983</v>
      </c>
      <c r="F206" s="19">
        <f t="shared" si="110"/>
        <v>0</v>
      </c>
      <c r="G206" s="19">
        <f t="shared" si="124"/>
        <v>0</v>
      </c>
      <c r="H206" s="19"/>
      <c r="I206" s="19">
        <f t="shared" si="125"/>
        <v>260.19999999999982</v>
      </c>
      <c r="J206" s="19">
        <f t="shared" si="126"/>
        <v>140</v>
      </c>
      <c r="K206" s="19"/>
      <c r="L206" s="19">
        <f t="shared" si="127"/>
        <v>9</v>
      </c>
      <c r="M206" s="19">
        <f t="shared" si="128"/>
        <v>0</v>
      </c>
      <c r="N206" s="19">
        <f t="shared" si="129"/>
        <v>9</v>
      </c>
      <c r="O206" s="19">
        <f t="shared" si="130"/>
        <v>0</v>
      </c>
      <c r="P206" s="19">
        <f t="shared" si="131"/>
        <v>0</v>
      </c>
      <c r="Q206" s="19">
        <f t="shared" si="161"/>
        <v>160.19999999999982</v>
      </c>
      <c r="R206" s="19">
        <f t="shared" si="132"/>
        <v>0</v>
      </c>
      <c r="S206" s="19">
        <f t="shared" si="133"/>
        <v>0.6</v>
      </c>
      <c r="T206" s="4" t="s">
        <v>0</v>
      </c>
      <c r="U206" s="4">
        <f t="shared" si="134"/>
        <v>2201</v>
      </c>
      <c r="V206" s="19">
        <f t="shared" si="111"/>
        <v>260.19999999999982</v>
      </c>
      <c r="W206" s="19">
        <f t="shared" si="111"/>
        <v>140.6</v>
      </c>
      <c r="X206" s="8">
        <f t="shared" si="135"/>
        <v>5</v>
      </c>
      <c r="Y206" s="4">
        <f t="shared" si="112"/>
        <v>12</v>
      </c>
      <c r="Z206" s="8">
        <f t="shared" si="136"/>
        <v>1017.8</v>
      </c>
      <c r="AA206" s="4">
        <f t="shared" si="137"/>
        <v>0</v>
      </c>
      <c r="AB206" s="4">
        <f t="shared" si="138"/>
        <v>0</v>
      </c>
      <c r="AC206" s="4" t="str">
        <f t="shared" si="139"/>
        <v>G0</v>
      </c>
      <c r="AD206" s="4">
        <f t="shared" si="140"/>
        <v>0</v>
      </c>
      <c r="AE206" s="4">
        <f t="shared" si="141"/>
        <v>17.799999999999983</v>
      </c>
      <c r="AF206" s="19">
        <f t="shared" si="113"/>
        <v>0</v>
      </c>
      <c r="AG206" s="19">
        <f t="shared" si="114"/>
        <v>0</v>
      </c>
      <c r="AH206" s="19"/>
      <c r="AI206" s="19">
        <f t="shared" si="115"/>
        <v>260.19999999999982</v>
      </c>
      <c r="AJ206" s="19">
        <f t="shared" si="116"/>
        <v>140</v>
      </c>
      <c r="AK206" s="19"/>
      <c r="AL206" s="19">
        <f t="shared" si="117"/>
        <v>9</v>
      </c>
      <c r="AM206" s="19">
        <f t="shared" si="118"/>
        <v>0</v>
      </c>
      <c r="AN206" s="19">
        <f t="shared" si="142"/>
        <v>9</v>
      </c>
      <c r="AO206" s="19">
        <f t="shared" si="143"/>
        <v>0</v>
      </c>
      <c r="AP206" s="19">
        <f t="shared" si="144"/>
        <v>0</v>
      </c>
      <c r="AQ206" s="19">
        <f t="shared" si="162"/>
        <v>160.19999999999982</v>
      </c>
      <c r="AR206" s="19">
        <f t="shared" si="145"/>
        <v>0</v>
      </c>
      <c r="AS206" s="19">
        <f t="shared" si="146"/>
        <v>-0.6</v>
      </c>
      <c r="AT206" s="4" t="s">
        <v>0</v>
      </c>
      <c r="AU206" s="4">
        <f t="shared" si="147"/>
        <v>2202</v>
      </c>
      <c r="AV206" s="19">
        <f t="shared" si="148"/>
        <v>260.19999999999982</v>
      </c>
      <c r="AW206" s="19">
        <f t="shared" si="148"/>
        <v>139.4</v>
      </c>
      <c r="AX206" s="8">
        <f t="shared" si="149"/>
        <v>5</v>
      </c>
      <c r="AY206" s="4">
        <f t="shared" si="150"/>
        <v>12</v>
      </c>
      <c r="AZ206" s="8">
        <f t="shared" si="151"/>
        <v>1017.8</v>
      </c>
      <c r="BA206" s="4">
        <f t="shared" si="152"/>
        <v>0</v>
      </c>
      <c r="BB206" s="4">
        <f t="shared" si="153"/>
        <v>0</v>
      </c>
      <c r="BC206" s="4" t="str">
        <f t="shared" si="154"/>
        <v>G0</v>
      </c>
      <c r="BD206" s="4">
        <f t="shared" si="155"/>
        <v>0</v>
      </c>
      <c r="BE206" s="19">
        <f t="shared" si="156"/>
        <v>0</v>
      </c>
      <c r="BF206" s="19">
        <f t="shared" si="157"/>
        <v>1.1999999999999886</v>
      </c>
      <c r="BG206" s="19">
        <f t="shared" si="158"/>
        <v>90</v>
      </c>
      <c r="BH206" s="1" t="str">
        <f t="shared" si="159"/>
        <v>T,2201,260.2,140.6,5,12,1017.8,0,0,G0,0</v>
      </c>
      <c r="BI206" s="1" t="str">
        <f t="shared" si="160"/>
        <v>T,2202,260.2,139.4,5,12,1017.8,0,0,G0,0</v>
      </c>
      <c r="BJ206" s="1" t="str">
        <f t="shared" si="119"/>
        <v>T,2201,260.2,140.6,5,12,1017.8,0,0,G0,0|T,2202,260.2,139.4,5,12,1017.8,0,0,G0,0|</v>
      </c>
      <c r="BK206" s="1" t="str">
        <f t="shared" si="120"/>
        <v>260.2,140.0,5.0,9.0,0.0,160.2,0.0,160.2</v>
      </c>
    </row>
    <row r="207" spans="1:63" x14ac:dyDescent="0.2">
      <c r="A207" s="4">
        <f t="shared" si="163"/>
        <v>17.899999999999984</v>
      </c>
      <c r="B207" s="4">
        <f t="shared" si="121"/>
        <v>178.99999999999983</v>
      </c>
      <c r="C207" s="4">
        <f t="shared" si="122"/>
        <v>1</v>
      </c>
      <c r="D207" s="4">
        <v>1</v>
      </c>
      <c r="E207" s="4">
        <f t="shared" si="123"/>
        <v>17.899999999999984</v>
      </c>
      <c r="F207" s="19">
        <f t="shared" si="110"/>
        <v>0</v>
      </c>
      <c r="G207" s="19">
        <f t="shared" si="124"/>
        <v>0</v>
      </c>
      <c r="H207" s="19"/>
      <c r="I207" s="19">
        <f t="shared" si="125"/>
        <v>261.09999999999985</v>
      </c>
      <c r="J207" s="19">
        <f t="shared" si="126"/>
        <v>140</v>
      </c>
      <c r="K207" s="19"/>
      <c r="L207" s="19">
        <f t="shared" si="127"/>
        <v>9</v>
      </c>
      <c r="M207" s="19">
        <f t="shared" si="128"/>
        <v>0</v>
      </c>
      <c r="N207" s="19">
        <f t="shared" si="129"/>
        <v>9</v>
      </c>
      <c r="O207" s="19">
        <f t="shared" si="130"/>
        <v>0</v>
      </c>
      <c r="P207" s="19">
        <f t="shared" si="131"/>
        <v>0</v>
      </c>
      <c r="Q207" s="19">
        <f t="shared" si="161"/>
        <v>161.09999999999985</v>
      </c>
      <c r="R207" s="19">
        <f t="shared" si="132"/>
        <v>0</v>
      </c>
      <c r="S207" s="19">
        <f t="shared" si="133"/>
        <v>0.6</v>
      </c>
      <c r="T207" s="4" t="s">
        <v>0</v>
      </c>
      <c r="U207" s="4">
        <f t="shared" si="134"/>
        <v>2201</v>
      </c>
      <c r="V207" s="19">
        <f t="shared" si="111"/>
        <v>261.09999999999985</v>
      </c>
      <c r="W207" s="19">
        <f t="shared" si="111"/>
        <v>140.6</v>
      </c>
      <c r="X207" s="8">
        <f t="shared" si="135"/>
        <v>5</v>
      </c>
      <c r="Y207" s="4">
        <f t="shared" si="112"/>
        <v>12</v>
      </c>
      <c r="Z207" s="8">
        <f t="shared" si="136"/>
        <v>1017.9</v>
      </c>
      <c r="AA207" s="4">
        <f t="shared" si="137"/>
        <v>0</v>
      </c>
      <c r="AB207" s="4">
        <f t="shared" si="138"/>
        <v>0</v>
      </c>
      <c r="AC207" s="4" t="str">
        <f t="shared" si="139"/>
        <v>G0</v>
      </c>
      <c r="AD207" s="4">
        <f t="shared" si="140"/>
        <v>0</v>
      </c>
      <c r="AE207" s="4">
        <f t="shared" si="141"/>
        <v>17.899999999999984</v>
      </c>
      <c r="AF207" s="19">
        <f t="shared" si="113"/>
        <v>0</v>
      </c>
      <c r="AG207" s="19">
        <f t="shared" si="114"/>
        <v>0</v>
      </c>
      <c r="AH207" s="19"/>
      <c r="AI207" s="19">
        <f t="shared" si="115"/>
        <v>261.09999999999985</v>
      </c>
      <c r="AJ207" s="19">
        <f t="shared" si="116"/>
        <v>140</v>
      </c>
      <c r="AK207" s="19"/>
      <c r="AL207" s="19">
        <f t="shared" si="117"/>
        <v>9</v>
      </c>
      <c r="AM207" s="19">
        <f t="shared" si="118"/>
        <v>0</v>
      </c>
      <c r="AN207" s="19">
        <f t="shared" si="142"/>
        <v>9</v>
      </c>
      <c r="AO207" s="19">
        <f t="shared" si="143"/>
        <v>0</v>
      </c>
      <c r="AP207" s="19">
        <f t="shared" si="144"/>
        <v>0</v>
      </c>
      <c r="AQ207" s="19">
        <f t="shared" si="162"/>
        <v>161.09999999999985</v>
      </c>
      <c r="AR207" s="19">
        <f t="shared" si="145"/>
        <v>0</v>
      </c>
      <c r="AS207" s="19">
        <f t="shared" si="146"/>
        <v>-0.6</v>
      </c>
      <c r="AT207" s="4" t="s">
        <v>0</v>
      </c>
      <c r="AU207" s="4">
        <f t="shared" si="147"/>
        <v>2202</v>
      </c>
      <c r="AV207" s="19">
        <f t="shared" si="148"/>
        <v>261.09999999999985</v>
      </c>
      <c r="AW207" s="19">
        <f t="shared" si="148"/>
        <v>139.4</v>
      </c>
      <c r="AX207" s="8">
        <f t="shared" si="149"/>
        <v>5</v>
      </c>
      <c r="AY207" s="4">
        <f t="shared" si="150"/>
        <v>12</v>
      </c>
      <c r="AZ207" s="8">
        <f t="shared" si="151"/>
        <v>1017.9</v>
      </c>
      <c r="BA207" s="4">
        <f t="shared" si="152"/>
        <v>0</v>
      </c>
      <c r="BB207" s="4">
        <f t="shared" si="153"/>
        <v>0</v>
      </c>
      <c r="BC207" s="4" t="str">
        <f t="shared" si="154"/>
        <v>G0</v>
      </c>
      <c r="BD207" s="4">
        <f t="shared" si="155"/>
        <v>0</v>
      </c>
      <c r="BE207" s="19">
        <f t="shared" si="156"/>
        <v>0</v>
      </c>
      <c r="BF207" s="19">
        <f t="shared" si="157"/>
        <v>1.1999999999999886</v>
      </c>
      <c r="BG207" s="19">
        <f t="shared" si="158"/>
        <v>90</v>
      </c>
      <c r="BH207" s="1" t="str">
        <f t="shared" si="159"/>
        <v>T,2201,261.1,140.6,5,12,1017.9,0,0,G0,0</v>
      </c>
      <c r="BI207" s="1" t="str">
        <f t="shared" si="160"/>
        <v>T,2202,261.1,139.4,5,12,1017.9,0,0,G0,0</v>
      </c>
      <c r="BJ207" s="1" t="str">
        <f t="shared" si="119"/>
        <v>T,2201,261.1,140.6,5,12,1017.9,0,0,G0,0|T,2202,261.1,139.4,5,12,1017.9,0,0,G0,0|</v>
      </c>
      <c r="BK207" s="1" t="str">
        <f t="shared" si="120"/>
        <v>261.1,140.0,5.0,9.0,0.0,161.1,0.0,161.1</v>
      </c>
    </row>
    <row r="208" spans="1:63" x14ac:dyDescent="0.2">
      <c r="A208" s="4">
        <f t="shared" si="163"/>
        <v>17.999999999999986</v>
      </c>
      <c r="B208" s="4">
        <f t="shared" si="121"/>
        <v>179.99999999999986</v>
      </c>
      <c r="C208" s="4">
        <f t="shared" si="122"/>
        <v>1</v>
      </c>
      <c r="D208" s="4">
        <v>1</v>
      </c>
      <c r="E208" s="4">
        <f t="shared" si="123"/>
        <v>17.999999999999986</v>
      </c>
      <c r="F208" s="19">
        <f t="shared" si="110"/>
        <v>0</v>
      </c>
      <c r="G208" s="19">
        <f t="shared" si="124"/>
        <v>0</v>
      </c>
      <c r="H208" s="19"/>
      <c r="I208" s="19">
        <f t="shared" si="125"/>
        <v>261.99999999999989</v>
      </c>
      <c r="J208" s="19">
        <f t="shared" si="126"/>
        <v>140</v>
      </c>
      <c r="K208" s="19"/>
      <c r="L208" s="19">
        <f t="shared" si="127"/>
        <v>9</v>
      </c>
      <c r="M208" s="19">
        <f t="shared" si="128"/>
        <v>0</v>
      </c>
      <c r="N208" s="19">
        <f t="shared" si="129"/>
        <v>9</v>
      </c>
      <c r="O208" s="19">
        <f t="shared" si="130"/>
        <v>0</v>
      </c>
      <c r="P208" s="19">
        <f t="shared" si="131"/>
        <v>0</v>
      </c>
      <c r="Q208" s="19">
        <f t="shared" si="161"/>
        <v>161.99999999999989</v>
      </c>
      <c r="R208" s="19">
        <f t="shared" si="132"/>
        <v>0</v>
      </c>
      <c r="S208" s="19">
        <f t="shared" si="133"/>
        <v>0.6</v>
      </c>
      <c r="T208" s="4" t="s">
        <v>0</v>
      </c>
      <c r="U208" s="4">
        <f t="shared" si="134"/>
        <v>2201</v>
      </c>
      <c r="V208" s="19">
        <f t="shared" si="111"/>
        <v>261.99999999999989</v>
      </c>
      <c r="W208" s="19">
        <f t="shared" si="111"/>
        <v>140.6</v>
      </c>
      <c r="X208" s="8">
        <f t="shared" si="135"/>
        <v>5</v>
      </c>
      <c r="Y208" s="4">
        <f t="shared" si="112"/>
        <v>12</v>
      </c>
      <c r="Z208" s="8">
        <f t="shared" si="136"/>
        <v>1018</v>
      </c>
      <c r="AA208" s="4">
        <f t="shared" si="137"/>
        <v>0</v>
      </c>
      <c r="AB208" s="4">
        <f t="shared" si="138"/>
        <v>0</v>
      </c>
      <c r="AC208" s="4" t="str">
        <f t="shared" si="139"/>
        <v>G0</v>
      </c>
      <c r="AD208" s="4">
        <f t="shared" si="140"/>
        <v>0</v>
      </c>
      <c r="AE208" s="4">
        <f t="shared" si="141"/>
        <v>17.999999999999986</v>
      </c>
      <c r="AF208" s="19">
        <f t="shared" si="113"/>
        <v>0</v>
      </c>
      <c r="AG208" s="19">
        <f t="shared" si="114"/>
        <v>0</v>
      </c>
      <c r="AH208" s="19"/>
      <c r="AI208" s="19">
        <f t="shared" si="115"/>
        <v>261.99999999999989</v>
      </c>
      <c r="AJ208" s="19">
        <f t="shared" si="116"/>
        <v>140</v>
      </c>
      <c r="AK208" s="19"/>
      <c r="AL208" s="19">
        <f t="shared" si="117"/>
        <v>9</v>
      </c>
      <c r="AM208" s="19">
        <f t="shared" si="118"/>
        <v>0</v>
      </c>
      <c r="AN208" s="19">
        <f t="shared" si="142"/>
        <v>9</v>
      </c>
      <c r="AO208" s="19">
        <f t="shared" si="143"/>
        <v>0</v>
      </c>
      <c r="AP208" s="19">
        <f t="shared" si="144"/>
        <v>0</v>
      </c>
      <c r="AQ208" s="19">
        <f t="shared" si="162"/>
        <v>161.99999999999989</v>
      </c>
      <c r="AR208" s="19">
        <f t="shared" si="145"/>
        <v>0</v>
      </c>
      <c r="AS208" s="19">
        <f t="shared" si="146"/>
        <v>-0.6</v>
      </c>
      <c r="AT208" s="4" t="s">
        <v>0</v>
      </c>
      <c r="AU208" s="4">
        <f t="shared" si="147"/>
        <v>2202</v>
      </c>
      <c r="AV208" s="19">
        <f t="shared" si="148"/>
        <v>261.99999999999989</v>
      </c>
      <c r="AW208" s="19">
        <f t="shared" si="148"/>
        <v>139.4</v>
      </c>
      <c r="AX208" s="8">
        <f t="shared" si="149"/>
        <v>5</v>
      </c>
      <c r="AY208" s="4">
        <f t="shared" si="150"/>
        <v>12</v>
      </c>
      <c r="AZ208" s="8">
        <f t="shared" si="151"/>
        <v>1018</v>
      </c>
      <c r="BA208" s="4">
        <f t="shared" si="152"/>
        <v>0</v>
      </c>
      <c r="BB208" s="4">
        <f t="shared" si="153"/>
        <v>0</v>
      </c>
      <c r="BC208" s="4" t="str">
        <f t="shared" si="154"/>
        <v>G0</v>
      </c>
      <c r="BD208" s="4">
        <f t="shared" si="155"/>
        <v>0</v>
      </c>
      <c r="BE208" s="19">
        <f t="shared" si="156"/>
        <v>0</v>
      </c>
      <c r="BF208" s="19">
        <f t="shared" si="157"/>
        <v>1.1999999999999886</v>
      </c>
      <c r="BG208" s="19">
        <f t="shared" si="158"/>
        <v>90</v>
      </c>
      <c r="BH208" s="1" t="str">
        <f t="shared" si="159"/>
        <v>T,2201,262.0,140.6,5,12,1018.0,0,0,G0,0</v>
      </c>
      <c r="BI208" s="1" t="str">
        <f t="shared" si="160"/>
        <v>T,2202,262.0,139.4,5,12,1018.0,0,0,G0,0</v>
      </c>
      <c r="BJ208" s="1" t="str">
        <f t="shared" si="119"/>
        <v>T,2201,262.0,140.6,5,12,1018.0,0,0,G0,0|T,2202,262.0,139.4,5,12,1018.0,0,0,G0,0|</v>
      </c>
      <c r="BK208" s="1" t="str">
        <f t="shared" si="120"/>
        <v>262.0,140.0,5.0,9.0,0.0,162.0,0.0,162.0</v>
      </c>
    </row>
    <row r="209" spans="1:63" x14ac:dyDescent="0.2">
      <c r="A209" s="4">
        <f t="shared" si="163"/>
        <v>18.099999999999987</v>
      </c>
      <c r="B209" s="4">
        <f t="shared" si="121"/>
        <v>180.99999999999986</v>
      </c>
      <c r="C209" s="4">
        <f t="shared" si="122"/>
        <v>1</v>
      </c>
      <c r="D209" s="4">
        <v>1</v>
      </c>
      <c r="E209" s="4">
        <f t="shared" si="123"/>
        <v>18.099999999999987</v>
      </c>
      <c r="F209" s="19">
        <f t="shared" si="110"/>
        <v>0</v>
      </c>
      <c r="G209" s="19">
        <f t="shared" si="124"/>
        <v>0</v>
      </c>
      <c r="H209" s="19"/>
      <c r="I209" s="19">
        <f t="shared" si="125"/>
        <v>262.89999999999986</v>
      </c>
      <c r="J209" s="19">
        <f t="shared" si="126"/>
        <v>140</v>
      </c>
      <c r="K209" s="19"/>
      <c r="L209" s="19">
        <f t="shared" si="127"/>
        <v>9</v>
      </c>
      <c r="M209" s="19">
        <f t="shared" si="128"/>
        <v>0</v>
      </c>
      <c r="N209" s="19">
        <f t="shared" si="129"/>
        <v>9</v>
      </c>
      <c r="O209" s="19">
        <f t="shared" si="130"/>
        <v>0</v>
      </c>
      <c r="P209" s="19">
        <f t="shared" si="131"/>
        <v>0</v>
      </c>
      <c r="Q209" s="19">
        <f t="shared" si="161"/>
        <v>162.89999999999986</v>
      </c>
      <c r="R209" s="19">
        <f t="shared" si="132"/>
        <v>0</v>
      </c>
      <c r="S209" s="19">
        <f t="shared" si="133"/>
        <v>0.6</v>
      </c>
      <c r="T209" s="4" t="s">
        <v>0</v>
      </c>
      <c r="U209" s="4">
        <f t="shared" si="134"/>
        <v>2201</v>
      </c>
      <c r="V209" s="19">
        <f t="shared" si="111"/>
        <v>262.89999999999986</v>
      </c>
      <c r="W209" s="19">
        <f t="shared" si="111"/>
        <v>140.6</v>
      </c>
      <c r="X209" s="8">
        <f t="shared" si="135"/>
        <v>5</v>
      </c>
      <c r="Y209" s="4">
        <f t="shared" si="112"/>
        <v>12</v>
      </c>
      <c r="Z209" s="8">
        <f t="shared" si="136"/>
        <v>1018.1</v>
      </c>
      <c r="AA209" s="4">
        <f t="shared" si="137"/>
        <v>0</v>
      </c>
      <c r="AB209" s="4">
        <f t="shared" si="138"/>
        <v>0</v>
      </c>
      <c r="AC209" s="4" t="str">
        <f t="shared" si="139"/>
        <v>G0</v>
      </c>
      <c r="AD209" s="4">
        <f t="shared" si="140"/>
        <v>0</v>
      </c>
      <c r="AE209" s="4">
        <f t="shared" si="141"/>
        <v>18.099999999999987</v>
      </c>
      <c r="AF209" s="19">
        <f t="shared" si="113"/>
        <v>0</v>
      </c>
      <c r="AG209" s="19">
        <f t="shared" si="114"/>
        <v>0</v>
      </c>
      <c r="AH209" s="19"/>
      <c r="AI209" s="19">
        <f t="shared" si="115"/>
        <v>262.89999999999986</v>
      </c>
      <c r="AJ209" s="19">
        <f t="shared" si="116"/>
        <v>140</v>
      </c>
      <c r="AK209" s="19"/>
      <c r="AL209" s="19">
        <f t="shared" si="117"/>
        <v>9</v>
      </c>
      <c r="AM209" s="19">
        <f t="shared" si="118"/>
        <v>0</v>
      </c>
      <c r="AN209" s="19">
        <f t="shared" si="142"/>
        <v>9</v>
      </c>
      <c r="AO209" s="19">
        <f t="shared" si="143"/>
        <v>0</v>
      </c>
      <c r="AP209" s="19">
        <f t="shared" si="144"/>
        <v>0</v>
      </c>
      <c r="AQ209" s="19">
        <f t="shared" si="162"/>
        <v>162.89999999999986</v>
      </c>
      <c r="AR209" s="19">
        <f t="shared" si="145"/>
        <v>0</v>
      </c>
      <c r="AS209" s="19">
        <f t="shared" si="146"/>
        <v>-0.6</v>
      </c>
      <c r="AT209" s="4" t="s">
        <v>0</v>
      </c>
      <c r="AU209" s="4">
        <f t="shared" si="147"/>
        <v>2202</v>
      </c>
      <c r="AV209" s="19">
        <f t="shared" si="148"/>
        <v>262.89999999999986</v>
      </c>
      <c r="AW209" s="19">
        <f t="shared" si="148"/>
        <v>139.4</v>
      </c>
      <c r="AX209" s="8">
        <f t="shared" si="149"/>
        <v>5</v>
      </c>
      <c r="AY209" s="4">
        <f t="shared" si="150"/>
        <v>12</v>
      </c>
      <c r="AZ209" s="8">
        <f t="shared" si="151"/>
        <v>1018.1</v>
      </c>
      <c r="BA209" s="4">
        <f t="shared" si="152"/>
        <v>0</v>
      </c>
      <c r="BB209" s="4">
        <f t="shared" si="153"/>
        <v>0</v>
      </c>
      <c r="BC209" s="4" t="str">
        <f t="shared" si="154"/>
        <v>G0</v>
      </c>
      <c r="BD209" s="4">
        <f t="shared" si="155"/>
        <v>0</v>
      </c>
      <c r="BE209" s="19">
        <f t="shared" si="156"/>
        <v>0</v>
      </c>
      <c r="BF209" s="19">
        <f t="shared" si="157"/>
        <v>1.1999999999999886</v>
      </c>
      <c r="BG209" s="19">
        <f t="shared" si="158"/>
        <v>90</v>
      </c>
      <c r="BH209" s="1" t="str">
        <f t="shared" si="159"/>
        <v>T,2201,262.9,140.6,5,12,1018.1,0,0,G0,0</v>
      </c>
      <c r="BI209" s="1" t="str">
        <f t="shared" si="160"/>
        <v>T,2202,262.9,139.4,5,12,1018.1,0,0,G0,0</v>
      </c>
      <c r="BJ209" s="1" t="str">
        <f t="shared" si="119"/>
        <v>T,2201,262.9,140.6,5,12,1018.1,0,0,G0,0|T,2202,262.9,139.4,5,12,1018.1,0,0,G0,0|</v>
      </c>
      <c r="BK209" s="1" t="str">
        <f t="shared" si="120"/>
        <v>262.9,140.0,5.0,9.0,0.0,162.9,0.0,162.9</v>
      </c>
    </row>
    <row r="210" spans="1:63" x14ac:dyDescent="0.2">
      <c r="A210" s="4">
        <f t="shared" si="163"/>
        <v>18.199999999999989</v>
      </c>
      <c r="B210" s="4">
        <f t="shared" si="121"/>
        <v>181.99999999999989</v>
      </c>
      <c r="C210" s="4">
        <f t="shared" si="122"/>
        <v>1</v>
      </c>
      <c r="D210" s="4">
        <v>1</v>
      </c>
      <c r="E210" s="4">
        <f t="shared" si="123"/>
        <v>18.199999999999989</v>
      </c>
      <c r="F210" s="19">
        <f t="shared" si="110"/>
        <v>0</v>
      </c>
      <c r="G210" s="19">
        <f t="shared" si="124"/>
        <v>0</v>
      </c>
      <c r="H210" s="19"/>
      <c r="I210" s="19">
        <f t="shared" si="125"/>
        <v>263.7999999999999</v>
      </c>
      <c r="J210" s="19">
        <f t="shared" si="126"/>
        <v>140</v>
      </c>
      <c r="K210" s="19"/>
      <c r="L210" s="19">
        <f t="shared" si="127"/>
        <v>9</v>
      </c>
      <c r="M210" s="19">
        <f t="shared" si="128"/>
        <v>0</v>
      </c>
      <c r="N210" s="19">
        <f t="shared" si="129"/>
        <v>9</v>
      </c>
      <c r="O210" s="19">
        <f t="shared" si="130"/>
        <v>0</v>
      </c>
      <c r="P210" s="19">
        <f t="shared" si="131"/>
        <v>0</v>
      </c>
      <c r="Q210" s="19">
        <f t="shared" si="161"/>
        <v>163.7999999999999</v>
      </c>
      <c r="R210" s="19">
        <f t="shared" si="132"/>
        <v>0</v>
      </c>
      <c r="S210" s="19">
        <f t="shared" si="133"/>
        <v>0.6</v>
      </c>
      <c r="T210" s="4" t="s">
        <v>0</v>
      </c>
      <c r="U210" s="4">
        <f t="shared" si="134"/>
        <v>2201</v>
      </c>
      <c r="V210" s="19">
        <f t="shared" si="111"/>
        <v>263.7999999999999</v>
      </c>
      <c r="W210" s="19">
        <f t="shared" si="111"/>
        <v>140.6</v>
      </c>
      <c r="X210" s="8">
        <f t="shared" si="135"/>
        <v>5</v>
      </c>
      <c r="Y210" s="4">
        <f t="shared" si="112"/>
        <v>12</v>
      </c>
      <c r="Z210" s="8">
        <f t="shared" si="136"/>
        <v>1018.2</v>
      </c>
      <c r="AA210" s="4">
        <f t="shared" si="137"/>
        <v>0</v>
      </c>
      <c r="AB210" s="4">
        <f t="shared" si="138"/>
        <v>0</v>
      </c>
      <c r="AC210" s="4" t="str">
        <f t="shared" si="139"/>
        <v>G0</v>
      </c>
      <c r="AD210" s="4">
        <f t="shared" si="140"/>
        <v>0</v>
      </c>
      <c r="AE210" s="4">
        <f t="shared" si="141"/>
        <v>18.199999999999989</v>
      </c>
      <c r="AF210" s="19">
        <f t="shared" si="113"/>
        <v>0</v>
      </c>
      <c r="AG210" s="19">
        <f t="shared" si="114"/>
        <v>0</v>
      </c>
      <c r="AH210" s="19"/>
      <c r="AI210" s="19">
        <f t="shared" si="115"/>
        <v>263.7999999999999</v>
      </c>
      <c r="AJ210" s="19">
        <f t="shared" si="116"/>
        <v>140</v>
      </c>
      <c r="AK210" s="19"/>
      <c r="AL210" s="19">
        <f t="shared" si="117"/>
        <v>9</v>
      </c>
      <c r="AM210" s="19">
        <f t="shared" si="118"/>
        <v>0</v>
      </c>
      <c r="AN210" s="19">
        <f t="shared" si="142"/>
        <v>9</v>
      </c>
      <c r="AO210" s="19">
        <f t="shared" si="143"/>
        <v>0</v>
      </c>
      <c r="AP210" s="19">
        <f t="shared" si="144"/>
        <v>0</v>
      </c>
      <c r="AQ210" s="19">
        <f t="shared" si="162"/>
        <v>163.7999999999999</v>
      </c>
      <c r="AR210" s="19">
        <f t="shared" si="145"/>
        <v>0</v>
      </c>
      <c r="AS210" s="19">
        <f t="shared" si="146"/>
        <v>-0.6</v>
      </c>
      <c r="AT210" s="4" t="s">
        <v>0</v>
      </c>
      <c r="AU210" s="4">
        <f t="shared" si="147"/>
        <v>2202</v>
      </c>
      <c r="AV210" s="19">
        <f t="shared" si="148"/>
        <v>263.7999999999999</v>
      </c>
      <c r="AW210" s="19">
        <f t="shared" si="148"/>
        <v>139.4</v>
      </c>
      <c r="AX210" s="8">
        <f t="shared" si="149"/>
        <v>5</v>
      </c>
      <c r="AY210" s="4">
        <f t="shared" si="150"/>
        <v>12</v>
      </c>
      <c r="AZ210" s="8">
        <f t="shared" si="151"/>
        <v>1018.2</v>
      </c>
      <c r="BA210" s="4">
        <f t="shared" si="152"/>
        <v>0</v>
      </c>
      <c r="BB210" s="4">
        <f t="shared" si="153"/>
        <v>0</v>
      </c>
      <c r="BC210" s="4" t="str">
        <f t="shared" si="154"/>
        <v>G0</v>
      </c>
      <c r="BD210" s="4">
        <f t="shared" si="155"/>
        <v>0</v>
      </c>
      <c r="BE210" s="19">
        <f t="shared" si="156"/>
        <v>0</v>
      </c>
      <c r="BF210" s="19">
        <f t="shared" si="157"/>
        <v>1.1999999999999886</v>
      </c>
      <c r="BG210" s="19">
        <f t="shared" si="158"/>
        <v>90</v>
      </c>
      <c r="BH210" s="1" t="str">
        <f t="shared" si="159"/>
        <v>T,2201,263.8,140.6,5,12,1018.2,0,0,G0,0</v>
      </c>
      <c r="BI210" s="1" t="str">
        <f t="shared" si="160"/>
        <v>T,2202,263.8,139.4,5,12,1018.2,0,0,G0,0</v>
      </c>
      <c r="BJ210" s="1" t="str">
        <f t="shared" si="119"/>
        <v>T,2201,263.8,140.6,5,12,1018.2,0,0,G0,0|T,2202,263.8,139.4,5,12,1018.2,0,0,G0,0|</v>
      </c>
      <c r="BK210" s="1" t="str">
        <f t="shared" si="120"/>
        <v>263.8,140.0,5.0,9.0,0.0,163.8,0.0,163.8</v>
      </c>
    </row>
    <row r="211" spans="1:63" x14ac:dyDescent="0.2">
      <c r="A211" s="4">
        <f t="shared" si="163"/>
        <v>18.29999999999999</v>
      </c>
      <c r="B211" s="4">
        <f t="shared" si="121"/>
        <v>182.99999999999989</v>
      </c>
      <c r="C211" s="4">
        <f t="shared" si="122"/>
        <v>1</v>
      </c>
      <c r="D211" s="4">
        <v>1</v>
      </c>
      <c r="E211" s="4">
        <f t="shared" si="123"/>
        <v>18.29999999999999</v>
      </c>
      <c r="F211" s="19">
        <f t="shared" si="110"/>
        <v>0</v>
      </c>
      <c r="G211" s="19">
        <f t="shared" si="124"/>
        <v>0</v>
      </c>
      <c r="H211" s="19"/>
      <c r="I211" s="19">
        <f t="shared" si="125"/>
        <v>264.69999999999993</v>
      </c>
      <c r="J211" s="19">
        <f t="shared" si="126"/>
        <v>140</v>
      </c>
      <c r="K211" s="19"/>
      <c r="L211" s="19">
        <f t="shared" si="127"/>
        <v>9</v>
      </c>
      <c r="M211" s="19">
        <f t="shared" si="128"/>
        <v>0</v>
      </c>
      <c r="N211" s="19">
        <f t="shared" si="129"/>
        <v>9</v>
      </c>
      <c r="O211" s="19">
        <f t="shared" si="130"/>
        <v>0</v>
      </c>
      <c r="P211" s="19">
        <f t="shared" si="131"/>
        <v>0</v>
      </c>
      <c r="Q211" s="19">
        <f t="shared" si="161"/>
        <v>164.69999999999993</v>
      </c>
      <c r="R211" s="19">
        <f t="shared" si="132"/>
        <v>0</v>
      </c>
      <c r="S211" s="19">
        <f t="shared" si="133"/>
        <v>0.6</v>
      </c>
      <c r="T211" s="4" t="s">
        <v>0</v>
      </c>
      <c r="U211" s="4">
        <f t="shared" si="134"/>
        <v>2201</v>
      </c>
      <c r="V211" s="19">
        <f t="shared" si="111"/>
        <v>264.69999999999993</v>
      </c>
      <c r="W211" s="19">
        <f t="shared" si="111"/>
        <v>140.6</v>
      </c>
      <c r="X211" s="8">
        <f t="shared" si="135"/>
        <v>5</v>
      </c>
      <c r="Y211" s="4">
        <f t="shared" si="112"/>
        <v>12</v>
      </c>
      <c r="Z211" s="8">
        <f t="shared" si="136"/>
        <v>1018.3</v>
      </c>
      <c r="AA211" s="4">
        <f t="shared" si="137"/>
        <v>0</v>
      </c>
      <c r="AB211" s="4">
        <f t="shared" si="138"/>
        <v>0</v>
      </c>
      <c r="AC211" s="4" t="str">
        <f t="shared" si="139"/>
        <v>G0</v>
      </c>
      <c r="AD211" s="4">
        <f t="shared" si="140"/>
        <v>0</v>
      </c>
      <c r="AE211" s="4">
        <f t="shared" si="141"/>
        <v>18.29999999999999</v>
      </c>
      <c r="AF211" s="19">
        <f t="shared" si="113"/>
        <v>0</v>
      </c>
      <c r="AG211" s="19">
        <f t="shared" si="114"/>
        <v>0</v>
      </c>
      <c r="AH211" s="19"/>
      <c r="AI211" s="19">
        <f t="shared" si="115"/>
        <v>264.69999999999993</v>
      </c>
      <c r="AJ211" s="19">
        <f t="shared" si="116"/>
        <v>140</v>
      </c>
      <c r="AK211" s="19"/>
      <c r="AL211" s="19">
        <f t="shared" si="117"/>
        <v>9</v>
      </c>
      <c r="AM211" s="19">
        <f t="shared" si="118"/>
        <v>0</v>
      </c>
      <c r="AN211" s="19">
        <f t="shared" si="142"/>
        <v>9</v>
      </c>
      <c r="AO211" s="19">
        <f t="shared" si="143"/>
        <v>0</v>
      </c>
      <c r="AP211" s="19">
        <f t="shared" si="144"/>
        <v>0</v>
      </c>
      <c r="AQ211" s="19">
        <f t="shared" si="162"/>
        <v>164.69999999999993</v>
      </c>
      <c r="AR211" s="19">
        <f t="shared" si="145"/>
        <v>0</v>
      </c>
      <c r="AS211" s="19">
        <f t="shared" si="146"/>
        <v>-0.6</v>
      </c>
      <c r="AT211" s="4" t="s">
        <v>0</v>
      </c>
      <c r="AU211" s="4">
        <f t="shared" si="147"/>
        <v>2202</v>
      </c>
      <c r="AV211" s="19">
        <f t="shared" si="148"/>
        <v>264.69999999999993</v>
      </c>
      <c r="AW211" s="19">
        <f t="shared" si="148"/>
        <v>139.4</v>
      </c>
      <c r="AX211" s="8">
        <f t="shared" si="149"/>
        <v>5</v>
      </c>
      <c r="AY211" s="4">
        <f t="shared" si="150"/>
        <v>12</v>
      </c>
      <c r="AZ211" s="8">
        <f t="shared" si="151"/>
        <v>1018.3</v>
      </c>
      <c r="BA211" s="4">
        <f t="shared" si="152"/>
        <v>0</v>
      </c>
      <c r="BB211" s="4">
        <f t="shared" si="153"/>
        <v>0</v>
      </c>
      <c r="BC211" s="4" t="str">
        <f t="shared" si="154"/>
        <v>G0</v>
      </c>
      <c r="BD211" s="4">
        <f t="shared" si="155"/>
        <v>0</v>
      </c>
      <c r="BE211" s="19">
        <f t="shared" si="156"/>
        <v>0</v>
      </c>
      <c r="BF211" s="19">
        <f t="shared" si="157"/>
        <v>1.1999999999999886</v>
      </c>
      <c r="BG211" s="19">
        <f t="shared" si="158"/>
        <v>90</v>
      </c>
      <c r="BH211" s="1" t="str">
        <f t="shared" si="159"/>
        <v>T,2201,264.7,140.6,5,12,1018.3,0,0,G0,0</v>
      </c>
      <c r="BI211" s="1" t="str">
        <f t="shared" si="160"/>
        <v>T,2202,264.7,139.4,5,12,1018.3,0,0,G0,0</v>
      </c>
      <c r="BJ211" s="1" t="str">
        <f t="shared" si="119"/>
        <v>T,2201,264.7,140.6,5,12,1018.3,0,0,G0,0|T,2202,264.7,139.4,5,12,1018.3,0,0,G0,0|</v>
      </c>
      <c r="BK211" s="1" t="str">
        <f t="shared" si="120"/>
        <v>264.7,140.0,5.0,9.0,0.0,164.7,0.0,164.7</v>
      </c>
    </row>
    <row r="212" spans="1:63" x14ac:dyDescent="0.2">
      <c r="A212" s="4">
        <f t="shared" si="163"/>
        <v>18.399999999999991</v>
      </c>
      <c r="B212" s="4">
        <f t="shared" si="121"/>
        <v>183.99999999999991</v>
      </c>
      <c r="C212" s="4">
        <f t="shared" si="122"/>
        <v>1</v>
      </c>
      <c r="D212" s="4">
        <v>1</v>
      </c>
      <c r="E212" s="4">
        <f t="shared" si="123"/>
        <v>18.399999999999991</v>
      </c>
      <c r="F212" s="19">
        <f t="shared" si="110"/>
        <v>0</v>
      </c>
      <c r="G212" s="19">
        <f t="shared" si="124"/>
        <v>0</v>
      </c>
      <c r="H212" s="19"/>
      <c r="I212" s="19">
        <f t="shared" si="125"/>
        <v>265.59999999999991</v>
      </c>
      <c r="J212" s="19">
        <f t="shared" si="126"/>
        <v>140</v>
      </c>
      <c r="K212" s="19"/>
      <c r="L212" s="19">
        <f t="shared" si="127"/>
        <v>9</v>
      </c>
      <c r="M212" s="19">
        <f t="shared" si="128"/>
        <v>0</v>
      </c>
      <c r="N212" s="19">
        <f t="shared" si="129"/>
        <v>9</v>
      </c>
      <c r="O212" s="19">
        <f t="shared" si="130"/>
        <v>0</v>
      </c>
      <c r="P212" s="19">
        <f t="shared" si="131"/>
        <v>0</v>
      </c>
      <c r="Q212" s="19">
        <f t="shared" si="161"/>
        <v>165.59999999999991</v>
      </c>
      <c r="R212" s="19">
        <f t="shared" si="132"/>
        <v>0</v>
      </c>
      <c r="S212" s="19">
        <f t="shared" si="133"/>
        <v>0.6</v>
      </c>
      <c r="T212" s="4" t="s">
        <v>0</v>
      </c>
      <c r="U212" s="4">
        <f t="shared" si="134"/>
        <v>2201</v>
      </c>
      <c r="V212" s="19">
        <f t="shared" si="111"/>
        <v>265.59999999999991</v>
      </c>
      <c r="W212" s="19">
        <f t="shared" si="111"/>
        <v>140.6</v>
      </c>
      <c r="X212" s="8">
        <f t="shared" si="135"/>
        <v>5</v>
      </c>
      <c r="Y212" s="4">
        <f t="shared" si="112"/>
        <v>12</v>
      </c>
      <c r="Z212" s="8">
        <f t="shared" si="136"/>
        <v>1018.4</v>
      </c>
      <c r="AA212" s="4">
        <f t="shared" si="137"/>
        <v>0</v>
      </c>
      <c r="AB212" s="4">
        <f t="shared" si="138"/>
        <v>0</v>
      </c>
      <c r="AC212" s="4" t="str">
        <f t="shared" si="139"/>
        <v>G0</v>
      </c>
      <c r="AD212" s="4">
        <f t="shared" si="140"/>
        <v>0</v>
      </c>
      <c r="AE212" s="4">
        <f t="shared" si="141"/>
        <v>18.399999999999991</v>
      </c>
      <c r="AF212" s="19">
        <f t="shared" si="113"/>
        <v>0</v>
      </c>
      <c r="AG212" s="19">
        <f t="shared" si="114"/>
        <v>0</v>
      </c>
      <c r="AH212" s="19"/>
      <c r="AI212" s="19">
        <f t="shared" si="115"/>
        <v>265.59999999999991</v>
      </c>
      <c r="AJ212" s="19">
        <f t="shared" si="116"/>
        <v>140</v>
      </c>
      <c r="AK212" s="19"/>
      <c r="AL212" s="19">
        <f t="shared" si="117"/>
        <v>9</v>
      </c>
      <c r="AM212" s="19">
        <f t="shared" si="118"/>
        <v>0</v>
      </c>
      <c r="AN212" s="19">
        <f t="shared" si="142"/>
        <v>9</v>
      </c>
      <c r="AO212" s="19">
        <f t="shared" si="143"/>
        <v>0</v>
      </c>
      <c r="AP212" s="19">
        <f t="shared" si="144"/>
        <v>0</v>
      </c>
      <c r="AQ212" s="19">
        <f t="shared" si="162"/>
        <v>165.59999999999991</v>
      </c>
      <c r="AR212" s="19">
        <f t="shared" si="145"/>
        <v>0</v>
      </c>
      <c r="AS212" s="19">
        <f t="shared" si="146"/>
        <v>-0.6</v>
      </c>
      <c r="AT212" s="4" t="s">
        <v>0</v>
      </c>
      <c r="AU212" s="4">
        <f t="shared" si="147"/>
        <v>2202</v>
      </c>
      <c r="AV212" s="19">
        <f t="shared" si="148"/>
        <v>265.59999999999991</v>
      </c>
      <c r="AW212" s="19">
        <f t="shared" si="148"/>
        <v>139.4</v>
      </c>
      <c r="AX212" s="8">
        <f t="shared" si="149"/>
        <v>5</v>
      </c>
      <c r="AY212" s="4">
        <f t="shared" si="150"/>
        <v>12</v>
      </c>
      <c r="AZ212" s="8">
        <f t="shared" si="151"/>
        <v>1018.4</v>
      </c>
      <c r="BA212" s="4">
        <f t="shared" si="152"/>
        <v>0</v>
      </c>
      <c r="BB212" s="4">
        <f t="shared" si="153"/>
        <v>0</v>
      </c>
      <c r="BC212" s="4" t="str">
        <f t="shared" si="154"/>
        <v>G0</v>
      </c>
      <c r="BD212" s="4">
        <f t="shared" si="155"/>
        <v>0</v>
      </c>
      <c r="BE212" s="19">
        <f t="shared" si="156"/>
        <v>0</v>
      </c>
      <c r="BF212" s="19">
        <f t="shared" si="157"/>
        <v>1.1999999999999886</v>
      </c>
      <c r="BG212" s="19">
        <f t="shared" si="158"/>
        <v>90</v>
      </c>
      <c r="BH212" s="1" t="str">
        <f t="shared" si="159"/>
        <v>T,2201,265.6,140.6,5,12,1018.4,0,0,G0,0</v>
      </c>
      <c r="BI212" s="1" t="str">
        <f t="shared" si="160"/>
        <v>T,2202,265.6,139.4,5,12,1018.4,0,0,G0,0</v>
      </c>
      <c r="BJ212" s="1" t="str">
        <f t="shared" si="119"/>
        <v>T,2201,265.6,140.6,5,12,1018.4,0,0,G0,0|T,2202,265.6,139.4,5,12,1018.4,0,0,G0,0|</v>
      </c>
      <c r="BK212" s="1" t="str">
        <f t="shared" si="120"/>
        <v>265.6,140.0,5.0,9.0,0.0,165.6,0.0,165.6</v>
      </c>
    </row>
    <row r="213" spans="1:63" x14ac:dyDescent="0.2">
      <c r="A213" s="4">
        <f t="shared" si="163"/>
        <v>18.499999999999993</v>
      </c>
      <c r="B213" s="4">
        <f t="shared" si="121"/>
        <v>184.99999999999991</v>
      </c>
      <c r="C213" s="4">
        <f t="shared" si="122"/>
        <v>1</v>
      </c>
      <c r="D213" s="4">
        <v>1</v>
      </c>
      <c r="E213" s="4">
        <f t="shared" si="123"/>
        <v>18.499999999999993</v>
      </c>
      <c r="F213" s="19">
        <f t="shared" si="110"/>
        <v>0</v>
      </c>
      <c r="G213" s="19">
        <f t="shared" si="124"/>
        <v>0</v>
      </c>
      <c r="H213" s="19"/>
      <c r="I213" s="19">
        <f t="shared" si="125"/>
        <v>266.49999999999994</v>
      </c>
      <c r="J213" s="19">
        <f t="shared" si="126"/>
        <v>140</v>
      </c>
      <c r="K213" s="19"/>
      <c r="L213" s="19">
        <f t="shared" si="127"/>
        <v>9</v>
      </c>
      <c r="M213" s="19">
        <f t="shared" si="128"/>
        <v>0</v>
      </c>
      <c r="N213" s="19">
        <f t="shared" si="129"/>
        <v>9</v>
      </c>
      <c r="O213" s="19">
        <f t="shared" si="130"/>
        <v>0</v>
      </c>
      <c r="P213" s="19">
        <f t="shared" si="131"/>
        <v>0</v>
      </c>
      <c r="Q213" s="19">
        <f t="shared" si="161"/>
        <v>166.49999999999994</v>
      </c>
      <c r="R213" s="19">
        <f t="shared" si="132"/>
        <v>0</v>
      </c>
      <c r="S213" s="19">
        <f t="shared" si="133"/>
        <v>0.6</v>
      </c>
      <c r="T213" s="4" t="s">
        <v>0</v>
      </c>
      <c r="U213" s="4">
        <f t="shared" si="134"/>
        <v>2201</v>
      </c>
      <c r="V213" s="19">
        <f t="shared" si="111"/>
        <v>266.49999999999994</v>
      </c>
      <c r="W213" s="19">
        <f t="shared" si="111"/>
        <v>140.6</v>
      </c>
      <c r="X213" s="8">
        <f t="shared" si="135"/>
        <v>5</v>
      </c>
      <c r="Y213" s="4">
        <f t="shared" si="112"/>
        <v>12</v>
      </c>
      <c r="Z213" s="8">
        <f t="shared" si="136"/>
        <v>1018.5</v>
      </c>
      <c r="AA213" s="4">
        <f t="shared" si="137"/>
        <v>0</v>
      </c>
      <c r="AB213" s="4">
        <f t="shared" si="138"/>
        <v>0</v>
      </c>
      <c r="AC213" s="4" t="str">
        <f t="shared" si="139"/>
        <v>G0</v>
      </c>
      <c r="AD213" s="4">
        <f t="shared" si="140"/>
        <v>0</v>
      </c>
      <c r="AE213" s="4">
        <f t="shared" si="141"/>
        <v>18.499999999999993</v>
      </c>
      <c r="AF213" s="19">
        <f t="shared" si="113"/>
        <v>0</v>
      </c>
      <c r="AG213" s="19">
        <f t="shared" si="114"/>
        <v>0</v>
      </c>
      <c r="AH213" s="19"/>
      <c r="AI213" s="19">
        <f t="shared" si="115"/>
        <v>266.49999999999994</v>
      </c>
      <c r="AJ213" s="19">
        <f t="shared" si="116"/>
        <v>140</v>
      </c>
      <c r="AK213" s="19"/>
      <c r="AL213" s="19">
        <f t="shared" si="117"/>
        <v>9</v>
      </c>
      <c r="AM213" s="19">
        <f t="shared" si="118"/>
        <v>0</v>
      </c>
      <c r="AN213" s="19">
        <f t="shared" si="142"/>
        <v>9</v>
      </c>
      <c r="AO213" s="19">
        <f t="shared" si="143"/>
        <v>0</v>
      </c>
      <c r="AP213" s="19">
        <f t="shared" si="144"/>
        <v>0</v>
      </c>
      <c r="AQ213" s="19">
        <f t="shared" si="162"/>
        <v>166.49999999999994</v>
      </c>
      <c r="AR213" s="19">
        <f t="shared" si="145"/>
        <v>0</v>
      </c>
      <c r="AS213" s="19">
        <f t="shared" si="146"/>
        <v>-0.6</v>
      </c>
      <c r="AT213" s="4" t="s">
        <v>0</v>
      </c>
      <c r="AU213" s="4">
        <f t="shared" si="147"/>
        <v>2202</v>
      </c>
      <c r="AV213" s="19">
        <f t="shared" si="148"/>
        <v>266.49999999999994</v>
      </c>
      <c r="AW213" s="19">
        <f t="shared" si="148"/>
        <v>139.4</v>
      </c>
      <c r="AX213" s="8">
        <f t="shared" si="149"/>
        <v>5</v>
      </c>
      <c r="AY213" s="4">
        <f t="shared" si="150"/>
        <v>12</v>
      </c>
      <c r="AZ213" s="8">
        <f t="shared" si="151"/>
        <v>1018.5</v>
      </c>
      <c r="BA213" s="4">
        <f t="shared" si="152"/>
        <v>0</v>
      </c>
      <c r="BB213" s="4">
        <f t="shared" si="153"/>
        <v>0</v>
      </c>
      <c r="BC213" s="4" t="str">
        <f t="shared" si="154"/>
        <v>G0</v>
      </c>
      <c r="BD213" s="4">
        <f t="shared" si="155"/>
        <v>0</v>
      </c>
      <c r="BE213" s="19">
        <f t="shared" si="156"/>
        <v>0</v>
      </c>
      <c r="BF213" s="19">
        <f t="shared" si="157"/>
        <v>1.1999999999999886</v>
      </c>
      <c r="BG213" s="19">
        <f t="shared" si="158"/>
        <v>90</v>
      </c>
      <c r="BH213" s="1" t="str">
        <f t="shared" si="159"/>
        <v>T,2201,266.5,140.6,5,12,1018.5,0,0,G0,0</v>
      </c>
      <c r="BI213" s="1" t="str">
        <f t="shared" si="160"/>
        <v>T,2202,266.5,139.4,5,12,1018.5,0,0,G0,0</v>
      </c>
      <c r="BJ213" s="1" t="str">
        <f t="shared" si="119"/>
        <v>T,2201,266.5,140.6,5,12,1018.5,0,0,G0,0|T,2202,266.5,139.4,5,12,1018.5,0,0,G0,0|</v>
      </c>
      <c r="BK213" s="1" t="str">
        <f t="shared" si="120"/>
        <v>266.5,140.0,5.0,9.0,0.0,166.5,0.0,166.5</v>
      </c>
    </row>
    <row r="214" spans="1:63" x14ac:dyDescent="0.2">
      <c r="A214" s="4">
        <f t="shared" si="163"/>
        <v>18.599999999999994</v>
      </c>
      <c r="B214" s="4">
        <f t="shared" si="121"/>
        <v>185.99999999999994</v>
      </c>
      <c r="C214" s="4">
        <f t="shared" si="122"/>
        <v>1</v>
      </c>
      <c r="D214" s="4">
        <v>1</v>
      </c>
      <c r="E214" s="4">
        <f t="shared" si="123"/>
        <v>18.599999999999994</v>
      </c>
      <c r="F214" s="19">
        <f t="shared" si="110"/>
        <v>0</v>
      </c>
      <c r="G214" s="19">
        <f t="shared" si="124"/>
        <v>0</v>
      </c>
      <c r="H214" s="19"/>
      <c r="I214" s="19">
        <f t="shared" si="125"/>
        <v>267.39999999999998</v>
      </c>
      <c r="J214" s="19">
        <f t="shared" si="126"/>
        <v>140</v>
      </c>
      <c r="K214" s="19"/>
      <c r="L214" s="19">
        <f t="shared" si="127"/>
        <v>9</v>
      </c>
      <c r="M214" s="19">
        <f t="shared" si="128"/>
        <v>0</v>
      </c>
      <c r="N214" s="19">
        <f t="shared" si="129"/>
        <v>9</v>
      </c>
      <c r="O214" s="19">
        <f t="shared" si="130"/>
        <v>0</v>
      </c>
      <c r="P214" s="19">
        <f t="shared" si="131"/>
        <v>0</v>
      </c>
      <c r="Q214" s="19">
        <f t="shared" si="161"/>
        <v>167.39999999999998</v>
      </c>
      <c r="R214" s="19">
        <f t="shared" si="132"/>
        <v>0</v>
      </c>
      <c r="S214" s="19">
        <f t="shared" si="133"/>
        <v>0.6</v>
      </c>
      <c r="T214" s="4" t="s">
        <v>0</v>
      </c>
      <c r="U214" s="4">
        <f t="shared" si="134"/>
        <v>2201</v>
      </c>
      <c r="V214" s="19">
        <f t="shared" si="111"/>
        <v>267.39999999999998</v>
      </c>
      <c r="W214" s="19">
        <f t="shared" si="111"/>
        <v>140.6</v>
      </c>
      <c r="X214" s="8">
        <f t="shared" si="135"/>
        <v>5</v>
      </c>
      <c r="Y214" s="4">
        <f t="shared" si="112"/>
        <v>12</v>
      </c>
      <c r="Z214" s="8">
        <f t="shared" si="136"/>
        <v>1018.6</v>
      </c>
      <c r="AA214" s="4">
        <f t="shared" si="137"/>
        <v>0</v>
      </c>
      <c r="AB214" s="4">
        <f t="shared" si="138"/>
        <v>0</v>
      </c>
      <c r="AC214" s="4" t="str">
        <f t="shared" si="139"/>
        <v>G0</v>
      </c>
      <c r="AD214" s="4">
        <f t="shared" si="140"/>
        <v>0</v>
      </c>
      <c r="AE214" s="4">
        <f t="shared" si="141"/>
        <v>18.599999999999994</v>
      </c>
      <c r="AF214" s="19">
        <f t="shared" si="113"/>
        <v>0</v>
      </c>
      <c r="AG214" s="19">
        <f t="shared" si="114"/>
        <v>0</v>
      </c>
      <c r="AH214" s="19"/>
      <c r="AI214" s="19">
        <f t="shared" si="115"/>
        <v>267.39999999999998</v>
      </c>
      <c r="AJ214" s="19">
        <f t="shared" si="116"/>
        <v>140</v>
      </c>
      <c r="AK214" s="19"/>
      <c r="AL214" s="19">
        <f t="shared" si="117"/>
        <v>9</v>
      </c>
      <c r="AM214" s="19">
        <f t="shared" si="118"/>
        <v>0</v>
      </c>
      <c r="AN214" s="19">
        <f t="shared" si="142"/>
        <v>9</v>
      </c>
      <c r="AO214" s="19">
        <f t="shared" si="143"/>
        <v>0</v>
      </c>
      <c r="AP214" s="19">
        <f t="shared" si="144"/>
        <v>0</v>
      </c>
      <c r="AQ214" s="19">
        <f t="shared" si="162"/>
        <v>167.39999999999998</v>
      </c>
      <c r="AR214" s="19">
        <f t="shared" si="145"/>
        <v>0</v>
      </c>
      <c r="AS214" s="19">
        <f t="shared" si="146"/>
        <v>-0.6</v>
      </c>
      <c r="AT214" s="4" t="s">
        <v>0</v>
      </c>
      <c r="AU214" s="4">
        <f t="shared" si="147"/>
        <v>2202</v>
      </c>
      <c r="AV214" s="19">
        <f t="shared" si="148"/>
        <v>267.39999999999998</v>
      </c>
      <c r="AW214" s="19">
        <f t="shared" si="148"/>
        <v>139.4</v>
      </c>
      <c r="AX214" s="8">
        <f t="shared" si="149"/>
        <v>5</v>
      </c>
      <c r="AY214" s="4">
        <f t="shared" si="150"/>
        <v>12</v>
      </c>
      <c r="AZ214" s="8">
        <f t="shared" si="151"/>
        <v>1018.6</v>
      </c>
      <c r="BA214" s="4">
        <f t="shared" si="152"/>
        <v>0</v>
      </c>
      <c r="BB214" s="4">
        <f t="shared" si="153"/>
        <v>0</v>
      </c>
      <c r="BC214" s="4" t="str">
        <f t="shared" si="154"/>
        <v>G0</v>
      </c>
      <c r="BD214" s="4">
        <f t="shared" si="155"/>
        <v>0</v>
      </c>
      <c r="BE214" s="19">
        <f t="shared" si="156"/>
        <v>0</v>
      </c>
      <c r="BF214" s="19">
        <f t="shared" si="157"/>
        <v>1.1999999999999886</v>
      </c>
      <c r="BG214" s="19">
        <f t="shared" si="158"/>
        <v>90</v>
      </c>
      <c r="BH214" s="1" t="str">
        <f t="shared" si="159"/>
        <v>T,2201,267.4,140.6,5,12,1018.6,0,0,G0,0</v>
      </c>
      <c r="BI214" s="1" t="str">
        <f t="shared" si="160"/>
        <v>T,2202,267.4,139.4,5,12,1018.6,0,0,G0,0</v>
      </c>
      <c r="BJ214" s="1" t="str">
        <f t="shared" si="119"/>
        <v>T,2201,267.4,140.6,5,12,1018.6,0,0,G0,0|T,2202,267.4,139.4,5,12,1018.6,0,0,G0,0|</v>
      </c>
      <c r="BK214" s="1" t="str">
        <f t="shared" si="120"/>
        <v>267.4,140.0,5.0,9.0,0.0,167.4,0.0,167.4</v>
      </c>
    </row>
    <row r="215" spans="1:63" x14ac:dyDescent="0.2">
      <c r="A215" s="4">
        <f t="shared" si="163"/>
        <v>18.699999999999996</v>
      </c>
      <c r="B215" s="4">
        <f t="shared" si="121"/>
        <v>186.99999999999994</v>
      </c>
      <c r="C215" s="4">
        <f t="shared" si="122"/>
        <v>1</v>
      </c>
      <c r="D215" s="4">
        <v>1</v>
      </c>
      <c r="E215" s="4">
        <f t="shared" si="123"/>
        <v>18.699999999999996</v>
      </c>
      <c r="F215" s="19">
        <f t="shared" si="110"/>
        <v>0</v>
      </c>
      <c r="G215" s="19">
        <f t="shared" si="124"/>
        <v>0</v>
      </c>
      <c r="H215" s="19"/>
      <c r="I215" s="19">
        <f t="shared" si="125"/>
        <v>268.29999999999995</v>
      </c>
      <c r="J215" s="19">
        <f t="shared" si="126"/>
        <v>140</v>
      </c>
      <c r="K215" s="19"/>
      <c r="L215" s="19">
        <f t="shared" si="127"/>
        <v>9</v>
      </c>
      <c r="M215" s="19">
        <f t="shared" si="128"/>
        <v>0</v>
      </c>
      <c r="N215" s="19">
        <f t="shared" si="129"/>
        <v>9</v>
      </c>
      <c r="O215" s="19">
        <f t="shared" si="130"/>
        <v>0</v>
      </c>
      <c r="P215" s="19">
        <f t="shared" si="131"/>
        <v>0</v>
      </c>
      <c r="Q215" s="19">
        <f t="shared" si="161"/>
        <v>168.29999999999995</v>
      </c>
      <c r="R215" s="19">
        <f t="shared" si="132"/>
        <v>0</v>
      </c>
      <c r="S215" s="19">
        <f t="shared" si="133"/>
        <v>0.6</v>
      </c>
      <c r="T215" s="4" t="s">
        <v>0</v>
      </c>
      <c r="U215" s="4">
        <f t="shared" si="134"/>
        <v>2201</v>
      </c>
      <c r="V215" s="19">
        <f t="shared" si="111"/>
        <v>268.29999999999995</v>
      </c>
      <c r="W215" s="19">
        <f t="shared" si="111"/>
        <v>140.6</v>
      </c>
      <c r="X215" s="8">
        <f t="shared" si="135"/>
        <v>5</v>
      </c>
      <c r="Y215" s="4">
        <f t="shared" si="112"/>
        <v>12</v>
      </c>
      <c r="Z215" s="8">
        <f t="shared" si="136"/>
        <v>1018.7</v>
      </c>
      <c r="AA215" s="4">
        <f t="shared" si="137"/>
        <v>0</v>
      </c>
      <c r="AB215" s="4">
        <f t="shared" si="138"/>
        <v>0</v>
      </c>
      <c r="AC215" s="4" t="str">
        <f t="shared" si="139"/>
        <v>G0</v>
      </c>
      <c r="AD215" s="4">
        <f t="shared" si="140"/>
        <v>0</v>
      </c>
      <c r="AE215" s="4">
        <f t="shared" si="141"/>
        <v>18.699999999999996</v>
      </c>
      <c r="AF215" s="19">
        <f t="shared" si="113"/>
        <v>0</v>
      </c>
      <c r="AG215" s="19">
        <f t="shared" si="114"/>
        <v>0</v>
      </c>
      <c r="AH215" s="19"/>
      <c r="AI215" s="19">
        <f t="shared" si="115"/>
        <v>268.29999999999995</v>
      </c>
      <c r="AJ215" s="19">
        <f t="shared" si="116"/>
        <v>140</v>
      </c>
      <c r="AK215" s="19"/>
      <c r="AL215" s="19">
        <f t="shared" si="117"/>
        <v>9</v>
      </c>
      <c r="AM215" s="19">
        <f t="shared" si="118"/>
        <v>0</v>
      </c>
      <c r="AN215" s="19">
        <f t="shared" si="142"/>
        <v>9</v>
      </c>
      <c r="AO215" s="19">
        <f t="shared" si="143"/>
        <v>0</v>
      </c>
      <c r="AP215" s="19">
        <f t="shared" si="144"/>
        <v>0</v>
      </c>
      <c r="AQ215" s="19">
        <f t="shared" si="162"/>
        <v>168.29999999999995</v>
      </c>
      <c r="AR215" s="19">
        <f t="shared" si="145"/>
        <v>0</v>
      </c>
      <c r="AS215" s="19">
        <f t="shared" si="146"/>
        <v>-0.6</v>
      </c>
      <c r="AT215" s="4" t="s">
        <v>0</v>
      </c>
      <c r="AU215" s="4">
        <f t="shared" si="147"/>
        <v>2202</v>
      </c>
      <c r="AV215" s="19">
        <f t="shared" si="148"/>
        <v>268.29999999999995</v>
      </c>
      <c r="AW215" s="19">
        <f t="shared" si="148"/>
        <v>139.4</v>
      </c>
      <c r="AX215" s="8">
        <f t="shared" si="149"/>
        <v>5</v>
      </c>
      <c r="AY215" s="4">
        <f t="shared" si="150"/>
        <v>12</v>
      </c>
      <c r="AZ215" s="8">
        <f t="shared" si="151"/>
        <v>1018.7</v>
      </c>
      <c r="BA215" s="4">
        <f t="shared" si="152"/>
        <v>0</v>
      </c>
      <c r="BB215" s="4">
        <f t="shared" si="153"/>
        <v>0</v>
      </c>
      <c r="BC215" s="4" t="str">
        <f t="shared" si="154"/>
        <v>G0</v>
      </c>
      <c r="BD215" s="4">
        <f t="shared" si="155"/>
        <v>0</v>
      </c>
      <c r="BE215" s="19">
        <f t="shared" si="156"/>
        <v>0</v>
      </c>
      <c r="BF215" s="19">
        <f t="shared" si="157"/>
        <v>1.1999999999999886</v>
      </c>
      <c r="BG215" s="19">
        <f t="shared" si="158"/>
        <v>90</v>
      </c>
      <c r="BH215" s="1" t="str">
        <f t="shared" si="159"/>
        <v>T,2201,268.3,140.6,5,12,1018.7,0,0,G0,0</v>
      </c>
      <c r="BI215" s="1" t="str">
        <f t="shared" si="160"/>
        <v>T,2202,268.3,139.4,5,12,1018.7,0,0,G0,0</v>
      </c>
      <c r="BJ215" s="1" t="str">
        <f t="shared" si="119"/>
        <v>T,2201,268.3,140.6,5,12,1018.7,0,0,G0,0|T,2202,268.3,139.4,5,12,1018.7,0,0,G0,0|</v>
      </c>
      <c r="BK215" s="1" t="str">
        <f t="shared" si="120"/>
        <v>268.3,140.0,5.0,9.0,0.0,168.3,0.0,168.3</v>
      </c>
    </row>
    <row r="216" spans="1:63" x14ac:dyDescent="0.2">
      <c r="A216" s="4">
        <f t="shared" si="163"/>
        <v>18.799999999999997</v>
      </c>
      <c r="B216" s="4">
        <f t="shared" si="121"/>
        <v>187.99999999999997</v>
      </c>
      <c r="C216" s="4">
        <f t="shared" si="122"/>
        <v>1</v>
      </c>
      <c r="D216" s="4">
        <v>1</v>
      </c>
      <c r="E216" s="4">
        <f t="shared" si="123"/>
        <v>18.799999999999997</v>
      </c>
      <c r="F216" s="19">
        <f t="shared" si="110"/>
        <v>0</v>
      </c>
      <c r="G216" s="19">
        <f t="shared" si="124"/>
        <v>0</v>
      </c>
      <c r="H216" s="19"/>
      <c r="I216" s="19">
        <f t="shared" si="125"/>
        <v>269.2</v>
      </c>
      <c r="J216" s="19">
        <f t="shared" si="126"/>
        <v>140</v>
      </c>
      <c r="K216" s="19"/>
      <c r="L216" s="19">
        <f t="shared" si="127"/>
        <v>9</v>
      </c>
      <c r="M216" s="19">
        <f t="shared" si="128"/>
        <v>0</v>
      </c>
      <c r="N216" s="19">
        <f t="shared" si="129"/>
        <v>9</v>
      </c>
      <c r="O216" s="19">
        <f t="shared" si="130"/>
        <v>0</v>
      </c>
      <c r="P216" s="19">
        <f t="shared" si="131"/>
        <v>0</v>
      </c>
      <c r="Q216" s="19">
        <f t="shared" si="161"/>
        <v>169.2</v>
      </c>
      <c r="R216" s="19">
        <f t="shared" si="132"/>
        <v>0</v>
      </c>
      <c r="S216" s="19">
        <f t="shared" si="133"/>
        <v>0.6</v>
      </c>
      <c r="T216" s="4" t="s">
        <v>0</v>
      </c>
      <c r="U216" s="4">
        <f t="shared" si="134"/>
        <v>2201</v>
      </c>
      <c r="V216" s="19">
        <f t="shared" si="111"/>
        <v>269.2</v>
      </c>
      <c r="W216" s="19">
        <f t="shared" si="111"/>
        <v>140.6</v>
      </c>
      <c r="X216" s="8">
        <f t="shared" si="135"/>
        <v>5</v>
      </c>
      <c r="Y216" s="4">
        <f t="shared" si="112"/>
        <v>12</v>
      </c>
      <c r="Z216" s="8">
        <f t="shared" si="136"/>
        <v>1018.8</v>
      </c>
      <c r="AA216" s="4">
        <f t="shared" si="137"/>
        <v>0</v>
      </c>
      <c r="AB216" s="4">
        <f t="shared" si="138"/>
        <v>0</v>
      </c>
      <c r="AC216" s="4" t="str">
        <f t="shared" si="139"/>
        <v>G0</v>
      </c>
      <c r="AD216" s="4">
        <f t="shared" si="140"/>
        <v>0</v>
      </c>
      <c r="AE216" s="4">
        <f t="shared" si="141"/>
        <v>18.799999999999997</v>
      </c>
      <c r="AF216" s="19">
        <f t="shared" si="113"/>
        <v>0</v>
      </c>
      <c r="AG216" s="19">
        <f t="shared" si="114"/>
        <v>0</v>
      </c>
      <c r="AH216" s="19"/>
      <c r="AI216" s="19">
        <f t="shared" si="115"/>
        <v>269.2</v>
      </c>
      <c r="AJ216" s="19">
        <f t="shared" si="116"/>
        <v>140</v>
      </c>
      <c r="AK216" s="19"/>
      <c r="AL216" s="19">
        <f t="shared" si="117"/>
        <v>9</v>
      </c>
      <c r="AM216" s="19">
        <f t="shared" si="118"/>
        <v>0</v>
      </c>
      <c r="AN216" s="19">
        <f t="shared" si="142"/>
        <v>9</v>
      </c>
      <c r="AO216" s="19">
        <f t="shared" si="143"/>
        <v>0</v>
      </c>
      <c r="AP216" s="19">
        <f t="shared" si="144"/>
        <v>0</v>
      </c>
      <c r="AQ216" s="19">
        <f t="shared" si="162"/>
        <v>169.2</v>
      </c>
      <c r="AR216" s="19">
        <f t="shared" si="145"/>
        <v>0</v>
      </c>
      <c r="AS216" s="19">
        <f t="shared" si="146"/>
        <v>-0.6</v>
      </c>
      <c r="AT216" s="4" t="s">
        <v>0</v>
      </c>
      <c r="AU216" s="4">
        <f t="shared" si="147"/>
        <v>2202</v>
      </c>
      <c r="AV216" s="19">
        <f t="shared" si="148"/>
        <v>269.2</v>
      </c>
      <c r="AW216" s="19">
        <f t="shared" si="148"/>
        <v>139.4</v>
      </c>
      <c r="AX216" s="8">
        <f t="shared" si="149"/>
        <v>5</v>
      </c>
      <c r="AY216" s="4">
        <f t="shared" si="150"/>
        <v>12</v>
      </c>
      <c r="AZ216" s="8">
        <f t="shared" si="151"/>
        <v>1018.8</v>
      </c>
      <c r="BA216" s="4">
        <f t="shared" si="152"/>
        <v>0</v>
      </c>
      <c r="BB216" s="4">
        <f t="shared" si="153"/>
        <v>0</v>
      </c>
      <c r="BC216" s="4" t="str">
        <f t="shared" si="154"/>
        <v>G0</v>
      </c>
      <c r="BD216" s="4">
        <f t="shared" si="155"/>
        <v>0</v>
      </c>
      <c r="BE216" s="19">
        <f t="shared" si="156"/>
        <v>0</v>
      </c>
      <c r="BF216" s="19">
        <f t="shared" si="157"/>
        <v>1.1999999999999886</v>
      </c>
      <c r="BG216" s="19">
        <f t="shared" si="158"/>
        <v>90</v>
      </c>
      <c r="BH216" s="1" t="str">
        <f t="shared" si="159"/>
        <v>T,2201,269.2,140.6,5,12,1018.8,0,0,G0,0</v>
      </c>
      <c r="BI216" s="1" t="str">
        <f t="shared" si="160"/>
        <v>T,2202,269.2,139.4,5,12,1018.8,0,0,G0,0</v>
      </c>
      <c r="BJ216" s="1" t="str">
        <f t="shared" si="119"/>
        <v>T,2201,269.2,140.6,5,12,1018.8,0,0,G0,0|T,2202,269.2,139.4,5,12,1018.8,0,0,G0,0|</v>
      </c>
      <c r="BK216" s="1" t="str">
        <f t="shared" si="120"/>
        <v>269.2,140.0,5.0,9.0,0.0,169.2,0.0,169.2</v>
      </c>
    </row>
    <row r="217" spans="1:63" x14ac:dyDescent="0.2">
      <c r="A217" s="4">
        <f t="shared" si="163"/>
        <v>18.899999999999999</v>
      </c>
      <c r="B217" s="4">
        <f t="shared" si="121"/>
        <v>188.99999999999997</v>
      </c>
      <c r="C217" s="4">
        <f t="shared" si="122"/>
        <v>1</v>
      </c>
      <c r="D217" s="4">
        <v>1</v>
      </c>
      <c r="E217" s="4">
        <f t="shared" si="123"/>
        <v>18.899999999999999</v>
      </c>
      <c r="F217" s="19">
        <f t="shared" si="110"/>
        <v>0</v>
      </c>
      <c r="G217" s="19">
        <f t="shared" si="124"/>
        <v>0</v>
      </c>
      <c r="H217" s="19"/>
      <c r="I217" s="19">
        <f t="shared" si="125"/>
        <v>270.10000000000002</v>
      </c>
      <c r="J217" s="19">
        <f t="shared" si="126"/>
        <v>140</v>
      </c>
      <c r="K217" s="19"/>
      <c r="L217" s="19">
        <f t="shared" si="127"/>
        <v>9</v>
      </c>
      <c r="M217" s="19">
        <f t="shared" si="128"/>
        <v>0</v>
      </c>
      <c r="N217" s="19">
        <f t="shared" si="129"/>
        <v>9</v>
      </c>
      <c r="O217" s="19">
        <f t="shared" si="130"/>
        <v>0</v>
      </c>
      <c r="P217" s="19">
        <f t="shared" si="131"/>
        <v>0</v>
      </c>
      <c r="Q217" s="19">
        <f t="shared" si="161"/>
        <v>170.10000000000002</v>
      </c>
      <c r="R217" s="19">
        <f t="shared" si="132"/>
        <v>0</v>
      </c>
      <c r="S217" s="19">
        <f t="shared" si="133"/>
        <v>0.6</v>
      </c>
      <c r="T217" s="4" t="s">
        <v>0</v>
      </c>
      <c r="U217" s="4">
        <f t="shared" si="134"/>
        <v>2201</v>
      </c>
      <c r="V217" s="19">
        <f t="shared" si="111"/>
        <v>270.10000000000002</v>
      </c>
      <c r="W217" s="19">
        <f t="shared" si="111"/>
        <v>140.6</v>
      </c>
      <c r="X217" s="8">
        <f t="shared" si="135"/>
        <v>5</v>
      </c>
      <c r="Y217" s="4">
        <f t="shared" si="112"/>
        <v>12</v>
      </c>
      <c r="Z217" s="8">
        <f t="shared" si="136"/>
        <v>1018.9</v>
      </c>
      <c r="AA217" s="4">
        <f t="shared" si="137"/>
        <v>0</v>
      </c>
      <c r="AB217" s="4">
        <f t="shared" si="138"/>
        <v>0</v>
      </c>
      <c r="AC217" s="4" t="str">
        <f t="shared" si="139"/>
        <v>G0</v>
      </c>
      <c r="AD217" s="4">
        <f t="shared" si="140"/>
        <v>0</v>
      </c>
      <c r="AE217" s="4">
        <f t="shared" si="141"/>
        <v>18.899999999999999</v>
      </c>
      <c r="AF217" s="19">
        <f t="shared" si="113"/>
        <v>0</v>
      </c>
      <c r="AG217" s="19">
        <f t="shared" si="114"/>
        <v>0</v>
      </c>
      <c r="AH217" s="19"/>
      <c r="AI217" s="19">
        <f t="shared" si="115"/>
        <v>270.10000000000002</v>
      </c>
      <c r="AJ217" s="19">
        <f t="shared" si="116"/>
        <v>140</v>
      </c>
      <c r="AK217" s="19"/>
      <c r="AL217" s="19">
        <f t="shared" si="117"/>
        <v>9</v>
      </c>
      <c r="AM217" s="19">
        <f t="shared" si="118"/>
        <v>0</v>
      </c>
      <c r="AN217" s="19">
        <f t="shared" si="142"/>
        <v>9</v>
      </c>
      <c r="AO217" s="19">
        <f t="shared" si="143"/>
        <v>0</v>
      </c>
      <c r="AP217" s="19">
        <f t="shared" si="144"/>
        <v>0</v>
      </c>
      <c r="AQ217" s="19">
        <f t="shared" si="162"/>
        <v>170.10000000000002</v>
      </c>
      <c r="AR217" s="19">
        <f t="shared" si="145"/>
        <v>0</v>
      </c>
      <c r="AS217" s="19">
        <f t="shared" si="146"/>
        <v>-0.6</v>
      </c>
      <c r="AT217" s="4" t="s">
        <v>0</v>
      </c>
      <c r="AU217" s="4">
        <f t="shared" si="147"/>
        <v>2202</v>
      </c>
      <c r="AV217" s="19">
        <f t="shared" si="148"/>
        <v>270.10000000000002</v>
      </c>
      <c r="AW217" s="19">
        <f t="shared" si="148"/>
        <v>139.4</v>
      </c>
      <c r="AX217" s="8">
        <f t="shared" si="149"/>
        <v>5</v>
      </c>
      <c r="AY217" s="4">
        <f t="shared" si="150"/>
        <v>12</v>
      </c>
      <c r="AZ217" s="8">
        <f t="shared" si="151"/>
        <v>1018.9</v>
      </c>
      <c r="BA217" s="4">
        <f t="shared" si="152"/>
        <v>0</v>
      </c>
      <c r="BB217" s="4">
        <f t="shared" si="153"/>
        <v>0</v>
      </c>
      <c r="BC217" s="4" t="str">
        <f t="shared" si="154"/>
        <v>G0</v>
      </c>
      <c r="BD217" s="4">
        <f t="shared" si="155"/>
        <v>0</v>
      </c>
      <c r="BE217" s="19">
        <f t="shared" si="156"/>
        <v>0</v>
      </c>
      <c r="BF217" s="19">
        <f t="shared" si="157"/>
        <v>1.1999999999999886</v>
      </c>
      <c r="BG217" s="19">
        <f t="shared" si="158"/>
        <v>90</v>
      </c>
      <c r="BH217" s="1" t="str">
        <f t="shared" si="159"/>
        <v>T,2201,270.1,140.6,5,12,1018.9,0,0,G0,0</v>
      </c>
      <c r="BI217" s="1" t="str">
        <f t="shared" si="160"/>
        <v>T,2202,270.1,139.4,5,12,1018.9,0,0,G0,0</v>
      </c>
      <c r="BJ217" s="1" t="str">
        <f t="shared" si="119"/>
        <v>T,2201,270.1,140.6,5,12,1018.9,0,0,G0,0|T,2202,270.1,139.4,5,12,1018.9,0,0,G0,0|</v>
      </c>
      <c r="BK217" s="1" t="str">
        <f t="shared" si="120"/>
        <v>270.1,140.0,5.0,9.0,0.0,170.1,0.0,170.1</v>
      </c>
    </row>
    <row r="218" spans="1:63" x14ac:dyDescent="0.2">
      <c r="A218" s="4">
        <f t="shared" si="163"/>
        <v>19</v>
      </c>
      <c r="B218" s="4">
        <f t="shared" si="121"/>
        <v>190</v>
      </c>
      <c r="C218" s="4">
        <f t="shared" si="122"/>
        <v>1</v>
      </c>
      <c r="D218" s="4">
        <v>1</v>
      </c>
      <c r="E218" s="4">
        <f t="shared" si="123"/>
        <v>19</v>
      </c>
      <c r="F218" s="19">
        <f t="shared" si="110"/>
        <v>0</v>
      </c>
      <c r="G218" s="19">
        <f t="shared" si="124"/>
        <v>0</v>
      </c>
      <c r="H218" s="19"/>
      <c r="I218" s="19">
        <f t="shared" si="125"/>
        <v>271</v>
      </c>
      <c r="J218" s="19">
        <f t="shared" si="126"/>
        <v>140</v>
      </c>
      <c r="K218" s="19"/>
      <c r="L218" s="19">
        <f t="shared" si="127"/>
        <v>9</v>
      </c>
      <c r="M218" s="19">
        <f t="shared" si="128"/>
        <v>0</v>
      </c>
      <c r="N218" s="19">
        <f t="shared" si="129"/>
        <v>9</v>
      </c>
      <c r="O218" s="19">
        <f t="shared" si="130"/>
        <v>0</v>
      </c>
      <c r="P218" s="19">
        <f t="shared" si="131"/>
        <v>0</v>
      </c>
      <c r="Q218" s="19">
        <f t="shared" si="161"/>
        <v>171</v>
      </c>
      <c r="R218" s="19">
        <f t="shared" si="132"/>
        <v>0</v>
      </c>
      <c r="S218" s="19">
        <f t="shared" si="133"/>
        <v>0.6</v>
      </c>
      <c r="T218" s="4" t="s">
        <v>0</v>
      </c>
      <c r="U218" s="4">
        <f t="shared" si="134"/>
        <v>2201</v>
      </c>
      <c r="V218" s="19">
        <f t="shared" si="111"/>
        <v>271</v>
      </c>
      <c r="W218" s="19">
        <f t="shared" si="111"/>
        <v>140.6</v>
      </c>
      <c r="X218" s="8">
        <f t="shared" si="135"/>
        <v>5</v>
      </c>
      <c r="Y218" s="4">
        <f t="shared" si="112"/>
        <v>12</v>
      </c>
      <c r="Z218" s="8">
        <f t="shared" si="136"/>
        <v>1019</v>
      </c>
      <c r="AA218" s="4">
        <f t="shared" si="137"/>
        <v>0</v>
      </c>
      <c r="AB218" s="4">
        <f t="shared" si="138"/>
        <v>0</v>
      </c>
      <c r="AC218" s="4" t="str">
        <f t="shared" si="139"/>
        <v>G0</v>
      </c>
      <c r="AD218" s="4">
        <f t="shared" si="140"/>
        <v>0</v>
      </c>
      <c r="AE218" s="4">
        <f t="shared" si="141"/>
        <v>19</v>
      </c>
      <c r="AF218" s="19">
        <f t="shared" si="113"/>
        <v>0</v>
      </c>
      <c r="AG218" s="19">
        <f t="shared" si="114"/>
        <v>0</v>
      </c>
      <c r="AH218" s="19"/>
      <c r="AI218" s="19">
        <f t="shared" si="115"/>
        <v>271</v>
      </c>
      <c r="AJ218" s="19">
        <f t="shared" si="116"/>
        <v>140</v>
      </c>
      <c r="AK218" s="19"/>
      <c r="AL218" s="19">
        <f t="shared" si="117"/>
        <v>9</v>
      </c>
      <c r="AM218" s="19">
        <f t="shared" si="118"/>
        <v>0</v>
      </c>
      <c r="AN218" s="19">
        <f t="shared" si="142"/>
        <v>9</v>
      </c>
      <c r="AO218" s="19">
        <f t="shared" si="143"/>
        <v>0</v>
      </c>
      <c r="AP218" s="19">
        <f t="shared" si="144"/>
        <v>0</v>
      </c>
      <c r="AQ218" s="19">
        <f t="shared" si="162"/>
        <v>171</v>
      </c>
      <c r="AR218" s="19">
        <f t="shared" si="145"/>
        <v>0</v>
      </c>
      <c r="AS218" s="19">
        <f t="shared" si="146"/>
        <v>-0.6</v>
      </c>
      <c r="AT218" s="4" t="s">
        <v>0</v>
      </c>
      <c r="AU218" s="4">
        <f t="shared" si="147"/>
        <v>2202</v>
      </c>
      <c r="AV218" s="19">
        <f t="shared" si="148"/>
        <v>271</v>
      </c>
      <c r="AW218" s="19">
        <f t="shared" si="148"/>
        <v>139.4</v>
      </c>
      <c r="AX218" s="8">
        <f t="shared" si="149"/>
        <v>5</v>
      </c>
      <c r="AY218" s="4">
        <f t="shared" si="150"/>
        <v>12</v>
      </c>
      <c r="AZ218" s="8">
        <f t="shared" si="151"/>
        <v>1019</v>
      </c>
      <c r="BA218" s="4">
        <f t="shared" si="152"/>
        <v>0</v>
      </c>
      <c r="BB218" s="4">
        <f t="shared" si="153"/>
        <v>0</v>
      </c>
      <c r="BC218" s="4" t="str">
        <f t="shared" si="154"/>
        <v>G0</v>
      </c>
      <c r="BD218" s="4">
        <f t="shared" si="155"/>
        <v>0</v>
      </c>
      <c r="BE218" s="19">
        <f t="shared" si="156"/>
        <v>0</v>
      </c>
      <c r="BF218" s="19">
        <f t="shared" si="157"/>
        <v>1.1999999999999886</v>
      </c>
      <c r="BG218" s="19">
        <f t="shared" si="158"/>
        <v>90</v>
      </c>
      <c r="BH218" s="1" t="str">
        <f t="shared" si="159"/>
        <v>T,2201,271.0,140.6,5,12,1019.0,0,0,G0,0</v>
      </c>
      <c r="BI218" s="1" t="str">
        <f t="shared" si="160"/>
        <v>T,2202,271.0,139.4,5,12,1019.0,0,0,G0,0</v>
      </c>
      <c r="BJ218" s="1" t="str">
        <f t="shared" si="119"/>
        <v>T,2201,271.0,140.6,5,12,1019.0,0,0,G0,0|T,2202,271.0,139.4,5,12,1019.0,0,0,G0,0|</v>
      </c>
      <c r="BK218" s="1" t="str">
        <f t="shared" si="120"/>
        <v>271.0,140.0,5.0,9.0,0.0,171.0,0.0,171.0</v>
      </c>
    </row>
    <row r="219" spans="1:63" x14ac:dyDescent="0.2">
      <c r="A219" s="4">
        <f t="shared" si="163"/>
        <v>19.100000000000001</v>
      </c>
      <c r="B219" s="4">
        <f t="shared" si="121"/>
        <v>191</v>
      </c>
      <c r="C219" s="4">
        <f t="shared" si="122"/>
        <v>1</v>
      </c>
      <c r="D219" s="4">
        <v>1</v>
      </c>
      <c r="E219" s="4">
        <f t="shared" si="123"/>
        <v>19.100000000000001</v>
      </c>
      <c r="F219" s="19">
        <f t="shared" si="110"/>
        <v>0</v>
      </c>
      <c r="G219" s="19">
        <f t="shared" si="124"/>
        <v>0</v>
      </c>
      <c r="H219" s="19"/>
      <c r="I219" s="19">
        <f t="shared" si="125"/>
        <v>271.89999999999998</v>
      </c>
      <c r="J219" s="19">
        <f t="shared" si="126"/>
        <v>140</v>
      </c>
      <c r="K219" s="19"/>
      <c r="L219" s="19">
        <f t="shared" si="127"/>
        <v>9</v>
      </c>
      <c r="M219" s="19">
        <f t="shared" si="128"/>
        <v>0</v>
      </c>
      <c r="N219" s="19">
        <f t="shared" si="129"/>
        <v>9</v>
      </c>
      <c r="O219" s="19">
        <f t="shared" si="130"/>
        <v>0</v>
      </c>
      <c r="P219" s="19">
        <f t="shared" si="131"/>
        <v>0</v>
      </c>
      <c r="Q219" s="19">
        <f t="shared" si="161"/>
        <v>171.89999999999998</v>
      </c>
      <c r="R219" s="19">
        <f t="shared" si="132"/>
        <v>0</v>
      </c>
      <c r="S219" s="19">
        <f t="shared" si="133"/>
        <v>0.6</v>
      </c>
      <c r="T219" s="4" t="s">
        <v>0</v>
      </c>
      <c r="U219" s="4">
        <f t="shared" si="134"/>
        <v>2201</v>
      </c>
      <c r="V219" s="19">
        <f t="shared" si="111"/>
        <v>271.89999999999998</v>
      </c>
      <c r="W219" s="19">
        <f t="shared" si="111"/>
        <v>140.6</v>
      </c>
      <c r="X219" s="8">
        <f t="shared" si="135"/>
        <v>5</v>
      </c>
      <c r="Y219" s="4">
        <f t="shared" si="112"/>
        <v>12</v>
      </c>
      <c r="Z219" s="8">
        <f t="shared" si="136"/>
        <v>1019.1</v>
      </c>
      <c r="AA219" s="4">
        <f t="shared" si="137"/>
        <v>0</v>
      </c>
      <c r="AB219" s="4">
        <f t="shared" si="138"/>
        <v>0</v>
      </c>
      <c r="AC219" s="4" t="str">
        <f t="shared" si="139"/>
        <v>G0</v>
      </c>
      <c r="AD219" s="4">
        <f t="shared" si="140"/>
        <v>0</v>
      </c>
      <c r="AE219" s="4">
        <f t="shared" si="141"/>
        <v>19.100000000000001</v>
      </c>
      <c r="AF219" s="19">
        <f t="shared" si="113"/>
        <v>0</v>
      </c>
      <c r="AG219" s="19">
        <f t="shared" si="114"/>
        <v>0</v>
      </c>
      <c r="AH219" s="19"/>
      <c r="AI219" s="19">
        <f t="shared" si="115"/>
        <v>271.89999999999998</v>
      </c>
      <c r="AJ219" s="19">
        <f t="shared" si="116"/>
        <v>140</v>
      </c>
      <c r="AK219" s="19"/>
      <c r="AL219" s="19">
        <f t="shared" si="117"/>
        <v>9</v>
      </c>
      <c r="AM219" s="19">
        <f t="shared" si="118"/>
        <v>0</v>
      </c>
      <c r="AN219" s="19">
        <f t="shared" si="142"/>
        <v>9</v>
      </c>
      <c r="AO219" s="19">
        <f t="shared" si="143"/>
        <v>0</v>
      </c>
      <c r="AP219" s="19">
        <f t="shared" si="144"/>
        <v>0</v>
      </c>
      <c r="AQ219" s="19">
        <f t="shared" si="162"/>
        <v>171.89999999999998</v>
      </c>
      <c r="AR219" s="19">
        <f t="shared" si="145"/>
        <v>0</v>
      </c>
      <c r="AS219" s="19">
        <f t="shared" si="146"/>
        <v>-0.6</v>
      </c>
      <c r="AT219" s="4" t="s">
        <v>0</v>
      </c>
      <c r="AU219" s="4">
        <f t="shared" si="147"/>
        <v>2202</v>
      </c>
      <c r="AV219" s="19">
        <f t="shared" si="148"/>
        <v>271.89999999999998</v>
      </c>
      <c r="AW219" s="19">
        <f t="shared" si="148"/>
        <v>139.4</v>
      </c>
      <c r="AX219" s="8">
        <f t="shared" si="149"/>
        <v>5</v>
      </c>
      <c r="AY219" s="4">
        <f t="shared" si="150"/>
        <v>12</v>
      </c>
      <c r="AZ219" s="8">
        <f t="shared" si="151"/>
        <v>1019.1</v>
      </c>
      <c r="BA219" s="4">
        <f t="shared" si="152"/>
        <v>0</v>
      </c>
      <c r="BB219" s="4">
        <f t="shared" si="153"/>
        <v>0</v>
      </c>
      <c r="BC219" s="4" t="str">
        <f t="shared" si="154"/>
        <v>G0</v>
      </c>
      <c r="BD219" s="4">
        <f t="shared" si="155"/>
        <v>0</v>
      </c>
      <c r="BE219" s="19">
        <f t="shared" si="156"/>
        <v>0</v>
      </c>
      <c r="BF219" s="19">
        <f t="shared" si="157"/>
        <v>1.1999999999999886</v>
      </c>
      <c r="BG219" s="19">
        <f t="shared" si="158"/>
        <v>90</v>
      </c>
      <c r="BH219" s="1" t="str">
        <f t="shared" si="159"/>
        <v>T,2201,271.9,140.6,5,12,1019.1,0,0,G0,0</v>
      </c>
      <c r="BI219" s="1" t="str">
        <f t="shared" si="160"/>
        <v>T,2202,271.9,139.4,5,12,1019.1,0,0,G0,0</v>
      </c>
      <c r="BJ219" s="1" t="str">
        <f t="shared" si="119"/>
        <v>T,2201,271.9,140.6,5,12,1019.1,0,0,G0,0|T,2202,271.9,139.4,5,12,1019.1,0,0,G0,0|</v>
      </c>
      <c r="BK219" s="1" t="str">
        <f t="shared" si="120"/>
        <v>271.9,140.0,5.0,9.0,0.0,171.9,0.0,171.9</v>
      </c>
    </row>
    <row r="220" spans="1:63" x14ac:dyDescent="0.2">
      <c r="A220" s="4">
        <f t="shared" si="163"/>
        <v>19.200000000000003</v>
      </c>
      <c r="B220" s="4">
        <f t="shared" si="121"/>
        <v>192.00000000000003</v>
      </c>
      <c r="C220" s="4">
        <f t="shared" si="122"/>
        <v>1</v>
      </c>
      <c r="D220" s="4">
        <v>1</v>
      </c>
      <c r="E220" s="4">
        <f t="shared" si="123"/>
        <v>19.200000000000003</v>
      </c>
      <c r="F220" s="19">
        <f t="shared" ref="F220:F228" si="164">$B$14 + $D$14*$E220 + 0.5*$F$14*$E220*$E220</f>
        <v>0</v>
      </c>
      <c r="G220" s="19">
        <f t="shared" si="124"/>
        <v>0</v>
      </c>
      <c r="H220" s="19"/>
      <c r="I220" s="19">
        <f t="shared" si="125"/>
        <v>272.8</v>
      </c>
      <c r="J220" s="19">
        <f t="shared" si="126"/>
        <v>140</v>
      </c>
      <c r="K220" s="19"/>
      <c r="L220" s="19">
        <f t="shared" si="127"/>
        <v>9</v>
      </c>
      <c r="M220" s="19">
        <f t="shared" si="128"/>
        <v>0</v>
      </c>
      <c r="N220" s="19">
        <f t="shared" si="129"/>
        <v>9</v>
      </c>
      <c r="O220" s="19">
        <f t="shared" si="130"/>
        <v>0</v>
      </c>
      <c r="P220" s="19">
        <f t="shared" si="131"/>
        <v>0</v>
      </c>
      <c r="Q220" s="19">
        <f t="shared" si="161"/>
        <v>172.8</v>
      </c>
      <c r="R220" s="19">
        <f t="shared" si="132"/>
        <v>0</v>
      </c>
      <c r="S220" s="19">
        <f t="shared" si="133"/>
        <v>0.6</v>
      </c>
      <c r="T220" s="4" t="s">
        <v>0</v>
      </c>
      <c r="U220" s="4">
        <f t="shared" si="134"/>
        <v>2201</v>
      </c>
      <c r="V220" s="19">
        <f t="shared" ref="V220:W228" si="165">I220+R220</f>
        <v>272.8</v>
      </c>
      <c r="W220" s="19">
        <f t="shared" si="165"/>
        <v>140.6</v>
      </c>
      <c r="X220" s="8">
        <f t="shared" si="135"/>
        <v>5</v>
      </c>
      <c r="Y220" s="4">
        <f t="shared" ref="Y220:Y228" si="166">$B$22</f>
        <v>12</v>
      </c>
      <c r="Z220" s="8">
        <f t="shared" si="136"/>
        <v>1019.2</v>
      </c>
      <c r="AA220" s="4">
        <f t="shared" si="137"/>
        <v>0</v>
      </c>
      <c r="AB220" s="4">
        <f t="shared" si="138"/>
        <v>0</v>
      </c>
      <c r="AC220" s="4" t="str">
        <f t="shared" si="139"/>
        <v>G0</v>
      </c>
      <c r="AD220" s="4">
        <f t="shared" si="140"/>
        <v>0</v>
      </c>
      <c r="AE220" s="4">
        <f t="shared" si="141"/>
        <v>19.200000000000003</v>
      </c>
      <c r="AF220" s="19">
        <f t="shared" ref="AF220:AF228" si="167">$B$14 + $D$14*$AE220 + 0.5*$F$14*$AE220*$AE220</f>
        <v>0</v>
      </c>
      <c r="AG220" s="19">
        <f t="shared" ref="AG220:AG228" si="168">$D$14+ $F$14*$AE220</f>
        <v>0</v>
      </c>
      <c r="AH220" s="19"/>
      <c r="AI220" s="19">
        <f t="shared" ref="AI220:AI228" si="169">$B$7 + $B$10*$AE220 + 0.5*$B$12*$AE220*$AE220 + $B$13*COS(AF220)</f>
        <v>272.8</v>
      </c>
      <c r="AJ220" s="19">
        <f t="shared" ref="AJ220:AJ228" si="170">$D$7 + $D$10*$AE220 + 0.5*$D$12*$AE220*$AE220 + $B$13*SIN(AF220)</f>
        <v>140</v>
      </c>
      <c r="AK220" s="19"/>
      <c r="AL220" s="19">
        <f t="shared" ref="AL220:AL228" si="171">$B$10 + $B$12*$AE220 - $B$13*SIN(AF220)*AG220</f>
        <v>9</v>
      </c>
      <c r="AM220" s="19">
        <f t="shared" ref="AM220:AM228" si="172">$D$10 + $D$12*$AE220 + $B$13*COS(AF220)*AG220</f>
        <v>0</v>
      </c>
      <c r="AN220" s="19">
        <f t="shared" si="142"/>
        <v>9</v>
      </c>
      <c r="AO220" s="19">
        <f t="shared" si="143"/>
        <v>0</v>
      </c>
      <c r="AP220" s="19">
        <f t="shared" si="144"/>
        <v>0</v>
      </c>
      <c r="AQ220" s="19">
        <f t="shared" si="162"/>
        <v>172.8</v>
      </c>
      <c r="AR220" s="19">
        <f t="shared" si="145"/>
        <v>0</v>
      </c>
      <c r="AS220" s="19">
        <f t="shared" si="146"/>
        <v>-0.6</v>
      </c>
      <c r="AT220" s="4" t="s">
        <v>0</v>
      </c>
      <c r="AU220" s="4">
        <f t="shared" si="147"/>
        <v>2202</v>
      </c>
      <c r="AV220" s="19">
        <f t="shared" si="148"/>
        <v>272.8</v>
      </c>
      <c r="AW220" s="19">
        <f t="shared" si="148"/>
        <v>139.4</v>
      </c>
      <c r="AX220" s="8">
        <f t="shared" si="149"/>
        <v>5</v>
      </c>
      <c r="AY220" s="4">
        <f t="shared" si="150"/>
        <v>12</v>
      </c>
      <c r="AZ220" s="8">
        <f t="shared" si="151"/>
        <v>1019.2</v>
      </c>
      <c r="BA220" s="4">
        <f t="shared" si="152"/>
        <v>0</v>
      </c>
      <c r="BB220" s="4">
        <f t="shared" si="153"/>
        <v>0</v>
      </c>
      <c r="BC220" s="4" t="str">
        <f t="shared" si="154"/>
        <v>G0</v>
      </c>
      <c r="BD220" s="4">
        <f t="shared" si="155"/>
        <v>0</v>
      </c>
      <c r="BE220" s="19">
        <f t="shared" si="156"/>
        <v>0</v>
      </c>
      <c r="BF220" s="19">
        <f t="shared" si="157"/>
        <v>1.1999999999999886</v>
      </c>
      <c r="BG220" s="19">
        <f t="shared" si="158"/>
        <v>90</v>
      </c>
      <c r="BH220" s="1" t="str">
        <f t="shared" si="159"/>
        <v>T,2201,272.8,140.6,5,12,1019.2,0,0,G0,0</v>
      </c>
      <c r="BI220" s="1" t="str">
        <f t="shared" si="160"/>
        <v>T,2202,272.8,139.4,5,12,1019.2,0,0,G0,0</v>
      </c>
      <c r="BJ220" s="1" t="str">
        <f t="shared" ref="BJ220:BJ228" si="173">IF(C220=1,CONCATENATE(BH220,$BH$25,BI220,$BH$25),"")</f>
        <v>T,2201,272.8,140.6,5,12,1019.2,0,0,G0,0|T,2202,272.8,139.4,5,12,1019.2,0,0,G0,0|</v>
      </c>
      <c r="BK220" s="1" t="str">
        <f t="shared" ref="BK220:BK228" si="174">CONCATENATE(TEXT(I220,"0.0"),",",TEXT(J220,"0.0"),",",TEXT($F$7,"0.0"),",",TEXT(N220,"0.0"),",",TEXT(0,"0.0"),",",TEXT($Q220,"0.0"),",",TEXT($P220,"0.0"),",",TEXT($Q220,"0.0"))</f>
        <v>272.8,140.0,5.0,9.0,0.0,172.8,0.0,172.8</v>
      </c>
    </row>
    <row r="221" spans="1:63" x14ac:dyDescent="0.2">
      <c r="A221" s="4">
        <f t="shared" si="163"/>
        <v>19.300000000000004</v>
      </c>
      <c r="B221" s="4">
        <f t="shared" ref="B221:B228" si="175">A221/$B$17</f>
        <v>193.00000000000003</v>
      </c>
      <c r="C221" s="4">
        <f t="shared" ref="C221:C228" si="176">IF(B221-INT(B221+0.001)&gt;0.001,0,1)</f>
        <v>1</v>
      </c>
      <c r="D221" s="4">
        <v>1</v>
      </c>
      <c r="E221" s="4">
        <f t="shared" ref="E221:E228" si="177">$A221+$B$21</f>
        <v>19.300000000000004</v>
      </c>
      <c r="F221" s="19">
        <f t="shared" si="164"/>
        <v>0</v>
      </c>
      <c r="G221" s="19">
        <f t="shared" ref="G221:G228" si="178">$D$14 + $F$14*$E221</f>
        <v>0</v>
      </c>
      <c r="H221" s="19"/>
      <c r="I221" s="19">
        <f t="shared" ref="I221:I228" si="179">$B$7 + $B$10*$E221 +  0.5*$B$12*$E221*$E221 + $B$13*COS(F221)</f>
        <v>273.70000000000005</v>
      </c>
      <c r="J221" s="19">
        <f t="shared" ref="J221:J228" si="180">$D$7 + $D$10*$E221 + 0.5*$D$12*$E221*$E221 + $B$13*SIN(F221)</f>
        <v>140</v>
      </c>
      <c r="K221" s="19"/>
      <c r="L221" s="19">
        <f t="shared" ref="L221:L228" si="181">$B$10 + $B$12*$E221 - $B$13*SIN(F221)*$G221</f>
        <v>9</v>
      </c>
      <c r="M221" s="19">
        <f t="shared" ref="M221:M228" si="182">$D$10 + $D$12*$E221 + $B$13*COS(F221)*$G221</f>
        <v>0</v>
      </c>
      <c r="N221" s="19">
        <f t="shared" ref="N221:N228" si="183">SQRT(L221*L221+M221*M221)</f>
        <v>9</v>
      </c>
      <c r="O221" s="19">
        <f t="shared" ref="O221:O228" si="184">ATAN2(L221,M221)</f>
        <v>0</v>
      </c>
      <c r="P221" s="19">
        <f t="shared" ref="P221:P228" si="185">O221/$H$12</f>
        <v>0</v>
      </c>
      <c r="Q221" s="19">
        <f t="shared" si="161"/>
        <v>173.70000000000005</v>
      </c>
      <c r="R221" s="19">
        <f t="shared" ref="R221:R228" si="186">$B$20*COS(O221)-$D$20*SIN(O221)</f>
        <v>0</v>
      </c>
      <c r="S221" s="19">
        <f t="shared" ref="S221:S228" si="187">$B$20*SIN(O221)+$D$20*COS(O221)</f>
        <v>0.6</v>
      </c>
      <c r="T221" s="4" t="s">
        <v>0</v>
      </c>
      <c r="U221" s="4">
        <f t="shared" ref="U221:U228" si="188">$B$19</f>
        <v>2201</v>
      </c>
      <c r="V221" s="19">
        <f t="shared" si="165"/>
        <v>273.70000000000005</v>
      </c>
      <c r="W221" s="19">
        <f t="shared" si="165"/>
        <v>140.6</v>
      </c>
      <c r="X221" s="8">
        <f t="shared" ref="X221:X228" si="189">$F$7</f>
        <v>5</v>
      </c>
      <c r="Y221" s="4">
        <f t="shared" si="166"/>
        <v>12</v>
      </c>
      <c r="Z221" s="8">
        <f t="shared" ref="Z221:Z228" si="190">$B$5 + E221</f>
        <v>1019.3</v>
      </c>
      <c r="AA221" s="4">
        <f t="shared" ref="AA221:AA228" si="191">$J$19</f>
        <v>0</v>
      </c>
      <c r="AB221" s="4">
        <f t="shared" ref="AB221:AB228" si="192">$J$20</f>
        <v>0</v>
      </c>
      <c r="AC221" s="4" t="str">
        <f t="shared" ref="AC221:AC228" si="193">$J$21</f>
        <v>G0</v>
      </c>
      <c r="AD221" s="4">
        <f t="shared" ref="AD221:AD228" si="194">$J$22</f>
        <v>0</v>
      </c>
      <c r="AE221" s="4">
        <f t="shared" ref="AE221:AE228" si="195">$A221+$F$21</f>
        <v>19.300000000000004</v>
      </c>
      <c r="AF221" s="19">
        <f t="shared" si="167"/>
        <v>0</v>
      </c>
      <c r="AG221" s="19">
        <f t="shared" si="168"/>
        <v>0</v>
      </c>
      <c r="AH221" s="19"/>
      <c r="AI221" s="19">
        <f t="shared" si="169"/>
        <v>273.70000000000005</v>
      </c>
      <c r="AJ221" s="19">
        <f t="shared" si="170"/>
        <v>140</v>
      </c>
      <c r="AK221" s="19"/>
      <c r="AL221" s="19">
        <f t="shared" si="171"/>
        <v>9</v>
      </c>
      <c r="AM221" s="19">
        <f t="shared" si="172"/>
        <v>0</v>
      </c>
      <c r="AN221" s="19">
        <f t="shared" ref="AN221:AN228" si="196">SQRT(AL221*AL221+AM221*AM221)</f>
        <v>9</v>
      </c>
      <c r="AO221" s="19">
        <f t="shared" ref="AO221:AO228" si="197">ATAN2(AL221,AM221)</f>
        <v>0</v>
      </c>
      <c r="AP221" s="19">
        <f t="shared" ref="AP221:AP228" si="198">AO221/$H$12</f>
        <v>0</v>
      </c>
      <c r="AQ221" s="19">
        <f t="shared" si="162"/>
        <v>173.70000000000005</v>
      </c>
      <c r="AR221" s="19">
        <f t="shared" ref="AR221:AR228" si="199">$F$20*COS(AO221)-$H$20*SIN(AO221)</f>
        <v>0</v>
      </c>
      <c r="AS221" s="19">
        <f t="shared" ref="AS221:AS228" si="200">$F$20*SIN(AO221)+$H$20*COS(AO221)</f>
        <v>-0.6</v>
      </c>
      <c r="AT221" s="4" t="s">
        <v>0</v>
      </c>
      <c r="AU221" s="4">
        <f t="shared" ref="AU221:AU228" si="201">$F$19</f>
        <v>2202</v>
      </c>
      <c r="AV221" s="19">
        <f t="shared" ref="AV221:AW228" si="202">AI221+AR221</f>
        <v>273.70000000000005</v>
      </c>
      <c r="AW221" s="19">
        <f t="shared" si="202"/>
        <v>139.4</v>
      </c>
      <c r="AX221" s="8">
        <f t="shared" ref="AX221:AX228" si="203">$F$7</f>
        <v>5</v>
      </c>
      <c r="AY221" s="4">
        <f t="shared" ref="AY221:AY228" si="204">$F$22</f>
        <v>12</v>
      </c>
      <c r="AZ221" s="8">
        <f t="shared" ref="AZ221:AZ228" si="205">$B$5 + AE221</f>
        <v>1019.3</v>
      </c>
      <c r="BA221" s="4">
        <f t="shared" ref="BA221:BA228" si="206">$J$19</f>
        <v>0</v>
      </c>
      <c r="BB221" s="4">
        <f t="shared" ref="BB221:BB228" si="207">$J$20</f>
        <v>0</v>
      </c>
      <c r="BC221" s="4" t="str">
        <f t="shared" ref="BC221:BC228" si="208">$J$21</f>
        <v>G0</v>
      </c>
      <c r="BD221" s="4">
        <f t="shared" ref="BD221:BD228" si="209">$J$22</f>
        <v>0</v>
      </c>
      <c r="BE221" s="19">
        <f t="shared" ref="BE221:BE228" si="210">SQRT((I221-AI221)*(I221-AI221)+(J221-AJ221)*(J221-AJ221))</f>
        <v>0</v>
      </c>
      <c r="BF221" s="19">
        <f t="shared" ref="BF221:BF228" si="211">SQRT((V221-AV221)*(V221-AV221)+(W221-AW221)*(W221-AW221))</f>
        <v>1.1999999999999886</v>
      </c>
      <c r="BG221" s="19">
        <f t="shared" ref="BG221:BG228" si="212">ATAN2(V221-AV221,W221-AW221)/$H$12</f>
        <v>90</v>
      </c>
      <c r="BH221" s="1" t="str">
        <f t="shared" ref="BH221:BH228" si="213">CONCATENATE(T221,",",U221,",",TEXT(V221,"0.0"),",",TEXT(W221,"0.0"),",",X221,",",Y221,",",TEXT(Z221,"0.0"),",",AA221,",",AB221,",",AC221,",",AD221)</f>
        <v>T,2201,273.7,140.6,5,12,1019.3,0,0,G0,0</v>
      </c>
      <c r="BI221" s="1" t="str">
        <f t="shared" ref="BI221:BI228" si="214">CONCATENATE(AT221,",",AU221,",",TEXT(AV221,"0.0"),",",TEXT(AW221,"0.0"),",",AX221,",",AY221,",",TEXT(AZ221,"0.0"),",",BA221,",",BB221,",",BC221,",",BD221)</f>
        <v>T,2202,273.7,139.4,5,12,1019.3,0,0,G0,0</v>
      </c>
      <c r="BJ221" s="1" t="str">
        <f t="shared" si="173"/>
        <v>T,2201,273.7,140.6,5,12,1019.3,0,0,G0,0|T,2202,273.7,139.4,5,12,1019.3,0,0,G0,0|</v>
      </c>
      <c r="BK221" s="1" t="str">
        <f t="shared" si="174"/>
        <v>273.7,140.0,5.0,9.0,0.0,173.7,0.0,173.7</v>
      </c>
    </row>
    <row r="222" spans="1:63" x14ac:dyDescent="0.2">
      <c r="A222" s="4">
        <f t="shared" si="163"/>
        <v>19.400000000000006</v>
      </c>
      <c r="B222" s="4">
        <f t="shared" si="175"/>
        <v>194.00000000000006</v>
      </c>
      <c r="C222" s="4">
        <f t="shared" si="176"/>
        <v>1</v>
      </c>
      <c r="D222" s="4">
        <v>1</v>
      </c>
      <c r="E222" s="4">
        <f t="shared" si="177"/>
        <v>19.400000000000006</v>
      </c>
      <c r="F222" s="19">
        <f t="shared" si="164"/>
        <v>0</v>
      </c>
      <c r="G222" s="19">
        <f t="shared" si="178"/>
        <v>0</v>
      </c>
      <c r="H222" s="19"/>
      <c r="I222" s="19">
        <f t="shared" si="179"/>
        <v>274.60000000000002</v>
      </c>
      <c r="J222" s="19">
        <f t="shared" si="180"/>
        <v>140</v>
      </c>
      <c r="K222" s="19"/>
      <c r="L222" s="19">
        <f t="shared" si="181"/>
        <v>9</v>
      </c>
      <c r="M222" s="19">
        <f t="shared" si="182"/>
        <v>0</v>
      </c>
      <c r="N222" s="19">
        <f t="shared" si="183"/>
        <v>9</v>
      </c>
      <c r="O222" s="19">
        <f t="shared" si="184"/>
        <v>0</v>
      </c>
      <c r="P222" s="19">
        <f t="shared" si="185"/>
        <v>0</v>
      </c>
      <c r="Q222" s="19">
        <f t="shared" ref="Q222:Q228" si="215">Q221+ SQRT( (I222-I221)* (I222-I221) + (J222-J221)* (J222-J221))</f>
        <v>174.60000000000002</v>
      </c>
      <c r="R222" s="19">
        <f t="shared" si="186"/>
        <v>0</v>
      </c>
      <c r="S222" s="19">
        <f t="shared" si="187"/>
        <v>0.6</v>
      </c>
      <c r="T222" s="4" t="s">
        <v>0</v>
      </c>
      <c r="U222" s="4">
        <f t="shared" si="188"/>
        <v>2201</v>
      </c>
      <c r="V222" s="19">
        <f t="shared" si="165"/>
        <v>274.60000000000002</v>
      </c>
      <c r="W222" s="19">
        <f t="shared" si="165"/>
        <v>140.6</v>
      </c>
      <c r="X222" s="8">
        <f t="shared" si="189"/>
        <v>5</v>
      </c>
      <c r="Y222" s="4">
        <f t="shared" si="166"/>
        <v>12</v>
      </c>
      <c r="Z222" s="8">
        <f t="shared" si="190"/>
        <v>1019.4</v>
      </c>
      <c r="AA222" s="4">
        <f t="shared" si="191"/>
        <v>0</v>
      </c>
      <c r="AB222" s="4">
        <f t="shared" si="192"/>
        <v>0</v>
      </c>
      <c r="AC222" s="4" t="str">
        <f t="shared" si="193"/>
        <v>G0</v>
      </c>
      <c r="AD222" s="4">
        <f t="shared" si="194"/>
        <v>0</v>
      </c>
      <c r="AE222" s="4">
        <f t="shared" si="195"/>
        <v>19.400000000000006</v>
      </c>
      <c r="AF222" s="19">
        <f t="shared" si="167"/>
        <v>0</v>
      </c>
      <c r="AG222" s="19">
        <f t="shared" si="168"/>
        <v>0</v>
      </c>
      <c r="AH222" s="19"/>
      <c r="AI222" s="19">
        <f t="shared" si="169"/>
        <v>274.60000000000002</v>
      </c>
      <c r="AJ222" s="19">
        <f t="shared" si="170"/>
        <v>140</v>
      </c>
      <c r="AK222" s="19"/>
      <c r="AL222" s="19">
        <f t="shared" si="171"/>
        <v>9</v>
      </c>
      <c r="AM222" s="19">
        <f t="shared" si="172"/>
        <v>0</v>
      </c>
      <c r="AN222" s="19">
        <f t="shared" si="196"/>
        <v>9</v>
      </c>
      <c r="AO222" s="19">
        <f t="shared" si="197"/>
        <v>0</v>
      </c>
      <c r="AP222" s="19">
        <f t="shared" si="198"/>
        <v>0</v>
      </c>
      <c r="AQ222" s="19">
        <f t="shared" ref="AQ222:AQ228" si="216">AQ221+ SQRT( (AI222-AI221)* (AI222-AI221) + (AJ222-AJ221)* (AJ222-AJ221))</f>
        <v>174.60000000000002</v>
      </c>
      <c r="AR222" s="19">
        <f t="shared" si="199"/>
        <v>0</v>
      </c>
      <c r="AS222" s="19">
        <f t="shared" si="200"/>
        <v>-0.6</v>
      </c>
      <c r="AT222" s="4" t="s">
        <v>0</v>
      </c>
      <c r="AU222" s="4">
        <f t="shared" si="201"/>
        <v>2202</v>
      </c>
      <c r="AV222" s="19">
        <f t="shared" si="202"/>
        <v>274.60000000000002</v>
      </c>
      <c r="AW222" s="19">
        <f t="shared" si="202"/>
        <v>139.4</v>
      </c>
      <c r="AX222" s="8">
        <f t="shared" si="203"/>
        <v>5</v>
      </c>
      <c r="AY222" s="4">
        <f t="shared" si="204"/>
        <v>12</v>
      </c>
      <c r="AZ222" s="8">
        <f t="shared" si="205"/>
        <v>1019.4</v>
      </c>
      <c r="BA222" s="4">
        <f t="shared" si="206"/>
        <v>0</v>
      </c>
      <c r="BB222" s="4">
        <f t="shared" si="207"/>
        <v>0</v>
      </c>
      <c r="BC222" s="4" t="str">
        <f t="shared" si="208"/>
        <v>G0</v>
      </c>
      <c r="BD222" s="4">
        <f t="shared" si="209"/>
        <v>0</v>
      </c>
      <c r="BE222" s="19">
        <f t="shared" si="210"/>
        <v>0</v>
      </c>
      <c r="BF222" s="19">
        <f t="shared" si="211"/>
        <v>1.1999999999999886</v>
      </c>
      <c r="BG222" s="19">
        <f t="shared" si="212"/>
        <v>90</v>
      </c>
      <c r="BH222" s="1" t="str">
        <f t="shared" si="213"/>
        <v>T,2201,274.6,140.6,5,12,1019.4,0,0,G0,0</v>
      </c>
      <c r="BI222" s="1" t="str">
        <f t="shared" si="214"/>
        <v>T,2202,274.6,139.4,5,12,1019.4,0,0,G0,0</v>
      </c>
      <c r="BJ222" s="1" t="str">
        <f t="shared" si="173"/>
        <v>T,2201,274.6,140.6,5,12,1019.4,0,0,G0,0|T,2202,274.6,139.4,5,12,1019.4,0,0,G0,0|</v>
      </c>
      <c r="BK222" s="1" t="str">
        <f t="shared" si="174"/>
        <v>274.6,140.0,5.0,9.0,0.0,174.6,0.0,174.6</v>
      </c>
    </row>
    <row r="223" spans="1:63" x14ac:dyDescent="0.2">
      <c r="A223" s="4">
        <f t="shared" ref="A223:A228" si="217">A222+$B$16</f>
        <v>19.500000000000007</v>
      </c>
      <c r="B223" s="4">
        <f t="shared" si="175"/>
        <v>195.00000000000006</v>
      </c>
      <c r="C223" s="4">
        <f t="shared" si="176"/>
        <v>1</v>
      </c>
      <c r="D223" s="4">
        <v>1</v>
      </c>
      <c r="E223" s="4">
        <f t="shared" si="177"/>
        <v>19.500000000000007</v>
      </c>
      <c r="F223" s="19">
        <f t="shared" si="164"/>
        <v>0</v>
      </c>
      <c r="G223" s="19">
        <f t="shared" si="178"/>
        <v>0</v>
      </c>
      <c r="H223" s="19"/>
      <c r="I223" s="19">
        <f t="shared" si="179"/>
        <v>275.50000000000006</v>
      </c>
      <c r="J223" s="19">
        <f t="shared" si="180"/>
        <v>140</v>
      </c>
      <c r="K223" s="19"/>
      <c r="L223" s="19">
        <f t="shared" si="181"/>
        <v>9</v>
      </c>
      <c r="M223" s="19">
        <f t="shared" si="182"/>
        <v>0</v>
      </c>
      <c r="N223" s="19">
        <f t="shared" si="183"/>
        <v>9</v>
      </c>
      <c r="O223" s="19">
        <f t="shared" si="184"/>
        <v>0</v>
      </c>
      <c r="P223" s="19">
        <f t="shared" si="185"/>
        <v>0</v>
      </c>
      <c r="Q223" s="19">
        <f t="shared" si="215"/>
        <v>175.50000000000006</v>
      </c>
      <c r="R223" s="19">
        <f t="shared" si="186"/>
        <v>0</v>
      </c>
      <c r="S223" s="19">
        <f t="shared" si="187"/>
        <v>0.6</v>
      </c>
      <c r="T223" s="4" t="s">
        <v>0</v>
      </c>
      <c r="U223" s="4">
        <f t="shared" si="188"/>
        <v>2201</v>
      </c>
      <c r="V223" s="19">
        <f t="shared" si="165"/>
        <v>275.50000000000006</v>
      </c>
      <c r="W223" s="19">
        <f t="shared" si="165"/>
        <v>140.6</v>
      </c>
      <c r="X223" s="8">
        <f t="shared" si="189"/>
        <v>5</v>
      </c>
      <c r="Y223" s="4">
        <f t="shared" si="166"/>
        <v>12</v>
      </c>
      <c r="Z223" s="8">
        <f t="shared" si="190"/>
        <v>1019.5</v>
      </c>
      <c r="AA223" s="4">
        <f t="shared" si="191"/>
        <v>0</v>
      </c>
      <c r="AB223" s="4">
        <f t="shared" si="192"/>
        <v>0</v>
      </c>
      <c r="AC223" s="4" t="str">
        <f t="shared" si="193"/>
        <v>G0</v>
      </c>
      <c r="AD223" s="4">
        <f t="shared" si="194"/>
        <v>0</v>
      </c>
      <c r="AE223" s="4">
        <f t="shared" si="195"/>
        <v>19.500000000000007</v>
      </c>
      <c r="AF223" s="19">
        <f t="shared" si="167"/>
        <v>0</v>
      </c>
      <c r="AG223" s="19">
        <f t="shared" si="168"/>
        <v>0</v>
      </c>
      <c r="AH223" s="19"/>
      <c r="AI223" s="19">
        <f t="shared" si="169"/>
        <v>275.50000000000006</v>
      </c>
      <c r="AJ223" s="19">
        <f t="shared" si="170"/>
        <v>140</v>
      </c>
      <c r="AK223" s="19"/>
      <c r="AL223" s="19">
        <f t="shared" si="171"/>
        <v>9</v>
      </c>
      <c r="AM223" s="19">
        <f t="shared" si="172"/>
        <v>0</v>
      </c>
      <c r="AN223" s="19">
        <f t="shared" si="196"/>
        <v>9</v>
      </c>
      <c r="AO223" s="19">
        <f t="shared" si="197"/>
        <v>0</v>
      </c>
      <c r="AP223" s="19">
        <f t="shared" si="198"/>
        <v>0</v>
      </c>
      <c r="AQ223" s="19">
        <f t="shared" si="216"/>
        <v>175.50000000000006</v>
      </c>
      <c r="AR223" s="19">
        <f t="shared" si="199"/>
        <v>0</v>
      </c>
      <c r="AS223" s="19">
        <f t="shared" si="200"/>
        <v>-0.6</v>
      </c>
      <c r="AT223" s="4" t="s">
        <v>0</v>
      </c>
      <c r="AU223" s="4">
        <f t="shared" si="201"/>
        <v>2202</v>
      </c>
      <c r="AV223" s="19">
        <f t="shared" si="202"/>
        <v>275.50000000000006</v>
      </c>
      <c r="AW223" s="19">
        <f t="shared" si="202"/>
        <v>139.4</v>
      </c>
      <c r="AX223" s="8">
        <f t="shared" si="203"/>
        <v>5</v>
      </c>
      <c r="AY223" s="4">
        <f t="shared" si="204"/>
        <v>12</v>
      </c>
      <c r="AZ223" s="8">
        <f t="shared" si="205"/>
        <v>1019.5</v>
      </c>
      <c r="BA223" s="4">
        <f t="shared" si="206"/>
        <v>0</v>
      </c>
      <c r="BB223" s="4">
        <f t="shared" si="207"/>
        <v>0</v>
      </c>
      <c r="BC223" s="4" t="str">
        <f t="shared" si="208"/>
        <v>G0</v>
      </c>
      <c r="BD223" s="4">
        <f t="shared" si="209"/>
        <v>0</v>
      </c>
      <c r="BE223" s="19">
        <f t="shared" si="210"/>
        <v>0</v>
      </c>
      <c r="BF223" s="19">
        <f t="shared" si="211"/>
        <v>1.1999999999999886</v>
      </c>
      <c r="BG223" s="19">
        <f t="shared" si="212"/>
        <v>90</v>
      </c>
      <c r="BH223" s="1" t="str">
        <f t="shared" si="213"/>
        <v>T,2201,275.5,140.6,5,12,1019.5,0,0,G0,0</v>
      </c>
      <c r="BI223" s="1" t="str">
        <f t="shared" si="214"/>
        <v>T,2202,275.5,139.4,5,12,1019.5,0,0,G0,0</v>
      </c>
      <c r="BJ223" s="1" t="str">
        <f t="shared" si="173"/>
        <v>T,2201,275.5,140.6,5,12,1019.5,0,0,G0,0|T,2202,275.5,139.4,5,12,1019.5,0,0,G0,0|</v>
      </c>
      <c r="BK223" s="1" t="str">
        <f t="shared" si="174"/>
        <v>275.5,140.0,5.0,9.0,0.0,175.5,0.0,175.5</v>
      </c>
    </row>
    <row r="224" spans="1:63" x14ac:dyDescent="0.2">
      <c r="A224" s="4">
        <f t="shared" si="217"/>
        <v>19.600000000000009</v>
      </c>
      <c r="B224" s="4">
        <f t="shared" si="175"/>
        <v>196.00000000000009</v>
      </c>
      <c r="C224" s="4">
        <f t="shared" si="176"/>
        <v>1</v>
      </c>
      <c r="D224" s="4">
        <v>1</v>
      </c>
      <c r="E224" s="4">
        <f t="shared" si="177"/>
        <v>19.600000000000009</v>
      </c>
      <c r="F224" s="19">
        <f t="shared" si="164"/>
        <v>0</v>
      </c>
      <c r="G224" s="19">
        <f t="shared" si="178"/>
        <v>0</v>
      </c>
      <c r="H224" s="19"/>
      <c r="I224" s="19">
        <f t="shared" si="179"/>
        <v>276.40000000000009</v>
      </c>
      <c r="J224" s="19">
        <f t="shared" si="180"/>
        <v>140</v>
      </c>
      <c r="K224" s="19"/>
      <c r="L224" s="19">
        <f t="shared" si="181"/>
        <v>9</v>
      </c>
      <c r="M224" s="19">
        <f t="shared" si="182"/>
        <v>0</v>
      </c>
      <c r="N224" s="19">
        <f t="shared" si="183"/>
        <v>9</v>
      </c>
      <c r="O224" s="19">
        <f t="shared" si="184"/>
        <v>0</v>
      </c>
      <c r="P224" s="19">
        <f t="shared" si="185"/>
        <v>0</v>
      </c>
      <c r="Q224" s="19">
        <f t="shared" si="215"/>
        <v>176.40000000000009</v>
      </c>
      <c r="R224" s="19">
        <f t="shared" si="186"/>
        <v>0</v>
      </c>
      <c r="S224" s="19">
        <f t="shared" si="187"/>
        <v>0.6</v>
      </c>
      <c r="T224" s="4" t="s">
        <v>0</v>
      </c>
      <c r="U224" s="4">
        <f t="shared" si="188"/>
        <v>2201</v>
      </c>
      <c r="V224" s="19">
        <f t="shared" si="165"/>
        <v>276.40000000000009</v>
      </c>
      <c r="W224" s="19">
        <f t="shared" si="165"/>
        <v>140.6</v>
      </c>
      <c r="X224" s="8">
        <f t="shared" si="189"/>
        <v>5</v>
      </c>
      <c r="Y224" s="4">
        <f t="shared" si="166"/>
        <v>12</v>
      </c>
      <c r="Z224" s="8">
        <f t="shared" si="190"/>
        <v>1019.6</v>
      </c>
      <c r="AA224" s="4">
        <f t="shared" si="191"/>
        <v>0</v>
      </c>
      <c r="AB224" s="4">
        <f t="shared" si="192"/>
        <v>0</v>
      </c>
      <c r="AC224" s="4" t="str">
        <f t="shared" si="193"/>
        <v>G0</v>
      </c>
      <c r="AD224" s="4">
        <f t="shared" si="194"/>
        <v>0</v>
      </c>
      <c r="AE224" s="4">
        <f t="shared" si="195"/>
        <v>19.600000000000009</v>
      </c>
      <c r="AF224" s="19">
        <f t="shared" si="167"/>
        <v>0</v>
      </c>
      <c r="AG224" s="19">
        <f t="shared" si="168"/>
        <v>0</v>
      </c>
      <c r="AH224" s="19"/>
      <c r="AI224" s="19">
        <f t="shared" si="169"/>
        <v>276.40000000000009</v>
      </c>
      <c r="AJ224" s="19">
        <f t="shared" si="170"/>
        <v>140</v>
      </c>
      <c r="AK224" s="19"/>
      <c r="AL224" s="19">
        <f t="shared" si="171"/>
        <v>9</v>
      </c>
      <c r="AM224" s="19">
        <f t="shared" si="172"/>
        <v>0</v>
      </c>
      <c r="AN224" s="19">
        <f t="shared" si="196"/>
        <v>9</v>
      </c>
      <c r="AO224" s="19">
        <f t="shared" si="197"/>
        <v>0</v>
      </c>
      <c r="AP224" s="19">
        <f t="shared" si="198"/>
        <v>0</v>
      </c>
      <c r="AQ224" s="19">
        <f t="shared" si="216"/>
        <v>176.40000000000009</v>
      </c>
      <c r="AR224" s="19">
        <f t="shared" si="199"/>
        <v>0</v>
      </c>
      <c r="AS224" s="19">
        <f t="shared" si="200"/>
        <v>-0.6</v>
      </c>
      <c r="AT224" s="4" t="s">
        <v>0</v>
      </c>
      <c r="AU224" s="4">
        <f t="shared" si="201"/>
        <v>2202</v>
      </c>
      <c r="AV224" s="19">
        <f t="shared" si="202"/>
        <v>276.40000000000009</v>
      </c>
      <c r="AW224" s="19">
        <f t="shared" si="202"/>
        <v>139.4</v>
      </c>
      <c r="AX224" s="8">
        <f t="shared" si="203"/>
        <v>5</v>
      </c>
      <c r="AY224" s="4">
        <f t="shared" si="204"/>
        <v>12</v>
      </c>
      <c r="AZ224" s="8">
        <f t="shared" si="205"/>
        <v>1019.6</v>
      </c>
      <c r="BA224" s="4">
        <f t="shared" si="206"/>
        <v>0</v>
      </c>
      <c r="BB224" s="4">
        <f t="shared" si="207"/>
        <v>0</v>
      </c>
      <c r="BC224" s="4" t="str">
        <f t="shared" si="208"/>
        <v>G0</v>
      </c>
      <c r="BD224" s="4">
        <f t="shared" si="209"/>
        <v>0</v>
      </c>
      <c r="BE224" s="19">
        <f t="shared" si="210"/>
        <v>0</v>
      </c>
      <c r="BF224" s="19">
        <f t="shared" si="211"/>
        <v>1.1999999999999886</v>
      </c>
      <c r="BG224" s="19">
        <f t="shared" si="212"/>
        <v>90</v>
      </c>
      <c r="BH224" s="1" t="str">
        <f t="shared" si="213"/>
        <v>T,2201,276.4,140.6,5,12,1019.6,0,0,G0,0</v>
      </c>
      <c r="BI224" s="1" t="str">
        <f t="shared" si="214"/>
        <v>T,2202,276.4,139.4,5,12,1019.6,0,0,G0,0</v>
      </c>
      <c r="BJ224" s="1" t="str">
        <f t="shared" si="173"/>
        <v>T,2201,276.4,140.6,5,12,1019.6,0,0,G0,0|T,2202,276.4,139.4,5,12,1019.6,0,0,G0,0|</v>
      </c>
      <c r="BK224" s="1" t="str">
        <f t="shared" si="174"/>
        <v>276.4,140.0,5.0,9.0,0.0,176.4,0.0,176.4</v>
      </c>
    </row>
    <row r="225" spans="1:63" x14ac:dyDescent="0.2">
      <c r="A225" s="4">
        <f t="shared" si="217"/>
        <v>19.70000000000001</v>
      </c>
      <c r="B225" s="4">
        <f t="shared" si="175"/>
        <v>197.00000000000009</v>
      </c>
      <c r="C225" s="4">
        <f t="shared" si="176"/>
        <v>1</v>
      </c>
      <c r="D225" s="4">
        <v>1</v>
      </c>
      <c r="E225" s="4">
        <f t="shared" si="177"/>
        <v>19.70000000000001</v>
      </c>
      <c r="F225" s="19">
        <f t="shared" si="164"/>
        <v>0</v>
      </c>
      <c r="G225" s="19">
        <f t="shared" si="178"/>
        <v>0</v>
      </c>
      <c r="H225" s="19"/>
      <c r="I225" s="19">
        <f t="shared" si="179"/>
        <v>277.30000000000007</v>
      </c>
      <c r="J225" s="19">
        <f t="shared" si="180"/>
        <v>140</v>
      </c>
      <c r="K225" s="19"/>
      <c r="L225" s="19">
        <f t="shared" si="181"/>
        <v>9</v>
      </c>
      <c r="M225" s="19">
        <f t="shared" si="182"/>
        <v>0</v>
      </c>
      <c r="N225" s="19">
        <f t="shared" si="183"/>
        <v>9</v>
      </c>
      <c r="O225" s="19">
        <f t="shared" si="184"/>
        <v>0</v>
      </c>
      <c r="P225" s="19">
        <f t="shared" si="185"/>
        <v>0</v>
      </c>
      <c r="Q225" s="19">
        <f t="shared" si="215"/>
        <v>177.30000000000007</v>
      </c>
      <c r="R225" s="19">
        <f t="shared" si="186"/>
        <v>0</v>
      </c>
      <c r="S225" s="19">
        <f t="shared" si="187"/>
        <v>0.6</v>
      </c>
      <c r="T225" s="4" t="s">
        <v>0</v>
      </c>
      <c r="U225" s="4">
        <f t="shared" si="188"/>
        <v>2201</v>
      </c>
      <c r="V225" s="19">
        <f t="shared" si="165"/>
        <v>277.30000000000007</v>
      </c>
      <c r="W225" s="19">
        <f t="shared" si="165"/>
        <v>140.6</v>
      </c>
      <c r="X225" s="8">
        <f t="shared" si="189"/>
        <v>5</v>
      </c>
      <c r="Y225" s="4">
        <f t="shared" si="166"/>
        <v>12</v>
      </c>
      <c r="Z225" s="8">
        <f t="shared" si="190"/>
        <v>1019.7</v>
      </c>
      <c r="AA225" s="4">
        <f t="shared" si="191"/>
        <v>0</v>
      </c>
      <c r="AB225" s="4">
        <f t="shared" si="192"/>
        <v>0</v>
      </c>
      <c r="AC225" s="4" t="str">
        <f t="shared" si="193"/>
        <v>G0</v>
      </c>
      <c r="AD225" s="4">
        <f t="shared" si="194"/>
        <v>0</v>
      </c>
      <c r="AE225" s="4">
        <f t="shared" si="195"/>
        <v>19.70000000000001</v>
      </c>
      <c r="AF225" s="19">
        <f t="shared" si="167"/>
        <v>0</v>
      </c>
      <c r="AG225" s="19">
        <f t="shared" si="168"/>
        <v>0</v>
      </c>
      <c r="AH225" s="19"/>
      <c r="AI225" s="19">
        <f t="shared" si="169"/>
        <v>277.30000000000007</v>
      </c>
      <c r="AJ225" s="19">
        <f t="shared" si="170"/>
        <v>140</v>
      </c>
      <c r="AK225" s="19"/>
      <c r="AL225" s="19">
        <f t="shared" si="171"/>
        <v>9</v>
      </c>
      <c r="AM225" s="19">
        <f t="shared" si="172"/>
        <v>0</v>
      </c>
      <c r="AN225" s="19">
        <f t="shared" si="196"/>
        <v>9</v>
      </c>
      <c r="AO225" s="19">
        <f t="shared" si="197"/>
        <v>0</v>
      </c>
      <c r="AP225" s="19">
        <f t="shared" si="198"/>
        <v>0</v>
      </c>
      <c r="AQ225" s="19">
        <f t="shared" si="216"/>
        <v>177.30000000000007</v>
      </c>
      <c r="AR225" s="19">
        <f t="shared" si="199"/>
        <v>0</v>
      </c>
      <c r="AS225" s="19">
        <f t="shared" si="200"/>
        <v>-0.6</v>
      </c>
      <c r="AT225" s="4" t="s">
        <v>0</v>
      </c>
      <c r="AU225" s="4">
        <f t="shared" si="201"/>
        <v>2202</v>
      </c>
      <c r="AV225" s="19">
        <f t="shared" si="202"/>
        <v>277.30000000000007</v>
      </c>
      <c r="AW225" s="19">
        <f t="shared" si="202"/>
        <v>139.4</v>
      </c>
      <c r="AX225" s="8">
        <f t="shared" si="203"/>
        <v>5</v>
      </c>
      <c r="AY225" s="4">
        <f t="shared" si="204"/>
        <v>12</v>
      </c>
      <c r="AZ225" s="8">
        <f t="shared" si="205"/>
        <v>1019.7</v>
      </c>
      <c r="BA225" s="4">
        <f t="shared" si="206"/>
        <v>0</v>
      </c>
      <c r="BB225" s="4">
        <f t="shared" si="207"/>
        <v>0</v>
      </c>
      <c r="BC225" s="4" t="str">
        <f t="shared" si="208"/>
        <v>G0</v>
      </c>
      <c r="BD225" s="4">
        <f t="shared" si="209"/>
        <v>0</v>
      </c>
      <c r="BE225" s="19">
        <f t="shared" si="210"/>
        <v>0</v>
      </c>
      <c r="BF225" s="19">
        <f t="shared" si="211"/>
        <v>1.1999999999999886</v>
      </c>
      <c r="BG225" s="19">
        <f t="shared" si="212"/>
        <v>90</v>
      </c>
      <c r="BH225" s="1" t="str">
        <f t="shared" si="213"/>
        <v>T,2201,277.3,140.6,5,12,1019.7,0,0,G0,0</v>
      </c>
      <c r="BI225" s="1" t="str">
        <f t="shared" si="214"/>
        <v>T,2202,277.3,139.4,5,12,1019.7,0,0,G0,0</v>
      </c>
      <c r="BJ225" s="1" t="str">
        <f t="shared" si="173"/>
        <v>T,2201,277.3,140.6,5,12,1019.7,0,0,G0,0|T,2202,277.3,139.4,5,12,1019.7,0,0,G0,0|</v>
      </c>
      <c r="BK225" s="1" t="str">
        <f t="shared" si="174"/>
        <v>277.3,140.0,5.0,9.0,0.0,177.3,0.0,177.3</v>
      </c>
    </row>
    <row r="226" spans="1:63" x14ac:dyDescent="0.2">
      <c r="A226" s="4">
        <f t="shared" si="217"/>
        <v>19.800000000000011</v>
      </c>
      <c r="B226" s="4">
        <f t="shared" si="175"/>
        <v>198.00000000000011</v>
      </c>
      <c r="C226" s="4">
        <f t="shared" si="176"/>
        <v>1</v>
      </c>
      <c r="D226" s="4">
        <v>1</v>
      </c>
      <c r="E226" s="4">
        <f t="shared" si="177"/>
        <v>19.800000000000011</v>
      </c>
      <c r="F226" s="19">
        <f t="shared" si="164"/>
        <v>0</v>
      </c>
      <c r="G226" s="19">
        <f t="shared" si="178"/>
        <v>0</v>
      </c>
      <c r="H226" s="19"/>
      <c r="I226" s="19">
        <f t="shared" si="179"/>
        <v>278.2000000000001</v>
      </c>
      <c r="J226" s="19">
        <f t="shared" si="180"/>
        <v>140</v>
      </c>
      <c r="K226" s="19"/>
      <c r="L226" s="19">
        <f t="shared" si="181"/>
        <v>9</v>
      </c>
      <c r="M226" s="19">
        <f t="shared" si="182"/>
        <v>0</v>
      </c>
      <c r="N226" s="19">
        <f t="shared" si="183"/>
        <v>9</v>
      </c>
      <c r="O226" s="19">
        <f t="shared" si="184"/>
        <v>0</v>
      </c>
      <c r="P226" s="19">
        <f t="shared" si="185"/>
        <v>0</v>
      </c>
      <c r="Q226" s="19">
        <f t="shared" si="215"/>
        <v>178.2000000000001</v>
      </c>
      <c r="R226" s="19">
        <f t="shared" si="186"/>
        <v>0</v>
      </c>
      <c r="S226" s="19">
        <f t="shared" si="187"/>
        <v>0.6</v>
      </c>
      <c r="T226" s="4" t="s">
        <v>0</v>
      </c>
      <c r="U226" s="4">
        <f t="shared" si="188"/>
        <v>2201</v>
      </c>
      <c r="V226" s="19">
        <f t="shared" si="165"/>
        <v>278.2000000000001</v>
      </c>
      <c r="W226" s="19">
        <f t="shared" si="165"/>
        <v>140.6</v>
      </c>
      <c r="X226" s="8">
        <f t="shared" si="189"/>
        <v>5</v>
      </c>
      <c r="Y226" s="4">
        <f t="shared" si="166"/>
        <v>12</v>
      </c>
      <c r="Z226" s="8">
        <f t="shared" si="190"/>
        <v>1019.8</v>
      </c>
      <c r="AA226" s="4">
        <f t="shared" si="191"/>
        <v>0</v>
      </c>
      <c r="AB226" s="4">
        <f t="shared" si="192"/>
        <v>0</v>
      </c>
      <c r="AC226" s="4" t="str">
        <f t="shared" si="193"/>
        <v>G0</v>
      </c>
      <c r="AD226" s="4">
        <f t="shared" si="194"/>
        <v>0</v>
      </c>
      <c r="AE226" s="4">
        <f t="shared" si="195"/>
        <v>19.800000000000011</v>
      </c>
      <c r="AF226" s="19">
        <f t="shared" si="167"/>
        <v>0</v>
      </c>
      <c r="AG226" s="19">
        <f t="shared" si="168"/>
        <v>0</v>
      </c>
      <c r="AH226" s="19"/>
      <c r="AI226" s="19">
        <f t="shared" si="169"/>
        <v>278.2000000000001</v>
      </c>
      <c r="AJ226" s="19">
        <f t="shared" si="170"/>
        <v>140</v>
      </c>
      <c r="AK226" s="19"/>
      <c r="AL226" s="19">
        <f t="shared" si="171"/>
        <v>9</v>
      </c>
      <c r="AM226" s="19">
        <f t="shared" si="172"/>
        <v>0</v>
      </c>
      <c r="AN226" s="19">
        <f t="shared" si="196"/>
        <v>9</v>
      </c>
      <c r="AO226" s="19">
        <f t="shared" si="197"/>
        <v>0</v>
      </c>
      <c r="AP226" s="19">
        <f t="shared" si="198"/>
        <v>0</v>
      </c>
      <c r="AQ226" s="19">
        <f t="shared" si="216"/>
        <v>178.2000000000001</v>
      </c>
      <c r="AR226" s="19">
        <f t="shared" si="199"/>
        <v>0</v>
      </c>
      <c r="AS226" s="19">
        <f t="shared" si="200"/>
        <v>-0.6</v>
      </c>
      <c r="AT226" s="4" t="s">
        <v>0</v>
      </c>
      <c r="AU226" s="4">
        <f t="shared" si="201"/>
        <v>2202</v>
      </c>
      <c r="AV226" s="19">
        <f t="shared" si="202"/>
        <v>278.2000000000001</v>
      </c>
      <c r="AW226" s="19">
        <f t="shared" si="202"/>
        <v>139.4</v>
      </c>
      <c r="AX226" s="8">
        <f t="shared" si="203"/>
        <v>5</v>
      </c>
      <c r="AY226" s="4">
        <f t="shared" si="204"/>
        <v>12</v>
      </c>
      <c r="AZ226" s="8">
        <f t="shared" si="205"/>
        <v>1019.8</v>
      </c>
      <c r="BA226" s="4">
        <f t="shared" si="206"/>
        <v>0</v>
      </c>
      <c r="BB226" s="4">
        <f t="shared" si="207"/>
        <v>0</v>
      </c>
      <c r="BC226" s="4" t="str">
        <f t="shared" si="208"/>
        <v>G0</v>
      </c>
      <c r="BD226" s="4">
        <f t="shared" si="209"/>
        <v>0</v>
      </c>
      <c r="BE226" s="19">
        <f t="shared" si="210"/>
        <v>0</v>
      </c>
      <c r="BF226" s="19">
        <f t="shared" si="211"/>
        <v>1.1999999999999886</v>
      </c>
      <c r="BG226" s="19">
        <f t="shared" si="212"/>
        <v>90</v>
      </c>
      <c r="BH226" s="1" t="str">
        <f t="shared" si="213"/>
        <v>T,2201,278.2,140.6,5,12,1019.8,0,0,G0,0</v>
      </c>
      <c r="BI226" s="1" t="str">
        <f t="shared" si="214"/>
        <v>T,2202,278.2,139.4,5,12,1019.8,0,0,G0,0</v>
      </c>
      <c r="BJ226" s="1" t="str">
        <f t="shared" si="173"/>
        <v>T,2201,278.2,140.6,5,12,1019.8,0,0,G0,0|T,2202,278.2,139.4,5,12,1019.8,0,0,G0,0|</v>
      </c>
      <c r="BK226" s="1" t="str">
        <f t="shared" si="174"/>
        <v>278.2,140.0,5.0,9.0,0.0,178.2,0.0,178.2</v>
      </c>
    </row>
    <row r="227" spans="1:63" x14ac:dyDescent="0.2">
      <c r="A227" s="4">
        <f t="shared" si="217"/>
        <v>19.900000000000013</v>
      </c>
      <c r="B227" s="4">
        <f t="shared" si="175"/>
        <v>199.00000000000011</v>
      </c>
      <c r="C227" s="4">
        <f t="shared" si="176"/>
        <v>1</v>
      </c>
      <c r="D227" s="4">
        <v>1</v>
      </c>
      <c r="E227" s="4">
        <f t="shared" si="177"/>
        <v>19.900000000000013</v>
      </c>
      <c r="F227" s="19">
        <f t="shared" si="164"/>
        <v>0</v>
      </c>
      <c r="G227" s="19">
        <f t="shared" si="178"/>
        <v>0</v>
      </c>
      <c r="H227" s="19"/>
      <c r="I227" s="19">
        <f t="shared" si="179"/>
        <v>279.10000000000014</v>
      </c>
      <c r="J227" s="19">
        <f t="shared" si="180"/>
        <v>140</v>
      </c>
      <c r="K227" s="19"/>
      <c r="L227" s="19">
        <f t="shared" si="181"/>
        <v>9</v>
      </c>
      <c r="M227" s="19">
        <f t="shared" si="182"/>
        <v>0</v>
      </c>
      <c r="N227" s="19">
        <f t="shared" si="183"/>
        <v>9</v>
      </c>
      <c r="O227" s="19">
        <f t="shared" si="184"/>
        <v>0</v>
      </c>
      <c r="P227" s="19">
        <f t="shared" si="185"/>
        <v>0</v>
      </c>
      <c r="Q227" s="19">
        <f t="shared" si="215"/>
        <v>179.10000000000014</v>
      </c>
      <c r="R227" s="19">
        <f t="shared" si="186"/>
        <v>0</v>
      </c>
      <c r="S227" s="19">
        <f t="shared" si="187"/>
        <v>0.6</v>
      </c>
      <c r="T227" s="4" t="s">
        <v>0</v>
      </c>
      <c r="U227" s="4">
        <f t="shared" si="188"/>
        <v>2201</v>
      </c>
      <c r="V227" s="19">
        <f t="shared" si="165"/>
        <v>279.10000000000014</v>
      </c>
      <c r="W227" s="19">
        <f t="shared" si="165"/>
        <v>140.6</v>
      </c>
      <c r="X227" s="8">
        <f t="shared" si="189"/>
        <v>5</v>
      </c>
      <c r="Y227" s="4">
        <f t="shared" si="166"/>
        <v>12</v>
      </c>
      <c r="Z227" s="8">
        <f t="shared" si="190"/>
        <v>1019.9</v>
      </c>
      <c r="AA227" s="4">
        <f t="shared" si="191"/>
        <v>0</v>
      </c>
      <c r="AB227" s="4">
        <f t="shared" si="192"/>
        <v>0</v>
      </c>
      <c r="AC227" s="4" t="str">
        <f t="shared" si="193"/>
        <v>G0</v>
      </c>
      <c r="AD227" s="4">
        <f t="shared" si="194"/>
        <v>0</v>
      </c>
      <c r="AE227" s="4">
        <f t="shared" si="195"/>
        <v>19.900000000000013</v>
      </c>
      <c r="AF227" s="19">
        <f t="shared" si="167"/>
        <v>0</v>
      </c>
      <c r="AG227" s="19">
        <f t="shared" si="168"/>
        <v>0</v>
      </c>
      <c r="AH227" s="19"/>
      <c r="AI227" s="19">
        <f t="shared" si="169"/>
        <v>279.10000000000014</v>
      </c>
      <c r="AJ227" s="19">
        <f t="shared" si="170"/>
        <v>140</v>
      </c>
      <c r="AK227" s="19"/>
      <c r="AL227" s="19">
        <f t="shared" si="171"/>
        <v>9</v>
      </c>
      <c r="AM227" s="19">
        <f t="shared" si="172"/>
        <v>0</v>
      </c>
      <c r="AN227" s="19">
        <f t="shared" si="196"/>
        <v>9</v>
      </c>
      <c r="AO227" s="19">
        <f t="shared" si="197"/>
        <v>0</v>
      </c>
      <c r="AP227" s="19">
        <f t="shared" si="198"/>
        <v>0</v>
      </c>
      <c r="AQ227" s="19">
        <f t="shared" si="216"/>
        <v>179.10000000000014</v>
      </c>
      <c r="AR227" s="19">
        <f t="shared" si="199"/>
        <v>0</v>
      </c>
      <c r="AS227" s="19">
        <f t="shared" si="200"/>
        <v>-0.6</v>
      </c>
      <c r="AT227" s="4" t="s">
        <v>0</v>
      </c>
      <c r="AU227" s="4">
        <f t="shared" si="201"/>
        <v>2202</v>
      </c>
      <c r="AV227" s="19">
        <f t="shared" si="202"/>
        <v>279.10000000000014</v>
      </c>
      <c r="AW227" s="19">
        <f t="shared" si="202"/>
        <v>139.4</v>
      </c>
      <c r="AX227" s="8">
        <f t="shared" si="203"/>
        <v>5</v>
      </c>
      <c r="AY227" s="4">
        <f t="shared" si="204"/>
        <v>12</v>
      </c>
      <c r="AZ227" s="8">
        <f t="shared" si="205"/>
        <v>1019.9</v>
      </c>
      <c r="BA227" s="4">
        <f t="shared" si="206"/>
        <v>0</v>
      </c>
      <c r="BB227" s="4">
        <f t="shared" si="207"/>
        <v>0</v>
      </c>
      <c r="BC227" s="4" t="str">
        <f t="shared" si="208"/>
        <v>G0</v>
      </c>
      <c r="BD227" s="4">
        <f t="shared" si="209"/>
        <v>0</v>
      </c>
      <c r="BE227" s="19">
        <f t="shared" si="210"/>
        <v>0</v>
      </c>
      <c r="BF227" s="19">
        <f t="shared" si="211"/>
        <v>1.1999999999999886</v>
      </c>
      <c r="BG227" s="19">
        <f t="shared" si="212"/>
        <v>90</v>
      </c>
      <c r="BH227" s="1" t="str">
        <f t="shared" si="213"/>
        <v>T,2201,279.1,140.6,5,12,1019.9,0,0,G0,0</v>
      </c>
      <c r="BI227" s="1" t="str">
        <f t="shared" si="214"/>
        <v>T,2202,279.1,139.4,5,12,1019.9,0,0,G0,0</v>
      </c>
      <c r="BJ227" s="1" t="str">
        <f t="shared" si="173"/>
        <v>T,2201,279.1,140.6,5,12,1019.9,0,0,G0,0|T,2202,279.1,139.4,5,12,1019.9,0,0,G0,0|</v>
      </c>
      <c r="BK227" s="1" t="str">
        <f t="shared" si="174"/>
        <v>279.1,140.0,5.0,9.0,0.0,179.1,0.0,179.1</v>
      </c>
    </row>
    <row r="228" spans="1:63" x14ac:dyDescent="0.2">
      <c r="A228" s="4">
        <f t="shared" si="217"/>
        <v>20.000000000000014</v>
      </c>
      <c r="B228" s="4">
        <f t="shared" si="175"/>
        <v>200.00000000000014</v>
      </c>
      <c r="C228" s="4">
        <f t="shared" si="176"/>
        <v>1</v>
      </c>
      <c r="D228" s="4">
        <v>1</v>
      </c>
      <c r="E228" s="4">
        <f t="shared" si="177"/>
        <v>20.000000000000014</v>
      </c>
      <c r="F228" s="19">
        <f t="shared" si="164"/>
        <v>0</v>
      </c>
      <c r="G228" s="19">
        <f t="shared" si="178"/>
        <v>0</v>
      </c>
      <c r="H228" s="19"/>
      <c r="I228" s="19">
        <f t="shared" si="179"/>
        <v>280.00000000000011</v>
      </c>
      <c r="J228" s="19">
        <f t="shared" si="180"/>
        <v>140</v>
      </c>
      <c r="K228" s="19"/>
      <c r="L228" s="19">
        <f t="shared" si="181"/>
        <v>9</v>
      </c>
      <c r="M228" s="19">
        <f t="shared" si="182"/>
        <v>0</v>
      </c>
      <c r="N228" s="19">
        <f t="shared" si="183"/>
        <v>9</v>
      </c>
      <c r="O228" s="19">
        <f t="shared" si="184"/>
        <v>0</v>
      </c>
      <c r="P228" s="19">
        <f t="shared" si="185"/>
        <v>0</v>
      </c>
      <c r="Q228" s="19">
        <f t="shared" si="215"/>
        <v>180.00000000000011</v>
      </c>
      <c r="R228" s="19">
        <f t="shared" si="186"/>
        <v>0</v>
      </c>
      <c r="S228" s="19">
        <f t="shared" si="187"/>
        <v>0.6</v>
      </c>
      <c r="T228" s="4" t="s">
        <v>0</v>
      </c>
      <c r="U228" s="4">
        <f t="shared" si="188"/>
        <v>2201</v>
      </c>
      <c r="V228" s="19">
        <f t="shared" si="165"/>
        <v>280.00000000000011</v>
      </c>
      <c r="W228" s="19">
        <f t="shared" si="165"/>
        <v>140.6</v>
      </c>
      <c r="X228" s="8">
        <f t="shared" si="189"/>
        <v>5</v>
      </c>
      <c r="Y228" s="4">
        <f t="shared" si="166"/>
        <v>12</v>
      </c>
      <c r="Z228" s="8">
        <f t="shared" si="190"/>
        <v>1020</v>
      </c>
      <c r="AA228" s="4">
        <f t="shared" si="191"/>
        <v>0</v>
      </c>
      <c r="AB228" s="4">
        <f t="shared" si="192"/>
        <v>0</v>
      </c>
      <c r="AC228" s="4" t="str">
        <f t="shared" si="193"/>
        <v>G0</v>
      </c>
      <c r="AD228" s="4">
        <f t="shared" si="194"/>
        <v>0</v>
      </c>
      <c r="AE228" s="4">
        <f t="shared" si="195"/>
        <v>20.000000000000014</v>
      </c>
      <c r="AF228" s="19">
        <f t="shared" si="167"/>
        <v>0</v>
      </c>
      <c r="AG228" s="19">
        <f t="shared" si="168"/>
        <v>0</v>
      </c>
      <c r="AH228" s="19"/>
      <c r="AI228" s="19">
        <f t="shared" si="169"/>
        <v>280.00000000000011</v>
      </c>
      <c r="AJ228" s="19">
        <f t="shared" si="170"/>
        <v>140</v>
      </c>
      <c r="AK228" s="19"/>
      <c r="AL228" s="19">
        <f t="shared" si="171"/>
        <v>9</v>
      </c>
      <c r="AM228" s="19">
        <f t="shared" si="172"/>
        <v>0</v>
      </c>
      <c r="AN228" s="19">
        <f t="shared" si="196"/>
        <v>9</v>
      </c>
      <c r="AO228" s="19">
        <f t="shared" si="197"/>
        <v>0</v>
      </c>
      <c r="AP228" s="19">
        <f t="shared" si="198"/>
        <v>0</v>
      </c>
      <c r="AQ228" s="19">
        <f t="shared" si="216"/>
        <v>180.00000000000011</v>
      </c>
      <c r="AR228" s="19">
        <f t="shared" si="199"/>
        <v>0</v>
      </c>
      <c r="AS228" s="19">
        <f t="shared" si="200"/>
        <v>-0.6</v>
      </c>
      <c r="AT228" s="4" t="s">
        <v>0</v>
      </c>
      <c r="AU228" s="4">
        <f t="shared" si="201"/>
        <v>2202</v>
      </c>
      <c r="AV228" s="19">
        <f t="shared" si="202"/>
        <v>280.00000000000011</v>
      </c>
      <c r="AW228" s="19">
        <f t="shared" si="202"/>
        <v>139.4</v>
      </c>
      <c r="AX228" s="8">
        <f t="shared" si="203"/>
        <v>5</v>
      </c>
      <c r="AY228" s="4">
        <f t="shared" si="204"/>
        <v>12</v>
      </c>
      <c r="AZ228" s="8">
        <f t="shared" si="205"/>
        <v>1020</v>
      </c>
      <c r="BA228" s="4">
        <f t="shared" si="206"/>
        <v>0</v>
      </c>
      <c r="BB228" s="4">
        <f t="shared" si="207"/>
        <v>0</v>
      </c>
      <c r="BC228" s="4" t="str">
        <f t="shared" si="208"/>
        <v>G0</v>
      </c>
      <c r="BD228" s="4">
        <f t="shared" si="209"/>
        <v>0</v>
      </c>
      <c r="BE228" s="19">
        <f t="shared" si="210"/>
        <v>0</v>
      </c>
      <c r="BF228" s="19">
        <f t="shared" si="211"/>
        <v>1.1999999999999886</v>
      </c>
      <c r="BG228" s="19">
        <f t="shared" si="212"/>
        <v>90</v>
      </c>
      <c r="BH228" s="1" t="str">
        <f t="shared" si="213"/>
        <v>T,2201,280.0,140.6,5,12,1020.0,0,0,G0,0</v>
      </c>
      <c r="BI228" s="1" t="str">
        <f t="shared" si="214"/>
        <v>T,2202,280.0,139.4,5,12,1020.0,0,0,G0,0</v>
      </c>
      <c r="BJ228" s="1" t="str">
        <f t="shared" si="173"/>
        <v>T,2201,280.0,140.6,5,12,1020.0,0,0,G0,0|T,2202,280.0,139.4,5,12,1020.0,0,0,G0,0|</v>
      </c>
      <c r="BK228" s="1" t="str">
        <f t="shared" si="174"/>
        <v>280.0,140.0,5.0,9.0,0.0,180.0,0.0,180.0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8"/>
  <sheetViews>
    <sheetView zoomScale="90" zoomScaleNormal="90" workbookViewId="0">
      <selection activeCell="F19" sqref="F19"/>
    </sheetView>
  </sheetViews>
  <sheetFormatPr defaultColWidth="8.88671875" defaultRowHeight="10.199999999999999" x14ac:dyDescent="0.2"/>
  <cols>
    <col min="1" max="1" width="10.33203125" style="1" customWidth="1"/>
    <col min="2" max="2" width="5.5546875" style="1" customWidth="1"/>
    <col min="3" max="3" width="7.5546875" style="1" customWidth="1"/>
    <col min="4" max="4" width="8.44140625" style="1" customWidth="1"/>
    <col min="5" max="5" width="6.44140625" style="1" customWidth="1"/>
    <col min="6" max="6" width="7.44140625" style="1" customWidth="1"/>
    <col min="7" max="8" width="6.33203125" style="1" customWidth="1"/>
    <col min="9" max="9" width="9.109375" style="1" customWidth="1"/>
    <col min="10" max="12" width="6.44140625" style="1" customWidth="1"/>
    <col min="13" max="13" width="7.44140625" style="1" customWidth="1"/>
    <col min="14" max="14" width="9" style="1" customWidth="1"/>
    <col min="15" max="16" width="9.6640625" style="1" customWidth="1"/>
    <col min="17" max="17" width="6.33203125" style="1" customWidth="1"/>
    <col min="18" max="19" width="5.6640625" style="1" customWidth="1"/>
    <col min="20" max="20" width="6" style="1" customWidth="1"/>
    <col min="21" max="21" width="6.33203125" style="1" customWidth="1"/>
    <col min="22" max="22" width="6.44140625" style="1" customWidth="1"/>
    <col min="23" max="23" width="6.33203125" style="1" customWidth="1"/>
    <col min="24" max="24" width="5.88671875" style="1" customWidth="1"/>
    <col min="25" max="25" width="5.6640625" style="1" customWidth="1"/>
    <col min="26" max="26" width="7.109375" style="1" customWidth="1"/>
    <col min="27" max="27" width="6.109375" style="1" customWidth="1"/>
    <col min="28" max="30" width="6.6640625" style="1" customWidth="1"/>
    <col min="31" max="31" width="6.5546875" style="1" customWidth="1"/>
    <col min="32" max="32" width="6.6640625" style="1" customWidth="1"/>
    <col min="33" max="37" width="6.44140625" style="1" customWidth="1"/>
    <col min="38" max="38" width="7.44140625" style="1" customWidth="1"/>
    <col min="39" max="40" width="6.33203125" style="1" customWidth="1"/>
    <col min="41" max="41" width="9.6640625" style="1" customWidth="1"/>
    <col min="42" max="42" width="10.44140625" style="1" customWidth="1"/>
    <col min="43" max="43" width="6.6640625" style="1" customWidth="1"/>
    <col min="44" max="44" width="5.6640625" style="1" customWidth="1"/>
    <col min="45" max="45" width="5.88671875" style="1" customWidth="1"/>
    <col min="46" max="46" width="6.44140625" style="1" customWidth="1"/>
    <col min="47" max="47" width="7.109375" style="1" customWidth="1"/>
    <col min="48" max="48" width="5.6640625" style="1" customWidth="1"/>
    <col min="49" max="49" width="7.33203125" style="1" customWidth="1"/>
    <col min="50" max="50" width="4.88671875" style="1" customWidth="1"/>
    <col min="51" max="51" width="5.6640625" style="1" customWidth="1"/>
    <col min="52" max="52" width="5" style="1" customWidth="1"/>
    <col min="53" max="53" width="6.33203125" style="1" customWidth="1"/>
    <col min="54" max="54" width="4.5546875" style="1" customWidth="1"/>
    <col min="55" max="55" width="6.44140625" style="1" customWidth="1"/>
    <col min="56" max="58" width="6.88671875" style="1" customWidth="1"/>
    <col min="59" max="59" width="43.44140625" style="1" customWidth="1"/>
    <col min="60" max="60" width="44" style="1" customWidth="1"/>
    <col min="61" max="61" width="49.6640625" style="1" customWidth="1"/>
    <col min="62" max="62" width="39.33203125" style="1" customWidth="1"/>
    <col min="63" max="63" width="17.6640625" style="1" customWidth="1"/>
    <col min="64" max="64" width="15.109375" style="1" customWidth="1"/>
    <col min="65" max="16384" width="8.88671875" style="1"/>
  </cols>
  <sheetData>
    <row r="1" spans="1:41" x14ac:dyDescent="0.2">
      <c r="A1" s="15" t="s">
        <v>56</v>
      </c>
      <c r="T1" s="119"/>
      <c r="U1" s="119"/>
    </row>
    <row r="2" spans="1:41" x14ac:dyDescent="0.2">
      <c r="A2" s="15" t="s">
        <v>36</v>
      </c>
      <c r="B2" s="1" t="s">
        <v>116</v>
      </c>
      <c r="S2" s="76"/>
      <c r="T2" s="119"/>
      <c r="U2" s="119">
        <v>0</v>
      </c>
      <c r="V2" s="119">
        <v>0</v>
      </c>
    </row>
    <row r="3" spans="1:41" x14ac:dyDescent="0.2">
      <c r="A3" s="15" t="s">
        <v>38</v>
      </c>
      <c r="B3" s="1" t="s">
        <v>37</v>
      </c>
      <c r="O3" s="76"/>
      <c r="P3" s="76"/>
      <c r="R3" s="76"/>
      <c r="S3" s="76"/>
      <c r="T3" s="89"/>
      <c r="U3" s="119">
        <v>300</v>
      </c>
      <c r="V3" s="119">
        <v>160</v>
      </c>
      <c r="W3" s="19"/>
      <c r="AO3" s="76"/>
    </row>
    <row r="4" spans="1:41" x14ac:dyDescent="0.2">
      <c r="A4" s="15" t="s">
        <v>70</v>
      </c>
      <c r="B4" s="1" t="s">
        <v>80</v>
      </c>
      <c r="O4" s="76"/>
      <c r="P4" s="76"/>
      <c r="R4" s="76"/>
      <c r="S4" s="76"/>
      <c r="T4" s="89"/>
      <c r="U4" s="121">
        <f>V28</f>
        <v>9.6999999999999993</v>
      </c>
      <c r="V4" s="121">
        <f>W28</f>
        <v>30.519615242270664</v>
      </c>
      <c r="W4" s="19"/>
      <c r="AO4" s="76"/>
    </row>
    <row r="5" spans="1:41" x14ac:dyDescent="0.2">
      <c r="A5" s="1" t="s">
        <v>13</v>
      </c>
      <c r="B5" s="5">
        <v>1000</v>
      </c>
      <c r="O5" s="76"/>
      <c r="P5" s="76"/>
      <c r="R5" s="76"/>
      <c r="S5" s="76"/>
      <c r="T5" s="89"/>
      <c r="U5" s="121">
        <f>V30</f>
        <v>11.258845726811989</v>
      </c>
      <c r="V5" s="121">
        <f>W30</f>
        <v>31.419615242270662</v>
      </c>
      <c r="W5" s="19"/>
      <c r="AO5" s="76"/>
    </row>
    <row r="6" spans="1:41" x14ac:dyDescent="0.2">
      <c r="A6" s="11" t="s">
        <v>36</v>
      </c>
      <c r="B6" s="9"/>
      <c r="C6" s="9"/>
      <c r="D6" s="9"/>
      <c r="E6" s="9"/>
      <c r="F6" s="9" t="s">
        <v>37</v>
      </c>
      <c r="G6" s="11" t="s">
        <v>60</v>
      </c>
      <c r="H6" s="74"/>
      <c r="I6" s="86"/>
      <c r="J6" s="84"/>
      <c r="K6" s="20"/>
      <c r="O6" s="76"/>
      <c r="P6" s="76"/>
      <c r="R6" s="76"/>
      <c r="S6" s="76"/>
      <c r="T6" s="89"/>
      <c r="U6" s="121">
        <f>V32</f>
        <v>12.817691453623979</v>
      </c>
      <c r="V6" s="121">
        <f>W32</f>
        <v>32.319615242270665</v>
      </c>
      <c r="AO6" s="76"/>
    </row>
    <row r="7" spans="1:41" x14ac:dyDescent="0.2">
      <c r="A7" s="6" t="s">
        <v>11</v>
      </c>
      <c r="B7" s="7">
        <v>10</v>
      </c>
      <c r="C7" s="12" t="s">
        <v>12</v>
      </c>
      <c r="D7" s="7">
        <v>30</v>
      </c>
      <c r="E7" s="12" t="s">
        <v>44</v>
      </c>
      <c r="F7" s="7">
        <v>5</v>
      </c>
      <c r="G7" s="6" t="s">
        <v>21</v>
      </c>
      <c r="H7" s="20">
        <v>3</v>
      </c>
      <c r="I7" s="12"/>
      <c r="J7" s="70">
        <v>3</v>
      </c>
      <c r="K7" s="20"/>
      <c r="O7" s="76"/>
      <c r="P7" s="76"/>
      <c r="R7" s="76"/>
      <c r="S7" s="76"/>
      <c r="T7" s="89"/>
      <c r="U7" s="121">
        <f>V34</f>
        <v>14.376537180435967</v>
      </c>
      <c r="V7" s="121">
        <f>W34</f>
        <v>33.219615242270663</v>
      </c>
      <c r="AA7" s="5"/>
      <c r="AE7" s="5"/>
      <c r="AO7" s="76"/>
    </row>
    <row r="8" spans="1:41" x14ac:dyDescent="0.2">
      <c r="A8" s="82" t="s">
        <v>45</v>
      </c>
      <c r="B8" s="80">
        <v>30</v>
      </c>
      <c r="C8" s="12" t="s">
        <v>46</v>
      </c>
      <c r="D8" s="20">
        <f>$B$8*$H$12</f>
        <v>0.52359877559829882</v>
      </c>
      <c r="E8" s="12"/>
      <c r="F8" s="7"/>
      <c r="G8" s="6" t="s">
        <v>76</v>
      </c>
      <c r="H8" s="20">
        <v>1760</v>
      </c>
      <c r="I8" s="12"/>
      <c r="J8" s="70"/>
      <c r="K8" s="20"/>
      <c r="O8" s="76"/>
      <c r="P8" s="76"/>
      <c r="R8" s="76"/>
      <c r="S8" s="76"/>
      <c r="T8" s="76"/>
      <c r="U8" s="121">
        <f>V36</f>
        <v>15.935382907247959</v>
      </c>
      <c r="V8" s="121">
        <f>W36</f>
        <v>34.119615242270662</v>
      </c>
      <c r="AA8" s="2"/>
      <c r="AE8" s="5"/>
      <c r="AO8" s="76"/>
    </row>
    <row r="9" spans="1:41" x14ac:dyDescent="0.2">
      <c r="A9" s="6" t="s">
        <v>47</v>
      </c>
      <c r="B9" s="7">
        <v>3</v>
      </c>
      <c r="C9" s="12" t="s">
        <v>48</v>
      </c>
      <c r="D9" s="20">
        <f>$B$9*$H$7</f>
        <v>9</v>
      </c>
      <c r="E9" s="12"/>
      <c r="F9" s="7"/>
      <c r="G9" s="6" t="s">
        <v>61</v>
      </c>
      <c r="H9" s="20">
        <v>300</v>
      </c>
      <c r="I9" s="12"/>
      <c r="J9" s="70"/>
      <c r="K9" s="20"/>
      <c r="O9" s="76"/>
      <c r="P9" s="76"/>
      <c r="R9" s="76"/>
      <c r="S9" s="76"/>
      <c r="T9" s="76"/>
      <c r="U9" s="121">
        <f>V38</f>
        <v>17.494228634059947</v>
      </c>
      <c r="V9" s="121">
        <f>W38</f>
        <v>35.01961524227066</v>
      </c>
      <c r="W9" s="12"/>
      <c r="X9" s="7"/>
      <c r="AA9" s="20"/>
      <c r="AE9" s="5"/>
      <c r="AO9" s="76"/>
    </row>
    <row r="10" spans="1:41" x14ac:dyDescent="0.2">
      <c r="A10" s="6" t="s">
        <v>49</v>
      </c>
      <c r="B10" s="20">
        <f>D$9*COS($D$8)</f>
        <v>7.794228634059948</v>
      </c>
      <c r="C10" s="12" t="s">
        <v>50</v>
      </c>
      <c r="D10" s="20">
        <f>D$9*SIN($D$8)</f>
        <v>4.4999999999999991</v>
      </c>
      <c r="E10" s="12"/>
      <c r="F10" s="7"/>
      <c r="G10" s="6" t="s">
        <v>62</v>
      </c>
      <c r="H10" s="20">
        <v>160</v>
      </c>
      <c r="I10" s="12"/>
      <c r="J10" s="70"/>
      <c r="K10" s="20"/>
      <c r="O10" s="76"/>
      <c r="P10" s="76"/>
      <c r="R10" s="76"/>
      <c r="S10" s="76"/>
      <c r="T10" s="76"/>
      <c r="U10" s="120">
        <f>AV28</f>
        <v>11.079422863405995</v>
      </c>
      <c r="V10" s="120">
        <f>AW28</f>
        <v>29.930384757729335</v>
      </c>
      <c r="W10" s="19"/>
      <c r="AA10" s="7"/>
      <c r="AE10" s="5"/>
      <c r="AO10" s="76"/>
    </row>
    <row r="11" spans="1:41" x14ac:dyDescent="0.2">
      <c r="A11" s="6" t="s">
        <v>63</v>
      </c>
      <c r="B11" s="7">
        <v>0</v>
      </c>
      <c r="C11" s="12" t="s">
        <v>64</v>
      </c>
      <c r="D11" s="20">
        <f>$B$11*$H$7</f>
        <v>0</v>
      </c>
      <c r="E11" s="12"/>
      <c r="F11" s="7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K11" s="20"/>
      <c r="O11" s="76"/>
      <c r="P11" s="76"/>
      <c r="R11" s="76"/>
      <c r="S11" s="76"/>
      <c r="T11" s="76"/>
      <c r="U11" s="120">
        <f>AV30</f>
        <v>12.638268590217987</v>
      </c>
      <c r="V11" s="120">
        <f>AW30</f>
        <v>30.830384757729338</v>
      </c>
      <c r="W11" s="19"/>
      <c r="X11" s="2"/>
      <c r="AA11" s="7"/>
      <c r="AE11" s="5"/>
      <c r="AO11" s="76"/>
    </row>
    <row r="12" spans="1:41" x14ac:dyDescent="0.2">
      <c r="A12" s="6" t="s">
        <v>65</v>
      </c>
      <c r="B12" s="20">
        <f>D$11*COS($D$8)</f>
        <v>0</v>
      </c>
      <c r="C12" s="12" t="s">
        <v>66</v>
      </c>
      <c r="D12" s="20">
        <f>D$11*SIN($D$8)</f>
        <v>0</v>
      </c>
      <c r="E12" s="12"/>
      <c r="F12" s="7"/>
      <c r="G12" s="90" t="s">
        <v>84</v>
      </c>
      <c r="H12" s="91">
        <f>PI()/180</f>
        <v>1.7453292519943295E-2</v>
      </c>
      <c r="I12" s="12"/>
      <c r="J12" s="13"/>
      <c r="K12" s="12"/>
      <c r="O12" s="76"/>
      <c r="P12" s="76"/>
      <c r="R12" s="76"/>
      <c r="S12" s="76"/>
      <c r="T12" s="76"/>
      <c r="U12" s="120">
        <f>AV32</f>
        <v>14.197114317029975</v>
      </c>
      <c r="V12" s="120">
        <f>AW32</f>
        <v>31.730384757729336</v>
      </c>
      <c r="AA12" s="7"/>
      <c r="AE12" s="5"/>
      <c r="AO12" s="76"/>
    </row>
    <row r="13" spans="1:41" x14ac:dyDescent="0.2">
      <c r="A13" s="73" t="s">
        <v>67</v>
      </c>
      <c r="B13" s="49">
        <v>0</v>
      </c>
      <c r="C13" s="9"/>
      <c r="D13" s="74"/>
      <c r="E13" s="9"/>
      <c r="F13" s="85" t="s">
        <v>69</v>
      </c>
      <c r="G13" s="6"/>
      <c r="H13" s="12"/>
      <c r="I13" s="12"/>
      <c r="J13" s="13"/>
      <c r="K13" s="12"/>
      <c r="O13" s="76"/>
      <c r="P13" s="76"/>
      <c r="Q13" s="22"/>
      <c r="R13" s="77"/>
      <c r="S13" s="77"/>
      <c r="T13" s="12"/>
      <c r="U13" s="120">
        <f>AV34</f>
        <v>15.755960043841963</v>
      </c>
      <c r="V13" s="120">
        <f>AW34</f>
        <v>32.630384757729338</v>
      </c>
      <c r="W13" s="12"/>
      <c r="X13" s="7"/>
      <c r="Z13" s="5"/>
      <c r="AO13" s="76"/>
    </row>
    <row r="14" spans="1:41" x14ac:dyDescent="0.2">
      <c r="A14" s="65" t="s">
        <v>81</v>
      </c>
      <c r="B14" s="66">
        <v>0</v>
      </c>
      <c r="C14" s="67" t="s">
        <v>82</v>
      </c>
      <c r="D14" s="66">
        <v>0</v>
      </c>
      <c r="E14" s="67" t="s">
        <v>83</v>
      </c>
      <c r="F14" s="68">
        <v>0</v>
      </c>
      <c r="G14" s="65"/>
      <c r="H14" s="67"/>
      <c r="I14" s="67"/>
      <c r="J14" s="71"/>
      <c r="K14" s="12"/>
      <c r="O14" s="76"/>
      <c r="P14" s="76"/>
      <c r="Q14" s="22"/>
      <c r="R14" s="77"/>
      <c r="S14" s="77"/>
      <c r="T14" s="12"/>
      <c r="U14" s="120">
        <f>AV36</f>
        <v>17.314805770653951</v>
      </c>
      <c r="V14" s="120">
        <f>AW36</f>
        <v>33.530384757729337</v>
      </c>
      <c r="W14" s="12"/>
      <c r="X14" s="7"/>
      <c r="Z14" s="5"/>
      <c r="AO14" s="76"/>
    </row>
    <row r="15" spans="1:41" x14ac:dyDescent="0.2">
      <c r="A15" s="11" t="s">
        <v>51</v>
      </c>
      <c r="B15" s="49"/>
      <c r="C15" s="9"/>
      <c r="D15" s="9"/>
      <c r="E15" s="9"/>
      <c r="F15" s="9"/>
      <c r="G15" s="12"/>
      <c r="H15" s="12"/>
      <c r="I15" s="12"/>
      <c r="J15" s="51"/>
      <c r="K15" s="148"/>
      <c r="L15" s="5"/>
      <c r="Q15" s="22"/>
      <c r="R15" s="77"/>
      <c r="S15" s="77"/>
      <c r="T15" s="12"/>
      <c r="U15" s="120">
        <f>AV38</f>
        <v>18.873651497465943</v>
      </c>
      <c r="V15" s="120">
        <f>AW38</f>
        <v>34.430384757729335</v>
      </c>
      <c r="W15" s="19"/>
      <c r="AF15" s="16"/>
    </row>
    <row r="16" spans="1:41" x14ac:dyDescent="0.2">
      <c r="A16" s="6" t="s">
        <v>2</v>
      </c>
      <c r="B16" s="7">
        <v>0.1</v>
      </c>
      <c r="C16" s="12"/>
      <c r="D16" s="12"/>
      <c r="E16" s="12"/>
      <c r="F16" s="12"/>
      <c r="G16" s="12"/>
      <c r="H16" s="12"/>
      <c r="I16" s="12"/>
      <c r="J16" s="51"/>
      <c r="K16" s="148"/>
      <c r="L16" s="5"/>
      <c r="Q16" s="22"/>
      <c r="R16" s="77"/>
      <c r="S16" s="77"/>
      <c r="T16" s="12"/>
      <c r="U16" s="120">
        <f>AV228</f>
        <v>166.9639955446051</v>
      </c>
      <c r="V16" s="120">
        <f>AW228</f>
        <v>119.93038475772939</v>
      </c>
      <c r="W16" s="19"/>
      <c r="AF16" s="17"/>
    </row>
    <row r="17" spans="1:63" x14ac:dyDescent="0.2">
      <c r="A17" s="6" t="s">
        <v>41</v>
      </c>
      <c r="B17" s="81">
        <v>0.2</v>
      </c>
      <c r="C17" s="20" t="s">
        <v>42</v>
      </c>
      <c r="D17" s="20">
        <f>1/$B$17</f>
        <v>5</v>
      </c>
      <c r="E17" s="12"/>
      <c r="F17" s="12"/>
      <c r="G17" s="12"/>
      <c r="H17" s="12"/>
      <c r="I17" s="12"/>
      <c r="J17" s="51"/>
      <c r="K17" s="148"/>
      <c r="L17" s="5"/>
      <c r="Q17" s="22"/>
      <c r="R17" s="77"/>
      <c r="S17" s="79"/>
      <c r="T17" s="12"/>
      <c r="U17" s="19"/>
      <c r="W17" s="19"/>
      <c r="X17" s="2"/>
    </row>
    <row r="18" spans="1:63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5"/>
      <c r="L18" s="5"/>
      <c r="Q18" s="22"/>
      <c r="R18" s="77"/>
      <c r="S18" s="77"/>
      <c r="T18" s="12"/>
      <c r="U18" s="12"/>
      <c r="V18" s="19"/>
      <c r="W18" s="19"/>
      <c r="Y18" s="15"/>
      <c r="Z18" s="15"/>
    </row>
    <row r="19" spans="1:63" x14ac:dyDescent="0.2">
      <c r="A19" s="43" t="s">
        <v>7</v>
      </c>
      <c r="B19" s="41">
        <v>2301</v>
      </c>
      <c r="C19" s="42"/>
      <c r="D19" s="42"/>
      <c r="E19" s="45" t="s">
        <v>7</v>
      </c>
      <c r="F19" s="46">
        <v>2302</v>
      </c>
      <c r="G19" s="45"/>
      <c r="H19" s="45"/>
      <c r="I19" s="54" t="s">
        <v>20</v>
      </c>
      <c r="J19" s="55">
        <v>0</v>
      </c>
      <c r="K19" s="5"/>
      <c r="L19" s="5"/>
      <c r="Q19" s="22"/>
      <c r="R19" s="77"/>
      <c r="S19" s="77"/>
      <c r="T19" s="12"/>
      <c r="U19" s="12"/>
      <c r="V19" s="19"/>
      <c r="W19" s="19"/>
      <c r="Y19" s="15"/>
      <c r="Z19" s="15"/>
    </row>
    <row r="20" spans="1:63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M20" s="3"/>
      <c r="N20" s="5"/>
      <c r="O20" s="5"/>
      <c r="P20" s="5"/>
      <c r="R20" s="76"/>
      <c r="S20" s="77"/>
      <c r="T20" s="12"/>
      <c r="U20" s="12"/>
      <c r="V20" s="19"/>
      <c r="W20" s="19"/>
      <c r="AA20" s="5"/>
      <c r="AE20" s="5"/>
      <c r="AG20" s="5"/>
      <c r="AH20" s="5"/>
      <c r="AI20" s="5"/>
      <c r="AO20" s="5"/>
    </row>
    <row r="21" spans="1:63" x14ac:dyDescent="0.2">
      <c r="A21" s="43" t="s">
        <v>55</v>
      </c>
      <c r="B21" s="41">
        <v>0</v>
      </c>
      <c r="C21" s="42"/>
      <c r="D21" s="42"/>
      <c r="E21" s="83" t="s">
        <v>55</v>
      </c>
      <c r="F21" s="80">
        <v>0.1</v>
      </c>
      <c r="G21" s="45"/>
      <c r="H21" s="45"/>
      <c r="I21" s="54" t="s">
        <v>17</v>
      </c>
      <c r="J21" s="55" t="s">
        <v>1</v>
      </c>
      <c r="M21" s="3"/>
      <c r="N21" s="5"/>
      <c r="O21" s="5"/>
      <c r="P21" s="5"/>
      <c r="R21" s="76"/>
      <c r="S21" s="77"/>
      <c r="T21" s="12"/>
      <c r="U21" s="14"/>
      <c r="V21" s="19"/>
      <c r="W21" s="19"/>
      <c r="AA21" s="12"/>
      <c r="AB21" s="12"/>
      <c r="AC21" s="12"/>
      <c r="AD21" s="12"/>
      <c r="AE21" s="7"/>
      <c r="AO21" s="5"/>
    </row>
    <row r="22" spans="1:63" x14ac:dyDescent="0.2">
      <c r="A22" s="56" t="s">
        <v>14</v>
      </c>
      <c r="B22" s="57">
        <v>12</v>
      </c>
      <c r="C22" s="69"/>
      <c r="D22" s="57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12"/>
      <c r="L22" s="12"/>
      <c r="M22" s="7"/>
      <c r="N22" s="2"/>
      <c r="O22" s="2"/>
      <c r="P22" s="2"/>
      <c r="Q22" s="2"/>
      <c r="R22" s="76"/>
      <c r="S22" s="76"/>
      <c r="V22" s="19"/>
      <c r="W22" s="19"/>
      <c r="AG22" s="5"/>
      <c r="AH22" s="5"/>
      <c r="AI22" s="5"/>
      <c r="AJ22" s="12"/>
      <c r="AK22" s="12"/>
      <c r="AL22" s="7"/>
      <c r="AM22" s="2"/>
      <c r="AN22" s="2"/>
      <c r="AO22" s="2"/>
    </row>
    <row r="23" spans="1:63" x14ac:dyDescent="0.2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63" x14ac:dyDescent="0.2">
      <c r="BH24" s="1" t="s">
        <v>35</v>
      </c>
    </row>
    <row r="25" spans="1:63" x14ac:dyDescent="0.2">
      <c r="A25" s="1" t="s">
        <v>3</v>
      </c>
      <c r="BH25" s="18" t="s">
        <v>22</v>
      </c>
    </row>
    <row r="26" spans="1:63" x14ac:dyDescent="0.2">
      <c r="A26" s="73"/>
      <c r="B26" s="9"/>
      <c r="C26" s="9"/>
      <c r="D26" s="10"/>
      <c r="E26" s="34" t="s">
        <v>4</v>
      </c>
      <c r="F26" s="35" t="s">
        <v>36</v>
      </c>
      <c r="G26" s="35"/>
      <c r="H26" s="35"/>
      <c r="I26" s="35"/>
      <c r="J26" s="36"/>
      <c r="K26" s="36"/>
      <c r="L26" s="36"/>
      <c r="M26" s="36"/>
      <c r="N26" s="36"/>
      <c r="O26" s="35" t="s">
        <v>134</v>
      </c>
      <c r="P26" s="35"/>
      <c r="Q26" s="35" t="s">
        <v>137</v>
      </c>
      <c r="R26" s="36"/>
      <c r="S26" s="36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 t="s">
        <v>36</v>
      </c>
      <c r="AG26" s="25"/>
      <c r="AH26" s="25"/>
      <c r="AI26" s="25"/>
      <c r="AJ26" s="26"/>
      <c r="AK26" s="26"/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</row>
    <row r="27" spans="1:63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87</v>
      </c>
      <c r="G27" s="39" t="s">
        <v>86</v>
      </c>
      <c r="H27" s="39"/>
      <c r="I27" s="39" t="s">
        <v>9</v>
      </c>
      <c r="J27" s="39" t="s">
        <v>10</v>
      </c>
      <c r="K27" s="39"/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144" t="s">
        <v>57</v>
      </c>
      <c r="S27" s="144" t="s">
        <v>58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68</v>
      </c>
      <c r="AG27" s="30" t="s">
        <v>88</v>
      </c>
      <c r="AH27" s="30"/>
      <c r="AI27" s="30" t="s">
        <v>9</v>
      </c>
      <c r="AJ27" s="30" t="s">
        <v>10</v>
      </c>
      <c r="AK27" s="30"/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94" t="s">
        <v>6</v>
      </c>
      <c r="AU27" s="94" t="s">
        <v>7</v>
      </c>
      <c r="AV27" s="94" t="s">
        <v>9</v>
      </c>
      <c r="AW27" s="94" t="s">
        <v>10</v>
      </c>
      <c r="AX27" s="94" t="s">
        <v>8</v>
      </c>
      <c r="AY27" s="94" t="s">
        <v>15</v>
      </c>
      <c r="AZ27" s="94" t="s">
        <v>16</v>
      </c>
      <c r="BA27" s="95" t="s">
        <v>20</v>
      </c>
      <c r="BB27" s="95" t="s">
        <v>19</v>
      </c>
      <c r="BC27" s="95" t="s">
        <v>17</v>
      </c>
      <c r="BD27" s="96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</row>
    <row r="28" spans="1:63" x14ac:dyDescent="0.2">
      <c r="A28" s="4">
        <f>0</f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 t="shared" ref="F28:F91" si="0">$B$14 + $D$14*$E28 + 0.5*$F$14*$E28*$E28</f>
        <v>0</v>
      </c>
      <c r="G28" s="19">
        <f>$D$14 + $F$14*$E28</f>
        <v>0</v>
      </c>
      <c r="H28" s="19"/>
      <c r="I28" s="19">
        <f>$B$7 + $B$10*$E28 +  0.5*$B$12*$E28*$E28 + $B$13*COS(F28)</f>
        <v>10</v>
      </c>
      <c r="J28" s="19">
        <f>$D$7 + $D$10*$E28 + 0.5*$D$12*$E28*$E28 + $B$13*SIN(F28)</f>
        <v>30</v>
      </c>
      <c r="K28" s="19"/>
      <c r="L28" s="19">
        <f>$B$10 + $B$12*$E28 - $B$13*SIN(F28)*$G28</f>
        <v>7.794228634059948</v>
      </c>
      <c r="M28" s="19">
        <f>$D$10 + $D$12*$E28 + $B$13*COS(F28)*$G28</f>
        <v>4.4999999999999991</v>
      </c>
      <c r="N28" s="19">
        <f>SQRT(L28*L28+M28*M28)</f>
        <v>9</v>
      </c>
      <c r="O28" s="19">
        <f>ATAN2(L28,M28)</f>
        <v>0.52359877559829882</v>
      </c>
      <c r="P28" s="19">
        <f>O28/$H$12</f>
        <v>29.999999999999996</v>
      </c>
      <c r="Q28" s="89">
        <v>0</v>
      </c>
      <c r="R28" s="19">
        <f>$B$20*COS(O28)-$D$20*SIN(O28)</f>
        <v>-0.29999999999999993</v>
      </c>
      <c r="S28" s="19">
        <f>$B$20*SIN(O28)+$D$20*COS(O28)</f>
        <v>0.51961524227066325</v>
      </c>
      <c r="T28" s="4" t="s">
        <v>0</v>
      </c>
      <c r="U28" s="4">
        <f>$B$19</f>
        <v>2301</v>
      </c>
      <c r="V28" s="19">
        <f t="shared" ref="V28:V91" si="1">I28+R28</f>
        <v>9.6999999999999993</v>
      </c>
      <c r="W28" s="19">
        <f t="shared" ref="W28:W91" si="2">J28+S28</f>
        <v>30.519615242270664</v>
      </c>
      <c r="X28" s="8">
        <f>$F$7</f>
        <v>5</v>
      </c>
      <c r="Y28" s="4">
        <f t="shared" ref="Y28:Y91" si="3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$A28+$F$21</f>
        <v>0.1</v>
      </c>
      <c r="AF28" s="19">
        <f t="shared" ref="AF28:AF91" si="4">$B$14 + $D$14*$AE28 + 0.5*$F$14*$AE28*$AE28</f>
        <v>0</v>
      </c>
      <c r="AG28" s="19">
        <f t="shared" ref="AG28:AG91" si="5">$D$14+ $F$14*$AE28</f>
        <v>0</v>
      </c>
      <c r="AH28" s="19"/>
      <c r="AI28" s="19">
        <f t="shared" ref="AI28:AI91" si="6">$B$7 + $B$10*$AE28 + 0.5*$B$12*$AE28*$AE28 + $B$13*COS(AF28)</f>
        <v>10.779422863405994</v>
      </c>
      <c r="AJ28" s="19">
        <f t="shared" ref="AJ28:AJ91" si="7">$D$7 + $D$10*$AE28 + 0.5*$D$12*$AE28*$AE28 + $B$13*SIN(AF28)</f>
        <v>30.45</v>
      </c>
      <c r="AK28" s="19"/>
      <c r="AL28" s="19">
        <f t="shared" ref="AL28:AL91" si="8">$B$10 + $B$12*$AE28 - $B$13*SIN(AF28)*AG28</f>
        <v>7.794228634059948</v>
      </c>
      <c r="AM28" s="19">
        <f t="shared" ref="AM28:AM91" si="9">$D$10 + $D$12*$AE28 + $B$13*COS(AF28)*AG28</f>
        <v>4.4999999999999991</v>
      </c>
      <c r="AN28" s="19">
        <f>SQRT(AL28*AL28+AM28*AM28)</f>
        <v>9</v>
      </c>
      <c r="AO28" s="19">
        <f>ATAN2(AL28,AM28)</f>
        <v>0.52359877559829882</v>
      </c>
      <c r="AP28" s="19">
        <f>AO28/$H$12</f>
        <v>29.999999999999996</v>
      </c>
      <c r="AQ28" s="89">
        <v>0</v>
      </c>
      <c r="AR28" s="19">
        <f>$F$20*COS(AO28)-$H$20*SIN(AO28)</f>
        <v>0.29999999999999993</v>
      </c>
      <c r="AS28" s="19">
        <f>$F$20*SIN(AO28)+$H$20*COS(AO28)</f>
        <v>-0.51961524227066325</v>
      </c>
      <c r="AT28" s="4" t="s">
        <v>0</v>
      </c>
      <c r="AU28" s="4">
        <f>$F$19</f>
        <v>2302</v>
      </c>
      <c r="AV28" s="19">
        <f t="shared" ref="AV28:AV91" si="10">AI28+AR28</f>
        <v>11.079422863405995</v>
      </c>
      <c r="AW28" s="19">
        <f t="shared" ref="AW28:AW91" si="11">AJ28+AS28</f>
        <v>29.930384757729335</v>
      </c>
      <c r="AX28" s="8">
        <f>$F$7</f>
        <v>5</v>
      </c>
      <c r="AY28" s="4">
        <f>$F$22</f>
        <v>12</v>
      </c>
      <c r="AZ28" s="8">
        <f>$B$5 + AE28</f>
        <v>1000.1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>SQRT((I28-AI28)*(I28-AI28)+(J28-AJ28)*(J28-AJ28))</f>
        <v>0.89999999999999902</v>
      </c>
      <c r="BF28" s="19">
        <f>SQRT((V28-AV28)*(V28-AV28)+(W28-AW28)*(W28-AW28))</f>
        <v>1.5000000000000016</v>
      </c>
      <c r="BG28" s="19">
        <f>ATAN2(V28-AV28,W28-AW28)/$H$12</f>
        <v>156.86989764584396</v>
      </c>
      <c r="BH28" s="1" t="str">
        <f>CONCATENATE(T28,",",U28,",",TEXT(V28,"0.0"),",",TEXT(W28,"0.0"),",",X28,",",Y28,",",TEXT(Z28,"0.0"),",",AA28,",",AB28,",",AC28,",",AD28)</f>
        <v>T,2301,9.7,30.5,5,12,1000.0,0,0,G0,0</v>
      </c>
      <c r="BI28" s="1" t="str">
        <f>CONCATENATE(AT28,",",AU28,",",TEXT(AV28,"0.0"),",",TEXT(AW28,"0.0"),",",AX28,",",AY28,",",TEXT(AZ28,"0.0"),",",BA28,",",BB28,",",BC28,",",BD28)</f>
        <v>T,2302,11.1,29.9,5,12,1000.1,0,0,G0,0</v>
      </c>
      <c r="BJ28" s="1" t="str">
        <f t="shared" ref="BJ28:BJ91" si="12">IF(C28=1,CONCATENATE(BH28,$BH$25,BI28,$BH$25),"")</f>
        <v>T,2301,9.7,30.5,5,12,1000.0,0,0,G0,0|T,2302,11.1,29.9,5,12,1000.1,0,0,G0,0|</v>
      </c>
      <c r="BK28" s="1" t="str">
        <f t="shared" ref="BK28:BK91" si="13">CONCATENATE(TEXT(I28,"0.0"),",",TEXT(J28,"0.0"),",",TEXT($F$7,"0.0"),",",TEXT(N28,"0.0"),",",TEXT(0,"0.0"),",",TEXT($Q28,"0.0"),",",TEXT($P28,"0.0"),",",TEXT($Q28,"0.0"))</f>
        <v>10.0,30.0,5.0,9.0,0.0,0.0,30.0,0.0</v>
      </c>
    </row>
    <row r="29" spans="1:63" x14ac:dyDescent="0.2">
      <c r="A29" s="4">
        <f>A28+$B$16</f>
        <v>0.1</v>
      </c>
      <c r="B29" s="4">
        <f t="shared" ref="B29:B92" si="14">A29/$B$17</f>
        <v>0.5</v>
      </c>
      <c r="C29" s="4">
        <f t="shared" ref="C29:C92" si="15">IF(B29-INT(B29+0.001)&gt;0.001,0,1)</f>
        <v>0</v>
      </c>
      <c r="D29" s="4">
        <v>1</v>
      </c>
      <c r="E29" s="4">
        <f t="shared" ref="E29:E92" si="16">$A29+$B$21</f>
        <v>0.1</v>
      </c>
      <c r="F29" s="19">
        <f t="shared" si="0"/>
        <v>0</v>
      </c>
      <c r="G29" s="19">
        <f t="shared" ref="G29:G92" si="17">$D$14 + $F$14*$E29</f>
        <v>0</v>
      </c>
      <c r="H29" s="19"/>
      <c r="I29" s="19">
        <f t="shared" ref="I29:I92" si="18">$B$7 + $B$10*$E29 +  0.5*$B$12*$E29*$E29 + $B$13*COS(F29)</f>
        <v>10.779422863405994</v>
      </c>
      <c r="J29" s="19">
        <f t="shared" ref="J29:J92" si="19">$D$7 + $D$10*$E29 + 0.5*$D$12*$E29*$E29 + $B$13*SIN(F29)</f>
        <v>30.45</v>
      </c>
      <c r="K29" s="19"/>
      <c r="L29" s="19">
        <f t="shared" ref="L29:L92" si="20">$B$10 + $B$12*$E29 - $B$13*SIN(F29)*$G29</f>
        <v>7.794228634059948</v>
      </c>
      <c r="M29" s="19">
        <f t="shared" ref="M29:M92" si="21">$D$10 + $D$12*$E29 + $B$13*COS(F29)*$G29</f>
        <v>4.4999999999999991</v>
      </c>
      <c r="N29" s="19">
        <f t="shared" ref="N29:N92" si="22">SQRT(L29*L29+M29*M29)</f>
        <v>9</v>
      </c>
      <c r="O29" s="19">
        <f t="shared" ref="O29:O92" si="23">ATAN2(L29,M29)</f>
        <v>0.52359877559829882</v>
      </c>
      <c r="P29" s="19">
        <f t="shared" ref="P29:P92" si="24">O29/$H$12</f>
        <v>29.999999999999996</v>
      </c>
      <c r="Q29" s="19">
        <f>Q28+ SQRT( (I29-I28)* (I29-I28) + (J29-J28)* (J29-J28))</f>
        <v>0.89999999999999902</v>
      </c>
      <c r="R29" s="19">
        <f t="shared" ref="R29:R92" si="25">$B$20*COS(O29)-$D$20*SIN(O29)</f>
        <v>-0.29999999999999993</v>
      </c>
      <c r="S29" s="19">
        <f t="shared" ref="S29:S92" si="26">$B$20*SIN(O29)+$D$20*COS(O29)</f>
        <v>0.51961524227066325</v>
      </c>
      <c r="T29" s="4" t="s">
        <v>0</v>
      </c>
      <c r="U29" s="4">
        <f t="shared" ref="U29:U92" si="27">$B$19</f>
        <v>2301</v>
      </c>
      <c r="V29" s="19">
        <f t="shared" si="1"/>
        <v>10.479422863405993</v>
      </c>
      <c r="W29" s="19">
        <f t="shared" si="2"/>
        <v>30.969615242270663</v>
      </c>
      <c r="X29" s="8">
        <f t="shared" ref="X29:X92" si="28">$F$7</f>
        <v>5</v>
      </c>
      <c r="Y29" s="4">
        <f t="shared" si="3"/>
        <v>12</v>
      </c>
      <c r="Z29" s="8">
        <f t="shared" ref="Z29:Z92" si="29">$B$5 + E29</f>
        <v>1000.1</v>
      </c>
      <c r="AA29" s="4">
        <f t="shared" ref="AA29:AA92" si="30">$J$19</f>
        <v>0</v>
      </c>
      <c r="AB29" s="4">
        <f t="shared" ref="AB29:AB92" si="31">$J$20</f>
        <v>0</v>
      </c>
      <c r="AC29" s="4" t="str">
        <f t="shared" ref="AC29:AC92" si="32">$J$21</f>
        <v>G0</v>
      </c>
      <c r="AD29" s="4">
        <f t="shared" ref="AD29:AD92" si="33">$J$22</f>
        <v>0</v>
      </c>
      <c r="AE29" s="4">
        <f t="shared" ref="AE29:AE92" si="34">$A29+$F$21</f>
        <v>0.2</v>
      </c>
      <c r="AF29" s="19">
        <f t="shared" si="4"/>
        <v>0</v>
      </c>
      <c r="AG29" s="19">
        <f t="shared" si="5"/>
        <v>0</v>
      </c>
      <c r="AH29" s="19"/>
      <c r="AI29" s="19">
        <f t="shared" si="6"/>
        <v>11.55884572681199</v>
      </c>
      <c r="AJ29" s="19">
        <f t="shared" si="7"/>
        <v>30.9</v>
      </c>
      <c r="AK29" s="19"/>
      <c r="AL29" s="19">
        <f t="shared" si="8"/>
        <v>7.794228634059948</v>
      </c>
      <c r="AM29" s="19">
        <f t="shared" si="9"/>
        <v>4.4999999999999991</v>
      </c>
      <c r="AN29" s="19">
        <f t="shared" ref="AN29:AN92" si="35">SQRT(AL29*AL29+AM29*AM29)</f>
        <v>9</v>
      </c>
      <c r="AO29" s="19">
        <f t="shared" ref="AO29:AO92" si="36">ATAN2(AL29,AM29)</f>
        <v>0.52359877559829882</v>
      </c>
      <c r="AP29" s="19">
        <f t="shared" ref="AP29:AP92" si="37">AO29/$H$12</f>
        <v>29.999999999999996</v>
      </c>
      <c r="AQ29" s="19">
        <f>AQ28+ SQRT( (AI29-AI28)* (AI29-AI28) + (AJ29-AJ28)* (AJ29-AJ28))</f>
        <v>0.90000000000000058</v>
      </c>
      <c r="AR29" s="19">
        <f t="shared" ref="AR29:AR92" si="38">$F$20*COS(AO29)-$H$20*SIN(AO29)</f>
        <v>0.29999999999999993</v>
      </c>
      <c r="AS29" s="19">
        <f t="shared" ref="AS29:AS92" si="39">$F$20*SIN(AO29)+$H$20*COS(AO29)</f>
        <v>-0.51961524227066325</v>
      </c>
      <c r="AT29" s="4" t="s">
        <v>0</v>
      </c>
      <c r="AU29" s="4">
        <f t="shared" ref="AU29:AU92" si="40">$F$19</f>
        <v>2302</v>
      </c>
      <c r="AV29" s="19">
        <f t="shared" si="10"/>
        <v>11.858845726811991</v>
      </c>
      <c r="AW29" s="19">
        <f t="shared" si="11"/>
        <v>30.380384757729335</v>
      </c>
      <c r="AX29" s="8">
        <f t="shared" ref="AX29:AX92" si="41">$F$7</f>
        <v>5</v>
      </c>
      <c r="AY29" s="4">
        <f t="shared" ref="AY29:AY92" si="42">$F$22</f>
        <v>12</v>
      </c>
      <c r="AZ29" s="8">
        <f t="shared" ref="AZ29:AZ92" si="43">$B$5 + AE29</f>
        <v>1000.2</v>
      </c>
      <c r="BA29" s="4">
        <f t="shared" ref="BA29:BA92" si="44">$J$19</f>
        <v>0</v>
      </c>
      <c r="BB29" s="4">
        <f t="shared" ref="BB29:BB92" si="45">$J$20</f>
        <v>0</v>
      </c>
      <c r="BC29" s="4" t="str">
        <f t="shared" ref="BC29:BC92" si="46">$J$21</f>
        <v>G0</v>
      </c>
      <c r="BD29" s="4">
        <f t="shared" ref="BD29:BD92" si="47">$J$22</f>
        <v>0</v>
      </c>
      <c r="BE29" s="19">
        <f t="shared" ref="BE29:BE92" si="48">SQRT((I29-AI29)*(I29-AI29)+(J29-AJ29)*(J29-AJ29))</f>
        <v>0.90000000000000058</v>
      </c>
      <c r="BF29" s="19">
        <f t="shared" ref="BF29:BF92" si="49">SQRT((V29-AV29)*(V29-AV29)+(W29-AW29)*(W29-AW29))</f>
        <v>1.5000000000000031</v>
      </c>
      <c r="BG29" s="19">
        <f t="shared" ref="BG29:BG92" si="50">ATAN2(V29-AV29,W29-AW29)/$H$12</f>
        <v>156.86989764584399</v>
      </c>
      <c r="BH29" s="1" t="str">
        <f t="shared" ref="BH29:BH92" si="51">CONCATENATE(T29,",",U29,",",TEXT(V29,"0.0"),",",TEXT(W29,"0.0"),",",X29,",",Y29,",",TEXT(Z29,"0.0"),",",AA29,",",AB29,",",AC29,",",AD29)</f>
        <v>T,2301,10.5,31.0,5,12,1000.1,0,0,G0,0</v>
      </c>
      <c r="BI29" s="1" t="str">
        <f t="shared" ref="BI29:BI92" si="52">CONCATENATE(AT29,",",AU29,",",TEXT(AV29,"0.0"),",",TEXT(AW29,"0.0"),",",AX29,",",AY29,",",TEXT(AZ29,"0.0"),",",BA29,",",BB29,",",BC29,",",BD29)</f>
        <v>T,2302,11.9,30.4,5,12,1000.2,0,0,G0,0</v>
      </c>
      <c r="BJ29" s="1" t="str">
        <f t="shared" si="12"/>
        <v/>
      </c>
      <c r="BK29" s="1" t="str">
        <f t="shared" si="13"/>
        <v>10.8,30.5,5.0,9.0,0.0,0.9,30.0,0.9</v>
      </c>
    </row>
    <row r="30" spans="1:63" x14ac:dyDescent="0.2">
      <c r="A30" s="4">
        <f>A29+$B$16</f>
        <v>0.2</v>
      </c>
      <c r="B30" s="4">
        <f t="shared" si="14"/>
        <v>1</v>
      </c>
      <c r="C30" s="4">
        <f t="shared" si="15"/>
        <v>1</v>
      </c>
      <c r="D30" s="4">
        <v>1</v>
      </c>
      <c r="E30" s="4">
        <f t="shared" si="16"/>
        <v>0.2</v>
      </c>
      <c r="F30" s="19">
        <f t="shared" si="0"/>
        <v>0</v>
      </c>
      <c r="G30" s="19">
        <f t="shared" si="17"/>
        <v>0</v>
      </c>
      <c r="H30" s="19"/>
      <c r="I30" s="19">
        <f t="shared" si="18"/>
        <v>11.55884572681199</v>
      </c>
      <c r="J30" s="19">
        <f t="shared" si="19"/>
        <v>30.9</v>
      </c>
      <c r="K30" s="19"/>
      <c r="L30" s="19">
        <f t="shared" si="20"/>
        <v>7.794228634059948</v>
      </c>
      <c r="M30" s="19">
        <f t="shared" si="21"/>
        <v>4.4999999999999991</v>
      </c>
      <c r="N30" s="19">
        <f t="shared" si="22"/>
        <v>9</v>
      </c>
      <c r="O30" s="19">
        <f t="shared" si="23"/>
        <v>0.52359877559829882</v>
      </c>
      <c r="P30" s="19">
        <f t="shared" si="24"/>
        <v>29.999999999999996</v>
      </c>
      <c r="Q30" s="19">
        <f t="shared" ref="Q30:Q93" si="53">Q29+ SQRT( (I30-I29)* (I30-I29) + (J30-J29)* (J30-J29))</f>
        <v>1.7999999999999996</v>
      </c>
      <c r="R30" s="19">
        <f t="shared" si="25"/>
        <v>-0.29999999999999993</v>
      </c>
      <c r="S30" s="19">
        <f t="shared" si="26"/>
        <v>0.51961524227066325</v>
      </c>
      <c r="T30" s="4" t="s">
        <v>0</v>
      </c>
      <c r="U30" s="4">
        <f t="shared" si="27"/>
        <v>2301</v>
      </c>
      <c r="V30" s="19">
        <f t="shared" si="1"/>
        <v>11.258845726811989</v>
      </c>
      <c r="W30" s="19">
        <f t="shared" si="2"/>
        <v>31.419615242270662</v>
      </c>
      <c r="X30" s="8">
        <f t="shared" si="28"/>
        <v>5</v>
      </c>
      <c r="Y30" s="4">
        <f t="shared" si="3"/>
        <v>12</v>
      </c>
      <c r="Z30" s="8">
        <f t="shared" si="29"/>
        <v>1000.2</v>
      </c>
      <c r="AA30" s="4">
        <f t="shared" si="30"/>
        <v>0</v>
      </c>
      <c r="AB30" s="4">
        <f t="shared" si="31"/>
        <v>0</v>
      </c>
      <c r="AC30" s="4" t="str">
        <f t="shared" si="32"/>
        <v>G0</v>
      </c>
      <c r="AD30" s="4">
        <f t="shared" si="33"/>
        <v>0</v>
      </c>
      <c r="AE30" s="4">
        <f t="shared" si="34"/>
        <v>0.30000000000000004</v>
      </c>
      <c r="AF30" s="19">
        <f t="shared" si="4"/>
        <v>0</v>
      </c>
      <c r="AG30" s="19">
        <f t="shared" si="5"/>
        <v>0</v>
      </c>
      <c r="AH30" s="19"/>
      <c r="AI30" s="19">
        <f t="shared" si="6"/>
        <v>12.338268590217986</v>
      </c>
      <c r="AJ30" s="19">
        <f t="shared" si="7"/>
        <v>31.35</v>
      </c>
      <c r="AK30" s="19"/>
      <c r="AL30" s="19">
        <f t="shared" si="8"/>
        <v>7.794228634059948</v>
      </c>
      <c r="AM30" s="19">
        <f t="shared" si="9"/>
        <v>4.4999999999999991</v>
      </c>
      <c r="AN30" s="19">
        <f t="shared" si="35"/>
        <v>9</v>
      </c>
      <c r="AO30" s="19">
        <f t="shared" si="36"/>
        <v>0.52359877559829882</v>
      </c>
      <c r="AP30" s="19">
        <f t="shared" si="37"/>
        <v>29.999999999999996</v>
      </c>
      <c r="AQ30" s="19">
        <f t="shared" ref="AQ30:AQ93" si="54">AQ29+ SQRT( (AI30-AI29)* (AI30-AI29) + (AJ30-AJ29)* (AJ30-AJ29))</f>
        <v>1.8000000000000029</v>
      </c>
      <c r="AR30" s="19">
        <f t="shared" si="38"/>
        <v>0.29999999999999993</v>
      </c>
      <c r="AS30" s="19">
        <f t="shared" si="39"/>
        <v>-0.51961524227066325</v>
      </c>
      <c r="AT30" s="4" t="s">
        <v>0</v>
      </c>
      <c r="AU30" s="4">
        <f t="shared" si="40"/>
        <v>2302</v>
      </c>
      <c r="AV30" s="19">
        <f t="shared" si="10"/>
        <v>12.638268590217987</v>
      </c>
      <c r="AW30" s="19">
        <f t="shared" si="11"/>
        <v>30.830384757729338</v>
      </c>
      <c r="AX30" s="8">
        <f t="shared" si="41"/>
        <v>5</v>
      </c>
      <c r="AY30" s="4">
        <f t="shared" si="42"/>
        <v>12</v>
      </c>
      <c r="AZ30" s="8">
        <f t="shared" si="43"/>
        <v>1000.3</v>
      </c>
      <c r="BA30" s="4">
        <f t="shared" si="44"/>
        <v>0</v>
      </c>
      <c r="BB30" s="4">
        <f t="shared" si="45"/>
        <v>0</v>
      </c>
      <c r="BC30" s="4" t="str">
        <f t="shared" si="46"/>
        <v>G0</v>
      </c>
      <c r="BD30" s="4">
        <f t="shared" si="47"/>
        <v>0</v>
      </c>
      <c r="BE30" s="19">
        <f t="shared" si="48"/>
        <v>0.90000000000000235</v>
      </c>
      <c r="BF30" s="19">
        <f t="shared" si="49"/>
        <v>1.5000000000000018</v>
      </c>
      <c r="BG30" s="19">
        <f t="shared" si="50"/>
        <v>156.86989764584411</v>
      </c>
      <c r="BH30" s="1" t="str">
        <f t="shared" si="51"/>
        <v>T,2301,11.3,31.4,5,12,1000.2,0,0,G0,0</v>
      </c>
      <c r="BI30" s="1" t="str">
        <f t="shared" si="52"/>
        <v>T,2302,12.6,30.8,5,12,1000.3,0,0,G0,0</v>
      </c>
      <c r="BJ30" s="1" t="str">
        <f t="shared" si="12"/>
        <v>T,2301,11.3,31.4,5,12,1000.2,0,0,G0,0|T,2302,12.6,30.8,5,12,1000.3,0,0,G0,0|</v>
      </c>
      <c r="BK30" s="1" t="str">
        <f t="shared" si="13"/>
        <v>11.6,30.9,5.0,9.0,0.0,1.8,30.0,1.8</v>
      </c>
    </row>
    <row r="31" spans="1:63" x14ac:dyDescent="0.2">
      <c r="A31" s="4">
        <f t="shared" ref="A31:A94" si="55">A30+$B$16</f>
        <v>0.30000000000000004</v>
      </c>
      <c r="B31" s="4">
        <f t="shared" si="14"/>
        <v>1.5000000000000002</v>
      </c>
      <c r="C31" s="4">
        <f t="shared" si="15"/>
        <v>0</v>
      </c>
      <c r="D31" s="4">
        <v>1</v>
      </c>
      <c r="E31" s="4">
        <f t="shared" si="16"/>
        <v>0.30000000000000004</v>
      </c>
      <c r="F31" s="19">
        <f t="shared" si="0"/>
        <v>0</v>
      </c>
      <c r="G31" s="19">
        <f t="shared" si="17"/>
        <v>0</v>
      </c>
      <c r="H31" s="19"/>
      <c r="I31" s="19">
        <f t="shared" si="18"/>
        <v>12.338268590217986</v>
      </c>
      <c r="J31" s="19">
        <f t="shared" si="19"/>
        <v>31.35</v>
      </c>
      <c r="K31" s="19"/>
      <c r="L31" s="19">
        <f t="shared" si="20"/>
        <v>7.794228634059948</v>
      </c>
      <c r="M31" s="19">
        <f t="shared" si="21"/>
        <v>4.4999999999999991</v>
      </c>
      <c r="N31" s="19">
        <f t="shared" si="22"/>
        <v>9</v>
      </c>
      <c r="O31" s="19">
        <f t="shared" si="23"/>
        <v>0.52359877559829882</v>
      </c>
      <c r="P31" s="19">
        <f t="shared" si="24"/>
        <v>29.999999999999996</v>
      </c>
      <c r="Q31" s="19">
        <f t="shared" si="53"/>
        <v>2.700000000000002</v>
      </c>
      <c r="R31" s="19">
        <f t="shared" si="25"/>
        <v>-0.29999999999999993</v>
      </c>
      <c r="S31" s="19">
        <f t="shared" si="26"/>
        <v>0.51961524227066325</v>
      </c>
      <c r="T31" s="4" t="s">
        <v>0</v>
      </c>
      <c r="U31" s="4">
        <f t="shared" si="27"/>
        <v>2301</v>
      </c>
      <c r="V31" s="19">
        <f t="shared" si="1"/>
        <v>12.038268590217985</v>
      </c>
      <c r="W31" s="19">
        <f t="shared" si="2"/>
        <v>31.869615242270665</v>
      </c>
      <c r="X31" s="8">
        <f t="shared" si="28"/>
        <v>5</v>
      </c>
      <c r="Y31" s="4">
        <f t="shared" si="3"/>
        <v>12</v>
      </c>
      <c r="Z31" s="8">
        <f t="shared" si="29"/>
        <v>1000.3</v>
      </c>
      <c r="AA31" s="4">
        <f t="shared" si="30"/>
        <v>0</v>
      </c>
      <c r="AB31" s="4">
        <f t="shared" si="31"/>
        <v>0</v>
      </c>
      <c r="AC31" s="4" t="str">
        <f t="shared" si="32"/>
        <v>G0</v>
      </c>
      <c r="AD31" s="4">
        <f t="shared" si="33"/>
        <v>0</v>
      </c>
      <c r="AE31" s="4">
        <f t="shared" si="34"/>
        <v>0.4</v>
      </c>
      <c r="AF31" s="19">
        <f t="shared" si="4"/>
        <v>0</v>
      </c>
      <c r="AG31" s="19">
        <f t="shared" si="5"/>
        <v>0</v>
      </c>
      <c r="AH31" s="19"/>
      <c r="AI31" s="19">
        <f t="shared" si="6"/>
        <v>13.11769145362398</v>
      </c>
      <c r="AJ31" s="19">
        <f t="shared" si="7"/>
        <v>31.8</v>
      </c>
      <c r="AK31" s="19"/>
      <c r="AL31" s="19">
        <f t="shared" si="8"/>
        <v>7.794228634059948</v>
      </c>
      <c r="AM31" s="19">
        <f t="shared" si="9"/>
        <v>4.4999999999999991</v>
      </c>
      <c r="AN31" s="19">
        <f t="shared" si="35"/>
        <v>9</v>
      </c>
      <c r="AO31" s="19">
        <f t="shared" si="36"/>
        <v>0.52359877559829882</v>
      </c>
      <c r="AP31" s="19">
        <f t="shared" si="37"/>
        <v>29.999999999999996</v>
      </c>
      <c r="AQ31" s="19">
        <f t="shared" si="54"/>
        <v>2.700000000000002</v>
      </c>
      <c r="AR31" s="19">
        <f t="shared" si="38"/>
        <v>0.29999999999999993</v>
      </c>
      <c r="AS31" s="19">
        <f t="shared" si="39"/>
        <v>-0.51961524227066325</v>
      </c>
      <c r="AT31" s="4" t="s">
        <v>0</v>
      </c>
      <c r="AU31" s="4">
        <f t="shared" si="40"/>
        <v>2302</v>
      </c>
      <c r="AV31" s="19">
        <f t="shared" si="10"/>
        <v>13.417691453623981</v>
      </c>
      <c r="AW31" s="19">
        <f t="shared" si="11"/>
        <v>31.280384757729337</v>
      </c>
      <c r="AX31" s="8">
        <f t="shared" si="41"/>
        <v>5</v>
      </c>
      <c r="AY31" s="4">
        <f t="shared" si="42"/>
        <v>12</v>
      </c>
      <c r="AZ31" s="8">
        <f t="shared" si="43"/>
        <v>1000.4</v>
      </c>
      <c r="BA31" s="4">
        <f t="shared" si="44"/>
        <v>0</v>
      </c>
      <c r="BB31" s="4">
        <f t="shared" si="45"/>
        <v>0</v>
      </c>
      <c r="BC31" s="4" t="str">
        <f t="shared" si="46"/>
        <v>G0</v>
      </c>
      <c r="BD31" s="4">
        <f t="shared" si="47"/>
        <v>0</v>
      </c>
      <c r="BE31" s="19">
        <f t="shared" si="48"/>
        <v>0.89999999999999902</v>
      </c>
      <c r="BF31" s="19">
        <f t="shared" si="49"/>
        <v>1.5000000000000016</v>
      </c>
      <c r="BG31" s="19">
        <f t="shared" si="50"/>
        <v>156.86989764584396</v>
      </c>
      <c r="BH31" s="1" t="str">
        <f t="shared" si="51"/>
        <v>T,2301,12.0,31.9,5,12,1000.3,0,0,G0,0</v>
      </c>
      <c r="BI31" s="1" t="str">
        <f t="shared" si="52"/>
        <v>T,2302,13.4,31.3,5,12,1000.4,0,0,G0,0</v>
      </c>
      <c r="BJ31" s="1" t="str">
        <f t="shared" si="12"/>
        <v/>
      </c>
      <c r="BK31" s="1" t="str">
        <f t="shared" si="13"/>
        <v>12.3,31.4,5.0,9.0,0.0,2.7,30.0,2.7</v>
      </c>
    </row>
    <row r="32" spans="1:63" x14ac:dyDescent="0.2">
      <c r="A32" s="4">
        <f t="shared" si="55"/>
        <v>0.4</v>
      </c>
      <c r="B32" s="4">
        <f t="shared" si="14"/>
        <v>2</v>
      </c>
      <c r="C32" s="4">
        <f t="shared" si="15"/>
        <v>1</v>
      </c>
      <c r="D32" s="4">
        <v>1</v>
      </c>
      <c r="E32" s="4">
        <f t="shared" si="16"/>
        <v>0.4</v>
      </c>
      <c r="F32" s="19">
        <f t="shared" si="0"/>
        <v>0</v>
      </c>
      <c r="G32" s="19">
        <f t="shared" si="17"/>
        <v>0</v>
      </c>
      <c r="H32" s="19"/>
      <c r="I32" s="19">
        <f t="shared" si="18"/>
        <v>13.11769145362398</v>
      </c>
      <c r="J32" s="19">
        <f t="shared" si="19"/>
        <v>31.8</v>
      </c>
      <c r="K32" s="19"/>
      <c r="L32" s="19">
        <f t="shared" si="20"/>
        <v>7.794228634059948</v>
      </c>
      <c r="M32" s="19">
        <f t="shared" si="21"/>
        <v>4.4999999999999991</v>
      </c>
      <c r="N32" s="19">
        <f t="shared" si="22"/>
        <v>9</v>
      </c>
      <c r="O32" s="19">
        <f t="shared" si="23"/>
        <v>0.52359877559829882</v>
      </c>
      <c r="P32" s="19">
        <f t="shared" si="24"/>
        <v>29.999999999999996</v>
      </c>
      <c r="Q32" s="19">
        <f t="shared" si="53"/>
        <v>3.600000000000001</v>
      </c>
      <c r="R32" s="19">
        <f t="shared" si="25"/>
        <v>-0.29999999999999993</v>
      </c>
      <c r="S32" s="19">
        <f t="shared" si="26"/>
        <v>0.51961524227066325</v>
      </c>
      <c r="T32" s="4" t="s">
        <v>0</v>
      </c>
      <c r="U32" s="4">
        <f t="shared" si="27"/>
        <v>2301</v>
      </c>
      <c r="V32" s="19">
        <f t="shared" si="1"/>
        <v>12.817691453623979</v>
      </c>
      <c r="W32" s="19">
        <f t="shared" si="2"/>
        <v>32.319615242270665</v>
      </c>
      <c r="X32" s="8">
        <f t="shared" si="28"/>
        <v>5</v>
      </c>
      <c r="Y32" s="4">
        <f t="shared" si="3"/>
        <v>12</v>
      </c>
      <c r="Z32" s="8">
        <f t="shared" si="29"/>
        <v>1000.4</v>
      </c>
      <c r="AA32" s="4">
        <f t="shared" si="30"/>
        <v>0</v>
      </c>
      <c r="AB32" s="4">
        <f t="shared" si="31"/>
        <v>0</v>
      </c>
      <c r="AC32" s="4" t="str">
        <f t="shared" si="32"/>
        <v>G0</v>
      </c>
      <c r="AD32" s="4">
        <f t="shared" si="33"/>
        <v>0</v>
      </c>
      <c r="AE32" s="4">
        <f t="shared" si="34"/>
        <v>0.5</v>
      </c>
      <c r="AF32" s="19">
        <f t="shared" si="4"/>
        <v>0</v>
      </c>
      <c r="AG32" s="19">
        <f t="shared" si="5"/>
        <v>0</v>
      </c>
      <c r="AH32" s="19"/>
      <c r="AI32" s="19">
        <f t="shared" si="6"/>
        <v>13.897114317029974</v>
      </c>
      <c r="AJ32" s="19">
        <f t="shared" si="7"/>
        <v>32.25</v>
      </c>
      <c r="AK32" s="19"/>
      <c r="AL32" s="19">
        <f t="shared" si="8"/>
        <v>7.794228634059948</v>
      </c>
      <c r="AM32" s="19">
        <f t="shared" si="9"/>
        <v>4.4999999999999991</v>
      </c>
      <c r="AN32" s="19">
        <f t="shared" si="35"/>
        <v>9</v>
      </c>
      <c r="AO32" s="19">
        <f t="shared" si="36"/>
        <v>0.52359877559829882</v>
      </c>
      <c r="AP32" s="19">
        <f t="shared" si="37"/>
        <v>29.999999999999996</v>
      </c>
      <c r="AQ32" s="19">
        <f t="shared" si="54"/>
        <v>3.600000000000001</v>
      </c>
      <c r="AR32" s="19">
        <f t="shared" si="38"/>
        <v>0.29999999999999993</v>
      </c>
      <c r="AS32" s="19">
        <f t="shared" si="39"/>
        <v>-0.51961524227066325</v>
      </c>
      <c r="AT32" s="4" t="s">
        <v>0</v>
      </c>
      <c r="AU32" s="4">
        <f t="shared" si="40"/>
        <v>2302</v>
      </c>
      <c r="AV32" s="19">
        <f t="shared" si="10"/>
        <v>14.197114317029975</v>
      </c>
      <c r="AW32" s="19">
        <f t="shared" si="11"/>
        <v>31.730384757729336</v>
      </c>
      <c r="AX32" s="8">
        <f t="shared" si="41"/>
        <v>5</v>
      </c>
      <c r="AY32" s="4">
        <f t="shared" si="42"/>
        <v>12</v>
      </c>
      <c r="AZ32" s="8">
        <f t="shared" si="43"/>
        <v>1000.5</v>
      </c>
      <c r="BA32" s="4">
        <f t="shared" si="44"/>
        <v>0</v>
      </c>
      <c r="BB32" s="4">
        <f t="shared" si="45"/>
        <v>0</v>
      </c>
      <c r="BC32" s="4" t="str">
        <f t="shared" si="46"/>
        <v>G0</v>
      </c>
      <c r="BD32" s="4">
        <f t="shared" si="47"/>
        <v>0</v>
      </c>
      <c r="BE32" s="19">
        <f t="shared" si="48"/>
        <v>0.89999999999999902</v>
      </c>
      <c r="BF32" s="19">
        <f t="shared" si="49"/>
        <v>1.5000000000000016</v>
      </c>
      <c r="BG32" s="19">
        <f t="shared" si="50"/>
        <v>156.86989764584396</v>
      </c>
      <c r="BH32" s="1" t="str">
        <f t="shared" si="51"/>
        <v>T,2301,12.8,32.3,5,12,1000.4,0,0,G0,0</v>
      </c>
      <c r="BI32" s="1" t="str">
        <f t="shared" si="52"/>
        <v>T,2302,14.2,31.7,5,12,1000.5,0,0,G0,0</v>
      </c>
      <c r="BJ32" s="1" t="str">
        <f t="shared" si="12"/>
        <v>T,2301,12.8,32.3,5,12,1000.4,0,0,G0,0|T,2302,14.2,31.7,5,12,1000.5,0,0,G0,0|</v>
      </c>
      <c r="BK32" s="1" t="str">
        <f t="shared" si="13"/>
        <v>13.1,31.8,5.0,9.0,0.0,3.6,30.0,3.6</v>
      </c>
    </row>
    <row r="33" spans="1:63" x14ac:dyDescent="0.2">
      <c r="A33" s="4">
        <f t="shared" si="55"/>
        <v>0.5</v>
      </c>
      <c r="B33" s="4">
        <f t="shared" si="14"/>
        <v>2.5</v>
      </c>
      <c r="C33" s="4">
        <f t="shared" si="15"/>
        <v>0</v>
      </c>
      <c r="D33" s="4">
        <v>1</v>
      </c>
      <c r="E33" s="4">
        <f t="shared" si="16"/>
        <v>0.5</v>
      </c>
      <c r="F33" s="19">
        <f t="shared" si="0"/>
        <v>0</v>
      </c>
      <c r="G33" s="19">
        <f t="shared" si="17"/>
        <v>0</v>
      </c>
      <c r="H33" s="19"/>
      <c r="I33" s="19">
        <f t="shared" si="18"/>
        <v>13.897114317029974</v>
      </c>
      <c r="J33" s="19">
        <f t="shared" si="19"/>
        <v>32.25</v>
      </c>
      <c r="K33" s="19"/>
      <c r="L33" s="19">
        <f t="shared" si="20"/>
        <v>7.794228634059948</v>
      </c>
      <c r="M33" s="19">
        <f t="shared" si="21"/>
        <v>4.4999999999999991</v>
      </c>
      <c r="N33" s="19">
        <f t="shared" si="22"/>
        <v>9</v>
      </c>
      <c r="O33" s="19">
        <f t="shared" si="23"/>
        <v>0.52359877559829882</v>
      </c>
      <c r="P33" s="19">
        <f t="shared" si="24"/>
        <v>29.999999999999996</v>
      </c>
      <c r="Q33" s="19">
        <f t="shared" si="53"/>
        <v>4.5</v>
      </c>
      <c r="R33" s="19">
        <f t="shared" si="25"/>
        <v>-0.29999999999999993</v>
      </c>
      <c r="S33" s="19">
        <f t="shared" si="26"/>
        <v>0.51961524227066325</v>
      </c>
      <c r="T33" s="4" t="s">
        <v>0</v>
      </c>
      <c r="U33" s="4">
        <f t="shared" si="27"/>
        <v>2301</v>
      </c>
      <c r="V33" s="19">
        <f t="shared" si="1"/>
        <v>13.597114317029973</v>
      </c>
      <c r="W33" s="19">
        <f t="shared" si="2"/>
        <v>32.76961524227066</v>
      </c>
      <c r="X33" s="8">
        <f t="shared" si="28"/>
        <v>5</v>
      </c>
      <c r="Y33" s="4">
        <f t="shared" si="3"/>
        <v>12</v>
      </c>
      <c r="Z33" s="8">
        <f t="shared" si="29"/>
        <v>1000.5</v>
      </c>
      <c r="AA33" s="4">
        <f t="shared" si="30"/>
        <v>0</v>
      </c>
      <c r="AB33" s="4">
        <f t="shared" si="31"/>
        <v>0</v>
      </c>
      <c r="AC33" s="4" t="str">
        <f t="shared" si="32"/>
        <v>G0</v>
      </c>
      <c r="AD33" s="4">
        <f t="shared" si="33"/>
        <v>0</v>
      </c>
      <c r="AE33" s="4">
        <f t="shared" si="34"/>
        <v>0.6</v>
      </c>
      <c r="AF33" s="19">
        <f t="shared" si="4"/>
        <v>0</v>
      </c>
      <c r="AG33" s="19">
        <f t="shared" si="5"/>
        <v>0</v>
      </c>
      <c r="AH33" s="19"/>
      <c r="AI33" s="19">
        <f t="shared" si="6"/>
        <v>14.676537180435968</v>
      </c>
      <c r="AJ33" s="19">
        <f t="shared" si="7"/>
        <v>32.700000000000003</v>
      </c>
      <c r="AK33" s="19"/>
      <c r="AL33" s="19">
        <f t="shared" si="8"/>
        <v>7.794228634059948</v>
      </c>
      <c r="AM33" s="19">
        <f t="shared" si="9"/>
        <v>4.4999999999999991</v>
      </c>
      <c r="AN33" s="19">
        <f t="shared" si="35"/>
        <v>9</v>
      </c>
      <c r="AO33" s="19">
        <f t="shared" si="36"/>
        <v>0.52359877559829882</v>
      </c>
      <c r="AP33" s="19">
        <f t="shared" si="37"/>
        <v>29.999999999999996</v>
      </c>
      <c r="AQ33" s="19">
        <f t="shared" si="54"/>
        <v>4.5000000000000018</v>
      </c>
      <c r="AR33" s="19">
        <f t="shared" si="38"/>
        <v>0.29999999999999993</v>
      </c>
      <c r="AS33" s="19">
        <f t="shared" si="39"/>
        <v>-0.51961524227066325</v>
      </c>
      <c r="AT33" s="4" t="s">
        <v>0</v>
      </c>
      <c r="AU33" s="4">
        <f t="shared" si="40"/>
        <v>2302</v>
      </c>
      <c r="AV33" s="19">
        <f t="shared" si="10"/>
        <v>14.976537180435969</v>
      </c>
      <c r="AW33" s="19">
        <f t="shared" si="11"/>
        <v>32.180384757729342</v>
      </c>
      <c r="AX33" s="8">
        <f t="shared" si="41"/>
        <v>5</v>
      </c>
      <c r="AY33" s="4">
        <f t="shared" si="42"/>
        <v>12</v>
      </c>
      <c r="AZ33" s="8">
        <f t="shared" si="43"/>
        <v>1000.6</v>
      </c>
      <c r="BA33" s="4">
        <f t="shared" si="44"/>
        <v>0</v>
      </c>
      <c r="BB33" s="4">
        <f t="shared" si="45"/>
        <v>0</v>
      </c>
      <c r="BC33" s="4" t="str">
        <f t="shared" si="46"/>
        <v>G0</v>
      </c>
      <c r="BD33" s="4">
        <f t="shared" si="47"/>
        <v>0</v>
      </c>
      <c r="BE33" s="19">
        <f t="shared" si="48"/>
        <v>0.9000000000000008</v>
      </c>
      <c r="BF33" s="19">
        <f t="shared" si="49"/>
        <v>1.4999999999999973</v>
      </c>
      <c r="BG33" s="19">
        <f t="shared" si="50"/>
        <v>156.86989764584433</v>
      </c>
      <c r="BH33" s="1" t="str">
        <f t="shared" si="51"/>
        <v>T,2301,13.6,32.8,5,12,1000.5,0,0,G0,0</v>
      </c>
      <c r="BI33" s="1" t="str">
        <f t="shared" si="52"/>
        <v>T,2302,15.0,32.2,5,12,1000.6,0,0,G0,0</v>
      </c>
      <c r="BJ33" s="1" t="str">
        <f t="shared" si="12"/>
        <v/>
      </c>
      <c r="BK33" s="1" t="str">
        <f t="shared" si="13"/>
        <v>13.9,32.3,5.0,9.0,0.0,4.5,30.0,4.5</v>
      </c>
    </row>
    <row r="34" spans="1:63" x14ac:dyDescent="0.2">
      <c r="A34" s="4">
        <f t="shared" si="55"/>
        <v>0.6</v>
      </c>
      <c r="B34" s="4">
        <f t="shared" si="14"/>
        <v>2.9999999999999996</v>
      </c>
      <c r="C34" s="4">
        <f t="shared" si="15"/>
        <v>1</v>
      </c>
      <c r="D34" s="4">
        <v>1</v>
      </c>
      <c r="E34" s="4">
        <f t="shared" si="16"/>
        <v>0.6</v>
      </c>
      <c r="F34" s="19">
        <f t="shared" si="0"/>
        <v>0</v>
      </c>
      <c r="G34" s="19">
        <f t="shared" si="17"/>
        <v>0</v>
      </c>
      <c r="H34" s="19"/>
      <c r="I34" s="19">
        <f t="shared" si="18"/>
        <v>14.676537180435968</v>
      </c>
      <c r="J34" s="19">
        <f t="shared" si="19"/>
        <v>32.700000000000003</v>
      </c>
      <c r="K34" s="19"/>
      <c r="L34" s="19">
        <f t="shared" si="20"/>
        <v>7.794228634059948</v>
      </c>
      <c r="M34" s="19">
        <f t="shared" si="21"/>
        <v>4.4999999999999991</v>
      </c>
      <c r="N34" s="19">
        <f t="shared" si="22"/>
        <v>9</v>
      </c>
      <c r="O34" s="19">
        <f t="shared" si="23"/>
        <v>0.52359877559829882</v>
      </c>
      <c r="P34" s="19">
        <f t="shared" si="24"/>
        <v>29.999999999999996</v>
      </c>
      <c r="Q34" s="19">
        <f t="shared" si="53"/>
        <v>5.4</v>
      </c>
      <c r="R34" s="19">
        <f t="shared" si="25"/>
        <v>-0.29999999999999993</v>
      </c>
      <c r="S34" s="19">
        <f t="shared" si="26"/>
        <v>0.51961524227066325</v>
      </c>
      <c r="T34" s="4" t="s">
        <v>0</v>
      </c>
      <c r="U34" s="4">
        <f t="shared" si="27"/>
        <v>2301</v>
      </c>
      <c r="V34" s="19">
        <f t="shared" si="1"/>
        <v>14.376537180435967</v>
      </c>
      <c r="W34" s="19">
        <f t="shared" si="2"/>
        <v>33.219615242270663</v>
      </c>
      <c r="X34" s="8">
        <f t="shared" si="28"/>
        <v>5</v>
      </c>
      <c r="Y34" s="4">
        <f t="shared" si="3"/>
        <v>12</v>
      </c>
      <c r="Z34" s="8">
        <f t="shared" si="29"/>
        <v>1000.6</v>
      </c>
      <c r="AA34" s="4">
        <f t="shared" si="30"/>
        <v>0</v>
      </c>
      <c r="AB34" s="4">
        <f t="shared" si="31"/>
        <v>0</v>
      </c>
      <c r="AC34" s="4" t="str">
        <f t="shared" si="32"/>
        <v>G0</v>
      </c>
      <c r="AD34" s="4">
        <f t="shared" si="33"/>
        <v>0</v>
      </c>
      <c r="AE34" s="4">
        <f t="shared" si="34"/>
        <v>0.7</v>
      </c>
      <c r="AF34" s="19">
        <f t="shared" si="4"/>
        <v>0</v>
      </c>
      <c r="AG34" s="19">
        <f t="shared" si="5"/>
        <v>0</v>
      </c>
      <c r="AH34" s="19"/>
      <c r="AI34" s="19">
        <f t="shared" si="6"/>
        <v>15.455960043841962</v>
      </c>
      <c r="AJ34" s="19">
        <f t="shared" si="7"/>
        <v>33.15</v>
      </c>
      <c r="AK34" s="19"/>
      <c r="AL34" s="19">
        <f t="shared" si="8"/>
        <v>7.794228634059948</v>
      </c>
      <c r="AM34" s="19">
        <f t="shared" si="9"/>
        <v>4.4999999999999991</v>
      </c>
      <c r="AN34" s="19">
        <f t="shared" si="35"/>
        <v>9</v>
      </c>
      <c r="AO34" s="19">
        <f t="shared" si="36"/>
        <v>0.52359877559829882</v>
      </c>
      <c r="AP34" s="19">
        <f t="shared" si="37"/>
        <v>29.999999999999996</v>
      </c>
      <c r="AQ34" s="19">
        <f t="shared" si="54"/>
        <v>5.3999999999999986</v>
      </c>
      <c r="AR34" s="19">
        <f t="shared" si="38"/>
        <v>0.29999999999999993</v>
      </c>
      <c r="AS34" s="19">
        <f t="shared" si="39"/>
        <v>-0.51961524227066325</v>
      </c>
      <c r="AT34" s="4" t="s">
        <v>0</v>
      </c>
      <c r="AU34" s="4">
        <f t="shared" si="40"/>
        <v>2302</v>
      </c>
      <c r="AV34" s="19">
        <f t="shared" si="10"/>
        <v>15.755960043841963</v>
      </c>
      <c r="AW34" s="19">
        <f t="shared" si="11"/>
        <v>32.630384757729338</v>
      </c>
      <c r="AX34" s="8">
        <f t="shared" si="41"/>
        <v>5</v>
      </c>
      <c r="AY34" s="4">
        <f t="shared" si="42"/>
        <v>12</v>
      </c>
      <c r="AZ34" s="8">
        <f t="shared" si="43"/>
        <v>1000.7</v>
      </c>
      <c r="BA34" s="4">
        <f t="shared" si="44"/>
        <v>0</v>
      </c>
      <c r="BB34" s="4">
        <f t="shared" si="45"/>
        <v>0</v>
      </c>
      <c r="BC34" s="4" t="str">
        <f t="shared" si="46"/>
        <v>G0</v>
      </c>
      <c r="BD34" s="4">
        <f t="shared" si="47"/>
        <v>0</v>
      </c>
      <c r="BE34" s="19">
        <f t="shared" si="48"/>
        <v>0.89999999999999725</v>
      </c>
      <c r="BF34" s="19">
        <f t="shared" si="49"/>
        <v>1.5000000000000002</v>
      </c>
      <c r="BG34" s="19">
        <f t="shared" si="50"/>
        <v>156.86989764584408</v>
      </c>
      <c r="BH34" s="1" t="str">
        <f t="shared" si="51"/>
        <v>T,2301,14.4,33.2,5,12,1000.6,0,0,G0,0</v>
      </c>
      <c r="BI34" s="1" t="str">
        <f t="shared" si="52"/>
        <v>T,2302,15.8,32.6,5,12,1000.7,0,0,G0,0</v>
      </c>
      <c r="BJ34" s="1" t="str">
        <f t="shared" si="12"/>
        <v>T,2301,14.4,33.2,5,12,1000.6,0,0,G0,0|T,2302,15.8,32.6,5,12,1000.7,0,0,G0,0|</v>
      </c>
      <c r="BK34" s="1" t="str">
        <f t="shared" si="13"/>
        <v>14.7,32.7,5.0,9.0,0.0,5.4,30.0,5.4</v>
      </c>
    </row>
    <row r="35" spans="1:63" x14ac:dyDescent="0.2">
      <c r="A35" s="4">
        <f t="shared" si="55"/>
        <v>0.7</v>
      </c>
      <c r="B35" s="4">
        <f t="shared" si="14"/>
        <v>3.4999999999999996</v>
      </c>
      <c r="C35" s="4">
        <f t="shared" si="15"/>
        <v>0</v>
      </c>
      <c r="D35" s="4">
        <v>1</v>
      </c>
      <c r="E35" s="4">
        <f t="shared" si="16"/>
        <v>0.7</v>
      </c>
      <c r="F35" s="19">
        <f t="shared" si="0"/>
        <v>0</v>
      </c>
      <c r="G35" s="19">
        <f t="shared" si="17"/>
        <v>0</v>
      </c>
      <c r="H35" s="19"/>
      <c r="I35" s="19">
        <f t="shared" si="18"/>
        <v>15.455960043841962</v>
      </c>
      <c r="J35" s="19">
        <f t="shared" si="19"/>
        <v>33.15</v>
      </c>
      <c r="K35" s="19"/>
      <c r="L35" s="19">
        <f t="shared" si="20"/>
        <v>7.794228634059948</v>
      </c>
      <c r="M35" s="19">
        <f t="shared" si="21"/>
        <v>4.4999999999999991</v>
      </c>
      <c r="N35" s="19">
        <f t="shared" si="22"/>
        <v>9</v>
      </c>
      <c r="O35" s="19">
        <f t="shared" si="23"/>
        <v>0.52359877559829882</v>
      </c>
      <c r="P35" s="19">
        <f t="shared" si="24"/>
        <v>29.999999999999996</v>
      </c>
      <c r="Q35" s="19">
        <f t="shared" si="53"/>
        <v>6.2999999999999972</v>
      </c>
      <c r="R35" s="19">
        <f t="shared" si="25"/>
        <v>-0.29999999999999993</v>
      </c>
      <c r="S35" s="19">
        <f t="shared" si="26"/>
        <v>0.51961524227066325</v>
      </c>
      <c r="T35" s="4" t="s">
        <v>0</v>
      </c>
      <c r="U35" s="4">
        <f t="shared" si="27"/>
        <v>2301</v>
      </c>
      <c r="V35" s="19">
        <f t="shared" si="1"/>
        <v>15.155960043841961</v>
      </c>
      <c r="W35" s="19">
        <f t="shared" si="2"/>
        <v>33.669615242270659</v>
      </c>
      <c r="X35" s="8">
        <f t="shared" si="28"/>
        <v>5</v>
      </c>
      <c r="Y35" s="4">
        <f t="shared" si="3"/>
        <v>12</v>
      </c>
      <c r="Z35" s="8">
        <f t="shared" si="29"/>
        <v>1000.7</v>
      </c>
      <c r="AA35" s="4">
        <f t="shared" si="30"/>
        <v>0</v>
      </c>
      <c r="AB35" s="4">
        <f t="shared" si="31"/>
        <v>0</v>
      </c>
      <c r="AC35" s="4" t="str">
        <f t="shared" si="32"/>
        <v>G0</v>
      </c>
      <c r="AD35" s="4">
        <f t="shared" si="33"/>
        <v>0</v>
      </c>
      <c r="AE35" s="4">
        <f t="shared" si="34"/>
        <v>0.79999999999999993</v>
      </c>
      <c r="AF35" s="19">
        <f t="shared" si="4"/>
        <v>0</v>
      </c>
      <c r="AG35" s="19">
        <f t="shared" si="5"/>
        <v>0</v>
      </c>
      <c r="AH35" s="19"/>
      <c r="AI35" s="19">
        <f t="shared" si="6"/>
        <v>16.23538290724796</v>
      </c>
      <c r="AJ35" s="19">
        <f t="shared" si="7"/>
        <v>33.6</v>
      </c>
      <c r="AK35" s="19"/>
      <c r="AL35" s="19">
        <f t="shared" si="8"/>
        <v>7.794228634059948</v>
      </c>
      <c r="AM35" s="19">
        <f t="shared" si="9"/>
        <v>4.4999999999999991</v>
      </c>
      <c r="AN35" s="19">
        <f t="shared" si="35"/>
        <v>9</v>
      </c>
      <c r="AO35" s="19">
        <f t="shared" si="36"/>
        <v>0.52359877559829882</v>
      </c>
      <c r="AP35" s="19">
        <f t="shared" si="37"/>
        <v>29.999999999999996</v>
      </c>
      <c r="AQ35" s="19">
        <f t="shared" si="54"/>
        <v>6.3000000000000025</v>
      </c>
      <c r="AR35" s="19">
        <f t="shared" si="38"/>
        <v>0.29999999999999993</v>
      </c>
      <c r="AS35" s="19">
        <f t="shared" si="39"/>
        <v>-0.51961524227066325</v>
      </c>
      <c r="AT35" s="4" t="s">
        <v>0</v>
      </c>
      <c r="AU35" s="4">
        <f t="shared" si="40"/>
        <v>2302</v>
      </c>
      <c r="AV35" s="19">
        <f t="shared" si="10"/>
        <v>16.535382907247961</v>
      </c>
      <c r="AW35" s="19">
        <f t="shared" si="11"/>
        <v>33.080384757729341</v>
      </c>
      <c r="AX35" s="8">
        <f t="shared" si="41"/>
        <v>5</v>
      </c>
      <c r="AY35" s="4">
        <f t="shared" si="42"/>
        <v>12</v>
      </c>
      <c r="AZ35" s="8">
        <f t="shared" si="43"/>
        <v>1000.8</v>
      </c>
      <c r="BA35" s="4">
        <f t="shared" si="44"/>
        <v>0</v>
      </c>
      <c r="BB35" s="4">
        <f t="shared" si="45"/>
        <v>0</v>
      </c>
      <c r="BC35" s="4" t="str">
        <f t="shared" si="46"/>
        <v>G0</v>
      </c>
      <c r="BD35" s="4">
        <f t="shared" si="47"/>
        <v>0</v>
      </c>
      <c r="BE35" s="19">
        <f t="shared" si="48"/>
        <v>0.90000000000000391</v>
      </c>
      <c r="BF35" s="19">
        <f t="shared" si="49"/>
        <v>1.5000000000000007</v>
      </c>
      <c r="BG35" s="19">
        <f t="shared" si="50"/>
        <v>156.86989764584439</v>
      </c>
      <c r="BH35" s="1" t="str">
        <f t="shared" si="51"/>
        <v>T,2301,15.2,33.7,5,12,1000.7,0,0,G0,0</v>
      </c>
      <c r="BI35" s="1" t="str">
        <f t="shared" si="52"/>
        <v>T,2302,16.5,33.1,5,12,1000.8,0,0,G0,0</v>
      </c>
      <c r="BJ35" s="1" t="str">
        <f t="shared" si="12"/>
        <v/>
      </c>
      <c r="BK35" s="1" t="str">
        <f t="shared" si="13"/>
        <v>15.5,33.2,5.0,9.0,0.0,6.3,30.0,6.3</v>
      </c>
    </row>
    <row r="36" spans="1:63" x14ac:dyDescent="0.2">
      <c r="A36" s="4">
        <f t="shared" si="55"/>
        <v>0.79999999999999993</v>
      </c>
      <c r="B36" s="4">
        <f t="shared" si="14"/>
        <v>3.9999999999999996</v>
      </c>
      <c r="C36" s="4">
        <f t="shared" si="15"/>
        <v>1</v>
      </c>
      <c r="D36" s="4">
        <v>1</v>
      </c>
      <c r="E36" s="4">
        <f t="shared" si="16"/>
        <v>0.79999999999999993</v>
      </c>
      <c r="F36" s="19">
        <f t="shared" si="0"/>
        <v>0</v>
      </c>
      <c r="G36" s="19">
        <f t="shared" si="17"/>
        <v>0</v>
      </c>
      <c r="H36" s="19"/>
      <c r="I36" s="19">
        <f t="shared" si="18"/>
        <v>16.23538290724796</v>
      </c>
      <c r="J36" s="19">
        <f t="shared" si="19"/>
        <v>33.6</v>
      </c>
      <c r="K36" s="19"/>
      <c r="L36" s="19">
        <f t="shared" si="20"/>
        <v>7.794228634059948</v>
      </c>
      <c r="M36" s="19">
        <f t="shared" si="21"/>
        <v>4.4999999999999991</v>
      </c>
      <c r="N36" s="19">
        <f t="shared" si="22"/>
        <v>9</v>
      </c>
      <c r="O36" s="19">
        <f t="shared" si="23"/>
        <v>0.52359877559829882</v>
      </c>
      <c r="P36" s="19">
        <f t="shared" si="24"/>
        <v>29.999999999999996</v>
      </c>
      <c r="Q36" s="19">
        <f t="shared" si="53"/>
        <v>7.2000000000000011</v>
      </c>
      <c r="R36" s="19">
        <f t="shared" si="25"/>
        <v>-0.29999999999999993</v>
      </c>
      <c r="S36" s="19">
        <f t="shared" si="26"/>
        <v>0.51961524227066325</v>
      </c>
      <c r="T36" s="4" t="s">
        <v>0</v>
      </c>
      <c r="U36" s="4">
        <f t="shared" si="27"/>
        <v>2301</v>
      </c>
      <c r="V36" s="19">
        <f t="shared" si="1"/>
        <v>15.935382907247959</v>
      </c>
      <c r="W36" s="19">
        <f t="shared" si="2"/>
        <v>34.119615242270662</v>
      </c>
      <c r="X36" s="8">
        <f t="shared" si="28"/>
        <v>5</v>
      </c>
      <c r="Y36" s="4">
        <f t="shared" si="3"/>
        <v>12</v>
      </c>
      <c r="Z36" s="8">
        <f t="shared" si="29"/>
        <v>1000.8</v>
      </c>
      <c r="AA36" s="4">
        <f t="shared" si="30"/>
        <v>0</v>
      </c>
      <c r="AB36" s="4">
        <f t="shared" si="31"/>
        <v>0</v>
      </c>
      <c r="AC36" s="4" t="str">
        <f t="shared" si="32"/>
        <v>G0</v>
      </c>
      <c r="AD36" s="4">
        <f t="shared" si="33"/>
        <v>0</v>
      </c>
      <c r="AE36" s="4">
        <f t="shared" si="34"/>
        <v>0.89999999999999991</v>
      </c>
      <c r="AF36" s="19">
        <f t="shared" si="4"/>
        <v>0</v>
      </c>
      <c r="AG36" s="19">
        <f t="shared" si="5"/>
        <v>0</v>
      </c>
      <c r="AH36" s="19"/>
      <c r="AI36" s="19">
        <f t="shared" si="6"/>
        <v>17.01480577065395</v>
      </c>
      <c r="AJ36" s="19">
        <f t="shared" si="7"/>
        <v>34.049999999999997</v>
      </c>
      <c r="AK36" s="19"/>
      <c r="AL36" s="19">
        <f t="shared" si="8"/>
        <v>7.794228634059948</v>
      </c>
      <c r="AM36" s="19">
        <f t="shared" si="9"/>
        <v>4.4999999999999991</v>
      </c>
      <c r="AN36" s="19">
        <f t="shared" si="35"/>
        <v>9</v>
      </c>
      <c r="AO36" s="19">
        <f t="shared" si="36"/>
        <v>0.52359877559829882</v>
      </c>
      <c r="AP36" s="19">
        <f t="shared" si="37"/>
        <v>29.999999999999996</v>
      </c>
      <c r="AQ36" s="19">
        <f t="shared" si="54"/>
        <v>7.1999999999999966</v>
      </c>
      <c r="AR36" s="19">
        <f t="shared" si="38"/>
        <v>0.29999999999999993</v>
      </c>
      <c r="AS36" s="19">
        <f t="shared" si="39"/>
        <v>-0.51961524227066325</v>
      </c>
      <c r="AT36" s="4" t="s">
        <v>0</v>
      </c>
      <c r="AU36" s="4">
        <f t="shared" si="40"/>
        <v>2302</v>
      </c>
      <c r="AV36" s="19">
        <f t="shared" si="10"/>
        <v>17.314805770653951</v>
      </c>
      <c r="AW36" s="19">
        <f t="shared" si="11"/>
        <v>33.530384757729337</v>
      </c>
      <c r="AX36" s="8">
        <f t="shared" si="41"/>
        <v>5</v>
      </c>
      <c r="AY36" s="4">
        <f t="shared" si="42"/>
        <v>12</v>
      </c>
      <c r="AZ36" s="8">
        <f t="shared" si="43"/>
        <v>1000.9</v>
      </c>
      <c r="BA36" s="4">
        <f t="shared" si="44"/>
        <v>0</v>
      </c>
      <c r="BB36" s="4">
        <f t="shared" si="45"/>
        <v>0</v>
      </c>
      <c r="BC36" s="4" t="str">
        <f t="shared" si="46"/>
        <v>G0</v>
      </c>
      <c r="BD36" s="4">
        <f t="shared" si="47"/>
        <v>0</v>
      </c>
      <c r="BE36" s="19">
        <f t="shared" si="48"/>
        <v>0.89999999999999414</v>
      </c>
      <c r="BF36" s="19">
        <f t="shared" si="49"/>
        <v>1.4999999999999969</v>
      </c>
      <c r="BG36" s="19">
        <f t="shared" si="50"/>
        <v>156.86989764584402</v>
      </c>
      <c r="BH36" s="1" t="str">
        <f t="shared" si="51"/>
        <v>T,2301,15.9,34.1,5,12,1000.8,0,0,G0,0</v>
      </c>
      <c r="BI36" s="1" t="str">
        <f t="shared" si="52"/>
        <v>T,2302,17.3,33.5,5,12,1000.9,0,0,G0,0</v>
      </c>
      <c r="BJ36" s="1" t="str">
        <f t="shared" si="12"/>
        <v>T,2301,15.9,34.1,5,12,1000.8,0,0,G0,0|T,2302,17.3,33.5,5,12,1000.9,0,0,G0,0|</v>
      </c>
      <c r="BK36" s="1" t="str">
        <f t="shared" si="13"/>
        <v>16.2,33.6,5.0,9.0,0.0,7.2,30.0,7.2</v>
      </c>
    </row>
    <row r="37" spans="1:63" x14ac:dyDescent="0.2">
      <c r="A37" s="4">
        <f t="shared" si="55"/>
        <v>0.89999999999999991</v>
      </c>
      <c r="B37" s="4">
        <f t="shared" si="14"/>
        <v>4.4999999999999991</v>
      </c>
      <c r="C37" s="4">
        <f t="shared" si="15"/>
        <v>0</v>
      </c>
      <c r="D37" s="4">
        <v>1</v>
      </c>
      <c r="E37" s="4">
        <f t="shared" si="16"/>
        <v>0.89999999999999991</v>
      </c>
      <c r="F37" s="19">
        <f t="shared" si="0"/>
        <v>0</v>
      </c>
      <c r="G37" s="19">
        <f t="shared" si="17"/>
        <v>0</v>
      </c>
      <c r="H37" s="19"/>
      <c r="I37" s="19">
        <f t="shared" si="18"/>
        <v>17.01480577065395</v>
      </c>
      <c r="J37" s="19">
        <f t="shared" si="19"/>
        <v>34.049999999999997</v>
      </c>
      <c r="K37" s="19"/>
      <c r="L37" s="19">
        <f t="shared" si="20"/>
        <v>7.794228634059948</v>
      </c>
      <c r="M37" s="19">
        <f t="shared" si="21"/>
        <v>4.4999999999999991</v>
      </c>
      <c r="N37" s="19">
        <f t="shared" si="22"/>
        <v>9</v>
      </c>
      <c r="O37" s="19">
        <f t="shared" si="23"/>
        <v>0.52359877559829882</v>
      </c>
      <c r="P37" s="19">
        <f t="shared" si="24"/>
        <v>29.999999999999996</v>
      </c>
      <c r="Q37" s="19">
        <f t="shared" si="53"/>
        <v>8.0999999999999943</v>
      </c>
      <c r="R37" s="19">
        <f t="shared" si="25"/>
        <v>-0.29999999999999993</v>
      </c>
      <c r="S37" s="19">
        <f t="shared" si="26"/>
        <v>0.51961524227066325</v>
      </c>
      <c r="T37" s="4" t="s">
        <v>0</v>
      </c>
      <c r="U37" s="4">
        <f t="shared" si="27"/>
        <v>2301</v>
      </c>
      <c r="V37" s="19">
        <f t="shared" si="1"/>
        <v>16.71480577065395</v>
      </c>
      <c r="W37" s="19">
        <f t="shared" si="2"/>
        <v>34.569615242270658</v>
      </c>
      <c r="X37" s="8">
        <f t="shared" si="28"/>
        <v>5</v>
      </c>
      <c r="Y37" s="4">
        <f t="shared" si="3"/>
        <v>12</v>
      </c>
      <c r="Z37" s="8">
        <f t="shared" si="29"/>
        <v>1000.9</v>
      </c>
      <c r="AA37" s="4">
        <f t="shared" si="30"/>
        <v>0</v>
      </c>
      <c r="AB37" s="4">
        <f t="shared" si="31"/>
        <v>0</v>
      </c>
      <c r="AC37" s="4" t="str">
        <f t="shared" si="32"/>
        <v>G0</v>
      </c>
      <c r="AD37" s="4">
        <f t="shared" si="33"/>
        <v>0</v>
      </c>
      <c r="AE37" s="4">
        <f t="shared" si="34"/>
        <v>0.99999999999999989</v>
      </c>
      <c r="AF37" s="19">
        <f t="shared" si="4"/>
        <v>0</v>
      </c>
      <c r="AG37" s="19">
        <f t="shared" si="5"/>
        <v>0</v>
      </c>
      <c r="AH37" s="19"/>
      <c r="AI37" s="19">
        <f t="shared" si="6"/>
        <v>17.794228634059948</v>
      </c>
      <c r="AJ37" s="19">
        <f t="shared" si="7"/>
        <v>34.5</v>
      </c>
      <c r="AK37" s="19"/>
      <c r="AL37" s="19">
        <f t="shared" si="8"/>
        <v>7.794228634059948</v>
      </c>
      <c r="AM37" s="19">
        <f t="shared" si="9"/>
        <v>4.4999999999999991</v>
      </c>
      <c r="AN37" s="19">
        <f t="shared" si="35"/>
        <v>9</v>
      </c>
      <c r="AO37" s="19">
        <f t="shared" si="36"/>
        <v>0.52359877559829882</v>
      </c>
      <c r="AP37" s="19">
        <f t="shared" si="37"/>
        <v>29.999999999999996</v>
      </c>
      <c r="AQ37" s="19">
        <f t="shared" si="54"/>
        <v>8.1000000000000014</v>
      </c>
      <c r="AR37" s="19">
        <f t="shared" si="38"/>
        <v>0.29999999999999993</v>
      </c>
      <c r="AS37" s="19">
        <f t="shared" si="39"/>
        <v>-0.51961524227066325</v>
      </c>
      <c r="AT37" s="4" t="s">
        <v>0</v>
      </c>
      <c r="AU37" s="4">
        <f t="shared" si="40"/>
        <v>2302</v>
      </c>
      <c r="AV37" s="19">
        <f t="shared" si="10"/>
        <v>18.094228634059949</v>
      </c>
      <c r="AW37" s="19">
        <f t="shared" si="11"/>
        <v>33.98038475772934</v>
      </c>
      <c r="AX37" s="8">
        <f t="shared" si="41"/>
        <v>5</v>
      </c>
      <c r="AY37" s="4">
        <f t="shared" si="42"/>
        <v>12</v>
      </c>
      <c r="AZ37" s="8">
        <f t="shared" si="43"/>
        <v>1001</v>
      </c>
      <c r="BA37" s="4">
        <f t="shared" si="44"/>
        <v>0</v>
      </c>
      <c r="BB37" s="4">
        <f t="shared" si="45"/>
        <v>0</v>
      </c>
      <c r="BC37" s="4" t="str">
        <f t="shared" si="46"/>
        <v>G0</v>
      </c>
      <c r="BD37" s="4">
        <f t="shared" si="47"/>
        <v>0</v>
      </c>
      <c r="BE37" s="19">
        <f t="shared" si="48"/>
        <v>0.90000000000000391</v>
      </c>
      <c r="BF37" s="19">
        <f t="shared" si="49"/>
        <v>1.5000000000000007</v>
      </c>
      <c r="BG37" s="19">
        <f t="shared" si="50"/>
        <v>156.86989764584439</v>
      </c>
      <c r="BH37" s="1" t="str">
        <f t="shared" si="51"/>
        <v>T,2301,16.7,34.6,5,12,1000.9,0,0,G0,0</v>
      </c>
      <c r="BI37" s="1" t="str">
        <f t="shared" si="52"/>
        <v>T,2302,18.1,34.0,5,12,1001.0,0,0,G0,0</v>
      </c>
      <c r="BJ37" s="1" t="str">
        <f t="shared" si="12"/>
        <v/>
      </c>
      <c r="BK37" s="1" t="str">
        <f t="shared" si="13"/>
        <v>17.0,34.1,5.0,9.0,0.0,8.1,30.0,8.1</v>
      </c>
    </row>
    <row r="38" spans="1:63" x14ac:dyDescent="0.2">
      <c r="A38" s="4">
        <f t="shared" si="55"/>
        <v>0.99999999999999989</v>
      </c>
      <c r="B38" s="4">
        <f t="shared" si="14"/>
        <v>4.9999999999999991</v>
      </c>
      <c r="C38" s="4">
        <f t="shared" si="15"/>
        <v>1</v>
      </c>
      <c r="D38" s="4">
        <v>1</v>
      </c>
      <c r="E38" s="4">
        <f t="shared" si="16"/>
        <v>0.99999999999999989</v>
      </c>
      <c r="F38" s="19">
        <f t="shared" si="0"/>
        <v>0</v>
      </c>
      <c r="G38" s="19">
        <f t="shared" si="17"/>
        <v>0</v>
      </c>
      <c r="H38" s="19"/>
      <c r="I38" s="19">
        <f t="shared" si="18"/>
        <v>17.794228634059948</v>
      </c>
      <c r="J38" s="19">
        <f t="shared" si="19"/>
        <v>34.5</v>
      </c>
      <c r="K38" s="19"/>
      <c r="L38" s="19">
        <f t="shared" si="20"/>
        <v>7.794228634059948</v>
      </c>
      <c r="M38" s="19">
        <f t="shared" si="21"/>
        <v>4.4999999999999991</v>
      </c>
      <c r="N38" s="19">
        <f t="shared" si="22"/>
        <v>9</v>
      </c>
      <c r="O38" s="19">
        <f t="shared" si="23"/>
        <v>0.52359877559829882</v>
      </c>
      <c r="P38" s="19">
        <f t="shared" si="24"/>
        <v>29.999999999999996</v>
      </c>
      <c r="Q38" s="19">
        <f t="shared" si="53"/>
        <v>8.9999999999999982</v>
      </c>
      <c r="R38" s="19">
        <f t="shared" si="25"/>
        <v>-0.29999999999999993</v>
      </c>
      <c r="S38" s="19">
        <f t="shared" si="26"/>
        <v>0.51961524227066325</v>
      </c>
      <c r="T38" s="4" t="s">
        <v>0</v>
      </c>
      <c r="U38" s="4">
        <f t="shared" si="27"/>
        <v>2301</v>
      </c>
      <c r="V38" s="19">
        <f t="shared" si="1"/>
        <v>17.494228634059947</v>
      </c>
      <c r="W38" s="19">
        <f t="shared" si="2"/>
        <v>35.01961524227066</v>
      </c>
      <c r="X38" s="8">
        <f t="shared" si="28"/>
        <v>5</v>
      </c>
      <c r="Y38" s="4">
        <f t="shared" si="3"/>
        <v>12</v>
      </c>
      <c r="Z38" s="8">
        <f t="shared" si="29"/>
        <v>1001</v>
      </c>
      <c r="AA38" s="4">
        <f t="shared" si="30"/>
        <v>0</v>
      </c>
      <c r="AB38" s="4">
        <f t="shared" si="31"/>
        <v>0</v>
      </c>
      <c r="AC38" s="4" t="str">
        <f t="shared" si="32"/>
        <v>G0</v>
      </c>
      <c r="AD38" s="4">
        <f t="shared" si="33"/>
        <v>0</v>
      </c>
      <c r="AE38" s="4">
        <f t="shared" si="34"/>
        <v>1.0999999999999999</v>
      </c>
      <c r="AF38" s="19">
        <f t="shared" si="4"/>
        <v>0</v>
      </c>
      <c r="AG38" s="19">
        <f t="shared" si="5"/>
        <v>0</v>
      </c>
      <c r="AH38" s="19"/>
      <c r="AI38" s="19">
        <f t="shared" si="6"/>
        <v>18.573651497465942</v>
      </c>
      <c r="AJ38" s="19">
        <f t="shared" si="7"/>
        <v>34.949999999999996</v>
      </c>
      <c r="AK38" s="19"/>
      <c r="AL38" s="19">
        <f t="shared" si="8"/>
        <v>7.794228634059948</v>
      </c>
      <c r="AM38" s="19">
        <f t="shared" si="9"/>
        <v>4.4999999999999991</v>
      </c>
      <c r="AN38" s="19">
        <f t="shared" si="35"/>
        <v>9</v>
      </c>
      <c r="AO38" s="19">
        <f t="shared" si="36"/>
        <v>0.52359877559829882</v>
      </c>
      <c r="AP38" s="19">
        <f t="shared" si="37"/>
        <v>29.999999999999996</v>
      </c>
      <c r="AQ38" s="19">
        <f t="shared" si="54"/>
        <v>8.9999999999999982</v>
      </c>
      <c r="AR38" s="19">
        <f t="shared" si="38"/>
        <v>0.29999999999999993</v>
      </c>
      <c r="AS38" s="19">
        <f t="shared" si="39"/>
        <v>-0.51961524227066325</v>
      </c>
      <c r="AT38" s="4" t="s">
        <v>0</v>
      </c>
      <c r="AU38" s="4">
        <f t="shared" si="40"/>
        <v>2302</v>
      </c>
      <c r="AV38" s="19">
        <f t="shared" si="10"/>
        <v>18.873651497465943</v>
      </c>
      <c r="AW38" s="19">
        <f t="shared" si="11"/>
        <v>34.430384757729335</v>
      </c>
      <c r="AX38" s="8">
        <f t="shared" si="41"/>
        <v>5</v>
      </c>
      <c r="AY38" s="4">
        <f t="shared" si="42"/>
        <v>12</v>
      </c>
      <c r="AZ38" s="8">
        <f t="shared" si="43"/>
        <v>1001.1</v>
      </c>
      <c r="BA38" s="4">
        <f t="shared" si="44"/>
        <v>0</v>
      </c>
      <c r="BB38" s="4">
        <f t="shared" si="45"/>
        <v>0</v>
      </c>
      <c r="BC38" s="4" t="str">
        <f t="shared" si="46"/>
        <v>G0</v>
      </c>
      <c r="BD38" s="4">
        <f t="shared" si="47"/>
        <v>0</v>
      </c>
      <c r="BE38" s="19">
        <f t="shared" si="48"/>
        <v>0.89999999999999725</v>
      </c>
      <c r="BF38" s="19">
        <f t="shared" si="49"/>
        <v>1.5000000000000002</v>
      </c>
      <c r="BG38" s="19">
        <f t="shared" si="50"/>
        <v>156.86989764584408</v>
      </c>
      <c r="BH38" s="1" t="str">
        <f t="shared" si="51"/>
        <v>T,2301,17.5,35.0,5,12,1001.0,0,0,G0,0</v>
      </c>
      <c r="BI38" s="1" t="str">
        <f t="shared" si="52"/>
        <v>T,2302,18.9,34.4,5,12,1001.1,0,0,G0,0</v>
      </c>
      <c r="BJ38" s="1" t="str">
        <f t="shared" si="12"/>
        <v>T,2301,17.5,35.0,5,12,1001.0,0,0,G0,0|T,2302,18.9,34.4,5,12,1001.1,0,0,G0,0|</v>
      </c>
      <c r="BK38" s="1" t="str">
        <f t="shared" si="13"/>
        <v>17.8,34.5,5.0,9.0,0.0,9.0,30.0,9.0</v>
      </c>
    </row>
    <row r="39" spans="1:63" x14ac:dyDescent="0.2">
      <c r="A39" s="4">
        <f t="shared" si="55"/>
        <v>1.0999999999999999</v>
      </c>
      <c r="B39" s="4">
        <f t="shared" si="14"/>
        <v>5.4999999999999991</v>
      </c>
      <c r="C39" s="4">
        <f t="shared" si="15"/>
        <v>0</v>
      </c>
      <c r="D39" s="4">
        <v>1</v>
      </c>
      <c r="E39" s="4">
        <f t="shared" si="16"/>
        <v>1.0999999999999999</v>
      </c>
      <c r="F39" s="19">
        <f t="shared" si="0"/>
        <v>0</v>
      </c>
      <c r="G39" s="19">
        <f t="shared" si="17"/>
        <v>0</v>
      </c>
      <c r="H39" s="19"/>
      <c r="I39" s="19">
        <f t="shared" si="18"/>
        <v>18.573651497465942</v>
      </c>
      <c r="J39" s="19">
        <f t="shared" si="19"/>
        <v>34.949999999999996</v>
      </c>
      <c r="K39" s="19"/>
      <c r="L39" s="19">
        <f t="shared" si="20"/>
        <v>7.794228634059948</v>
      </c>
      <c r="M39" s="19">
        <f t="shared" si="21"/>
        <v>4.4999999999999991</v>
      </c>
      <c r="N39" s="19">
        <f t="shared" si="22"/>
        <v>9</v>
      </c>
      <c r="O39" s="19">
        <f t="shared" si="23"/>
        <v>0.52359877559829882</v>
      </c>
      <c r="P39" s="19">
        <f t="shared" si="24"/>
        <v>29.999999999999996</v>
      </c>
      <c r="Q39" s="19">
        <f t="shared" si="53"/>
        <v>9.899999999999995</v>
      </c>
      <c r="R39" s="19">
        <f t="shared" si="25"/>
        <v>-0.29999999999999993</v>
      </c>
      <c r="S39" s="19">
        <f t="shared" si="26"/>
        <v>0.51961524227066325</v>
      </c>
      <c r="T39" s="4" t="s">
        <v>0</v>
      </c>
      <c r="U39" s="4">
        <f t="shared" si="27"/>
        <v>2301</v>
      </c>
      <c r="V39" s="19">
        <f t="shared" si="1"/>
        <v>18.273651497465941</v>
      </c>
      <c r="W39" s="19">
        <f t="shared" si="2"/>
        <v>35.469615242270656</v>
      </c>
      <c r="X39" s="8">
        <f t="shared" si="28"/>
        <v>5</v>
      </c>
      <c r="Y39" s="4">
        <f t="shared" si="3"/>
        <v>12</v>
      </c>
      <c r="Z39" s="8">
        <f t="shared" si="29"/>
        <v>1001.1</v>
      </c>
      <c r="AA39" s="4">
        <f t="shared" si="30"/>
        <v>0</v>
      </c>
      <c r="AB39" s="4">
        <f t="shared" si="31"/>
        <v>0</v>
      </c>
      <c r="AC39" s="4" t="str">
        <f t="shared" si="32"/>
        <v>G0</v>
      </c>
      <c r="AD39" s="4">
        <f t="shared" si="33"/>
        <v>0</v>
      </c>
      <c r="AE39" s="4">
        <f t="shared" si="34"/>
        <v>1.2</v>
      </c>
      <c r="AF39" s="19">
        <f t="shared" si="4"/>
        <v>0</v>
      </c>
      <c r="AG39" s="19">
        <f t="shared" si="5"/>
        <v>0</v>
      </c>
      <c r="AH39" s="19"/>
      <c r="AI39" s="19">
        <f t="shared" si="6"/>
        <v>19.353074360871936</v>
      </c>
      <c r="AJ39" s="19">
        <f t="shared" si="7"/>
        <v>35.4</v>
      </c>
      <c r="AK39" s="19"/>
      <c r="AL39" s="19">
        <f t="shared" si="8"/>
        <v>7.794228634059948</v>
      </c>
      <c r="AM39" s="19">
        <f t="shared" si="9"/>
        <v>4.4999999999999991</v>
      </c>
      <c r="AN39" s="19">
        <f t="shared" si="35"/>
        <v>9</v>
      </c>
      <c r="AO39" s="19">
        <f t="shared" si="36"/>
        <v>0.52359877559829882</v>
      </c>
      <c r="AP39" s="19">
        <f t="shared" si="37"/>
        <v>29.999999999999996</v>
      </c>
      <c r="AQ39" s="19">
        <f t="shared" si="54"/>
        <v>9.8999999999999986</v>
      </c>
      <c r="AR39" s="19">
        <f t="shared" si="38"/>
        <v>0.29999999999999993</v>
      </c>
      <c r="AS39" s="19">
        <f t="shared" si="39"/>
        <v>-0.51961524227066325</v>
      </c>
      <c r="AT39" s="4" t="s">
        <v>0</v>
      </c>
      <c r="AU39" s="4">
        <f t="shared" si="40"/>
        <v>2302</v>
      </c>
      <c r="AV39" s="19">
        <f t="shared" si="10"/>
        <v>19.653074360871937</v>
      </c>
      <c r="AW39" s="19">
        <f t="shared" si="11"/>
        <v>34.880384757729338</v>
      </c>
      <c r="AX39" s="8">
        <f t="shared" si="41"/>
        <v>5</v>
      </c>
      <c r="AY39" s="4">
        <f t="shared" si="42"/>
        <v>12</v>
      </c>
      <c r="AZ39" s="8">
        <f t="shared" si="43"/>
        <v>1001.2</v>
      </c>
      <c r="BA39" s="4">
        <f t="shared" si="44"/>
        <v>0</v>
      </c>
      <c r="BB39" s="4">
        <f t="shared" si="45"/>
        <v>0</v>
      </c>
      <c r="BC39" s="4" t="str">
        <f t="shared" si="46"/>
        <v>G0</v>
      </c>
      <c r="BD39" s="4">
        <f t="shared" si="47"/>
        <v>0</v>
      </c>
      <c r="BE39" s="19">
        <f t="shared" si="48"/>
        <v>0.9000000000000008</v>
      </c>
      <c r="BF39" s="19">
        <f t="shared" si="49"/>
        <v>1.4999999999999973</v>
      </c>
      <c r="BG39" s="19">
        <f t="shared" si="50"/>
        <v>156.86989764584433</v>
      </c>
      <c r="BH39" s="1" t="str">
        <f t="shared" si="51"/>
        <v>T,2301,18.3,35.5,5,12,1001.1,0,0,G0,0</v>
      </c>
      <c r="BI39" s="1" t="str">
        <f t="shared" si="52"/>
        <v>T,2302,19.7,34.9,5,12,1001.2,0,0,G0,0</v>
      </c>
      <c r="BJ39" s="1" t="str">
        <f t="shared" si="12"/>
        <v/>
      </c>
      <c r="BK39" s="1" t="str">
        <f t="shared" si="13"/>
        <v>18.6,35.0,5.0,9.0,0.0,9.9,30.0,9.9</v>
      </c>
    </row>
    <row r="40" spans="1:63" x14ac:dyDescent="0.2">
      <c r="A40" s="4">
        <f t="shared" si="55"/>
        <v>1.2</v>
      </c>
      <c r="B40" s="4">
        <f t="shared" si="14"/>
        <v>5.9999999999999991</v>
      </c>
      <c r="C40" s="4">
        <f t="shared" si="15"/>
        <v>1</v>
      </c>
      <c r="D40" s="4">
        <v>1</v>
      </c>
      <c r="E40" s="4">
        <f t="shared" si="16"/>
        <v>1.2</v>
      </c>
      <c r="F40" s="19">
        <f t="shared" si="0"/>
        <v>0</v>
      </c>
      <c r="G40" s="19">
        <f t="shared" si="17"/>
        <v>0</v>
      </c>
      <c r="H40" s="19"/>
      <c r="I40" s="19">
        <f t="shared" si="18"/>
        <v>19.353074360871936</v>
      </c>
      <c r="J40" s="19">
        <f t="shared" si="19"/>
        <v>35.4</v>
      </c>
      <c r="K40" s="19"/>
      <c r="L40" s="19">
        <f t="shared" si="20"/>
        <v>7.794228634059948</v>
      </c>
      <c r="M40" s="19">
        <f t="shared" si="21"/>
        <v>4.4999999999999991</v>
      </c>
      <c r="N40" s="19">
        <f t="shared" si="22"/>
        <v>9</v>
      </c>
      <c r="O40" s="19">
        <f t="shared" si="23"/>
        <v>0.52359877559829882</v>
      </c>
      <c r="P40" s="19">
        <f t="shared" si="24"/>
        <v>29.999999999999996</v>
      </c>
      <c r="Q40" s="19">
        <f t="shared" si="53"/>
        <v>10.799999999999995</v>
      </c>
      <c r="R40" s="19">
        <f t="shared" si="25"/>
        <v>-0.29999999999999993</v>
      </c>
      <c r="S40" s="19">
        <f t="shared" si="26"/>
        <v>0.51961524227066325</v>
      </c>
      <c r="T40" s="4" t="s">
        <v>0</v>
      </c>
      <c r="U40" s="4">
        <f t="shared" si="27"/>
        <v>2301</v>
      </c>
      <c r="V40" s="19">
        <f t="shared" si="1"/>
        <v>19.053074360871936</v>
      </c>
      <c r="W40" s="19">
        <f t="shared" si="2"/>
        <v>35.919615242270659</v>
      </c>
      <c r="X40" s="8">
        <f t="shared" si="28"/>
        <v>5</v>
      </c>
      <c r="Y40" s="4">
        <f t="shared" si="3"/>
        <v>12</v>
      </c>
      <c r="Z40" s="8">
        <f t="shared" si="29"/>
        <v>1001.2</v>
      </c>
      <c r="AA40" s="4">
        <f t="shared" si="30"/>
        <v>0</v>
      </c>
      <c r="AB40" s="4">
        <f t="shared" si="31"/>
        <v>0</v>
      </c>
      <c r="AC40" s="4" t="str">
        <f t="shared" si="32"/>
        <v>G0</v>
      </c>
      <c r="AD40" s="4">
        <f t="shared" si="33"/>
        <v>0</v>
      </c>
      <c r="AE40" s="4">
        <f t="shared" si="34"/>
        <v>1.3</v>
      </c>
      <c r="AF40" s="19">
        <f t="shared" si="4"/>
        <v>0</v>
      </c>
      <c r="AG40" s="19">
        <f t="shared" si="5"/>
        <v>0</v>
      </c>
      <c r="AH40" s="19"/>
      <c r="AI40" s="19">
        <f t="shared" si="6"/>
        <v>20.132497224277934</v>
      </c>
      <c r="AJ40" s="19">
        <f t="shared" si="7"/>
        <v>35.85</v>
      </c>
      <c r="AK40" s="19"/>
      <c r="AL40" s="19">
        <f t="shared" si="8"/>
        <v>7.794228634059948</v>
      </c>
      <c r="AM40" s="19">
        <f t="shared" si="9"/>
        <v>4.4999999999999991</v>
      </c>
      <c r="AN40" s="19">
        <f t="shared" si="35"/>
        <v>9</v>
      </c>
      <c r="AO40" s="19">
        <f t="shared" si="36"/>
        <v>0.52359877559829882</v>
      </c>
      <c r="AP40" s="19">
        <f t="shared" si="37"/>
        <v>29.999999999999996</v>
      </c>
      <c r="AQ40" s="19">
        <f t="shared" si="54"/>
        <v>10.800000000000002</v>
      </c>
      <c r="AR40" s="19">
        <f t="shared" si="38"/>
        <v>0.29999999999999993</v>
      </c>
      <c r="AS40" s="19">
        <f t="shared" si="39"/>
        <v>-0.51961524227066325</v>
      </c>
      <c r="AT40" s="4" t="s">
        <v>0</v>
      </c>
      <c r="AU40" s="4">
        <f t="shared" si="40"/>
        <v>2302</v>
      </c>
      <c r="AV40" s="19">
        <f t="shared" si="10"/>
        <v>20.432497224277935</v>
      </c>
      <c r="AW40" s="19">
        <f t="shared" si="11"/>
        <v>35.330384757729341</v>
      </c>
      <c r="AX40" s="8">
        <f t="shared" si="41"/>
        <v>5</v>
      </c>
      <c r="AY40" s="4">
        <f t="shared" si="42"/>
        <v>12</v>
      </c>
      <c r="AZ40" s="8">
        <f t="shared" si="43"/>
        <v>1001.3</v>
      </c>
      <c r="BA40" s="4">
        <f t="shared" si="44"/>
        <v>0</v>
      </c>
      <c r="BB40" s="4">
        <f t="shared" si="45"/>
        <v>0</v>
      </c>
      <c r="BC40" s="4" t="str">
        <f t="shared" si="46"/>
        <v>G0</v>
      </c>
      <c r="BD40" s="4">
        <f t="shared" si="47"/>
        <v>0</v>
      </c>
      <c r="BE40" s="19">
        <f t="shared" si="48"/>
        <v>0.90000000000000391</v>
      </c>
      <c r="BF40" s="19">
        <f t="shared" si="49"/>
        <v>1.5000000000000007</v>
      </c>
      <c r="BG40" s="19">
        <f t="shared" si="50"/>
        <v>156.86989764584439</v>
      </c>
      <c r="BH40" s="1" t="str">
        <f t="shared" si="51"/>
        <v>T,2301,19.1,35.9,5,12,1001.2,0,0,G0,0</v>
      </c>
      <c r="BI40" s="1" t="str">
        <f t="shared" si="52"/>
        <v>T,2302,20.4,35.3,5,12,1001.3,0,0,G0,0</v>
      </c>
      <c r="BJ40" s="1" t="str">
        <f t="shared" si="12"/>
        <v>T,2301,19.1,35.9,5,12,1001.2,0,0,G0,0|T,2302,20.4,35.3,5,12,1001.3,0,0,G0,0|</v>
      </c>
      <c r="BK40" s="1" t="str">
        <f t="shared" si="13"/>
        <v>19.4,35.4,5.0,9.0,0.0,10.8,30.0,10.8</v>
      </c>
    </row>
    <row r="41" spans="1:63" x14ac:dyDescent="0.2">
      <c r="A41" s="4">
        <f t="shared" si="55"/>
        <v>1.3</v>
      </c>
      <c r="B41" s="4">
        <f t="shared" si="14"/>
        <v>6.5</v>
      </c>
      <c r="C41" s="4">
        <f t="shared" si="15"/>
        <v>0</v>
      </c>
      <c r="D41" s="4">
        <v>1</v>
      </c>
      <c r="E41" s="4">
        <f t="shared" si="16"/>
        <v>1.3</v>
      </c>
      <c r="F41" s="19">
        <f t="shared" si="0"/>
        <v>0</v>
      </c>
      <c r="G41" s="19">
        <f t="shared" si="17"/>
        <v>0</v>
      </c>
      <c r="H41" s="19"/>
      <c r="I41" s="19">
        <f t="shared" si="18"/>
        <v>20.132497224277934</v>
      </c>
      <c r="J41" s="19">
        <f t="shared" si="19"/>
        <v>35.85</v>
      </c>
      <c r="K41" s="19"/>
      <c r="L41" s="19">
        <f t="shared" si="20"/>
        <v>7.794228634059948</v>
      </c>
      <c r="M41" s="19">
        <f t="shared" si="21"/>
        <v>4.4999999999999991</v>
      </c>
      <c r="N41" s="19">
        <f t="shared" si="22"/>
        <v>9</v>
      </c>
      <c r="O41" s="19">
        <f t="shared" si="23"/>
        <v>0.52359877559829882</v>
      </c>
      <c r="P41" s="19">
        <f t="shared" si="24"/>
        <v>29.999999999999996</v>
      </c>
      <c r="Q41" s="19">
        <f t="shared" si="53"/>
        <v>11.7</v>
      </c>
      <c r="R41" s="19">
        <f t="shared" si="25"/>
        <v>-0.29999999999999993</v>
      </c>
      <c r="S41" s="19">
        <f t="shared" si="26"/>
        <v>0.51961524227066325</v>
      </c>
      <c r="T41" s="4" t="s">
        <v>0</v>
      </c>
      <c r="U41" s="4">
        <f t="shared" si="27"/>
        <v>2301</v>
      </c>
      <c r="V41" s="19">
        <f t="shared" si="1"/>
        <v>19.832497224277933</v>
      </c>
      <c r="W41" s="19">
        <f t="shared" si="2"/>
        <v>36.369615242270662</v>
      </c>
      <c r="X41" s="8">
        <f t="shared" si="28"/>
        <v>5</v>
      </c>
      <c r="Y41" s="4">
        <f t="shared" si="3"/>
        <v>12</v>
      </c>
      <c r="Z41" s="8">
        <f t="shared" si="29"/>
        <v>1001.3</v>
      </c>
      <c r="AA41" s="4">
        <f t="shared" si="30"/>
        <v>0</v>
      </c>
      <c r="AB41" s="4">
        <f t="shared" si="31"/>
        <v>0</v>
      </c>
      <c r="AC41" s="4" t="str">
        <f t="shared" si="32"/>
        <v>G0</v>
      </c>
      <c r="AD41" s="4">
        <f t="shared" si="33"/>
        <v>0</v>
      </c>
      <c r="AE41" s="4">
        <f t="shared" si="34"/>
        <v>1.4000000000000001</v>
      </c>
      <c r="AF41" s="19">
        <f t="shared" si="4"/>
        <v>0</v>
      </c>
      <c r="AG41" s="19">
        <f t="shared" si="5"/>
        <v>0</v>
      </c>
      <c r="AH41" s="19"/>
      <c r="AI41" s="19">
        <f t="shared" si="6"/>
        <v>20.911920087683928</v>
      </c>
      <c r="AJ41" s="19">
        <f t="shared" si="7"/>
        <v>36.299999999999997</v>
      </c>
      <c r="AK41" s="19"/>
      <c r="AL41" s="19">
        <f t="shared" si="8"/>
        <v>7.794228634059948</v>
      </c>
      <c r="AM41" s="19">
        <f t="shared" si="9"/>
        <v>4.4999999999999991</v>
      </c>
      <c r="AN41" s="19">
        <f t="shared" si="35"/>
        <v>9</v>
      </c>
      <c r="AO41" s="19">
        <f t="shared" si="36"/>
        <v>0.52359877559829882</v>
      </c>
      <c r="AP41" s="19">
        <f t="shared" si="37"/>
        <v>29.999999999999996</v>
      </c>
      <c r="AQ41" s="19">
        <f t="shared" si="54"/>
        <v>11.7</v>
      </c>
      <c r="AR41" s="19">
        <f t="shared" si="38"/>
        <v>0.29999999999999993</v>
      </c>
      <c r="AS41" s="19">
        <f t="shared" si="39"/>
        <v>-0.51961524227066325</v>
      </c>
      <c r="AT41" s="4" t="s">
        <v>0</v>
      </c>
      <c r="AU41" s="4">
        <f t="shared" si="40"/>
        <v>2302</v>
      </c>
      <c r="AV41" s="19">
        <f t="shared" si="10"/>
        <v>21.211920087683929</v>
      </c>
      <c r="AW41" s="19">
        <f t="shared" si="11"/>
        <v>35.780384757729337</v>
      </c>
      <c r="AX41" s="8">
        <f t="shared" si="41"/>
        <v>5</v>
      </c>
      <c r="AY41" s="4">
        <f t="shared" si="42"/>
        <v>12</v>
      </c>
      <c r="AZ41" s="8">
        <f t="shared" si="43"/>
        <v>1001.4</v>
      </c>
      <c r="BA41" s="4">
        <f t="shared" si="44"/>
        <v>0</v>
      </c>
      <c r="BB41" s="4">
        <f t="shared" si="45"/>
        <v>0</v>
      </c>
      <c r="BC41" s="4" t="str">
        <f t="shared" si="46"/>
        <v>G0</v>
      </c>
      <c r="BD41" s="4">
        <f t="shared" si="47"/>
        <v>0</v>
      </c>
      <c r="BE41" s="19">
        <f t="shared" si="48"/>
        <v>0.89999999999999725</v>
      </c>
      <c r="BF41" s="19">
        <f t="shared" si="49"/>
        <v>1.5000000000000002</v>
      </c>
      <c r="BG41" s="19">
        <f t="shared" si="50"/>
        <v>156.86989764584408</v>
      </c>
      <c r="BH41" s="1" t="str">
        <f t="shared" si="51"/>
        <v>T,2301,19.8,36.4,5,12,1001.3,0,0,G0,0</v>
      </c>
      <c r="BI41" s="1" t="str">
        <f t="shared" si="52"/>
        <v>T,2302,21.2,35.8,5,12,1001.4,0,0,G0,0</v>
      </c>
      <c r="BJ41" s="1" t="str">
        <f t="shared" si="12"/>
        <v/>
      </c>
      <c r="BK41" s="1" t="str">
        <f t="shared" si="13"/>
        <v>20.1,35.9,5.0,9.0,0.0,11.7,30.0,11.7</v>
      </c>
    </row>
    <row r="42" spans="1:63" x14ac:dyDescent="0.2">
      <c r="A42" s="4">
        <f t="shared" si="55"/>
        <v>1.4000000000000001</v>
      </c>
      <c r="B42" s="4">
        <f t="shared" si="14"/>
        <v>7</v>
      </c>
      <c r="C42" s="4">
        <f t="shared" si="15"/>
        <v>1</v>
      </c>
      <c r="D42" s="4">
        <v>1</v>
      </c>
      <c r="E42" s="4">
        <f t="shared" si="16"/>
        <v>1.4000000000000001</v>
      </c>
      <c r="F42" s="19">
        <f t="shared" si="0"/>
        <v>0</v>
      </c>
      <c r="G42" s="19">
        <f t="shared" si="17"/>
        <v>0</v>
      </c>
      <c r="H42" s="19"/>
      <c r="I42" s="19">
        <f t="shared" si="18"/>
        <v>20.911920087683928</v>
      </c>
      <c r="J42" s="19">
        <f t="shared" si="19"/>
        <v>36.299999999999997</v>
      </c>
      <c r="K42" s="19"/>
      <c r="L42" s="19">
        <f t="shared" si="20"/>
        <v>7.794228634059948</v>
      </c>
      <c r="M42" s="19">
        <f t="shared" si="21"/>
        <v>4.4999999999999991</v>
      </c>
      <c r="N42" s="19">
        <f t="shared" si="22"/>
        <v>9</v>
      </c>
      <c r="O42" s="19">
        <f t="shared" si="23"/>
        <v>0.52359877559829882</v>
      </c>
      <c r="P42" s="19">
        <f t="shared" si="24"/>
        <v>29.999999999999996</v>
      </c>
      <c r="Q42" s="19">
        <f t="shared" si="53"/>
        <v>12.599999999999996</v>
      </c>
      <c r="R42" s="19">
        <f t="shared" si="25"/>
        <v>-0.29999999999999993</v>
      </c>
      <c r="S42" s="19">
        <f t="shared" si="26"/>
        <v>0.51961524227066325</v>
      </c>
      <c r="T42" s="4" t="s">
        <v>0</v>
      </c>
      <c r="U42" s="4">
        <f t="shared" si="27"/>
        <v>2301</v>
      </c>
      <c r="V42" s="19">
        <f t="shared" si="1"/>
        <v>20.611920087683927</v>
      </c>
      <c r="W42" s="19">
        <f t="shared" si="2"/>
        <v>36.819615242270658</v>
      </c>
      <c r="X42" s="8">
        <f t="shared" si="28"/>
        <v>5</v>
      </c>
      <c r="Y42" s="4">
        <f t="shared" si="3"/>
        <v>12</v>
      </c>
      <c r="Z42" s="8">
        <f t="shared" si="29"/>
        <v>1001.4</v>
      </c>
      <c r="AA42" s="4">
        <f t="shared" si="30"/>
        <v>0</v>
      </c>
      <c r="AB42" s="4">
        <f t="shared" si="31"/>
        <v>0</v>
      </c>
      <c r="AC42" s="4" t="str">
        <f t="shared" si="32"/>
        <v>G0</v>
      </c>
      <c r="AD42" s="4">
        <f t="shared" si="33"/>
        <v>0</v>
      </c>
      <c r="AE42" s="4">
        <f t="shared" si="34"/>
        <v>1.5000000000000002</v>
      </c>
      <c r="AF42" s="19">
        <f t="shared" si="4"/>
        <v>0</v>
      </c>
      <c r="AG42" s="19">
        <f t="shared" si="5"/>
        <v>0</v>
      </c>
      <c r="AH42" s="19"/>
      <c r="AI42" s="19">
        <f t="shared" si="6"/>
        <v>21.691342951089922</v>
      </c>
      <c r="AJ42" s="19">
        <f t="shared" si="7"/>
        <v>36.75</v>
      </c>
      <c r="AK42" s="19"/>
      <c r="AL42" s="19">
        <f t="shared" si="8"/>
        <v>7.794228634059948</v>
      </c>
      <c r="AM42" s="19">
        <f t="shared" si="9"/>
        <v>4.4999999999999991</v>
      </c>
      <c r="AN42" s="19">
        <f t="shared" si="35"/>
        <v>9</v>
      </c>
      <c r="AO42" s="19">
        <f t="shared" si="36"/>
        <v>0.52359877559829882</v>
      </c>
      <c r="AP42" s="19">
        <f t="shared" si="37"/>
        <v>29.999999999999996</v>
      </c>
      <c r="AQ42" s="19">
        <f t="shared" si="54"/>
        <v>12.6</v>
      </c>
      <c r="AR42" s="19">
        <f t="shared" si="38"/>
        <v>0.29999999999999993</v>
      </c>
      <c r="AS42" s="19">
        <f t="shared" si="39"/>
        <v>-0.51961524227066325</v>
      </c>
      <c r="AT42" s="4" t="s">
        <v>0</v>
      </c>
      <c r="AU42" s="4">
        <f t="shared" si="40"/>
        <v>2302</v>
      </c>
      <c r="AV42" s="19">
        <f t="shared" si="10"/>
        <v>21.991342951089923</v>
      </c>
      <c r="AW42" s="19">
        <f t="shared" si="11"/>
        <v>36.23038475772934</v>
      </c>
      <c r="AX42" s="8">
        <f t="shared" si="41"/>
        <v>5</v>
      </c>
      <c r="AY42" s="4">
        <f t="shared" si="42"/>
        <v>12</v>
      </c>
      <c r="AZ42" s="8">
        <f t="shared" si="43"/>
        <v>1001.5</v>
      </c>
      <c r="BA42" s="4">
        <f t="shared" si="44"/>
        <v>0</v>
      </c>
      <c r="BB42" s="4">
        <f t="shared" si="45"/>
        <v>0</v>
      </c>
      <c r="BC42" s="4" t="str">
        <f t="shared" si="46"/>
        <v>G0</v>
      </c>
      <c r="BD42" s="4">
        <f t="shared" si="47"/>
        <v>0</v>
      </c>
      <c r="BE42" s="19">
        <f t="shared" si="48"/>
        <v>0.9000000000000008</v>
      </c>
      <c r="BF42" s="19">
        <f t="shared" si="49"/>
        <v>1.4999999999999973</v>
      </c>
      <c r="BG42" s="19">
        <f t="shared" si="50"/>
        <v>156.86989764584433</v>
      </c>
      <c r="BH42" s="1" t="str">
        <f t="shared" si="51"/>
        <v>T,2301,20.6,36.8,5,12,1001.4,0,0,G0,0</v>
      </c>
      <c r="BI42" s="1" t="str">
        <f t="shared" si="52"/>
        <v>T,2302,22.0,36.2,5,12,1001.5,0,0,G0,0</v>
      </c>
      <c r="BJ42" s="1" t="str">
        <f t="shared" si="12"/>
        <v>T,2301,20.6,36.8,5,12,1001.4,0,0,G0,0|T,2302,22.0,36.2,5,12,1001.5,0,0,G0,0|</v>
      </c>
      <c r="BK42" s="1" t="str">
        <f t="shared" si="13"/>
        <v>20.9,36.3,5.0,9.0,0.0,12.6,30.0,12.6</v>
      </c>
    </row>
    <row r="43" spans="1:63" x14ac:dyDescent="0.2">
      <c r="A43" s="4">
        <f t="shared" si="55"/>
        <v>1.5000000000000002</v>
      </c>
      <c r="B43" s="4">
        <f t="shared" si="14"/>
        <v>7.5000000000000009</v>
      </c>
      <c r="C43" s="4">
        <f t="shared" si="15"/>
        <v>0</v>
      </c>
      <c r="D43" s="4">
        <v>1</v>
      </c>
      <c r="E43" s="4">
        <f t="shared" si="16"/>
        <v>1.5000000000000002</v>
      </c>
      <c r="F43" s="19">
        <f t="shared" si="0"/>
        <v>0</v>
      </c>
      <c r="G43" s="19">
        <f t="shared" si="17"/>
        <v>0</v>
      </c>
      <c r="H43" s="19"/>
      <c r="I43" s="19">
        <f t="shared" si="18"/>
        <v>21.691342951089922</v>
      </c>
      <c r="J43" s="19">
        <f t="shared" si="19"/>
        <v>36.75</v>
      </c>
      <c r="K43" s="19"/>
      <c r="L43" s="19">
        <f t="shared" si="20"/>
        <v>7.794228634059948</v>
      </c>
      <c r="M43" s="19">
        <f t="shared" si="21"/>
        <v>4.4999999999999991</v>
      </c>
      <c r="N43" s="19">
        <f t="shared" si="22"/>
        <v>9</v>
      </c>
      <c r="O43" s="19">
        <f t="shared" si="23"/>
        <v>0.52359877559829882</v>
      </c>
      <c r="P43" s="19">
        <f t="shared" si="24"/>
        <v>29.999999999999996</v>
      </c>
      <c r="Q43" s="19">
        <f t="shared" si="53"/>
        <v>13.499999999999996</v>
      </c>
      <c r="R43" s="19">
        <f t="shared" si="25"/>
        <v>-0.29999999999999993</v>
      </c>
      <c r="S43" s="19">
        <f t="shared" si="26"/>
        <v>0.51961524227066325</v>
      </c>
      <c r="T43" s="4" t="s">
        <v>0</v>
      </c>
      <c r="U43" s="4">
        <f t="shared" si="27"/>
        <v>2301</v>
      </c>
      <c r="V43" s="19">
        <f t="shared" si="1"/>
        <v>21.391342951089921</v>
      </c>
      <c r="W43" s="19">
        <f t="shared" si="2"/>
        <v>37.26961524227066</v>
      </c>
      <c r="X43" s="8">
        <f t="shared" si="28"/>
        <v>5</v>
      </c>
      <c r="Y43" s="4">
        <f t="shared" si="3"/>
        <v>12</v>
      </c>
      <c r="Z43" s="8">
        <f t="shared" si="29"/>
        <v>1001.5</v>
      </c>
      <c r="AA43" s="4">
        <f t="shared" si="30"/>
        <v>0</v>
      </c>
      <c r="AB43" s="4">
        <f t="shared" si="31"/>
        <v>0</v>
      </c>
      <c r="AC43" s="4" t="str">
        <f t="shared" si="32"/>
        <v>G0</v>
      </c>
      <c r="AD43" s="4">
        <f t="shared" si="33"/>
        <v>0</v>
      </c>
      <c r="AE43" s="4">
        <f t="shared" si="34"/>
        <v>1.6000000000000003</v>
      </c>
      <c r="AF43" s="19">
        <f t="shared" si="4"/>
        <v>0</v>
      </c>
      <c r="AG43" s="19">
        <f t="shared" si="5"/>
        <v>0</v>
      </c>
      <c r="AH43" s="19"/>
      <c r="AI43" s="19">
        <f t="shared" si="6"/>
        <v>22.47076581449592</v>
      </c>
      <c r="AJ43" s="19">
        <f t="shared" si="7"/>
        <v>37.200000000000003</v>
      </c>
      <c r="AK43" s="19"/>
      <c r="AL43" s="19">
        <f t="shared" si="8"/>
        <v>7.794228634059948</v>
      </c>
      <c r="AM43" s="19">
        <f t="shared" si="9"/>
        <v>4.4999999999999991</v>
      </c>
      <c r="AN43" s="19">
        <f t="shared" si="35"/>
        <v>9</v>
      </c>
      <c r="AO43" s="19">
        <f t="shared" si="36"/>
        <v>0.52359877559829882</v>
      </c>
      <c r="AP43" s="19">
        <f t="shared" si="37"/>
        <v>29.999999999999996</v>
      </c>
      <c r="AQ43" s="19">
        <f t="shared" si="54"/>
        <v>13.500000000000004</v>
      </c>
      <c r="AR43" s="19">
        <f t="shared" si="38"/>
        <v>0.29999999999999993</v>
      </c>
      <c r="AS43" s="19">
        <f t="shared" si="39"/>
        <v>-0.51961524227066325</v>
      </c>
      <c r="AT43" s="4" t="s">
        <v>0</v>
      </c>
      <c r="AU43" s="4">
        <f t="shared" si="40"/>
        <v>2302</v>
      </c>
      <c r="AV43" s="19">
        <f t="shared" si="10"/>
        <v>22.77076581449592</v>
      </c>
      <c r="AW43" s="19">
        <f t="shared" si="11"/>
        <v>36.680384757729342</v>
      </c>
      <c r="AX43" s="8">
        <f t="shared" si="41"/>
        <v>5</v>
      </c>
      <c r="AY43" s="4">
        <f t="shared" si="42"/>
        <v>12</v>
      </c>
      <c r="AZ43" s="8">
        <f t="shared" si="43"/>
        <v>1001.6</v>
      </c>
      <c r="BA43" s="4">
        <f t="shared" si="44"/>
        <v>0</v>
      </c>
      <c r="BB43" s="4">
        <f t="shared" si="45"/>
        <v>0</v>
      </c>
      <c r="BC43" s="4" t="str">
        <f t="shared" si="46"/>
        <v>G0</v>
      </c>
      <c r="BD43" s="4">
        <f t="shared" si="47"/>
        <v>0</v>
      </c>
      <c r="BE43" s="19">
        <f t="shared" si="48"/>
        <v>0.90000000000000391</v>
      </c>
      <c r="BF43" s="19">
        <f t="shared" si="49"/>
        <v>1.5000000000000007</v>
      </c>
      <c r="BG43" s="19">
        <f t="shared" si="50"/>
        <v>156.86989764584439</v>
      </c>
      <c r="BH43" s="1" t="str">
        <f t="shared" si="51"/>
        <v>T,2301,21.4,37.3,5,12,1001.5,0,0,G0,0</v>
      </c>
      <c r="BI43" s="1" t="str">
        <f t="shared" si="52"/>
        <v>T,2302,22.8,36.7,5,12,1001.6,0,0,G0,0</v>
      </c>
      <c r="BJ43" s="1" t="str">
        <f t="shared" si="12"/>
        <v/>
      </c>
      <c r="BK43" s="1" t="str">
        <f t="shared" si="13"/>
        <v>21.7,36.8,5.0,9.0,0.0,13.5,30.0,13.5</v>
      </c>
    </row>
    <row r="44" spans="1:63" x14ac:dyDescent="0.2">
      <c r="A44" s="4">
        <f t="shared" si="55"/>
        <v>1.6000000000000003</v>
      </c>
      <c r="B44" s="4">
        <f t="shared" si="14"/>
        <v>8.0000000000000018</v>
      </c>
      <c r="C44" s="4">
        <f t="shared" si="15"/>
        <v>1</v>
      </c>
      <c r="D44" s="4">
        <v>1</v>
      </c>
      <c r="E44" s="4">
        <f t="shared" si="16"/>
        <v>1.6000000000000003</v>
      </c>
      <c r="F44" s="19">
        <f t="shared" si="0"/>
        <v>0</v>
      </c>
      <c r="G44" s="19">
        <f t="shared" si="17"/>
        <v>0</v>
      </c>
      <c r="H44" s="19"/>
      <c r="I44" s="19">
        <f t="shared" si="18"/>
        <v>22.47076581449592</v>
      </c>
      <c r="J44" s="19">
        <f t="shared" si="19"/>
        <v>37.200000000000003</v>
      </c>
      <c r="K44" s="19"/>
      <c r="L44" s="19">
        <f t="shared" si="20"/>
        <v>7.794228634059948</v>
      </c>
      <c r="M44" s="19">
        <f t="shared" si="21"/>
        <v>4.4999999999999991</v>
      </c>
      <c r="N44" s="19">
        <f t="shared" si="22"/>
        <v>9</v>
      </c>
      <c r="O44" s="19">
        <f t="shared" si="23"/>
        <v>0.52359877559829882</v>
      </c>
      <c r="P44" s="19">
        <f t="shared" si="24"/>
        <v>29.999999999999996</v>
      </c>
      <c r="Q44" s="19">
        <f t="shared" si="53"/>
        <v>14.4</v>
      </c>
      <c r="R44" s="19">
        <f t="shared" si="25"/>
        <v>-0.29999999999999993</v>
      </c>
      <c r="S44" s="19">
        <f t="shared" si="26"/>
        <v>0.51961524227066325</v>
      </c>
      <c r="T44" s="4" t="s">
        <v>0</v>
      </c>
      <c r="U44" s="4">
        <f t="shared" si="27"/>
        <v>2301</v>
      </c>
      <c r="V44" s="19">
        <f t="shared" si="1"/>
        <v>22.170765814495919</v>
      </c>
      <c r="W44" s="19">
        <f t="shared" si="2"/>
        <v>37.719615242270663</v>
      </c>
      <c r="X44" s="8">
        <f t="shared" si="28"/>
        <v>5</v>
      </c>
      <c r="Y44" s="4">
        <f t="shared" si="3"/>
        <v>12</v>
      </c>
      <c r="Z44" s="8">
        <f t="shared" si="29"/>
        <v>1001.6</v>
      </c>
      <c r="AA44" s="4">
        <f t="shared" si="30"/>
        <v>0</v>
      </c>
      <c r="AB44" s="4">
        <f t="shared" si="31"/>
        <v>0</v>
      </c>
      <c r="AC44" s="4" t="str">
        <f t="shared" si="32"/>
        <v>G0</v>
      </c>
      <c r="AD44" s="4">
        <f t="shared" si="33"/>
        <v>0</v>
      </c>
      <c r="AE44" s="4">
        <f t="shared" si="34"/>
        <v>1.7000000000000004</v>
      </c>
      <c r="AF44" s="19">
        <f t="shared" si="4"/>
        <v>0</v>
      </c>
      <c r="AG44" s="19">
        <f t="shared" si="5"/>
        <v>0</v>
      </c>
      <c r="AH44" s="19"/>
      <c r="AI44" s="19">
        <f t="shared" si="6"/>
        <v>23.250188677901917</v>
      </c>
      <c r="AJ44" s="19">
        <f t="shared" si="7"/>
        <v>37.65</v>
      </c>
      <c r="AK44" s="19"/>
      <c r="AL44" s="19">
        <f t="shared" si="8"/>
        <v>7.794228634059948</v>
      </c>
      <c r="AM44" s="19">
        <f t="shared" si="9"/>
        <v>4.4999999999999991</v>
      </c>
      <c r="AN44" s="19">
        <f t="shared" si="35"/>
        <v>9</v>
      </c>
      <c r="AO44" s="19">
        <f t="shared" si="36"/>
        <v>0.52359877559829882</v>
      </c>
      <c r="AP44" s="19">
        <f t="shared" si="37"/>
        <v>29.999999999999996</v>
      </c>
      <c r="AQ44" s="19">
        <f t="shared" si="54"/>
        <v>14.400000000000004</v>
      </c>
      <c r="AR44" s="19">
        <f t="shared" si="38"/>
        <v>0.29999999999999993</v>
      </c>
      <c r="AS44" s="19">
        <f t="shared" si="39"/>
        <v>-0.51961524227066325</v>
      </c>
      <c r="AT44" s="4" t="s">
        <v>0</v>
      </c>
      <c r="AU44" s="4">
        <f t="shared" si="40"/>
        <v>2302</v>
      </c>
      <c r="AV44" s="19">
        <f t="shared" si="10"/>
        <v>23.550188677901918</v>
      </c>
      <c r="AW44" s="19">
        <f t="shared" si="11"/>
        <v>37.130384757729338</v>
      </c>
      <c r="AX44" s="8">
        <f t="shared" si="41"/>
        <v>5</v>
      </c>
      <c r="AY44" s="4">
        <f t="shared" si="42"/>
        <v>12</v>
      </c>
      <c r="AZ44" s="8">
        <f t="shared" si="43"/>
        <v>1001.7</v>
      </c>
      <c r="BA44" s="4">
        <f t="shared" si="44"/>
        <v>0</v>
      </c>
      <c r="BB44" s="4">
        <f t="shared" si="45"/>
        <v>0</v>
      </c>
      <c r="BC44" s="4" t="str">
        <f t="shared" si="46"/>
        <v>G0</v>
      </c>
      <c r="BD44" s="4">
        <f t="shared" si="47"/>
        <v>0</v>
      </c>
      <c r="BE44" s="19">
        <f t="shared" si="48"/>
        <v>0.90000000000000036</v>
      </c>
      <c r="BF44" s="19">
        <f t="shared" si="49"/>
        <v>1.5000000000000033</v>
      </c>
      <c r="BG44" s="19">
        <f t="shared" si="50"/>
        <v>156.86989764584413</v>
      </c>
      <c r="BH44" s="1" t="str">
        <f t="shared" si="51"/>
        <v>T,2301,22.2,37.7,5,12,1001.6,0,0,G0,0</v>
      </c>
      <c r="BI44" s="1" t="str">
        <f t="shared" si="52"/>
        <v>T,2302,23.6,37.1,5,12,1001.7,0,0,G0,0</v>
      </c>
      <c r="BJ44" s="1" t="str">
        <f t="shared" si="12"/>
        <v>T,2301,22.2,37.7,5,12,1001.6,0,0,G0,0|T,2302,23.6,37.1,5,12,1001.7,0,0,G0,0|</v>
      </c>
      <c r="BK44" s="1" t="str">
        <f t="shared" si="13"/>
        <v>22.5,37.2,5.0,9.0,0.0,14.4,30.0,14.4</v>
      </c>
    </row>
    <row r="45" spans="1:63" x14ac:dyDescent="0.2">
      <c r="A45" s="4">
        <f t="shared" si="55"/>
        <v>1.7000000000000004</v>
      </c>
      <c r="B45" s="4">
        <f t="shared" si="14"/>
        <v>8.5000000000000018</v>
      </c>
      <c r="C45" s="4">
        <f t="shared" si="15"/>
        <v>0</v>
      </c>
      <c r="D45" s="4">
        <v>1</v>
      </c>
      <c r="E45" s="4">
        <f t="shared" si="16"/>
        <v>1.7000000000000004</v>
      </c>
      <c r="F45" s="19">
        <f t="shared" si="0"/>
        <v>0</v>
      </c>
      <c r="G45" s="19">
        <f t="shared" si="17"/>
        <v>0</v>
      </c>
      <c r="H45" s="19"/>
      <c r="I45" s="19">
        <f t="shared" si="18"/>
        <v>23.250188677901917</v>
      </c>
      <c r="J45" s="19">
        <f t="shared" si="19"/>
        <v>37.65</v>
      </c>
      <c r="K45" s="19"/>
      <c r="L45" s="19">
        <f t="shared" si="20"/>
        <v>7.794228634059948</v>
      </c>
      <c r="M45" s="19">
        <f t="shared" si="21"/>
        <v>4.4999999999999991</v>
      </c>
      <c r="N45" s="19">
        <f t="shared" si="22"/>
        <v>9</v>
      </c>
      <c r="O45" s="19">
        <f t="shared" si="23"/>
        <v>0.52359877559829882</v>
      </c>
      <c r="P45" s="19">
        <f t="shared" si="24"/>
        <v>29.999999999999996</v>
      </c>
      <c r="Q45" s="19">
        <f t="shared" si="53"/>
        <v>15.3</v>
      </c>
      <c r="R45" s="19">
        <f t="shared" si="25"/>
        <v>-0.29999999999999993</v>
      </c>
      <c r="S45" s="19">
        <f t="shared" si="26"/>
        <v>0.51961524227066325</v>
      </c>
      <c r="T45" s="4" t="s">
        <v>0</v>
      </c>
      <c r="U45" s="4">
        <f t="shared" si="27"/>
        <v>2301</v>
      </c>
      <c r="V45" s="19">
        <f t="shared" si="1"/>
        <v>22.950188677901917</v>
      </c>
      <c r="W45" s="19">
        <f t="shared" si="2"/>
        <v>38.169615242270659</v>
      </c>
      <c r="X45" s="8">
        <f t="shared" si="28"/>
        <v>5</v>
      </c>
      <c r="Y45" s="4">
        <f t="shared" si="3"/>
        <v>12</v>
      </c>
      <c r="Z45" s="8">
        <f t="shared" si="29"/>
        <v>1001.7</v>
      </c>
      <c r="AA45" s="4">
        <f t="shared" si="30"/>
        <v>0</v>
      </c>
      <c r="AB45" s="4">
        <f t="shared" si="31"/>
        <v>0</v>
      </c>
      <c r="AC45" s="4" t="str">
        <f t="shared" si="32"/>
        <v>G0</v>
      </c>
      <c r="AD45" s="4">
        <f t="shared" si="33"/>
        <v>0</v>
      </c>
      <c r="AE45" s="4">
        <f t="shared" si="34"/>
        <v>1.8000000000000005</v>
      </c>
      <c r="AF45" s="19">
        <f t="shared" si="4"/>
        <v>0</v>
      </c>
      <c r="AG45" s="19">
        <f t="shared" si="5"/>
        <v>0</v>
      </c>
      <c r="AH45" s="19"/>
      <c r="AI45" s="19">
        <f t="shared" si="6"/>
        <v>24.029611541307908</v>
      </c>
      <c r="AJ45" s="19">
        <f t="shared" si="7"/>
        <v>38.1</v>
      </c>
      <c r="AK45" s="19"/>
      <c r="AL45" s="19">
        <f t="shared" si="8"/>
        <v>7.794228634059948</v>
      </c>
      <c r="AM45" s="19">
        <f t="shared" si="9"/>
        <v>4.4999999999999991</v>
      </c>
      <c r="AN45" s="19">
        <f t="shared" si="35"/>
        <v>9</v>
      </c>
      <c r="AO45" s="19">
        <f t="shared" si="36"/>
        <v>0.52359877559829882</v>
      </c>
      <c r="AP45" s="19">
        <f t="shared" si="37"/>
        <v>29.999999999999996</v>
      </c>
      <c r="AQ45" s="19">
        <f t="shared" si="54"/>
        <v>15.300000000000002</v>
      </c>
      <c r="AR45" s="19">
        <f t="shared" si="38"/>
        <v>0.29999999999999993</v>
      </c>
      <c r="AS45" s="19">
        <f t="shared" si="39"/>
        <v>-0.51961524227066325</v>
      </c>
      <c r="AT45" s="4" t="s">
        <v>0</v>
      </c>
      <c r="AU45" s="4">
        <f t="shared" si="40"/>
        <v>2302</v>
      </c>
      <c r="AV45" s="19">
        <f t="shared" si="10"/>
        <v>24.329611541307909</v>
      </c>
      <c r="AW45" s="19">
        <f t="shared" si="11"/>
        <v>37.580384757729341</v>
      </c>
      <c r="AX45" s="8">
        <f t="shared" si="41"/>
        <v>5</v>
      </c>
      <c r="AY45" s="4">
        <f t="shared" si="42"/>
        <v>12</v>
      </c>
      <c r="AZ45" s="8">
        <f t="shared" si="43"/>
        <v>1001.8</v>
      </c>
      <c r="BA45" s="4">
        <f t="shared" si="44"/>
        <v>0</v>
      </c>
      <c r="BB45" s="4">
        <f t="shared" si="45"/>
        <v>0</v>
      </c>
      <c r="BC45" s="4" t="str">
        <f t="shared" si="46"/>
        <v>G0</v>
      </c>
      <c r="BD45" s="4">
        <f t="shared" si="47"/>
        <v>0</v>
      </c>
      <c r="BE45" s="19">
        <f t="shared" si="48"/>
        <v>0.8999999999999978</v>
      </c>
      <c r="BF45" s="19">
        <f t="shared" si="49"/>
        <v>1.499999999999994</v>
      </c>
      <c r="BG45" s="19">
        <f t="shared" si="50"/>
        <v>156.86989764584428</v>
      </c>
      <c r="BH45" s="1" t="str">
        <f t="shared" si="51"/>
        <v>T,2301,23.0,38.2,5,12,1001.7,0,0,G0,0</v>
      </c>
      <c r="BI45" s="1" t="str">
        <f t="shared" si="52"/>
        <v>T,2302,24.3,37.6,5,12,1001.8,0,0,G0,0</v>
      </c>
      <c r="BJ45" s="1" t="str">
        <f t="shared" si="12"/>
        <v/>
      </c>
      <c r="BK45" s="1" t="str">
        <f t="shared" si="13"/>
        <v>23.3,37.7,5.0,9.0,0.0,15.3,30.0,15.3</v>
      </c>
    </row>
    <row r="46" spans="1:63" x14ac:dyDescent="0.2">
      <c r="A46" s="4">
        <f t="shared" si="55"/>
        <v>1.8000000000000005</v>
      </c>
      <c r="B46" s="4">
        <f t="shared" si="14"/>
        <v>9.0000000000000018</v>
      </c>
      <c r="C46" s="4">
        <f t="shared" si="15"/>
        <v>1</v>
      </c>
      <c r="D46" s="4">
        <v>1</v>
      </c>
      <c r="E46" s="4">
        <f t="shared" si="16"/>
        <v>1.8000000000000005</v>
      </c>
      <c r="F46" s="19">
        <f t="shared" si="0"/>
        <v>0</v>
      </c>
      <c r="G46" s="19">
        <f t="shared" si="17"/>
        <v>0</v>
      </c>
      <c r="H46" s="19"/>
      <c r="I46" s="19">
        <f t="shared" si="18"/>
        <v>24.029611541307908</v>
      </c>
      <c r="J46" s="19">
        <f t="shared" si="19"/>
        <v>38.1</v>
      </c>
      <c r="K46" s="19"/>
      <c r="L46" s="19">
        <f t="shared" si="20"/>
        <v>7.794228634059948</v>
      </c>
      <c r="M46" s="19">
        <f t="shared" si="21"/>
        <v>4.4999999999999991</v>
      </c>
      <c r="N46" s="19">
        <f t="shared" si="22"/>
        <v>9</v>
      </c>
      <c r="O46" s="19">
        <f t="shared" si="23"/>
        <v>0.52359877559829882</v>
      </c>
      <c r="P46" s="19">
        <f t="shared" si="24"/>
        <v>29.999999999999996</v>
      </c>
      <c r="Q46" s="19">
        <f t="shared" si="53"/>
        <v>16.2</v>
      </c>
      <c r="R46" s="19">
        <f t="shared" si="25"/>
        <v>-0.29999999999999993</v>
      </c>
      <c r="S46" s="19">
        <f t="shared" si="26"/>
        <v>0.51961524227066325</v>
      </c>
      <c r="T46" s="4" t="s">
        <v>0</v>
      </c>
      <c r="U46" s="4">
        <f t="shared" si="27"/>
        <v>2301</v>
      </c>
      <c r="V46" s="19">
        <f t="shared" si="1"/>
        <v>23.729611541307907</v>
      </c>
      <c r="W46" s="19">
        <f t="shared" si="2"/>
        <v>38.619615242270662</v>
      </c>
      <c r="X46" s="8">
        <f t="shared" si="28"/>
        <v>5</v>
      </c>
      <c r="Y46" s="4">
        <f t="shared" si="3"/>
        <v>12</v>
      </c>
      <c r="Z46" s="8">
        <f t="shared" si="29"/>
        <v>1001.8</v>
      </c>
      <c r="AA46" s="4">
        <f t="shared" si="30"/>
        <v>0</v>
      </c>
      <c r="AB46" s="4">
        <f t="shared" si="31"/>
        <v>0</v>
      </c>
      <c r="AC46" s="4" t="str">
        <f t="shared" si="32"/>
        <v>G0</v>
      </c>
      <c r="AD46" s="4">
        <f t="shared" si="33"/>
        <v>0</v>
      </c>
      <c r="AE46" s="4">
        <f t="shared" si="34"/>
        <v>1.9000000000000006</v>
      </c>
      <c r="AF46" s="19">
        <f t="shared" si="4"/>
        <v>0</v>
      </c>
      <c r="AG46" s="19">
        <f t="shared" si="5"/>
        <v>0</v>
      </c>
      <c r="AH46" s="19"/>
      <c r="AI46" s="19">
        <f t="shared" si="6"/>
        <v>24.809034404713906</v>
      </c>
      <c r="AJ46" s="19">
        <f t="shared" si="7"/>
        <v>38.549999999999997</v>
      </c>
      <c r="AK46" s="19"/>
      <c r="AL46" s="19">
        <f t="shared" si="8"/>
        <v>7.794228634059948</v>
      </c>
      <c r="AM46" s="19">
        <f t="shared" si="9"/>
        <v>4.4999999999999991</v>
      </c>
      <c r="AN46" s="19">
        <f t="shared" si="35"/>
        <v>9</v>
      </c>
      <c r="AO46" s="19">
        <f t="shared" si="36"/>
        <v>0.52359877559829882</v>
      </c>
      <c r="AP46" s="19">
        <f t="shared" si="37"/>
        <v>29.999999999999996</v>
      </c>
      <c r="AQ46" s="19">
        <f t="shared" si="54"/>
        <v>16.200000000000003</v>
      </c>
      <c r="AR46" s="19">
        <f t="shared" si="38"/>
        <v>0.29999999999999993</v>
      </c>
      <c r="AS46" s="19">
        <f t="shared" si="39"/>
        <v>-0.51961524227066325</v>
      </c>
      <c r="AT46" s="4" t="s">
        <v>0</v>
      </c>
      <c r="AU46" s="4">
        <f t="shared" si="40"/>
        <v>2302</v>
      </c>
      <c r="AV46" s="19">
        <f t="shared" si="10"/>
        <v>25.109034404713906</v>
      </c>
      <c r="AW46" s="19">
        <f t="shared" si="11"/>
        <v>38.030384757729337</v>
      </c>
      <c r="AX46" s="8">
        <f t="shared" si="41"/>
        <v>5</v>
      </c>
      <c r="AY46" s="4">
        <f t="shared" si="42"/>
        <v>12</v>
      </c>
      <c r="AZ46" s="8">
        <f t="shared" si="43"/>
        <v>1001.9</v>
      </c>
      <c r="BA46" s="4">
        <f t="shared" si="44"/>
        <v>0</v>
      </c>
      <c r="BB46" s="4">
        <f t="shared" si="45"/>
        <v>0</v>
      </c>
      <c r="BC46" s="4" t="str">
        <f t="shared" si="46"/>
        <v>G0</v>
      </c>
      <c r="BD46" s="4">
        <f t="shared" si="47"/>
        <v>0</v>
      </c>
      <c r="BE46" s="19">
        <f t="shared" si="48"/>
        <v>0.90000000000000036</v>
      </c>
      <c r="BF46" s="19">
        <f t="shared" si="49"/>
        <v>1.5000000000000033</v>
      </c>
      <c r="BG46" s="19">
        <f t="shared" si="50"/>
        <v>156.86989764584413</v>
      </c>
      <c r="BH46" s="1" t="str">
        <f t="shared" si="51"/>
        <v>T,2301,23.7,38.6,5,12,1001.8,0,0,G0,0</v>
      </c>
      <c r="BI46" s="1" t="str">
        <f t="shared" si="52"/>
        <v>T,2302,25.1,38.0,5,12,1001.9,0,0,G0,0</v>
      </c>
      <c r="BJ46" s="1" t="str">
        <f t="shared" si="12"/>
        <v>T,2301,23.7,38.6,5,12,1001.8,0,0,G0,0|T,2302,25.1,38.0,5,12,1001.9,0,0,G0,0|</v>
      </c>
      <c r="BK46" s="1" t="str">
        <f t="shared" si="13"/>
        <v>24.0,38.1,5.0,9.0,0.0,16.2,30.0,16.2</v>
      </c>
    </row>
    <row r="47" spans="1:63" x14ac:dyDescent="0.2">
      <c r="A47" s="4">
        <f t="shared" si="55"/>
        <v>1.9000000000000006</v>
      </c>
      <c r="B47" s="4">
        <f t="shared" si="14"/>
        <v>9.5000000000000018</v>
      </c>
      <c r="C47" s="4">
        <f t="shared" si="15"/>
        <v>0</v>
      </c>
      <c r="D47" s="4">
        <v>1</v>
      </c>
      <c r="E47" s="4">
        <f t="shared" si="16"/>
        <v>1.9000000000000006</v>
      </c>
      <c r="F47" s="19">
        <f t="shared" si="0"/>
        <v>0</v>
      </c>
      <c r="G47" s="19">
        <f t="shared" si="17"/>
        <v>0</v>
      </c>
      <c r="H47" s="19"/>
      <c r="I47" s="19">
        <f t="shared" si="18"/>
        <v>24.809034404713906</v>
      </c>
      <c r="J47" s="19">
        <f t="shared" si="19"/>
        <v>38.549999999999997</v>
      </c>
      <c r="K47" s="19"/>
      <c r="L47" s="19">
        <f t="shared" si="20"/>
        <v>7.794228634059948</v>
      </c>
      <c r="M47" s="19">
        <f t="shared" si="21"/>
        <v>4.4999999999999991</v>
      </c>
      <c r="N47" s="19">
        <f t="shared" si="22"/>
        <v>9</v>
      </c>
      <c r="O47" s="19">
        <f t="shared" si="23"/>
        <v>0.52359877559829882</v>
      </c>
      <c r="P47" s="19">
        <f t="shared" si="24"/>
        <v>29.999999999999996</v>
      </c>
      <c r="Q47" s="19">
        <f t="shared" si="53"/>
        <v>17.100000000000001</v>
      </c>
      <c r="R47" s="19">
        <f t="shared" si="25"/>
        <v>-0.29999999999999993</v>
      </c>
      <c r="S47" s="19">
        <f t="shared" si="26"/>
        <v>0.51961524227066325</v>
      </c>
      <c r="T47" s="4" t="s">
        <v>0</v>
      </c>
      <c r="U47" s="4">
        <f t="shared" si="27"/>
        <v>2301</v>
      </c>
      <c r="V47" s="19">
        <f t="shared" si="1"/>
        <v>24.509034404713905</v>
      </c>
      <c r="W47" s="19">
        <f t="shared" si="2"/>
        <v>39.069615242270658</v>
      </c>
      <c r="X47" s="8">
        <f t="shared" si="28"/>
        <v>5</v>
      </c>
      <c r="Y47" s="4">
        <f t="shared" si="3"/>
        <v>12</v>
      </c>
      <c r="Z47" s="8">
        <f t="shared" si="29"/>
        <v>1001.9</v>
      </c>
      <c r="AA47" s="4">
        <f t="shared" si="30"/>
        <v>0</v>
      </c>
      <c r="AB47" s="4">
        <f t="shared" si="31"/>
        <v>0</v>
      </c>
      <c r="AC47" s="4" t="str">
        <f t="shared" si="32"/>
        <v>G0</v>
      </c>
      <c r="AD47" s="4">
        <f t="shared" si="33"/>
        <v>0</v>
      </c>
      <c r="AE47" s="4">
        <f t="shared" si="34"/>
        <v>2.0000000000000004</v>
      </c>
      <c r="AF47" s="19">
        <f t="shared" si="4"/>
        <v>0</v>
      </c>
      <c r="AG47" s="19">
        <f t="shared" si="5"/>
        <v>0</v>
      </c>
      <c r="AH47" s="19"/>
      <c r="AI47" s="19">
        <f t="shared" si="6"/>
        <v>25.5884572681199</v>
      </c>
      <c r="AJ47" s="19">
        <f t="shared" si="7"/>
        <v>39</v>
      </c>
      <c r="AK47" s="19"/>
      <c r="AL47" s="19">
        <f t="shared" si="8"/>
        <v>7.794228634059948</v>
      </c>
      <c r="AM47" s="19">
        <f t="shared" si="9"/>
        <v>4.4999999999999991</v>
      </c>
      <c r="AN47" s="19">
        <f t="shared" si="35"/>
        <v>9</v>
      </c>
      <c r="AO47" s="19">
        <f t="shared" si="36"/>
        <v>0.52359877559829882</v>
      </c>
      <c r="AP47" s="19">
        <f t="shared" si="37"/>
        <v>29.999999999999996</v>
      </c>
      <c r="AQ47" s="19">
        <f t="shared" si="54"/>
        <v>17.100000000000005</v>
      </c>
      <c r="AR47" s="19">
        <f t="shared" si="38"/>
        <v>0.29999999999999993</v>
      </c>
      <c r="AS47" s="19">
        <f t="shared" si="39"/>
        <v>-0.51961524227066325</v>
      </c>
      <c r="AT47" s="4" t="s">
        <v>0</v>
      </c>
      <c r="AU47" s="4">
        <f t="shared" si="40"/>
        <v>2302</v>
      </c>
      <c r="AV47" s="19">
        <f t="shared" si="10"/>
        <v>25.8884572681199</v>
      </c>
      <c r="AW47" s="19">
        <f t="shared" si="11"/>
        <v>38.48038475772934</v>
      </c>
      <c r="AX47" s="8">
        <f t="shared" si="41"/>
        <v>5</v>
      </c>
      <c r="AY47" s="4">
        <f t="shared" si="42"/>
        <v>12</v>
      </c>
      <c r="AZ47" s="8">
        <f t="shared" si="43"/>
        <v>1002</v>
      </c>
      <c r="BA47" s="4">
        <f t="shared" si="44"/>
        <v>0</v>
      </c>
      <c r="BB47" s="4">
        <f t="shared" si="45"/>
        <v>0</v>
      </c>
      <c r="BC47" s="4" t="str">
        <f t="shared" si="46"/>
        <v>G0</v>
      </c>
      <c r="BD47" s="4">
        <f t="shared" si="47"/>
        <v>0</v>
      </c>
      <c r="BE47" s="19">
        <f t="shared" si="48"/>
        <v>0.9000000000000008</v>
      </c>
      <c r="BF47" s="19">
        <f t="shared" si="49"/>
        <v>1.4999999999999973</v>
      </c>
      <c r="BG47" s="19">
        <f t="shared" si="50"/>
        <v>156.86989764584433</v>
      </c>
      <c r="BH47" s="1" t="str">
        <f t="shared" si="51"/>
        <v>T,2301,24.5,39.1,5,12,1001.9,0,0,G0,0</v>
      </c>
      <c r="BI47" s="1" t="str">
        <f t="shared" si="52"/>
        <v>T,2302,25.9,38.5,5,12,1002.0,0,0,G0,0</v>
      </c>
      <c r="BJ47" s="1" t="str">
        <f t="shared" si="12"/>
        <v/>
      </c>
      <c r="BK47" s="1" t="str">
        <f t="shared" si="13"/>
        <v>24.8,38.6,5.0,9.0,0.0,17.1,30.0,17.1</v>
      </c>
    </row>
    <row r="48" spans="1:63" x14ac:dyDescent="0.2">
      <c r="A48" s="4">
        <f t="shared" si="55"/>
        <v>2.0000000000000004</v>
      </c>
      <c r="B48" s="4">
        <f t="shared" si="14"/>
        <v>10.000000000000002</v>
      </c>
      <c r="C48" s="4">
        <f t="shared" si="15"/>
        <v>1</v>
      </c>
      <c r="D48" s="4">
        <v>1</v>
      </c>
      <c r="E48" s="4">
        <f t="shared" si="16"/>
        <v>2.0000000000000004</v>
      </c>
      <c r="F48" s="19">
        <f t="shared" si="0"/>
        <v>0</v>
      </c>
      <c r="G48" s="19">
        <f t="shared" si="17"/>
        <v>0</v>
      </c>
      <c r="H48" s="19"/>
      <c r="I48" s="19">
        <f t="shared" si="18"/>
        <v>25.5884572681199</v>
      </c>
      <c r="J48" s="19">
        <f t="shared" si="19"/>
        <v>39</v>
      </c>
      <c r="K48" s="19"/>
      <c r="L48" s="19">
        <f t="shared" si="20"/>
        <v>7.794228634059948</v>
      </c>
      <c r="M48" s="19">
        <f t="shared" si="21"/>
        <v>4.4999999999999991</v>
      </c>
      <c r="N48" s="19">
        <f t="shared" si="22"/>
        <v>9</v>
      </c>
      <c r="O48" s="19">
        <f t="shared" si="23"/>
        <v>0.52359877559829882</v>
      </c>
      <c r="P48" s="19">
        <f t="shared" si="24"/>
        <v>29.999999999999996</v>
      </c>
      <c r="Q48" s="19">
        <f t="shared" si="53"/>
        <v>18.000000000000004</v>
      </c>
      <c r="R48" s="19">
        <f t="shared" si="25"/>
        <v>-0.29999999999999993</v>
      </c>
      <c r="S48" s="19">
        <f t="shared" si="26"/>
        <v>0.51961524227066325</v>
      </c>
      <c r="T48" s="4" t="s">
        <v>0</v>
      </c>
      <c r="U48" s="4">
        <f t="shared" si="27"/>
        <v>2301</v>
      </c>
      <c r="V48" s="19">
        <f t="shared" si="1"/>
        <v>25.288457268119899</v>
      </c>
      <c r="W48" s="19">
        <f t="shared" si="2"/>
        <v>39.51961524227066</v>
      </c>
      <c r="X48" s="8">
        <f t="shared" si="28"/>
        <v>5</v>
      </c>
      <c r="Y48" s="4">
        <f t="shared" si="3"/>
        <v>12</v>
      </c>
      <c r="Z48" s="8">
        <f t="shared" si="29"/>
        <v>1002</v>
      </c>
      <c r="AA48" s="4">
        <f t="shared" si="30"/>
        <v>0</v>
      </c>
      <c r="AB48" s="4">
        <f t="shared" si="31"/>
        <v>0</v>
      </c>
      <c r="AC48" s="4" t="str">
        <f t="shared" si="32"/>
        <v>G0</v>
      </c>
      <c r="AD48" s="4">
        <f t="shared" si="33"/>
        <v>0</v>
      </c>
      <c r="AE48" s="4">
        <f t="shared" si="34"/>
        <v>2.1000000000000005</v>
      </c>
      <c r="AF48" s="19">
        <f t="shared" si="4"/>
        <v>0</v>
      </c>
      <c r="AG48" s="19">
        <f t="shared" si="5"/>
        <v>0</v>
      </c>
      <c r="AH48" s="19"/>
      <c r="AI48" s="19">
        <f t="shared" si="6"/>
        <v>26.367880131525894</v>
      </c>
      <c r="AJ48" s="19">
        <f t="shared" si="7"/>
        <v>39.450000000000003</v>
      </c>
      <c r="AK48" s="19"/>
      <c r="AL48" s="19">
        <f t="shared" si="8"/>
        <v>7.794228634059948</v>
      </c>
      <c r="AM48" s="19">
        <f t="shared" si="9"/>
        <v>4.4999999999999991</v>
      </c>
      <c r="AN48" s="19">
        <f t="shared" si="35"/>
        <v>9</v>
      </c>
      <c r="AO48" s="19">
        <f t="shared" si="36"/>
        <v>0.52359877559829882</v>
      </c>
      <c r="AP48" s="19">
        <f t="shared" si="37"/>
        <v>29.999999999999996</v>
      </c>
      <c r="AQ48" s="19">
        <f t="shared" si="54"/>
        <v>18.000000000000007</v>
      </c>
      <c r="AR48" s="19">
        <f t="shared" si="38"/>
        <v>0.29999999999999993</v>
      </c>
      <c r="AS48" s="19">
        <f t="shared" si="39"/>
        <v>-0.51961524227066325</v>
      </c>
      <c r="AT48" s="4" t="s">
        <v>0</v>
      </c>
      <c r="AU48" s="4">
        <f t="shared" si="40"/>
        <v>2302</v>
      </c>
      <c r="AV48" s="19">
        <f t="shared" si="10"/>
        <v>26.667880131525894</v>
      </c>
      <c r="AW48" s="19">
        <f t="shared" si="11"/>
        <v>38.930384757729342</v>
      </c>
      <c r="AX48" s="8">
        <f t="shared" si="41"/>
        <v>5</v>
      </c>
      <c r="AY48" s="4">
        <f t="shared" si="42"/>
        <v>12</v>
      </c>
      <c r="AZ48" s="8">
        <f t="shared" si="43"/>
        <v>1002.1</v>
      </c>
      <c r="BA48" s="4">
        <f t="shared" si="44"/>
        <v>0</v>
      </c>
      <c r="BB48" s="4">
        <f t="shared" si="45"/>
        <v>0</v>
      </c>
      <c r="BC48" s="4" t="str">
        <f t="shared" si="46"/>
        <v>G0</v>
      </c>
      <c r="BD48" s="4">
        <f t="shared" si="47"/>
        <v>0</v>
      </c>
      <c r="BE48" s="19">
        <f t="shared" si="48"/>
        <v>0.9000000000000008</v>
      </c>
      <c r="BF48" s="19">
        <f t="shared" si="49"/>
        <v>1.4999999999999973</v>
      </c>
      <c r="BG48" s="19">
        <f t="shared" si="50"/>
        <v>156.86989764584433</v>
      </c>
      <c r="BH48" s="1" t="str">
        <f t="shared" si="51"/>
        <v>T,2301,25.3,39.5,5,12,1002.0,0,0,G0,0</v>
      </c>
      <c r="BI48" s="1" t="str">
        <f t="shared" si="52"/>
        <v>T,2302,26.7,38.9,5,12,1002.1,0,0,G0,0</v>
      </c>
      <c r="BJ48" s="1" t="str">
        <f t="shared" si="12"/>
        <v>T,2301,25.3,39.5,5,12,1002.0,0,0,G0,0|T,2302,26.7,38.9,5,12,1002.1,0,0,G0,0|</v>
      </c>
      <c r="BK48" s="1" t="str">
        <f t="shared" si="13"/>
        <v>25.6,39.0,5.0,9.0,0.0,18.0,30.0,18.0</v>
      </c>
    </row>
    <row r="49" spans="1:63" x14ac:dyDescent="0.2">
      <c r="A49" s="4">
        <f t="shared" si="55"/>
        <v>2.1000000000000005</v>
      </c>
      <c r="B49" s="4">
        <f t="shared" si="14"/>
        <v>10.500000000000002</v>
      </c>
      <c r="C49" s="4">
        <f t="shared" si="15"/>
        <v>0</v>
      </c>
      <c r="D49" s="4">
        <v>1</v>
      </c>
      <c r="E49" s="4">
        <f t="shared" si="16"/>
        <v>2.1000000000000005</v>
      </c>
      <c r="F49" s="19">
        <f t="shared" si="0"/>
        <v>0</v>
      </c>
      <c r="G49" s="19">
        <f t="shared" si="17"/>
        <v>0</v>
      </c>
      <c r="H49" s="19"/>
      <c r="I49" s="19">
        <f t="shared" si="18"/>
        <v>26.367880131525894</v>
      </c>
      <c r="J49" s="19">
        <f t="shared" si="19"/>
        <v>39.450000000000003</v>
      </c>
      <c r="K49" s="19"/>
      <c r="L49" s="19">
        <f t="shared" si="20"/>
        <v>7.794228634059948</v>
      </c>
      <c r="M49" s="19">
        <f t="shared" si="21"/>
        <v>4.4999999999999991</v>
      </c>
      <c r="N49" s="19">
        <f t="shared" si="22"/>
        <v>9</v>
      </c>
      <c r="O49" s="19">
        <f t="shared" si="23"/>
        <v>0.52359877559829882</v>
      </c>
      <c r="P49" s="19">
        <f t="shared" si="24"/>
        <v>29.999999999999996</v>
      </c>
      <c r="Q49" s="19">
        <f t="shared" si="53"/>
        <v>18.900000000000006</v>
      </c>
      <c r="R49" s="19">
        <f t="shared" si="25"/>
        <v>-0.29999999999999993</v>
      </c>
      <c r="S49" s="19">
        <f t="shared" si="26"/>
        <v>0.51961524227066325</v>
      </c>
      <c r="T49" s="4" t="s">
        <v>0</v>
      </c>
      <c r="U49" s="4">
        <f t="shared" si="27"/>
        <v>2301</v>
      </c>
      <c r="V49" s="19">
        <f t="shared" si="1"/>
        <v>26.067880131525893</v>
      </c>
      <c r="W49" s="19">
        <f t="shared" si="2"/>
        <v>39.969615242270663</v>
      </c>
      <c r="X49" s="8">
        <f t="shared" si="28"/>
        <v>5</v>
      </c>
      <c r="Y49" s="4">
        <f t="shared" si="3"/>
        <v>12</v>
      </c>
      <c r="Z49" s="8">
        <f t="shared" si="29"/>
        <v>1002.1</v>
      </c>
      <c r="AA49" s="4">
        <f t="shared" si="30"/>
        <v>0</v>
      </c>
      <c r="AB49" s="4">
        <f t="shared" si="31"/>
        <v>0</v>
      </c>
      <c r="AC49" s="4" t="str">
        <f t="shared" si="32"/>
        <v>G0</v>
      </c>
      <c r="AD49" s="4">
        <f t="shared" si="33"/>
        <v>0</v>
      </c>
      <c r="AE49" s="4">
        <f t="shared" si="34"/>
        <v>2.2000000000000006</v>
      </c>
      <c r="AF49" s="19">
        <f t="shared" si="4"/>
        <v>0</v>
      </c>
      <c r="AG49" s="19">
        <f t="shared" si="5"/>
        <v>0</v>
      </c>
      <c r="AH49" s="19"/>
      <c r="AI49" s="19">
        <f t="shared" si="6"/>
        <v>27.147302994931891</v>
      </c>
      <c r="AJ49" s="19">
        <f t="shared" si="7"/>
        <v>39.9</v>
      </c>
      <c r="AK49" s="19"/>
      <c r="AL49" s="19">
        <f t="shared" si="8"/>
        <v>7.794228634059948</v>
      </c>
      <c r="AM49" s="19">
        <f t="shared" si="9"/>
        <v>4.4999999999999991</v>
      </c>
      <c r="AN49" s="19">
        <f t="shared" si="35"/>
        <v>9</v>
      </c>
      <c r="AO49" s="19">
        <f t="shared" si="36"/>
        <v>0.52359877559829882</v>
      </c>
      <c r="AP49" s="19">
        <f t="shared" si="37"/>
        <v>29.999999999999996</v>
      </c>
      <c r="AQ49" s="19">
        <f t="shared" si="54"/>
        <v>18.900000000000006</v>
      </c>
      <c r="AR49" s="19">
        <f t="shared" si="38"/>
        <v>0.29999999999999993</v>
      </c>
      <c r="AS49" s="19">
        <f t="shared" si="39"/>
        <v>-0.51961524227066325</v>
      </c>
      <c r="AT49" s="4" t="s">
        <v>0</v>
      </c>
      <c r="AU49" s="4">
        <f t="shared" si="40"/>
        <v>2302</v>
      </c>
      <c r="AV49" s="19">
        <f t="shared" si="10"/>
        <v>27.447302994931892</v>
      </c>
      <c r="AW49" s="19">
        <f t="shared" si="11"/>
        <v>39.380384757729338</v>
      </c>
      <c r="AX49" s="8">
        <f t="shared" si="41"/>
        <v>5</v>
      </c>
      <c r="AY49" s="4">
        <f t="shared" si="42"/>
        <v>12</v>
      </c>
      <c r="AZ49" s="8">
        <f t="shared" si="43"/>
        <v>1002.2</v>
      </c>
      <c r="BA49" s="4">
        <f t="shared" si="44"/>
        <v>0</v>
      </c>
      <c r="BB49" s="4">
        <f t="shared" si="45"/>
        <v>0</v>
      </c>
      <c r="BC49" s="4" t="str">
        <f t="shared" si="46"/>
        <v>G0</v>
      </c>
      <c r="BD49" s="4">
        <f t="shared" si="47"/>
        <v>0</v>
      </c>
      <c r="BE49" s="19">
        <f t="shared" si="48"/>
        <v>0.90000000000000036</v>
      </c>
      <c r="BF49" s="19">
        <f t="shared" si="49"/>
        <v>1.5000000000000033</v>
      </c>
      <c r="BG49" s="19">
        <f t="shared" si="50"/>
        <v>156.86989764584413</v>
      </c>
      <c r="BH49" s="1" t="str">
        <f t="shared" si="51"/>
        <v>T,2301,26.1,40.0,5,12,1002.1,0,0,G0,0</v>
      </c>
      <c r="BI49" s="1" t="str">
        <f t="shared" si="52"/>
        <v>T,2302,27.4,39.4,5,12,1002.2,0,0,G0,0</v>
      </c>
      <c r="BJ49" s="1" t="str">
        <f t="shared" si="12"/>
        <v/>
      </c>
      <c r="BK49" s="1" t="str">
        <f t="shared" si="13"/>
        <v>26.4,39.5,5.0,9.0,0.0,18.9,30.0,18.9</v>
      </c>
    </row>
    <row r="50" spans="1:63" x14ac:dyDescent="0.2">
      <c r="A50" s="4">
        <f t="shared" si="55"/>
        <v>2.2000000000000006</v>
      </c>
      <c r="B50" s="4">
        <f t="shared" si="14"/>
        <v>11.000000000000002</v>
      </c>
      <c r="C50" s="4">
        <f t="shared" si="15"/>
        <v>1</v>
      </c>
      <c r="D50" s="4">
        <v>1</v>
      </c>
      <c r="E50" s="4">
        <f t="shared" si="16"/>
        <v>2.2000000000000006</v>
      </c>
      <c r="F50" s="19">
        <f t="shared" si="0"/>
        <v>0</v>
      </c>
      <c r="G50" s="19">
        <f t="shared" si="17"/>
        <v>0</v>
      </c>
      <c r="H50" s="19"/>
      <c r="I50" s="19">
        <f t="shared" si="18"/>
        <v>27.147302994931891</v>
      </c>
      <c r="J50" s="19">
        <f t="shared" si="19"/>
        <v>39.9</v>
      </c>
      <c r="K50" s="19"/>
      <c r="L50" s="19">
        <f t="shared" si="20"/>
        <v>7.794228634059948</v>
      </c>
      <c r="M50" s="19">
        <f t="shared" si="21"/>
        <v>4.4999999999999991</v>
      </c>
      <c r="N50" s="19">
        <f t="shared" si="22"/>
        <v>9</v>
      </c>
      <c r="O50" s="19">
        <f t="shared" si="23"/>
        <v>0.52359877559829882</v>
      </c>
      <c r="P50" s="19">
        <f t="shared" si="24"/>
        <v>29.999999999999996</v>
      </c>
      <c r="Q50" s="19">
        <f t="shared" si="53"/>
        <v>19.800000000000004</v>
      </c>
      <c r="R50" s="19">
        <f t="shared" si="25"/>
        <v>-0.29999999999999993</v>
      </c>
      <c r="S50" s="19">
        <f t="shared" si="26"/>
        <v>0.51961524227066325</v>
      </c>
      <c r="T50" s="4" t="s">
        <v>0</v>
      </c>
      <c r="U50" s="4">
        <f t="shared" si="27"/>
        <v>2301</v>
      </c>
      <c r="V50" s="19">
        <f t="shared" si="1"/>
        <v>26.847302994931891</v>
      </c>
      <c r="W50" s="19">
        <f t="shared" si="2"/>
        <v>40.419615242270659</v>
      </c>
      <c r="X50" s="8">
        <f t="shared" si="28"/>
        <v>5</v>
      </c>
      <c r="Y50" s="4">
        <f t="shared" si="3"/>
        <v>12</v>
      </c>
      <c r="Z50" s="8">
        <f t="shared" si="29"/>
        <v>1002.2</v>
      </c>
      <c r="AA50" s="4">
        <f t="shared" si="30"/>
        <v>0</v>
      </c>
      <c r="AB50" s="4">
        <f t="shared" si="31"/>
        <v>0</v>
      </c>
      <c r="AC50" s="4" t="str">
        <f t="shared" si="32"/>
        <v>G0</v>
      </c>
      <c r="AD50" s="4">
        <f t="shared" si="33"/>
        <v>0</v>
      </c>
      <c r="AE50" s="4">
        <f t="shared" si="34"/>
        <v>2.3000000000000007</v>
      </c>
      <c r="AF50" s="19">
        <f t="shared" si="4"/>
        <v>0</v>
      </c>
      <c r="AG50" s="19">
        <f t="shared" si="5"/>
        <v>0</v>
      </c>
      <c r="AH50" s="19"/>
      <c r="AI50" s="19">
        <f t="shared" si="6"/>
        <v>27.926725858337885</v>
      </c>
      <c r="AJ50" s="19">
        <f t="shared" si="7"/>
        <v>40.35</v>
      </c>
      <c r="AK50" s="19"/>
      <c r="AL50" s="19">
        <f t="shared" si="8"/>
        <v>7.794228634059948</v>
      </c>
      <c r="AM50" s="19">
        <f t="shared" si="9"/>
        <v>4.4999999999999991</v>
      </c>
      <c r="AN50" s="19">
        <f t="shared" si="35"/>
        <v>9</v>
      </c>
      <c r="AO50" s="19">
        <f t="shared" si="36"/>
        <v>0.52359877559829882</v>
      </c>
      <c r="AP50" s="19">
        <f t="shared" si="37"/>
        <v>29.999999999999996</v>
      </c>
      <c r="AQ50" s="19">
        <f t="shared" si="54"/>
        <v>19.800000000000008</v>
      </c>
      <c r="AR50" s="19">
        <f t="shared" si="38"/>
        <v>0.29999999999999993</v>
      </c>
      <c r="AS50" s="19">
        <f t="shared" si="39"/>
        <v>-0.51961524227066325</v>
      </c>
      <c r="AT50" s="4" t="s">
        <v>0</v>
      </c>
      <c r="AU50" s="4">
        <f t="shared" si="40"/>
        <v>2302</v>
      </c>
      <c r="AV50" s="19">
        <f t="shared" si="10"/>
        <v>28.226725858337886</v>
      </c>
      <c r="AW50" s="19">
        <f t="shared" si="11"/>
        <v>39.830384757729341</v>
      </c>
      <c r="AX50" s="8">
        <f t="shared" si="41"/>
        <v>5</v>
      </c>
      <c r="AY50" s="4">
        <f t="shared" si="42"/>
        <v>12</v>
      </c>
      <c r="AZ50" s="8">
        <f t="shared" si="43"/>
        <v>1002.3</v>
      </c>
      <c r="BA50" s="4">
        <f t="shared" si="44"/>
        <v>0</v>
      </c>
      <c r="BB50" s="4">
        <f t="shared" si="45"/>
        <v>0</v>
      </c>
      <c r="BC50" s="4" t="str">
        <f t="shared" si="46"/>
        <v>G0</v>
      </c>
      <c r="BD50" s="4">
        <f t="shared" si="47"/>
        <v>0</v>
      </c>
      <c r="BE50" s="19">
        <f t="shared" si="48"/>
        <v>0.9000000000000008</v>
      </c>
      <c r="BF50" s="19">
        <f t="shared" si="49"/>
        <v>1.4999999999999973</v>
      </c>
      <c r="BG50" s="19">
        <f t="shared" si="50"/>
        <v>156.86989764584433</v>
      </c>
      <c r="BH50" s="1" t="str">
        <f t="shared" si="51"/>
        <v>T,2301,26.8,40.4,5,12,1002.2,0,0,G0,0</v>
      </c>
      <c r="BI50" s="1" t="str">
        <f t="shared" si="52"/>
        <v>T,2302,28.2,39.8,5,12,1002.3,0,0,G0,0</v>
      </c>
      <c r="BJ50" s="1" t="str">
        <f t="shared" si="12"/>
        <v>T,2301,26.8,40.4,5,12,1002.2,0,0,G0,0|T,2302,28.2,39.8,5,12,1002.3,0,0,G0,0|</v>
      </c>
      <c r="BK50" s="1" t="str">
        <f t="shared" si="13"/>
        <v>27.1,39.9,5.0,9.0,0.0,19.8,30.0,19.8</v>
      </c>
    </row>
    <row r="51" spans="1:63" x14ac:dyDescent="0.2">
      <c r="A51" s="4">
        <f t="shared" si="55"/>
        <v>2.3000000000000007</v>
      </c>
      <c r="B51" s="4">
        <f t="shared" si="14"/>
        <v>11.500000000000004</v>
      </c>
      <c r="C51" s="4">
        <f t="shared" si="15"/>
        <v>0</v>
      </c>
      <c r="D51" s="4">
        <v>1</v>
      </c>
      <c r="E51" s="4">
        <f t="shared" si="16"/>
        <v>2.3000000000000007</v>
      </c>
      <c r="F51" s="19">
        <f t="shared" si="0"/>
        <v>0</v>
      </c>
      <c r="G51" s="19">
        <f t="shared" si="17"/>
        <v>0</v>
      </c>
      <c r="H51" s="19"/>
      <c r="I51" s="19">
        <f t="shared" si="18"/>
        <v>27.926725858337885</v>
      </c>
      <c r="J51" s="19">
        <f t="shared" si="19"/>
        <v>40.35</v>
      </c>
      <c r="K51" s="19"/>
      <c r="L51" s="19">
        <f t="shared" si="20"/>
        <v>7.794228634059948</v>
      </c>
      <c r="M51" s="19">
        <f t="shared" si="21"/>
        <v>4.4999999999999991</v>
      </c>
      <c r="N51" s="19">
        <f t="shared" si="22"/>
        <v>9</v>
      </c>
      <c r="O51" s="19">
        <f t="shared" si="23"/>
        <v>0.52359877559829882</v>
      </c>
      <c r="P51" s="19">
        <f t="shared" si="24"/>
        <v>29.999999999999996</v>
      </c>
      <c r="Q51" s="19">
        <f t="shared" si="53"/>
        <v>20.700000000000006</v>
      </c>
      <c r="R51" s="19">
        <f t="shared" si="25"/>
        <v>-0.29999999999999993</v>
      </c>
      <c r="S51" s="19">
        <f t="shared" si="26"/>
        <v>0.51961524227066325</v>
      </c>
      <c r="T51" s="4" t="s">
        <v>0</v>
      </c>
      <c r="U51" s="4">
        <f t="shared" si="27"/>
        <v>2301</v>
      </c>
      <c r="V51" s="19">
        <f t="shared" si="1"/>
        <v>27.626725858337885</v>
      </c>
      <c r="W51" s="19">
        <f t="shared" si="2"/>
        <v>40.869615242270662</v>
      </c>
      <c r="X51" s="8">
        <f t="shared" si="28"/>
        <v>5</v>
      </c>
      <c r="Y51" s="4">
        <f t="shared" si="3"/>
        <v>12</v>
      </c>
      <c r="Z51" s="8">
        <f t="shared" si="29"/>
        <v>1002.3</v>
      </c>
      <c r="AA51" s="4">
        <f t="shared" si="30"/>
        <v>0</v>
      </c>
      <c r="AB51" s="4">
        <f t="shared" si="31"/>
        <v>0</v>
      </c>
      <c r="AC51" s="4" t="str">
        <f t="shared" si="32"/>
        <v>G0</v>
      </c>
      <c r="AD51" s="4">
        <f t="shared" si="33"/>
        <v>0</v>
      </c>
      <c r="AE51" s="4">
        <f t="shared" si="34"/>
        <v>2.4000000000000008</v>
      </c>
      <c r="AF51" s="19">
        <f t="shared" si="4"/>
        <v>0</v>
      </c>
      <c r="AG51" s="19">
        <f t="shared" si="5"/>
        <v>0</v>
      </c>
      <c r="AH51" s="19"/>
      <c r="AI51" s="19">
        <f t="shared" si="6"/>
        <v>28.706148721743883</v>
      </c>
      <c r="AJ51" s="19">
        <f t="shared" si="7"/>
        <v>40.799999999999997</v>
      </c>
      <c r="AK51" s="19"/>
      <c r="AL51" s="19">
        <f t="shared" si="8"/>
        <v>7.794228634059948</v>
      </c>
      <c r="AM51" s="19">
        <f t="shared" si="9"/>
        <v>4.4999999999999991</v>
      </c>
      <c r="AN51" s="19">
        <f t="shared" si="35"/>
        <v>9</v>
      </c>
      <c r="AO51" s="19">
        <f t="shared" si="36"/>
        <v>0.52359877559829882</v>
      </c>
      <c r="AP51" s="19">
        <f t="shared" si="37"/>
        <v>29.999999999999996</v>
      </c>
      <c r="AQ51" s="19">
        <f t="shared" si="54"/>
        <v>20.70000000000001</v>
      </c>
      <c r="AR51" s="19">
        <f t="shared" si="38"/>
        <v>0.29999999999999993</v>
      </c>
      <c r="AS51" s="19">
        <f t="shared" si="39"/>
        <v>-0.51961524227066325</v>
      </c>
      <c r="AT51" s="4" t="s">
        <v>0</v>
      </c>
      <c r="AU51" s="4">
        <f t="shared" si="40"/>
        <v>2302</v>
      </c>
      <c r="AV51" s="19">
        <f t="shared" si="10"/>
        <v>29.006148721743884</v>
      </c>
      <c r="AW51" s="19">
        <f t="shared" si="11"/>
        <v>40.280384757729337</v>
      </c>
      <c r="AX51" s="8">
        <f t="shared" si="41"/>
        <v>5</v>
      </c>
      <c r="AY51" s="4">
        <f t="shared" si="42"/>
        <v>12</v>
      </c>
      <c r="AZ51" s="8">
        <f t="shared" si="43"/>
        <v>1002.4</v>
      </c>
      <c r="BA51" s="4">
        <f t="shared" si="44"/>
        <v>0</v>
      </c>
      <c r="BB51" s="4">
        <f t="shared" si="45"/>
        <v>0</v>
      </c>
      <c r="BC51" s="4" t="str">
        <f t="shared" si="46"/>
        <v>G0</v>
      </c>
      <c r="BD51" s="4">
        <f t="shared" si="47"/>
        <v>0</v>
      </c>
      <c r="BE51" s="19">
        <f t="shared" si="48"/>
        <v>0.90000000000000036</v>
      </c>
      <c r="BF51" s="19">
        <f t="shared" si="49"/>
        <v>1.5000000000000033</v>
      </c>
      <c r="BG51" s="19">
        <f t="shared" si="50"/>
        <v>156.86989764584413</v>
      </c>
      <c r="BH51" s="1" t="str">
        <f t="shared" si="51"/>
        <v>T,2301,27.6,40.9,5,12,1002.3,0,0,G0,0</v>
      </c>
      <c r="BI51" s="1" t="str">
        <f t="shared" si="52"/>
        <v>T,2302,29.0,40.3,5,12,1002.4,0,0,G0,0</v>
      </c>
      <c r="BJ51" s="1" t="str">
        <f t="shared" si="12"/>
        <v/>
      </c>
      <c r="BK51" s="1" t="str">
        <f t="shared" si="13"/>
        <v>27.9,40.4,5.0,9.0,0.0,20.7,30.0,20.7</v>
      </c>
    </row>
    <row r="52" spans="1:63" x14ac:dyDescent="0.2">
      <c r="A52" s="4">
        <f t="shared" si="55"/>
        <v>2.4000000000000008</v>
      </c>
      <c r="B52" s="4">
        <f t="shared" si="14"/>
        <v>12.000000000000004</v>
      </c>
      <c r="C52" s="4">
        <f t="shared" si="15"/>
        <v>1</v>
      </c>
      <c r="D52" s="4">
        <v>1</v>
      </c>
      <c r="E52" s="4">
        <f t="shared" si="16"/>
        <v>2.4000000000000008</v>
      </c>
      <c r="F52" s="19">
        <f t="shared" si="0"/>
        <v>0</v>
      </c>
      <c r="G52" s="19">
        <f t="shared" si="17"/>
        <v>0</v>
      </c>
      <c r="H52" s="19"/>
      <c r="I52" s="19">
        <f t="shared" si="18"/>
        <v>28.706148721743883</v>
      </c>
      <c r="J52" s="19">
        <f t="shared" si="19"/>
        <v>40.799999999999997</v>
      </c>
      <c r="K52" s="19"/>
      <c r="L52" s="19">
        <f t="shared" si="20"/>
        <v>7.794228634059948</v>
      </c>
      <c r="M52" s="19">
        <f t="shared" si="21"/>
        <v>4.4999999999999991</v>
      </c>
      <c r="N52" s="19">
        <f t="shared" si="22"/>
        <v>9</v>
      </c>
      <c r="O52" s="19">
        <f t="shared" si="23"/>
        <v>0.52359877559829882</v>
      </c>
      <c r="P52" s="19">
        <f t="shared" si="24"/>
        <v>29.999999999999996</v>
      </c>
      <c r="Q52" s="19">
        <f t="shared" si="53"/>
        <v>21.600000000000009</v>
      </c>
      <c r="R52" s="19">
        <f t="shared" si="25"/>
        <v>-0.29999999999999993</v>
      </c>
      <c r="S52" s="19">
        <f t="shared" si="26"/>
        <v>0.51961524227066325</v>
      </c>
      <c r="T52" s="4" t="s">
        <v>0</v>
      </c>
      <c r="U52" s="4">
        <f t="shared" si="27"/>
        <v>2301</v>
      </c>
      <c r="V52" s="19">
        <f t="shared" si="1"/>
        <v>28.406148721743882</v>
      </c>
      <c r="W52" s="19">
        <f t="shared" si="2"/>
        <v>41.319615242270658</v>
      </c>
      <c r="X52" s="8">
        <f t="shared" si="28"/>
        <v>5</v>
      </c>
      <c r="Y52" s="4">
        <f t="shared" si="3"/>
        <v>12</v>
      </c>
      <c r="Z52" s="8">
        <f t="shared" si="29"/>
        <v>1002.4</v>
      </c>
      <c r="AA52" s="4">
        <f t="shared" si="30"/>
        <v>0</v>
      </c>
      <c r="AB52" s="4">
        <f t="shared" si="31"/>
        <v>0</v>
      </c>
      <c r="AC52" s="4" t="str">
        <f t="shared" si="32"/>
        <v>G0</v>
      </c>
      <c r="AD52" s="4">
        <f t="shared" si="33"/>
        <v>0</v>
      </c>
      <c r="AE52" s="4">
        <f t="shared" si="34"/>
        <v>2.5000000000000009</v>
      </c>
      <c r="AF52" s="19">
        <f t="shared" si="4"/>
        <v>0</v>
      </c>
      <c r="AG52" s="19">
        <f t="shared" si="5"/>
        <v>0</v>
      </c>
      <c r="AH52" s="19"/>
      <c r="AI52" s="19">
        <f t="shared" si="6"/>
        <v>29.485571585149877</v>
      </c>
      <c r="AJ52" s="19">
        <f t="shared" si="7"/>
        <v>41.25</v>
      </c>
      <c r="AK52" s="19"/>
      <c r="AL52" s="19">
        <f t="shared" si="8"/>
        <v>7.794228634059948</v>
      </c>
      <c r="AM52" s="19">
        <f t="shared" si="9"/>
        <v>4.4999999999999991</v>
      </c>
      <c r="AN52" s="19">
        <f t="shared" si="35"/>
        <v>9</v>
      </c>
      <c r="AO52" s="19">
        <f t="shared" si="36"/>
        <v>0.52359877559829882</v>
      </c>
      <c r="AP52" s="19">
        <f t="shared" si="37"/>
        <v>29.999999999999996</v>
      </c>
      <c r="AQ52" s="19">
        <f t="shared" si="54"/>
        <v>21.600000000000012</v>
      </c>
      <c r="AR52" s="19">
        <f t="shared" si="38"/>
        <v>0.29999999999999993</v>
      </c>
      <c r="AS52" s="19">
        <f t="shared" si="39"/>
        <v>-0.51961524227066325</v>
      </c>
      <c r="AT52" s="4" t="s">
        <v>0</v>
      </c>
      <c r="AU52" s="4">
        <f t="shared" si="40"/>
        <v>2302</v>
      </c>
      <c r="AV52" s="19">
        <f t="shared" si="10"/>
        <v>29.785571585149878</v>
      </c>
      <c r="AW52" s="19">
        <f t="shared" si="11"/>
        <v>40.73038475772934</v>
      </c>
      <c r="AX52" s="8">
        <f t="shared" si="41"/>
        <v>5</v>
      </c>
      <c r="AY52" s="4">
        <f t="shared" si="42"/>
        <v>12</v>
      </c>
      <c r="AZ52" s="8">
        <f t="shared" si="43"/>
        <v>1002.5</v>
      </c>
      <c r="BA52" s="4">
        <f t="shared" si="44"/>
        <v>0</v>
      </c>
      <c r="BB52" s="4">
        <f t="shared" si="45"/>
        <v>0</v>
      </c>
      <c r="BC52" s="4" t="str">
        <f t="shared" si="46"/>
        <v>G0</v>
      </c>
      <c r="BD52" s="4">
        <f t="shared" si="47"/>
        <v>0</v>
      </c>
      <c r="BE52" s="19">
        <f t="shared" si="48"/>
        <v>0.9000000000000008</v>
      </c>
      <c r="BF52" s="19">
        <f t="shared" si="49"/>
        <v>1.4999999999999973</v>
      </c>
      <c r="BG52" s="19">
        <f t="shared" si="50"/>
        <v>156.86989764584433</v>
      </c>
      <c r="BH52" s="1" t="str">
        <f t="shared" si="51"/>
        <v>T,2301,28.4,41.3,5,12,1002.4,0,0,G0,0</v>
      </c>
      <c r="BI52" s="1" t="str">
        <f t="shared" si="52"/>
        <v>T,2302,29.8,40.7,5,12,1002.5,0,0,G0,0</v>
      </c>
      <c r="BJ52" s="1" t="str">
        <f t="shared" si="12"/>
        <v>T,2301,28.4,41.3,5,12,1002.4,0,0,G0,0|T,2302,29.8,40.7,5,12,1002.5,0,0,G0,0|</v>
      </c>
      <c r="BK52" s="1" t="str">
        <f t="shared" si="13"/>
        <v>28.7,40.8,5.0,9.0,0.0,21.6,30.0,21.6</v>
      </c>
    </row>
    <row r="53" spans="1:63" x14ac:dyDescent="0.2">
      <c r="A53" s="4">
        <f t="shared" si="55"/>
        <v>2.5000000000000009</v>
      </c>
      <c r="B53" s="4">
        <f t="shared" si="14"/>
        <v>12.500000000000004</v>
      </c>
      <c r="C53" s="4">
        <f t="shared" si="15"/>
        <v>0</v>
      </c>
      <c r="D53" s="4">
        <v>1</v>
      </c>
      <c r="E53" s="4">
        <f t="shared" si="16"/>
        <v>2.5000000000000009</v>
      </c>
      <c r="F53" s="19">
        <f t="shared" si="0"/>
        <v>0</v>
      </c>
      <c r="G53" s="19">
        <f t="shared" si="17"/>
        <v>0</v>
      </c>
      <c r="H53" s="19"/>
      <c r="I53" s="19">
        <f t="shared" si="18"/>
        <v>29.485571585149877</v>
      </c>
      <c r="J53" s="19">
        <f t="shared" si="19"/>
        <v>41.25</v>
      </c>
      <c r="K53" s="19"/>
      <c r="L53" s="19">
        <f t="shared" si="20"/>
        <v>7.794228634059948</v>
      </c>
      <c r="M53" s="19">
        <f t="shared" si="21"/>
        <v>4.4999999999999991</v>
      </c>
      <c r="N53" s="19">
        <f t="shared" si="22"/>
        <v>9</v>
      </c>
      <c r="O53" s="19">
        <f t="shared" si="23"/>
        <v>0.52359877559829882</v>
      </c>
      <c r="P53" s="19">
        <f t="shared" si="24"/>
        <v>29.999999999999996</v>
      </c>
      <c r="Q53" s="19">
        <f t="shared" si="53"/>
        <v>22.500000000000011</v>
      </c>
      <c r="R53" s="19">
        <f t="shared" si="25"/>
        <v>-0.29999999999999993</v>
      </c>
      <c r="S53" s="19">
        <f t="shared" si="26"/>
        <v>0.51961524227066325</v>
      </c>
      <c r="T53" s="4" t="s">
        <v>0</v>
      </c>
      <c r="U53" s="4">
        <f t="shared" si="27"/>
        <v>2301</v>
      </c>
      <c r="V53" s="19">
        <f t="shared" si="1"/>
        <v>29.185571585149876</v>
      </c>
      <c r="W53" s="19">
        <f t="shared" si="2"/>
        <v>41.76961524227066</v>
      </c>
      <c r="X53" s="8">
        <f t="shared" si="28"/>
        <v>5</v>
      </c>
      <c r="Y53" s="4">
        <f t="shared" si="3"/>
        <v>12</v>
      </c>
      <c r="Z53" s="8">
        <f t="shared" si="29"/>
        <v>1002.5</v>
      </c>
      <c r="AA53" s="4">
        <f t="shared" si="30"/>
        <v>0</v>
      </c>
      <c r="AB53" s="4">
        <f t="shared" si="31"/>
        <v>0</v>
      </c>
      <c r="AC53" s="4" t="str">
        <f t="shared" si="32"/>
        <v>G0</v>
      </c>
      <c r="AD53" s="4">
        <f t="shared" si="33"/>
        <v>0</v>
      </c>
      <c r="AE53" s="4">
        <f t="shared" si="34"/>
        <v>2.600000000000001</v>
      </c>
      <c r="AF53" s="19">
        <f t="shared" si="4"/>
        <v>0</v>
      </c>
      <c r="AG53" s="19">
        <f t="shared" si="5"/>
        <v>0</v>
      </c>
      <c r="AH53" s="19"/>
      <c r="AI53" s="19">
        <f t="shared" si="6"/>
        <v>30.264994448555871</v>
      </c>
      <c r="AJ53" s="19">
        <f t="shared" si="7"/>
        <v>41.7</v>
      </c>
      <c r="AK53" s="19"/>
      <c r="AL53" s="19">
        <f t="shared" si="8"/>
        <v>7.794228634059948</v>
      </c>
      <c r="AM53" s="19">
        <f t="shared" si="9"/>
        <v>4.4999999999999991</v>
      </c>
      <c r="AN53" s="19">
        <f t="shared" si="35"/>
        <v>9</v>
      </c>
      <c r="AO53" s="19">
        <f t="shared" si="36"/>
        <v>0.52359877559829882</v>
      </c>
      <c r="AP53" s="19">
        <f t="shared" si="37"/>
        <v>29.999999999999996</v>
      </c>
      <c r="AQ53" s="19">
        <f t="shared" si="54"/>
        <v>22.500000000000014</v>
      </c>
      <c r="AR53" s="19">
        <f t="shared" si="38"/>
        <v>0.29999999999999993</v>
      </c>
      <c r="AS53" s="19">
        <f t="shared" si="39"/>
        <v>-0.51961524227066325</v>
      </c>
      <c r="AT53" s="4" t="s">
        <v>0</v>
      </c>
      <c r="AU53" s="4">
        <f t="shared" si="40"/>
        <v>2302</v>
      </c>
      <c r="AV53" s="19">
        <f t="shared" si="10"/>
        <v>30.564994448555872</v>
      </c>
      <c r="AW53" s="19">
        <f t="shared" si="11"/>
        <v>41.180384757729342</v>
      </c>
      <c r="AX53" s="8">
        <f t="shared" si="41"/>
        <v>5</v>
      </c>
      <c r="AY53" s="4">
        <f t="shared" si="42"/>
        <v>12</v>
      </c>
      <c r="AZ53" s="8">
        <f t="shared" si="43"/>
        <v>1002.6</v>
      </c>
      <c r="BA53" s="4">
        <f t="shared" si="44"/>
        <v>0</v>
      </c>
      <c r="BB53" s="4">
        <f t="shared" si="45"/>
        <v>0</v>
      </c>
      <c r="BC53" s="4" t="str">
        <f t="shared" si="46"/>
        <v>G0</v>
      </c>
      <c r="BD53" s="4">
        <f t="shared" si="47"/>
        <v>0</v>
      </c>
      <c r="BE53" s="19">
        <f t="shared" si="48"/>
        <v>0.9000000000000008</v>
      </c>
      <c r="BF53" s="19">
        <f t="shared" si="49"/>
        <v>1.4999999999999973</v>
      </c>
      <c r="BG53" s="19">
        <f t="shared" si="50"/>
        <v>156.86989764584433</v>
      </c>
      <c r="BH53" s="1" t="str">
        <f t="shared" si="51"/>
        <v>T,2301,29.2,41.8,5,12,1002.5,0,0,G0,0</v>
      </c>
      <c r="BI53" s="1" t="str">
        <f t="shared" si="52"/>
        <v>T,2302,30.6,41.2,5,12,1002.6,0,0,G0,0</v>
      </c>
      <c r="BJ53" s="1" t="str">
        <f t="shared" si="12"/>
        <v/>
      </c>
      <c r="BK53" s="1" t="str">
        <f t="shared" si="13"/>
        <v>29.5,41.3,5.0,9.0,0.0,22.5,30.0,22.5</v>
      </c>
    </row>
    <row r="54" spans="1:63" x14ac:dyDescent="0.2">
      <c r="A54" s="4">
        <f t="shared" si="55"/>
        <v>2.600000000000001</v>
      </c>
      <c r="B54" s="4">
        <f t="shared" si="14"/>
        <v>13.000000000000004</v>
      </c>
      <c r="C54" s="4">
        <f t="shared" si="15"/>
        <v>1</v>
      </c>
      <c r="D54" s="4">
        <v>1</v>
      </c>
      <c r="E54" s="4">
        <f t="shared" si="16"/>
        <v>2.600000000000001</v>
      </c>
      <c r="F54" s="19">
        <f t="shared" si="0"/>
        <v>0</v>
      </c>
      <c r="G54" s="19">
        <f t="shared" si="17"/>
        <v>0</v>
      </c>
      <c r="H54" s="19"/>
      <c r="I54" s="19">
        <f t="shared" si="18"/>
        <v>30.264994448555871</v>
      </c>
      <c r="J54" s="19">
        <f t="shared" si="19"/>
        <v>41.7</v>
      </c>
      <c r="K54" s="19"/>
      <c r="L54" s="19">
        <f t="shared" si="20"/>
        <v>7.794228634059948</v>
      </c>
      <c r="M54" s="19">
        <f t="shared" si="21"/>
        <v>4.4999999999999991</v>
      </c>
      <c r="N54" s="19">
        <f t="shared" si="22"/>
        <v>9</v>
      </c>
      <c r="O54" s="19">
        <f t="shared" si="23"/>
        <v>0.52359877559829882</v>
      </c>
      <c r="P54" s="19">
        <f t="shared" si="24"/>
        <v>29.999999999999996</v>
      </c>
      <c r="Q54" s="19">
        <f t="shared" si="53"/>
        <v>23.400000000000013</v>
      </c>
      <c r="R54" s="19">
        <f t="shared" si="25"/>
        <v>-0.29999999999999993</v>
      </c>
      <c r="S54" s="19">
        <f t="shared" si="26"/>
        <v>0.51961524227066325</v>
      </c>
      <c r="T54" s="4" t="s">
        <v>0</v>
      </c>
      <c r="U54" s="4">
        <f t="shared" si="27"/>
        <v>2301</v>
      </c>
      <c r="V54" s="19">
        <f t="shared" si="1"/>
        <v>29.964994448555871</v>
      </c>
      <c r="W54" s="19">
        <f t="shared" si="2"/>
        <v>42.219615242270663</v>
      </c>
      <c r="X54" s="8">
        <f t="shared" si="28"/>
        <v>5</v>
      </c>
      <c r="Y54" s="4">
        <f t="shared" si="3"/>
        <v>12</v>
      </c>
      <c r="Z54" s="8">
        <f t="shared" si="29"/>
        <v>1002.6</v>
      </c>
      <c r="AA54" s="4">
        <f t="shared" si="30"/>
        <v>0</v>
      </c>
      <c r="AB54" s="4">
        <f t="shared" si="31"/>
        <v>0</v>
      </c>
      <c r="AC54" s="4" t="str">
        <f t="shared" si="32"/>
        <v>G0</v>
      </c>
      <c r="AD54" s="4">
        <f t="shared" si="33"/>
        <v>0</v>
      </c>
      <c r="AE54" s="4">
        <f t="shared" si="34"/>
        <v>2.7000000000000011</v>
      </c>
      <c r="AF54" s="19">
        <f t="shared" si="4"/>
        <v>0</v>
      </c>
      <c r="AG54" s="19">
        <f t="shared" si="5"/>
        <v>0</v>
      </c>
      <c r="AH54" s="19"/>
      <c r="AI54" s="19">
        <f t="shared" si="6"/>
        <v>31.044417311961869</v>
      </c>
      <c r="AJ54" s="19">
        <f t="shared" si="7"/>
        <v>42.150000000000006</v>
      </c>
      <c r="AK54" s="19"/>
      <c r="AL54" s="19">
        <f t="shared" si="8"/>
        <v>7.794228634059948</v>
      </c>
      <c r="AM54" s="19">
        <f t="shared" si="9"/>
        <v>4.4999999999999991</v>
      </c>
      <c r="AN54" s="19">
        <f t="shared" si="35"/>
        <v>9</v>
      </c>
      <c r="AO54" s="19">
        <f t="shared" si="36"/>
        <v>0.52359877559829882</v>
      </c>
      <c r="AP54" s="19">
        <f t="shared" si="37"/>
        <v>29.999999999999996</v>
      </c>
      <c r="AQ54" s="19">
        <f t="shared" si="54"/>
        <v>23.40000000000002</v>
      </c>
      <c r="AR54" s="19">
        <f t="shared" si="38"/>
        <v>0.29999999999999993</v>
      </c>
      <c r="AS54" s="19">
        <f t="shared" si="39"/>
        <v>-0.51961524227066325</v>
      </c>
      <c r="AT54" s="4" t="s">
        <v>0</v>
      </c>
      <c r="AU54" s="4">
        <f t="shared" si="40"/>
        <v>2302</v>
      </c>
      <c r="AV54" s="19">
        <f t="shared" si="10"/>
        <v>31.34441731196187</v>
      </c>
      <c r="AW54" s="19">
        <f t="shared" si="11"/>
        <v>41.630384757729345</v>
      </c>
      <c r="AX54" s="8">
        <f t="shared" si="41"/>
        <v>5</v>
      </c>
      <c r="AY54" s="4">
        <f t="shared" si="42"/>
        <v>12</v>
      </c>
      <c r="AZ54" s="8">
        <f t="shared" si="43"/>
        <v>1002.7</v>
      </c>
      <c r="BA54" s="4">
        <f t="shared" si="44"/>
        <v>0</v>
      </c>
      <c r="BB54" s="4">
        <f t="shared" si="45"/>
        <v>0</v>
      </c>
      <c r="BC54" s="4" t="str">
        <f t="shared" si="46"/>
        <v>G0</v>
      </c>
      <c r="BD54" s="4">
        <f t="shared" si="47"/>
        <v>0</v>
      </c>
      <c r="BE54" s="19">
        <f t="shared" si="48"/>
        <v>0.90000000000000391</v>
      </c>
      <c r="BF54" s="19">
        <f t="shared" si="49"/>
        <v>1.5000000000000007</v>
      </c>
      <c r="BG54" s="19">
        <f t="shared" si="50"/>
        <v>156.86989764584439</v>
      </c>
      <c r="BH54" s="1" t="str">
        <f t="shared" si="51"/>
        <v>T,2301,30.0,42.2,5,12,1002.6,0,0,G0,0</v>
      </c>
      <c r="BI54" s="1" t="str">
        <f t="shared" si="52"/>
        <v>T,2302,31.3,41.6,5,12,1002.7,0,0,G0,0</v>
      </c>
      <c r="BJ54" s="1" t="str">
        <f t="shared" si="12"/>
        <v>T,2301,30.0,42.2,5,12,1002.6,0,0,G0,0|T,2302,31.3,41.6,5,12,1002.7,0,0,G0,0|</v>
      </c>
      <c r="BK54" s="1" t="str">
        <f t="shared" si="13"/>
        <v>30.3,41.7,5.0,9.0,0.0,23.4,30.0,23.4</v>
      </c>
    </row>
    <row r="55" spans="1:63" x14ac:dyDescent="0.2">
      <c r="A55" s="4">
        <f t="shared" si="55"/>
        <v>2.7000000000000011</v>
      </c>
      <c r="B55" s="4">
        <f t="shared" si="14"/>
        <v>13.500000000000005</v>
      </c>
      <c r="C55" s="4">
        <f t="shared" si="15"/>
        <v>0</v>
      </c>
      <c r="D55" s="4">
        <v>1</v>
      </c>
      <c r="E55" s="4">
        <f t="shared" si="16"/>
        <v>2.7000000000000011</v>
      </c>
      <c r="F55" s="19">
        <f t="shared" si="0"/>
        <v>0</v>
      </c>
      <c r="G55" s="19">
        <f t="shared" si="17"/>
        <v>0</v>
      </c>
      <c r="H55" s="19"/>
      <c r="I55" s="19">
        <f t="shared" si="18"/>
        <v>31.044417311961869</v>
      </c>
      <c r="J55" s="19">
        <f t="shared" si="19"/>
        <v>42.150000000000006</v>
      </c>
      <c r="K55" s="19"/>
      <c r="L55" s="19">
        <f t="shared" si="20"/>
        <v>7.794228634059948</v>
      </c>
      <c r="M55" s="19">
        <f t="shared" si="21"/>
        <v>4.4999999999999991</v>
      </c>
      <c r="N55" s="19">
        <f t="shared" si="22"/>
        <v>9</v>
      </c>
      <c r="O55" s="19">
        <f t="shared" si="23"/>
        <v>0.52359877559829882</v>
      </c>
      <c r="P55" s="19">
        <f t="shared" si="24"/>
        <v>29.999999999999996</v>
      </c>
      <c r="Q55" s="19">
        <f t="shared" si="53"/>
        <v>24.300000000000018</v>
      </c>
      <c r="R55" s="19">
        <f t="shared" si="25"/>
        <v>-0.29999999999999993</v>
      </c>
      <c r="S55" s="19">
        <f t="shared" si="26"/>
        <v>0.51961524227066325</v>
      </c>
      <c r="T55" s="4" t="s">
        <v>0</v>
      </c>
      <c r="U55" s="4">
        <f t="shared" si="27"/>
        <v>2301</v>
      </c>
      <c r="V55" s="19">
        <f t="shared" si="1"/>
        <v>30.744417311961868</v>
      </c>
      <c r="W55" s="19">
        <f t="shared" si="2"/>
        <v>42.669615242270666</v>
      </c>
      <c r="X55" s="8">
        <f t="shared" si="28"/>
        <v>5</v>
      </c>
      <c r="Y55" s="4">
        <f t="shared" si="3"/>
        <v>12</v>
      </c>
      <c r="Z55" s="8">
        <f t="shared" si="29"/>
        <v>1002.7</v>
      </c>
      <c r="AA55" s="4">
        <f t="shared" si="30"/>
        <v>0</v>
      </c>
      <c r="AB55" s="4">
        <f t="shared" si="31"/>
        <v>0</v>
      </c>
      <c r="AC55" s="4" t="str">
        <f t="shared" si="32"/>
        <v>G0</v>
      </c>
      <c r="AD55" s="4">
        <f t="shared" si="33"/>
        <v>0</v>
      </c>
      <c r="AE55" s="4">
        <f t="shared" si="34"/>
        <v>2.8000000000000012</v>
      </c>
      <c r="AF55" s="19">
        <f t="shared" si="4"/>
        <v>0</v>
      </c>
      <c r="AG55" s="19">
        <f t="shared" si="5"/>
        <v>0</v>
      </c>
      <c r="AH55" s="19"/>
      <c r="AI55" s="19">
        <f t="shared" si="6"/>
        <v>31.823840175367863</v>
      </c>
      <c r="AJ55" s="19">
        <f t="shared" si="7"/>
        <v>42.6</v>
      </c>
      <c r="AK55" s="19"/>
      <c r="AL55" s="19">
        <f t="shared" si="8"/>
        <v>7.794228634059948</v>
      </c>
      <c r="AM55" s="19">
        <f t="shared" si="9"/>
        <v>4.4999999999999991</v>
      </c>
      <c r="AN55" s="19">
        <f t="shared" si="35"/>
        <v>9</v>
      </c>
      <c r="AO55" s="19">
        <f t="shared" si="36"/>
        <v>0.52359877559829882</v>
      </c>
      <c r="AP55" s="19">
        <f t="shared" si="37"/>
        <v>29.999999999999996</v>
      </c>
      <c r="AQ55" s="19">
        <f t="shared" si="54"/>
        <v>24.300000000000018</v>
      </c>
      <c r="AR55" s="19">
        <f t="shared" si="38"/>
        <v>0.29999999999999993</v>
      </c>
      <c r="AS55" s="19">
        <f t="shared" si="39"/>
        <v>-0.51961524227066325</v>
      </c>
      <c r="AT55" s="4" t="s">
        <v>0</v>
      </c>
      <c r="AU55" s="4">
        <f t="shared" si="40"/>
        <v>2302</v>
      </c>
      <c r="AV55" s="19">
        <f t="shared" si="10"/>
        <v>32.12384017536786</v>
      </c>
      <c r="AW55" s="19">
        <f t="shared" si="11"/>
        <v>42.080384757729341</v>
      </c>
      <c r="AX55" s="8">
        <f t="shared" si="41"/>
        <v>5</v>
      </c>
      <c r="AY55" s="4">
        <f t="shared" si="42"/>
        <v>12</v>
      </c>
      <c r="AZ55" s="8">
        <f t="shared" si="43"/>
        <v>1002.8</v>
      </c>
      <c r="BA55" s="4">
        <f t="shared" si="44"/>
        <v>0</v>
      </c>
      <c r="BB55" s="4">
        <f t="shared" si="45"/>
        <v>0</v>
      </c>
      <c r="BC55" s="4" t="str">
        <f t="shared" si="46"/>
        <v>G0</v>
      </c>
      <c r="BD55" s="4">
        <f t="shared" si="47"/>
        <v>0</v>
      </c>
      <c r="BE55" s="19">
        <f t="shared" si="48"/>
        <v>0.89999999999999725</v>
      </c>
      <c r="BF55" s="19">
        <f t="shared" si="49"/>
        <v>1.4999999999999969</v>
      </c>
      <c r="BG55" s="19">
        <f t="shared" si="50"/>
        <v>156.86989764584402</v>
      </c>
      <c r="BH55" s="1" t="str">
        <f t="shared" si="51"/>
        <v>T,2301,30.7,42.7,5,12,1002.7,0,0,G0,0</v>
      </c>
      <c r="BI55" s="1" t="str">
        <f t="shared" si="52"/>
        <v>T,2302,32.1,42.1,5,12,1002.8,0,0,G0,0</v>
      </c>
      <c r="BJ55" s="1" t="str">
        <f t="shared" si="12"/>
        <v/>
      </c>
      <c r="BK55" s="1" t="str">
        <f t="shared" si="13"/>
        <v>31.0,42.2,5.0,9.0,0.0,24.3,30.0,24.3</v>
      </c>
    </row>
    <row r="56" spans="1:63" x14ac:dyDescent="0.2">
      <c r="A56" s="4">
        <f t="shared" si="55"/>
        <v>2.8000000000000012</v>
      </c>
      <c r="B56" s="4">
        <f t="shared" si="14"/>
        <v>14.000000000000005</v>
      </c>
      <c r="C56" s="4">
        <f t="shared" si="15"/>
        <v>1</v>
      </c>
      <c r="D56" s="4">
        <v>1</v>
      </c>
      <c r="E56" s="4">
        <f t="shared" si="16"/>
        <v>2.8000000000000012</v>
      </c>
      <c r="F56" s="19">
        <f t="shared" si="0"/>
        <v>0</v>
      </c>
      <c r="G56" s="19">
        <f t="shared" si="17"/>
        <v>0</v>
      </c>
      <c r="H56" s="19"/>
      <c r="I56" s="19">
        <f t="shared" si="18"/>
        <v>31.823840175367863</v>
      </c>
      <c r="J56" s="19">
        <f t="shared" si="19"/>
        <v>42.6</v>
      </c>
      <c r="K56" s="19"/>
      <c r="L56" s="19">
        <f t="shared" si="20"/>
        <v>7.794228634059948</v>
      </c>
      <c r="M56" s="19">
        <f t="shared" si="21"/>
        <v>4.4999999999999991</v>
      </c>
      <c r="N56" s="19">
        <f t="shared" si="22"/>
        <v>9</v>
      </c>
      <c r="O56" s="19">
        <f t="shared" si="23"/>
        <v>0.52359877559829882</v>
      </c>
      <c r="P56" s="19">
        <f t="shared" si="24"/>
        <v>29.999999999999996</v>
      </c>
      <c r="Q56" s="19">
        <f t="shared" si="53"/>
        <v>25.200000000000017</v>
      </c>
      <c r="R56" s="19">
        <f t="shared" si="25"/>
        <v>-0.29999999999999993</v>
      </c>
      <c r="S56" s="19">
        <f t="shared" si="26"/>
        <v>0.51961524227066325</v>
      </c>
      <c r="T56" s="4" t="s">
        <v>0</v>
      </c>
      <c r="U56" s="4">
        <f t="shared" si="27"/>
        <v>2301</v>
      </c>
      <c r="V56" s="19">
        <f t="shared" si="1"/>
        <v>31.523840175367862</v>
      </c>
      <c r="W56" s="19">
        <f t="shared" si="2"/>
        <v>43.119615242270662</v>
      </c>
      <c r="X56" s="8">
        <f t="shared" si="28"/>
        <v>5</v>
      </c>
      <c r="Y56" s="4">
        <f t="shared" si="3"/>
        <v>12</v>
      </c>
      <c r="Z56" s="8">
        <f t="shared" si="29"/>
        <v>1002.8</v>
      </c>
      <c r="AA56" s="4">
        <f t="shared" si="30"/>
        <v>0</v>
      </c>
      <c r="AB56" s="4">
        <f t="shared" si="31"/>
        <v>0</v>
      </c>
      <c r="AC56" s="4" t="str">
        <f t="shared" si="32"/>
        <v>G0</v>
      </c>
      <c r="AD56" s="4">
        <f t="shared" si="33"/>
        <v>0</v>
      </c>
      <c r="AE56" s="4">
        <f t="shared" si="34"/>
        <v>2.9000000000000012</v>
      </c>
      <c r="AF56" s="19">
        <f t="shared" si="4"/>
        <v>0</v>
      </c>
      <c r="AG56" s="19">
        <f t="shared" si="5"/>
        <v>0</v>
      </c>
      <c r="AH56" s="19"/>
      <c r="AI56" s="19">
        <f t="shared" si="6"/>
        <v>32.603263038773861</v>
      </c>
      <c r="AJ56" s="19">
        <f t="shared" si="7"/>
        <v>43.050000000000004</v>
      </c>
      <c r="AK56" s="19"/>
      <c r="AL56" s="19">
        <f t="shared" si="8"/>
        <v>7.794228634059948</v>
      </c>
      <c r="AM56" s="19">
        <f t="shared" si="9"/>
        <v>4.4999999999999991</v>
      </c>
      <c r="AN56" s="19">
        <f t="shared" si="35"/>
        <v>9</v>
      </c>
      <c r="AO56" s="19">
        <f t="shared" si="36"/>
        <v>0.52359877559829882</v>
      </c>
      <c r="AP56" s="19">
        <f t="shared" si="37"/>
        <v>29.999999999999996</v>
      </c>
      <c r="AQ56" s="19">
        <f t="shared" si="54"/>
        <v>25.200000000000024</v>
      </c>
      <c r="AR56" s="19">
        <f t="shared" si="38"/>
        <v>0.29999999999999993</v>
      </c>
      <c r="AS56" s="19">
        <f t="shared" si="39"/>
        <v>-0.51961524227066325</v>
      </c>
      <c r="AT56" s="4" t="s">
        <v>0</v>
      </c>
      <c r="AU56" s="4">
        <f t="shared" si="40"/>
        <v>2302</v>
      </c>
      <c r="AV56" s="19">
        <f t="shared" si="10"/>
        <v>32.903263038773858</v>
      </c>
      <c r="AW56" s="19">
        <f t="shared" si="11"/>
        <v>42.530384757729344</v>
      </c>
      <c r="AX56" s="8">
        <f t="shared" si="41"/>
        <v>5</v>
      </c>
      <c r="AY56" s="4">
        <f t="shared" si="42"/>
        <v>12</v>
      </c>
      <c r="AZ56" s="8">
        <f t="shared" si="43"/>
        <v>1002.9</v>
      </c>
      <c r="BA56" s="4">
        <f t="shared" si="44"/>
        <v>0</v>
      </c>
      <c r="BB56" s="4">
        <f t="shared" si="45"/>
        <v>0</v>
      </c>
      <c r="BC56" s="4" t="str">
        <f t="shared" si="46"/>
        <v>G0</v>
      </c>
      <c r="BD56" s="4">
        <f t="shared" si="47"/>
        <v>0</v>
      </c>
      <c r="BE56" s="19">
        <f t="shared" si="48"/>
        <v>0.90000000000000391</v>
      </c>
      <c r="BF56" s="19">
        <f t="shared" si="49"/>
        <v>1.4999999999999973</v>
      </c>
      <c r="BG56" s="19">
        <f t="shared" si="50"/>
        <v>156.86989764584433</v>
      </c>
      <c r="BH56" s="1" t="str">
        <f t="shared" si="51"/>
        <v>T,2301,31.5,43.1,5,12,1002.8,0,0,G0,0</v>
      </c>
      <c r="BI56" s="1" t="str">
        <f t="shared" si="52"/>
        <v>T,2302,32.9,42.5,5,12,1002.9,0,0,G0,0</v>
      </c>
      <c r="BJ56" s="1" t="str">
        <f t="shared" si="12"/>
        <v>T,2301,31.5,43.1,5,12,1002.8,0,0,G0,0|T,2302,32.9,42.5,5,12,1002.9,0,0,G0,0|</v>
      </c>
      <c r="BK56" s="1" t="str">
        <f t="shared" si="13"/>
        <v>31.8,42.6,5.0,9.0,0.0,25.2,30.0,25.2</v>
      </c>
    </row>
    <row r="57" spans="1:63" x14ac:dyDescent="0.2">
      <c r="A57" s="4">
        <f t="shared" si="55"/>
        <v>2.9000000000000012</v>
      </c>
      <c r="B57" s="4">
        <f t="shared" si="14"/>
        <v>14.500000000000005</v>
      </c>
      <c r="C57" s="4">
        <f t="shared" si="15"/>
        <v>0</v>
      </c>
      <c r="D57" s="4">
        <v>1</v>
      </c>
      <c r="E57" s="4">
        <f t="shared" si="16"/>
        <v>2.9000000000000012</v>
      </c>
      <c r="F57" s="19">
        <f t="shared" si="0"/>
        <v>0</v>
      </c>
      <c r="G57" s="19">
        <f t="shared" si="17"/>
        <v>0</v>
      </c>
      <c r="H57" s="19"/>
      <c r="I57" s="19">
        <f t="shared" si="18"/>
        <v>32.603263038773861</v>
      </c>
      <c r="J57" s="19">
        <f t="shared" si="19"/>
        <v>43.050000000000004</v>
      </c>
      <c r="K57" s="19"/>
      <c r="L57" s="19">
        <f t="shared" si="20"/>
        <v>7.794228634059948</v>
      </c>
      <c r="M57" s="19">
        <f t="shared" si="21"/>
        <v>4.4999999999999991</v>
      </c>
      <c r="N57" s="19">
        <f t="shared" si="22"/>
        <v>9</v>
      </c>
      <c r="O57" s="19">
        <f t="shared" si="23"/>
        <v>0.52359877559829882</v>
      </c>
      <c r="P57" s="19">
        <f t="shared" si="24"/>
        <v>29.999999999999996</v>
      </c>
      <c r="Q57" s="19">
        <f t="shared" si="53"/>
        <v>26.100000000000023</v>
      </c>
      <c r="R57" s="19">
        <f t="shared" si="25"/>
        <v>-0.29999999999999993</v>
      </c>
      <c r="S57" s="19">
        <f t="shared" si="26"/>
        <v>0.51961524227066325</v>
      </c>
      <c r="T57" s="4" t="s">
        <v>0</v>
      </c>
      <c r="U57" s="4">
        <f t="shared" si="27"/>
        <v>2301</v>
      </c>
      <c r="V57" s="19">
        <f t="shared" si="1"/>
        <v>32.303263038773864</v>
      </c>
      <c r="W57" s="19">
        <f t="shared" si="2"/>
        <v>43.569615242270665</v>
      </c>
      <c r="X57" s="8">
        <f t="shared" si="28"/>
        <v>5</v>
      </c>
      <c r="Y57" s="4">
        <f t="shared" si="3"/>
        <v>12</v>
      </c>
      <c r="Z57" s="8">
        <f t="shared" si="29"/>
        <v>1002.9</v>
      </c>
      <c r="AA57" s="4">
        <f t="shared" si="30"/>
        <v>0</v>
      </c>
      <c r="AB57" s="4">
        <f t="shared" si="31"/>
        <v>0</v>
      </c>
      <c r="AC57" s="4" t="str">
        <f t="shared" si="32"/>
        <v>G0</v>
      </c>
      <c r="AD57" s="4">
        <f t="shared" si="33"/>
        <v>0</v>
      </c>
      <c r="AE57" s="4">
        <f t="shared" si="34"/>
        <v>3.0000000000000013</v>
      </c>
      <c r="AF57" s="19">
        <f t="shared" si="4"/>
        <v>0</v>
      </c>
      <c r="AG57" s="19">
        <f t="shared" si="5"/>
        <v>0</v>
      </c>
      <c r="AH57" s="19"/>
      <c r="AI57" s="19">
        <f t="shared" si="6"/>
        <v>33.382685902179858</v>
      </c>
      <c r="AJ57" s="19">
        <f t="shared" si="7"/>
        <v>43.5</v>
      </c>
      <c r="AK57" s="19"/>
      <c r="AL57" s="19">
        <f t="shared" si="8"/>
        <v>7.794228634059948</v>
      </c>
      <c r="AM57" s="19">
        <f t="shared" si="9"/>
        <v>4.4999999999999991</v>
      </c>
      <c r="AN57" s="19">
        <f t="shared" si="35"/>
        <v>9</v>
      </c>
      <c r="AO57" s="19">
        <f t="shared" si="36"/>
        <v>0.52359877559829882</v>
      </c>
      <c r="AP57" s="19">
        <f t="shared" si="37"/>
        <v>29.999999999999996</v>
      </c>
      <c r="AQ57" s="19">
        <f t="shared" si="54"/>
        <v>26.100000000000023</v>
      </c>
      <c r="AR57" s="19">
        <f t="shared" si="38"/>
        <v>0.29999999999999993</v>
      </c>
      <c r="AS57" s="19">
        <f t="shared" si="39"/>
        <v>-0.51961524227066325</v>
      </c>
      <c r="AT57" s="4" t="s">
        <v>0</v>
      </c>
      <c r="AU57" s="4">
        <f t="shared" si="40"/>
        <v>2302</v>
      </c>
      <c r="AV57" s="19">
        <f t="shared" si="10"/>
        <v>33.682685902179855</v>
      </c>
      <c r="AW57" s="19">
        <f t="shared" si="11"/>
        <v>42.98038475772934</v>
      </c>
      <c r="AX57" s="8">
        <f t="shared" si="41"/>
        <v>5</v>
      </c>
      <c r="AY57" s="4">
        <f t="shared" si="42"/>
        <v>12</v>
      </c>
      <c r="AZ57" s="8">
        <f t="shared" si="43"/>
        <v>1003</v>
      </c>
      <c r="BA57" s="4">
        <f t="shared" si="44"/>
        <v>0</v>
      </c>
      <c r="BB57" s="4">
        <f t="shared" si="45"/>
        <v>0</v>
      </c>
      <c r="BC57" s="4" t="str">
        <f t="shared" si="46"/>
        <v>G0</v>
      </c>
      <c r="BD57" s="4">
        <f t="shared" si="47"/>
        <v>0</v>
      </c>
      <c r="BE57" s="19">
        <f t="shared" si="48"/>
        <v>0.90000000000000036</v>
      </c>
      <c r="BF57" s="19">
        <f t="shared" si="49"/>
        <v>1.4999999999999969</v>
      </c>
      <c r="BG57" s="19">
        <f t="shared" si="50"/>
        <v>156.86989764584402</v>
      </c>
      <c r="BH57" s="1" t="str">
        <f t="shared" si="51"/>
        <v>T,2301,32.3,43.6,5,12,1002.9,0,0,G0,0</v>
      </c>
      <c r="BI57" s="1" t="str">
        <f t="shared" si="52"/>
        <v>T,2302,33.7,43.0,5,12,1003.0,0,0,G0,0</v>
      </c>
      <c r="BJ57" s="1" t="str">
        <f t="shared" si="12"/>
        <v/>
      </c>
      <c r="BK57" s="1" t="str">
        <f t="shared" si="13"/>
        <v>32.6,43.1,5.0,9.0,0.0,26.1,30.0,26.1</v>
      </c>
    </row>
    <row r="58" spans="1:63" x14ac:dyDescent="0.2">
      <c r="A58" s="4">
        <f t="shared" si="55"/>
        <v>3.0000000000000013</v>
      </c>
      <c r="B58" s="4">
        <f t="shared" si="14"/>
        <v>15.000000000000005</v>
      </c>
      <c r="C58" s="4">
        <f t="shared" si="15"/>
        <v>1</v>
      </c>
      <c r="D58" s="4">
        <v>1</v>
      </c>
      <c r="E58" s="4">
        <f t="shared" si="16"/>
        <v>3.0000000000000013</v>
      </c>
      <c r="F58" s="19">
        <f t="shared" si="0"/>
        <v>0</v>
      </c>
      <c r="G58" s="19">
        <f t="shared" si="17"/>
        <v>0</v>
      </c>
      <c r="H58" s="19"/>
      <c r="I58" s="19">
        <f t="shared" si="18"/>
        <v>33.382685902179858</v>
      </c>
      <c r="J58" s="19">
        <f t="shared" si="19"/>
        <v>43.5</v>
      </c>
      <c r="K58" s="19"/>
      <c r="L58" s="19">
        <f t="shared" si="20"/>
        <v>7.794228634059948</v>
      </c>
      <c r="M58" s="19">
        <f t="shared" si="21"/>
        <v>4.4999999999999991</v>
      </c>
      <c r="N58" s="19">
        <f t="shared" si="22"/>
        <v>9</v>
      </c>
      <c r="O58" s="19">
        <f t="shared" si="23"/>
        <v>0.52359877559829882</v>
      </c>
      <c r="P58" s="19">
        <f t="shared" si="24"/>
        <v>29.999999999999996</v>
      </c>
      <c r="Q58" s="19">
        <f t="shared" si="53"/>
        <v>27.000000000000021</v>
      </c>
      <c r="R58" s="19">
        <f t="shared" si="25"/>
        <v>-0.29999999999999993</v>
      </c>
      <c r="S58" s="19">
        <f t="shared" si="26"/>
        <v>0.51961524227066325</v>
      </c>
      <c r="T58" s="4" t="s">
        <v>0</v>
      </c>
      <c r="U58" s="4">
        <f t="shared" si="27"/>
        <v>2301</v>
      </c>
      <c r="V58" s="19">
        <f t="shared" si="1"/>
        <v>33.082685902179861</v>
      </c>
      <c r="W58" s="19">
        <f t="shared" si="2"/>
        <v>44.01961524227066</v>
      </c>
      <c r="X58" s="8">
        <f t="shared" si="28"/>
        <v>5</v>
      </c>
      <c r="Y58" s="4">
        <f t="shared" si="3"/>
        <v>12</v>
      </c>
      <c r="Z58" s="8">
        <f t="shared" si="29"/>
        <v>1003</v>
      </c>
      <c r="AA58" s="4">
        <f t="shared" si="30"/>
        <v>0</v>
      </c>
      <c r="AB58" s="4">
        <f t="shared" si="31"/>
        <v>0</v>
      </c>
      <c r="AC58" s="4" t="str">
        <f t="shared" si="32"/>
        <v>G0</v>
      </c>
      <c r="AD58" s="4">
        <f t="shared" si="33"/>
        <v>0</v>
      </c>
      <c r="AE58" s="4">
        <f t="shared" si="34"/>
        <v>3.1000000000000014</v>
      </c>
      <c r="AF58" s="19">
        <f t="shared" si="4"/>
        <v>0</v>
      </c>
      <c r="AG58" s="19">
        <f t="shared" si="5"/>
        <v>0</v>
      </c>
      <c r="AH58" s="19"/>
      <c r="AI58" s="19">
        <f t="shared" si="6"/>
        <v>34.162108765585849</v>
      </c>
      <c r="AJ58" s="19">
        <f t="shared" si="7"/>
        <v>43.95</v>
      </c>
      <c r="AK58" s="19"/>
      <c r="AL58" s="19">
        <f t="shared" si="8"/>
        <v>7.794228634059948</v>
      </c>
      <c r="AM58" s="19">
        <f t="shared" si="9"/>
        <v>4.4999999999999991</v>
      </c>
      <c r="AN58" s="19">
        <f t="shared" si="35"/>
        <v>9</v>
      </c>
      <c r="AO58" s="19">
        <f t="shared" si="36"/>
        <v>0.52359877559829882</v>
      </c>
      <c r="AP58" s="19">
        <f t="shared" si="37"/>
        <v>29.999999999999996</v>
      </c>
      <c r="AQ58" s="19">
        <f t="shared" si="54"/>
        <v>27.000000000000021</v>
      </c>
      <c r="AR58" s="19">
        <f t="shared" si="38"/>
        <v>0.29999999999999993</v>
      </c>
      <c r="AS58" s="19">
        <f t="shared" si="39"/>
        <v>-0.51961524227066325</v>
      </c>
      <c r="AT58" s="4" t="s">
        <v>0</v>
      </c>
      <c r="AU58" s="4">
        <f t="shared" si="40"/>
        <v>2302</v>
      </c>
      <c r="AV58" s="19">
        <f t="shared" si="10"/>
        <v>34.462108765585846</v>
      </c>
      <c r="AW58" s="19">
        <f t="shared" si="11"/>
        <v>43.430384757729342</v>
      </c>
      <c r="AX58" s="8">
        <f t="shared" si="41"/>
        <v>5</v>
      </c>
      <c r="AY58" s="4">
        <f t="shared" si="42"/>
        <v>12</v>
      </c>
      <c r="AZ58" s="8">
        <f t="shared" si="43"/>
        <v>1003.1</v>
      </c>
      <c r="BA58" s="4">
        <f t="shared" si="44"/>
        <v>0</v>
      </c>
      <c r="BB58" s="4">
        <f t="shared" si="45"/>
        <v>0</v>
      </c>
      <c r="BC58" s="4" t="str">
        <f t="shared" si="46"/>
        <v>G0</v>
      </c>
      <c r="BD58" s="4">
        <f t="shared" si="47"/>
        <v>0</v>
      </c>
      <c r="BE58" s="19">
        <f t="shared" si="48"/>
        <v>0.8999999999999978</v>
      </c>
      <c r="BF58" s="19">
        <f t="shared" si="49"/>
        <v>1.4999999999999876</v>
      </c>
      <c r="BG58" s="19">
        <f t="shared" si="50"/>
        <v>156.86989764584416</v>
      </c>
      <c r="BH58" s="1" t="str">
        <f t="shared" si="51"/>
        <v>T,2301,33.1,44.0,5,12,1003.0,0,0,G0,0</v>
      </c>
      <c r="BI58" s="1" t="str">
        <f t="shared" si="52"/>
        <v>T,2302,34.5,43.4,5,12,1003.1,0,0,G0,0</v>
      </c>
      <c r="BJ58" s="1" t="str">
        <f t="shared" si="12"/>
        <v>T,2301,33.1,44.0,5,12,1003.0,0,0,G0,0|T,2302,34.5,43.4,5,12,1003.1,0,0,G0,0|</v>
      </c>
      <c r="BK58" s="1" t="str">
        <f t="shared" si="13"/>
        <v>33.4,43.5,5.0,9.0,0.0,27.0,30.0,27.0</v>
      </c>
    </row>
    <row r="59" spans="1:63" x14ac:dyDescent="0.2">
      <c r="A59" s="4">
        <f t="shared" si="55"/>
        <v>3.1000000000000014</v>
      </c>
      <c r="B59" s="4">
        <f t="shared" si="14"/>
        <v>15.500000000000007</v>
      </c>
      <c r="C59" s="4">
        <f t="shared" si="15"/>
        <v>0</v>
      </c>
      <c r="D59" s="4">
        <v>1</v>
      </c>
      <c r="E59" s="4">
        <f t="shared" si="16"/>
        <v>3.1000000000000014</v>
      </c>
      <c r="F59" s="19">
        <f t="shared" si="0"/>
        <v>0</v>
      </c>
      <c r="G59" s="19">
        <f t="shared" si="17"/>
        <v>0</v>
      </c>
      <c r="H59" s="19"/>
      <c r="I59" s="19">
        <f t="shared" si="18"/>
        <v>34.162108765585849</v>
      </c>
      <c r="J59" s="19">
        <f t="shared" si="19"/>
        <v>43.95</v>
      </c>
      <c r="K59" s="19"/>
      <c r="L59" s="19">
        <f t="shared" si="20"/>
        <v>7.794228634059948</v>
      </c>
      <c r="M59" s="19">
        <f t="shared" si="21"/>
        <v>4.4999999999999991</v>
      </c>
      <c r="N59" s="19">
        <f t="shared" si="22"/>
        <v>9</v>
      </c>
      <c r="O59" s="19">
        <f t="shared" si="23"/>
        <v>0.52359877559829882</v>
      </c>
      <c r="P59" s="19">
        <f t="shared" si="24"/>
        <v>29.999999999999996</v>
      </c>
      <c r="Q59" s="19">
        <f t="shared" si="53"/>
        <v>27.90000000000002</v>
      </c>
      <c r="R59" s="19">
        <f t="shared" si="25"/>
        <v>-0.29999999999999993</v>
      </c>
      <c r="S59" s="19">
        <f t="shared" si="26"/>
        <v>0.51961524227066325</v>
      </c>
      <c r="T59" s="4" t="s">
        <v>0</v>
      </c>
      <c r="U59" s="4">
        <f t="shared" si="27"/>
        <v>2301</v>
      </c>
      <c r="V59" s="19">
        <f t="shared" si="1"/>
        <v>33.862108765585852</v>
      </c>
      <c r="W59" s="19">
        <f t="shared" si="2"/>
        <v>44.469615242270663</v>
      </c>
      <c r="X59" s="8">
        <f t="shared" si="28"/>
        <v>5</v>
      </c>
      <c r="Y59" s="4">
        <f t="shared" si="3"/>
        <v>12</v>
      </c>
      <c r="Z59" s="8">
        <f t="shared" si="29"/>
        <v>1003.1</v>
      </c>
      <c r="AA59" s="4">
        <f t="shared" si="30"/>
        <v>0</v>
      </c>
      <c r="AB59" s="4">
        <f t="shared" si="31"/>
        <v>0</v>
      </c>
      <c r="AC59" s="4" t="str">
        <f t="shared" si="32"/>
        <v>G0</v>
      </c>
      <c r="AD59" s="4">
        <f t="shared" si="33"/>
        <v>0</v>
      </c>
      <c r="AE59" s="4">
        <f t="shared" si="34"/>
        <v>3.2000000000000015</v>
      </c>
      <c r="AF59" s="19">
        <f t="shared" si="4"/>
        <v>0</v>
      </c>
      <c r="AG59" s="19">
        <f t="shared" si="5"/>
        <v>0</v>
      </c>
      <c r="AH59" s="19"/>
      <c r="AI59" s="19">
        <f t="shared" si="6"/>
        <v>34.941531628991847</v>
      </c>
      <c r="AJ59" s="19">
        <f t="shared" si="7"/>
        <v>44.400000000000006</v>
      </c>
      <c r="AK59" s="19"/>
      <c r="AL59" s="19">
        <f t="shared" si="8"/>
        <v>7.794228634059948</v>
      </c>
      <c r="AM59" s="19">
        <f t="shared" si="9"/>
        <v>4.4999999999999991</v>
      </c>
      <c r="AN59" s="19">
        <f t="shared" si="35"/>
        <v>9</v>
      </c>
      <c r="AO59" s="19">
        <f t="shared" si="36"/>
        <v>0.52359877559829882</v>
      </c>
      <c r="AP59" s="19">
        <f t="shared" si="37"/>
        <v>29.999999999999996</v>
      </c>
      <c r="AQ59" s="19">
        <f t="shared" si="54"/>
        <v>27.900000000000027</v>
      </c>
      <c r="AR59" s="19">
        <f t="shared" si="38"/>
        <v>0.29999999999999993</v>
      </c>
      <c r="AS59" s="19">
        <f t="shared" si="39"/>
        <v>-0.51961524227066325</v>
      </c>
      <c r="AT59" s="4" t="s">
        <v>0</v>
      </c>
      <c r="AU59" s="4">
        <f t="shared" si="40"/>
        <v>2302</v>
      </c>
      <c r="AV59" s="19">
        <f t="shared" si="10"/>
        <v>35.241531628991844</v>
      </c>
      <c r="AW59" s="19">
        <f t="shared" si="11"/>
        <v>43.880384757729345</v>
      </c>
      <c r="AX59" s="8">
        <f t="shared" si="41"/>
        <v>5</v>
      </c>
      <c r="AY59" s="4">
        <f t="shared" si="42"/>
        <v>12</v>
      </c>
      <c r="AZ59" s="8">
        <f t="shared" si="43"/>
        <v>1003.2</v>
      </c>
      <c r="BA59" s="4">
        <f t="shared" si="44"/>
        <v>0</v>
      </c>
      <c r="BB59" s="4">
        <f t="shared" si="45"/>
        <v>0</v>
      </c>
      <c r="BC59" s="4" t="str">
        <f t="shared" si="46"/>
        <v>G0</v>
      </c>
      <c r="BD59" s="4">
        <f t="shared" si="47"/>
        <v>0</v>
      </c>
      <c r="BE59" s="19">
        <f t="shared" si="48"/>
        <v>0.90000000000000391</v>
      </c>
      <c r="BF59" s="19">
        <f t="shared" si="49"/>
        <v>1.499999999999994</v>
      </c>
      <c r="BG59" s="19">
        <f t="shared" si="50"/>
        <v>156.86989764584428</v>
      </c>
      <c r="BH59" s="1" t="str">
        <f t="shared" si="51"/>
        <v>T,2301,33.9,44.5,5,12,1003.1,0,0,G0,0</v>
      </c>
      <c r="BI59" s="1" t="str">
        <f t="shared" si="52"/>
        <v>T,2302,35.2,43.9,5,12,1003.2,0,0,G0,0</v>
      </c>
      <c r="BJ59" s="1" t="str">
        <f t="shared" si="12"/>
        <v/>
      </c>
      <c r="BK59" s="1" t="str">
        <f t="shared" si="13"/>
        <v>34.2,44.0,5.0,9.0,0.0,27.9,30.0,27.9</v>
      </c>
    </row>
    <row r="60" spans="1:63" x14ac:dyDescent="0.2">
      <c r="A60" s="4">
        <f t="shared" si="55"/>
        <v>3.2000000000000015</v>
      </c>
      <c r="B60" s="4">
        <f t="shared" si="14"/>
        <v>16.000000000000007</v>
      </c>
      <c r="C60" s="4">
        <f t="shared" si="15"/>
        <v>1</v>
      </c>
      <c r="D60" s="4">
        <v>1</v>
      </c>
      <c r="E60" s="4">
        <f t="shared" si="16"/>
        <v>3.2000000000000015</v>
      </c>
      <c r="F60" s="19">
        <f t="shared" si="0"/>
        <v>0</v>
      </c>
      <c r="G60" s="19">
        <f t="shared" si="17"/>
        <v>0</v>
      </c>
      <c r="H60" s="19"/>
      <c r="I60" s="19">
        <f t="shared" si="18"/>
        <v>34.941531628991847</v>
      </c>
      <c r="J60" s="19">
        <f t="shared" si="19"/>
        <v>44.400000000000006</v>
      </c>
      <c r="K60" s="19"/>
      <c r="L60" s="19">
        <f t="shared" si="20"/>
        <v>7.794228634059948</v>
      </c>
      <c r="M60" s="19">
        <f t="shared" si="21"/>
        <v>4.4999999999999991</v>
      </c>
      <c r="N60" s="19">
        <f t="shared" si="22"/>
        <v>9</v>
      </c>
      <c r="O60" s="19">
        <f t="shared" si="23"/>
        <v>0.52359877559829882</v>
      </c>
      <c r="P60" s="19">
        <f t="shared" si="24"/>
        <v>29.999999999999996</v>
      </c>
      <c r="Q60" s="19">
        <f t="shared" si="53"/>
        <v>28.800000000000026</v>
      </c>
      <c r="R60" s="19">
        <f t="shared" si="25"/>
        <v>-0.29999999999999993</v>
      </c>
      <c r="S60" s="19">
        <f t="shared" si="26"/>
        <v>0.51961524227066325</v>
      </c>
      <c r="T60" s="4" t="s">
        <v>0</v>
      </c>
      <c r="U60" s="4">
        <f t="shared" si="27"/>
        <v>2301</v>
      </c>
      <c r="V60" s="19">
        <f t="shared" si="1"/>
        <v>34.641531628991849</v>
      </c>
      <c r="W60" s="19">
        <f t="shared" si="2"/>
        <v>44.919615242270666</v>
      </c>
      <c r="X60" s="8">
        <f t="shared" si="28"/>
        <v>5</v>
      </c>
      <c r="Y60" s="4">
        <f t="shared" si="3"/>
        <v>12</v>
      </c>
      <c r="Z60" s="8">
        <f t="shared" si="29"/>
        <v>1003.2</v>
      </c>
      <c r="AA60" s="4">
        <f t="shared" si="30"/>
        <v>0</v>
      </c>
      <c r="AB60" s="4">
        <f t="shared" si="31"/>
        <v>0</v>
      </c>
      <c r="AC60" s="4" t="str">
        <f t="shared" si="32"/>
        <v>G0</v>
      </c>
      <c r="AD60" s="4">
        <f t="shared" si="33"/>
        <v>0</v>
      </c>
      <c r="AE60" s="4">
        <f t="shared" si="34"/>
        <v>3.3000000000000016</v>
      </c>
      <c r="AF60" s="19">
        <f t="shared" si="4"/>
        <v>0</v>
      </c>
      <c r="AG60" s="19">
        <f t="shared" si="5"/>
        <v>0</v>
      </c>
      <c r="AH60" s="19"/>
      <c r="AI60" s="19">
        <f t="shared" si="6"/>
        <v>35.720954492397837</v>
      </c>
      <c r="AJ60" s="19">
        <f t="shared" si="7"/>
        <v>44.850000000000009</v>
      </c>
      <c r="AK60" s="19"/>
      <c r="AL60" s="19">
        <f t="shared" si="8"/>
        <v>7.794228634059948</v>
      </c>
      <c r="AM60" s="19">
        <f t="shared" si="9"/>
        <v>4.4999999999999991</v>
      </c>
      <c r="AN60" s="19">
        <f t="shared" si="35"/>
        <v>9</v>
      </c>
      <c r="AO60" s="19">
        <f t="shared" si="36"/>
        <v>0.52359877559829882</v>
      </c>
      <c r="AP60" s="19">
        <f t="shared" si="37"/>
        <v>29.999999999999996</v>
      </c>
      <c r="AQ60" s="19">
        <f t="shared" si="54"/>
        <v>28.800000000000026</v>
      </c>
      <c r="AR60" s="19">
        <f t="shared" si="38"/>
        <v>0.29999999999999993</v>
      </c>
      <c r="AS60" s="19">
        <f t="shared" si="39"/>
        <v>-0.51961524227066325</v>
      </c>
      <c r="AT60" s="4" t="s">
        <v>0</v>
      </c>
      <c r="AU60" s="4">
        <f t="shared" si="40"/>
        <v>2302</v>
      </c>
      <c r="AV60" s="19">
        <f t="shared" si="10"/>
        <v>36.020954492397834</v>
      </c>
      <c r="AW60" s="19">
        <f t="shared" si="11"/>
        <v>44.330384757729348</v>
      </c>
      <c r="AX60" s="8">
        <f t="shared" si="41"/>
        <v>5</v>
      </c>
      <c r="AY60" s="4">
        <f t="shared" si="42"/>
        <v>12</v>
      </c>
      <c r="AZ60" s="8">
        <f t="shared" si="43"/>
        <v>1003.3</v>
      </c>
      <c r="BA60" s="4">
        <f t="shared" si="44"/>
        <v>0</v>
      </c>
      <c r="BB60" s="4">
        <f t="shared" si="45"/>
        <v>0</v>
      </c>
      <c r="BC60" s="4" t="str">
        <f t="shared" si="46"/>
        <v>G0</v>
      </c>
      <c r="BD60" s="4">
        <f t="shared" si="47"/>
        <v>0</v>
      </c>
      <c r="BE60" s="19">
        <f t="shared" si="48"/>
        <v>0.8999999999999978</v>
      </c>
      <c r="BF60" s="19">
        <f t="shared" si="49"/>
        <v>1.4999999999999876</v>
      </c>
      <c r="BG60" s="19">
        <f t="shared" si="50"/>
        <v>156.86989764584416</v>
      </c>
      <c r="BH60" s="1" t="str">
        <f t="shared" si="51"/>
        <v>T,2301,34.6,44.9,5,12,1003.2,0,0,G0,0</v>
      </c>
      <c r="BI60" s="1" t="str">
        <f t="shared" si="52"/>
        <v>T,2302,36.0,44.3,5,12,1003.3,0,0,G0,0</v>
      </c>
      <c r="BJ60" s="1" t="str">
        <f t="shared" si="12"/>
        <v>T,2301,34.6,44.9,5,12,1003.2,0,0,G0,0|T,2302,36.0,44.3,5,12,1003.3,0,0,G0,0|</v>
      </c>
      <c r="BK60" s="1" t="str">
        <f t="shared" si="13"/>
        <v>34.9,44.4,5.0,9.0,0.0,28.8,30.0,28.8</v>
      </c>
    </row>
    <row r="61" spans="1:63" x14ac:dyDescent="0.2">
      <c r="A61" s="4">
        <f t="shared" si="55"/>
        <v>3.3000000000000016</v>
      </c>
      <c r="B61" s="4">
        <f t="shared" si="14"/>
        <v>16.500000000000007</v>
      </c>
      <c r="C61" s="4">
        <f t="shared" si="15"/>
        <v>0</v>
      </c>
      <c r="D61" s="4">
        <v>1</v>
      </c>
      <c r="E61" s="4">
        <f t="shared" si="16"/>
        <v>3.3000000000000016</v>
      </c>
      <c r="F61" s="19">
        <f t="shared" si="0"/>
        <v>0</v>
      </c>
      <c r="G61" s="19">
        <f t="shared" si="17"/>
        <v>0</v>
      </c>
      <c r="H61" s="19"/>
      <c r="I61" s="19">
        <f t="shared" si="18"/>
        <v>35.720954492397837</v>
      </c>
      <c r="J61" s="19">
        <f t="shared" si="19"/>
        <v>44.850000000000009</v>
      </c>
      <c r="K61" s="19"/>
      <c r="L61" s="19">
        <f t="shared" si="20"/>
        <v>7.794228634059948</v>
      </c>
      <c r="M61" s="19">
        <f t="shared" si="21"/>
        <v>4.4999999999999991</v>
      </c>
      <c r="N61" s="19">
        <f t="shared" si="22"/>
        <v>9</v>
      </c>
      <c r="O61" s="19">
        <f t="shared" si="23"/>
        <v>0.52359877559829882</v>
      </c>
      <c r="P61" s="19">
        <f t="shared" si="24"/>
        <v>29.999999999999996</v>
      </c>
      <c r="Q61" s="19">
        <f t="shared" si="53"/>
        <v>29.700000000000024</v>
      </c>
      <c r="R61" s="19">
        <f t="shared" si="25"/>
        <v>-0.29999999999999993</v>
      </c>
      <c r="S61" s="19">
        <f t="shared" si="26"/>
        <v>0.51961524227066325</v>
      </c>
      <c r="T61" s="4" t="s">
        <v>0</v>
      </c>
      <c r="U61" s="4">
        <f t="shared" si="27"/>
        <v>2301</v>
      </c>
      <c r="V61" s="19">
        <f t="shared" si="1"/>
        <v>35.42095449239784</v>
      </c>
      <c r="W61" s="19">
        <f t="shared" si="2"/>
        <v>45.369615242270669</v>
      </c>
      <c r="X61" s="8">
        <f t="shared" si="28"/>
        <v>5</v>
      </c>
      <c r="Y61" s="4">
        <f t="shared" si="3"/>
        <v>12</v>
      </c>
      <c r="Z61" s="8">
        <f t="shared" si="29"/>
        <v>1003.3</v>
      </c>
      <c r="AA61" s="4">
        <f t="shared" si="30"/>
        <v>0</v>
      </c>
      <c r="AB61" s="4">
        <f t="shared" si="31"/>
        <v>0</v>
      </c>
      <c r="AC61" s="4" t="str">
        <f t="shared" si="32"/>
        <v>G0</v>
      </c>
      <c r="AD61" s="4">
        <f t="shared" si="33"/>
        <v>0</v>
      </c>
      <c r="AE61" s="4">
        <f t="shared" si="34"/>
        <v>3.4000000000000017</v>
      </c>
      <c r="AF61" s="19">
        <f t="shared" si="4"/>
        <v>0</v>
      </c>
      <c r="AG61" s="19">
        <f t="shared" si="5"/>
        <v>0</v>
      </c>
      <c r="AH61" s="19"/>
      <c r="AI61" s="19">
        <f t="shared" si="6"/>
        <v>36.500377355803835</v>
      </c>
      <c r="AJ61" s="19">
        <f t="shared" si="7"/>
        <v>45.300000000000004</v>
      </c>
      <c r="AK61" s="19"/>
      <c r="AL61" s="19">
        <f t="shared" si="8"/>
        <v>7.794228634059948</v>
      </c>
      <c r="AM61" s="19">
        <f t="shared" si="9"/>
        <v>4.4999999999999991</v>
      </c>
      <c r="AN61" s="19">
        <f t="shared" si="35"/>
        <v>9</v>
      </c>
      <c r="AO61" s="19">
        <f t="shared" si="36"/>
        <v>0.52359877559829882</v>
      </c>
      <c r="AP61" s="19">
        <f t="shared" si="37"/>
        <v>29.999999999999996</v>
      </c>
      <c r="AQ61" s="19">
        <f t="shared" si="54"/>
        <v>29.700000000000024</v>
      </c>
      <c r="AR61" s="19">
        <f t="shared" si="38"/>
        <v>0.29999999999999993</v>
      </c>
      <c r="AS61" s="19">
        <f t="shared" si="39"/>
        <v>-0.51961524227066325</v>
      </c>
      <c r="AT61" s="4" t="s">
        <v>0</v>
      </c>
      <c r="AU61" s="4">
        <f t="shared" si="40"/>
        <v>2302</v>
      </c>
      <c r="AV61" s="19">
        <f t="shared" si="10"/>
        <v>36.800377355803832</v>
      </c>
      <c r="AW61" s="19">
        <f t="shared" si="11"/>
        <v>44.780384757729344</v>
      </c>
      <c r="AX61" s="8">
        <f t="shared" si="41"/>
        <v>5</v>
      </c>
      <c r="AY61" s="4">
        <f t="shared" si="42"/>
        <v>12</v>
      </c>
      <c r="AZ61" s="8">
        <f t="shared" si="43"/>
        <v>1003.4</v>
      </c>
      <c r="BA61" s="4">
        <f t="shared" si="44"/>
        <v>0</v>
      </c>
      <c r="BB61" s="4">
        <f t="shared" si="45"/>
        <v>0</v>
      </c>
      <c r="BC61" s="4" t="str">
        <f t="shared" si="46"/>
        <v>G0</v>
      </c>
      <c r="BD61" s="4">
        <f t="shared" si="47"/>
        <v>0</v>
      </c>
      <c r="BE61" s="19">
        <f t="shared" si="48"/>
        <v>0.90000000000000036</v>
      </c>
      <c r="BF61" s="19">
        <f t="shared" si="49"/>
        <v>1.4999999999999969</v>
      </c>
      <c r="BG61" s="19">
        <f t="shared" si="50"/>
        <v>156.86989764584402</v>
      </c>
      <c r="BH61" s="1" t="str">
        <f t="shared" si="51"/>
        <v>T,2301,35.4,45.4,5,12,1003.3,0,0,G0,0</v>
      </c>
      <c r="BI61" s="1" t="str">
        <f t="shared" si="52"/>
        <v>T,2302,36.8,44.8,5,12,1003.4,0,0,G0,0</v>
      </c>
      <c r="BJ61" s="1" t="str">
        <f t="shared" si="12"/>
        <v/>
      </c>
      <c r="BK61" s="1" t="str">
        <f t="shared" si="13"/>
        <v>35.7,44.9,5.0,9.0,0.0,29.7,30.0,29.7</v>
      </c>
    </row>
    <row r="62" spans="1:63" x14ac:dyDescent="0.2">
      <c r="A62" s="4">
        <f t="shared" si="55"/>
        <v>3.4000000000000017</v>
      </c>
      <c r="B62" s="4">
        <f t="shared" si="14"/>
        <v>17.000000000000007</v>
      </c>
      <c r="C62" s="4">
        <f t="shared" si="15"/>
        <v>1</v>
      </c>
      <c r="D62" s="4">
        <v>1</v>
      </c>
      <c r="E62" s="4">
        <f t="shared" si="16"/>
        <v>3.4000000000000017</v>
      </c>
      <c r="F62" s="19">
        <f t="shared" si="0"/>
        <v>0</v>
      </c>
      <c r="G62" s="19">
        <f t="shared" si="17"/>
        <v>0</v>
      </c>
      <c r="H62" s="19"/>
      <c r="I62" s="19">
        <f t="shared" si="18"/>
        <v>36.500377355803835</v>
      </c>
      <c r="J62" s="19">
        <f t="shared" si="19"/>
        <v>45.300000000000004</v>
      </c>
      <c r="K62" s="19"/>
      <c r="L62" s="19">
        <f t="shared" si="20"/>
        <v>7.794228634059948</v>
      </c>
      <c r="M62" s="19">
        <f t="shared" si="21"/>
        <v>4.4999999999999991</v>
      </c>
      <c r="N62" s="19">
        <f t="shared" si="22"/>
        <v>9</v>
      </c>
      <c r="O62" s="19">
        <f t="shared" si="23"/>
        <v>0.52359877559829882</v>
      </c>
      <c r="P62" s="19">
        <f t="shared" si="24"/>
        <v>29.999999999999996</v>
      </c>
      <c r="Q62" s="19">
        <f t="shared" si="53"/>
        <v>30.600000000000023</v>
      </c>
      <c r="R62" s="19">
        <f t="shared" si="25"/>
        <v>-0.29999999999999993</v>
      </c>
      <c r="S62" s="19">
        <f t="shared" si="26"/>
        <v>0.51961524227066325</v>
      </c>
      <c r="T62" s="4" t="s">
        <v>0</v>
      </c>
      <c r="U62" s="4">
        <f t="shared" si="27"/>
        <v>2301</v>
      </c>
      <c r="V62" s="19">
        <f t="shared" si="1"/>
        <v>36.200377355803838</v>
      </c>
      <c r="W62" s="19">
        <f t="shared" si="2"/>
        <v>45.819615242270665</v>
      </c>
      <c r="X62" s="8">
        <f t="shared" si="28"/>
        <v>5</v>
      </c>
      <c r="Y62" s="4">
        <f t="shared" si="3"/>
        <v>12</v>
      </c>
      <c r="Z62" s="8">
        <f t="shared" si="29"/>
        <v>1003.4</v>
      </c>
      <c r="AA62" s="4">
        <f t="shared" si="30"/>
        <v>0</v>
      </c>
      <c r="AB62" s="4">
        <f t="shared" si="31"/>
        <v>0</v>
      </c>
      <c r="AC62" s="4" t="str">
        <f t="shared" si="32"/>
        <v>G0</v>
      </c>
      <c r="AD62" s="4">
        <f t="shared" si="33"/>
        <v>0</v>
      </c>
      <c r="AE62" s="4">
        <f t="shared" si="34"/>
        <v>3.5000000000000018</v>
      </c>
      <c r="AF62" s="19">
        <f t="shared" si="4"/>
        <v>0</v>
      </c>
      <c r="AG62" s="19">
        <f t="shared" si="5"/>
        <v>0</v>
      </c>
      <c r="AH62" s="19"/>
      <c r="AI62" s="19">
        <f t="shared" si="6"/>
        <v>37.279800219209832</v>
      </c>
      <c r="AJ62" s="19">
        <f t="shared" si="7"/>
        <v>45.750000000000007</v>
      </c>
      <c r="AK62" s="19"/>
      <c r="AL62" s="19">
        <f t="shared" si="8"/>
        <v>7.794228634059948</v>
      </c>
      <c r="AM62" s="19">
        <f t="shared" si="9"/>
        <v>4.4999999999999991</v>
      </c>
      <c r="AN62" s="19">
        <f t="shared" si="35"/>
        <v>9</v>
      </c>
      <c r="AO62" s="19">
        <f t="shared" si="36"/>
        <v>0.52359877559829882</v>
      </c>
      <c r="AP62" s="19">
        <f t="shared" si="37"/>
        <v>29.999999999999996</v>
      </c>
      <c r="AQ62" s="19">
        <f t="shared" si="54"/>
        <v>30.60000000000003</v>
      </c>
      <c r="AR62" s="19">
        <f t="shared" si="38"/>
        <v>0.29999999999999993</v>
      </c>
      <c r="AS62" s="19">
        <f t="shared" si="39"/>
        <v>-0.51961524227066325</v>
      </c>
      <c r="AT62" s="4" t="s">
        <v>0</v>
      </c>
      <c r="AU62" s="4">
        <f t="shared" si="40"/>
        <v>2302</v>
      </c>
      <c r="AV62" s="19">
        <f t="shared" si="10"/>
        <v>37.579800219209829</v>
      </c>
      <c r="AW62" s="19">
        <f t="shared" si="11"/>
        <v>45.230384757729347</v>
      </c>
      <c r="AX62" s="8">
        <f t="shared" si="41"/>
        <v>5</v>
      </c>
      <c r="AY62" s="4">
        <f t="shared" si="42"/>
        <v>12</v>
      </c>
      <c r="AZ62" s="8">
        <f t="shared" si="43"/>
        <v>1003.5</v>
      </c>
      <c r="BA62" s="4">
        <f t="shared" si="44"/>
        <v>0</v>
      </c>
      <c r="BB62" s="4">
        <f t="shared" si="45"/>
        <v>0</v>
      </c>
      <c r="BC62" s="4" t="str">
        <f t="shared" si="46"/>
        <v>G0</v>
      </c>
      <c r="BD62" s="4">
        <f t="shared" si="47"/>
        <v>0</v>
      </c>
      <c r="BE62" s="19">
        <f t="shared" si="48"/>
        <v>0.90000000000000391</v>
      </c>
      <c r="BF62" s="19">
        <f t="shared" si="49"/>
        <v>1.499999999999994</v>
      </c>
      <c r="BG62" s="19">
        <f t="shared" si="50"/>
        <v>156.86989764584428</v>
      </c>
      <c r="BH62" s="1" t="str">
        <f t="shared" si="51"/>
        <v>T,2301,36.2,45.8,5,12,1003.4,0,0,G0,0</v>
      </c>
      <c r="BI62" s="1" t="str">
        <f t="shared" si="52"/>
        <v>T,2302,37.6,45.2,5,12,1003.5,0,0,G0,0</v>
      </c>
      <c r="BJ62" s="1" t="str">
        <f t="shared" si="12"/>
        <v>T,2301,36.2,45.8,5,12,1003.4,0,0,G0,0|T,2302,37.6,45.2,5,12,1003.5,0,0,G0,0|</v>
      </c>
      <c r="BK62" s="1" t="str">
        <f t="shared" si="13"/>
        <v>36.5,45.3,5.0,9.0,0.0,30.6,30.0,30.6</v>
      </c>
    </row>
    <row r="63" spans="1:63" x14ac:dyDescent="0.2">
      <c r="A63" s="4">
        <f t="shared" si="55"/>
        <v>3.5000000000000018</v>
      </c>
      <c r="B63" s="4">
        <f t="shared" si="14"/>
        <v>17.500000000000007</v>
      </c>
      <c r="C63" s="4">
        <f t="shared" si="15"/>
        <v>0</v>
      </c>
      <c r="D63" s="4">
        <v>1</v>
      </c>
      <c r="E63" s="4">
        <f t="shared" si="16"/>
        <v>3.5000000000000018</v>
      </c>
      <c r="F63" s="19">
        <f t="shared" si="0"/>
        <v>0</v>
      </c>
      <c r="G63" s="19">
        <f t="shared" si="17"/>
        <v>0</v>
      </c>
      <c r="H63" s="19"/>
      <c r="I63" s="19">
        <f t="shared" si="18"/>
        <v>37.279800219209832</v>
      </c>
      <c r="J63" s="19">
        <f t="shared" si="19"/>
        <v>45.750000000000007</v>
      </c>
      <c r="K63" s="19"/>
      <c r="L63" s="19">
        <f t="shared" si="20"/>
        <v>7.794228634059948</v>
      </c>
      <c r="M63" s="19">
        <f t="shared" si="21"/>
        <v>4.4999999999999991</v>
      </c>
      <c r="N63" s="19">
        <f t="shared" si="22"/>
        <v>9</v>
      </c>
      <c r="O63" s="19">
        <f t="shared" si="23"/>
        <v>0.52359877559829882</v>
      </c>
      <c r="P63" s="19">
        <f t="shared" si="24"/>
        <v>29.999999999999996</v>
      </c>
      <c r="Q63" s="19">
        <f t="shared" si="53"/>
        <v>31.500000000000028</v>
      </c>
      <c r="R63" s="19">
        <f t="shared" si="25"/>
        <v>-0.29999999999999993</v>
      </c>
      <c r="S63" s="19">
        <f t="shared" si="26"/>
        <v>0.51961524227066325</v>
      </c>
      <c r="T63" s="4" t="s">
        <v>0</v>
      </c>
      <c r="U63" s="4">
        <f t="shared" si="27"/>
        <v>2301</v>
      </c>
      <c r="V63" s="19">
        <f t="shared" si="1"/>
        <v>36.979800219209835</v>
      </c>
      <c r="W63" s="19">
        <f t="shared" si="2"/>
        <v>46.269615242270667</v>
      </c>
      <c r="X63" s="8">
        <f t="shared" si="28"/>
        <v>5</v>
      </c>
      <c r="Y63" s="4">
        <f t="shared" si="3"/>
        <v>12</v>
      </c>
      <c r="Z63" s="8">
        <f t="shared" si="29"/>
        <v>1003.5</v>
      </c>
      <c r="AA63" s="4">
        <f t="shared" si="30"/>
        <v>0</v>
      </c>
      <c r="AB63" s="4">
        <f t="shared" si="31"/>
        <v>0</v>
      </c>
      <c r="AC63" s="4" t="str">
        <f t="shared" si="32"/>
        <v>G0</v>
      </c>
      <c r="AD63" s="4">
        <f t="shared" si="33"/>
        <v>0</v>
      </c>
      <c r="AE63" s="4">
        <f t="shared" si="34"/>
        <v>3.6000000000000019</v>
      </c>
      <c r="AF63" s="19">
        <f t="shared" si="4"/>
        <v>0</v>
      </c>
      <c r="AG63" s="19">
        <f t="shared" si="5"/>
        <v>0</v>
      </c>
      <c r="AH63" s="19"/>
      <c r="AI63" s="19">
        <f t="shared" si="6"/>
        <v>38.05922308261583</v>
      </c>
      <c r="AJ63" s="19">
        <f t="shared" si="7"/>
        <v>46.2</v>
      </c>
      <c r="AK63" s="19"/>
      <c r="AL63" s="19">
        <f t="shared" si="8"/>
        <v>7.794228634059948</v>
      </c>
      <c r="AM63" s="19">
        <f t="shared" si="9"/>
        <v>4.4999999999999991</v>
      </c>
      <c r="AN63" s="19">
        <f t="shared" si="35"/>
        <v>9</v>
      </c>
      <c r="AO63" s="19">
        <f t="shared" si="36"/>
        <v>0.52359877559829882</v>
      </c>
      <c r="AP63" s="19">
        <f t="shared" si="37"/>
        <v>29.999999999999996</v>
      </c>
      <c r="AQ63" s="19">
        <f t="shared" si="54"/>
        <v>31.500000000000028</v>
      </c>
      <c r="AR63" s="19">
        <f t="shared" si="38"/>
        <v>0.29999999999999993</v>
      </c>
      <c r="AS63" s="19">
        <f t="shared" si="39"/>
        <v>-0.51961524227066325</v>
      </c>
      <c r="AT63" s="4" t="s">
        <v>0</v>
      </c>
      <c r="AU63" s="4">
        <f t="shared" si="40"/>
        <v>2302</v>
      </c>
      <c r="AV63" s="19">
        <f t="shared" si="10"/>
        <v>38.359223082615827</v>
      </c>
      <c r="AW63" s="19">
        <f t="shared" si="11"/>
        <v>45.680384757729342</v>
      </c>
      <c r="AX63" s="8">
        <f t="shared" si="41"/>
        <v>5</v>
      </c>
      <c r="AY63" s="4">
        <f t="shared" si="42"/>
        <v>12</v>
      </c>
      <c r="AZ63" s="8">
        <f t="shared" si="43"/>
        <v>1003.6</v>
      </c>
      <c r="BA63" s="4">
        <f t="shared" si="44"/>
        <v>0</v>
      </c>
      <c r="BB63" s="4">
        <f t="shared" si="45"/>
        <v>0</v>
      </c>
      <c r="BC63" s="4" t="str">
        <f t="shared" si="46"/>
        <v>G0</v>
      </c>
      <c r="BD63" s="4">
        <f t="shared" si="47"/>
        <v>0</v>
      </c>
      <c r="BE63" s="19">
        <f t="shared" si="48"/>
        <v>0.90000000000000036</v>
      </c>
      <c r="BF63" s="19">
        <f t="shared" si="49"/>
        <v>1.4999999999999969</v>
      </c>
      <c r="BG63" s="19">
        <f t="shared" si="50"/>
        <v>156.86989764584402</v>
      </c>
      <c r="BH63" s="1" t="str">
        <f t="shared" si="51"/>
        <v>T,2301,37.0,46.3,5,12,1003.5,0,0,G0,0</v>
      </c>
      <c r="BI63" s="1" t="str">
        <f t="shared" si="52"/>
        <v>T,2302,38.4,45.7,5,12,1003.6,0,0,G0,0</v>
      </c>
      <c r="BJ63" s="1" t="str">
        <f t="shared" si="12"/>
        <v/>
      </c>
      <c r="BK63" s="1" t="str">
        <f t="shared" si="13"/>
        <v>37.3,45.8,5.0,9.0,0.0,31.5,30.0,31.5</v>
      </c>
    </row>
    <row r="64" spans="1:63" x14ac:dyDescent="0.2">
      <c r="A64" s="4">
        <f t="shared" si="55"/>
        <v>3.6000000000000019</v>
      </c>
      <c r="B64" s="4">
        <f t="shared" si="14"/>
        <v>18.000000000000007</v>
      </c>
      <c r="C64" s="4">
        <f t="shared" si="15"/>
        <v>1</v>
      </c>
      <c r="D64" s="4">
        <v>1</v>
      </c>
      <c r="E64" s="4">
        <f t="shared" si="16"/>
        <v>3.6000000000000019</v>
      </c>
      <c r="F64" s="19">
        <f t="shared" si="0"/>
        <v>0</v>
      </c>
      <c r="G64" s="19">
        <f t="shared" si="17"/>
        <v>0</v>
      </c>
      <c r="H64" s="19"/>
      <c r="I64" s="19">
        <f t="shared" si="18"/>
        <v>38.05922308261583</v>
      </c>
      <c r="J64" s="19">
        <f t="shared" si="19"/>
        <v>46.2</v>
      </c>
      <c r="K64" s="19"/>
      <c r="L64" s="19">
        <f t="shared" si="20"/>
        <v>7.794228634059948</v>
      </c>
      <c r="M64" s="19">
        <f t="shared" si="21"/>
        <v>4.4999999999999991</v>
      </c>
      <c r="N64" s="19">
        <f t="shared" si="22"/>
        <v>9</v>
      </c>
      <c r="O64" s="19">
        <f t="shared" si="23"/>
        <v>0.52359877559829882</v>
      </c>
      <c r="P64" s="19">
        <f t="shared" si="24"/>
        <v>29.999999999999996</v>
      </c>
      <c r="Q64" s="19">
        <f t="shared" si="53"/>
        <v>32.400000000000027</v>
      </c>
      <c r="R64" s="19">
        <f t="shared" si="25"/>
        <v>-0.29999999999999993</v>
      </c>
      <c r="S64" s="19">
        <f t="shared" si="26"/>
        <v>0.51961524227066325</v>
      </c>
      <c r="T64" s="4" t="s">
        <v>0</v>
      </c>
      <c r="U64" s="4">
        <f t="shared" si="27"/>
        <v>2301</v>
      </c>
      <c r="V64" s="19">
        <f t="shared" si="1"/>
        <v>37.759223082615833</v>
      </c>
      <c r="W64" s="19">
        <f t="shared" si="2"/>
        <v>46.719615242270663</v>
      </c>
      <c r="X64" s="8">
        <f t="shared" si="28"/>
        <v>5</v>
      </c>
      <c r="Y64" s="4">
        <f t="shared" si="3"/>
        <v>12</v>
      </c>
      <c r="Z64" s="8">
        <f t="shared" si="29"/>
        <v>1003.6</v>
      </c>
      <c r="AA64" s="4">
        <f t="shared" si="30"/>
        <v>0</v>
      </c>
      <c r="AB64" s="4">
        <f t="shared" si="31"/>
        <v>0</v>
      </c>
      <c r="AC64" s="4" t="str">
        <f t="shared" si="32"/>
        <v>G0</v>
      </c>
      <c r="AD64" s="4">
        <f t="shared" si="33"/>
        <v>0</v>
      </c>
      <c r="AE64" s="4">
        <f t="shared" si="34"/>
        <v>3.700000000000002</v>
      </c>
      <c r="AF64" s="19">
        <f t="shared" si="4"/>
        <v>0</v>
      </c>
      <c r="AG64" s="19">
        <f t="shared" si="5"/>
        <v>0</v>
      </c>
      <c r="AH64" s="19"/>
      <c r="AI64" s="19">
        <f t="shared" si="6"/>
        <v>38.838645946021828</v>
      </c>
      <c r="AJ64" s="19">
        <f t="shared" si="7"/>
        <v>46.650000000000006</v>
      </c>
      <c r="AK64" s="19"/>
      <c r="AL64" s="19">
        <f t="shared" si="8"/>
        <v>7.794228634059948</v>
      </c>
      <c r="AM64" s="19">
        <f t="shared" si="9"/>
        <v>4.4999999999999991</v>
      </c>
      <c r="AN64" s="19">
        <f t="shared" si="35"/>
        <v>9</v>
      </c>
      <c r="AO64" s="19">
        <f t="shared" si="36"/>
        <v>0.52359877559829882</v>
      </c>
      <c r="AP64" s="19">
        <f t="shared" si="37"/>
        <v>29.999999999999996</v>
      </c>
      <c r="AQ64" s="19">
        <f t="shared" si="54"/>
        <v>32.400000000000034</v>
      </c>
      <c r="AR64" s="19">
        <f t="shared" si="38"/>
        <v>0.29999999999999993</v>
      </c>
      <c r="AS64" s="19">
        <f t="shared" si="39"/>
        <v>-0.51961524227066325</v>
      </c>
      <c r="AT64" s="4" t="s">
        <v>0</v>
      </c>
      <c r="AU64" s="4">
        <f t="shared" si="40"/>
        <v>2302</v>
      </c>
      <c r="AV64" s="19">
        <f t="shared" si="10"/>
        <v>39.138645946021825</v>
      </c>
      <c r="AW64" s="19">
        <f t="shared" si="11"/>
        <v>46.130384757729345</v>
      </c>
      <c r="AX64" s="8">
        <f t="shared" si="41"/>
        <v>5</v>
      </c>
      <c r="AY64" s="4">
        <f t="shared" si="42"/>
        <v>12</v>
      </c>
      <c r="AZ64" s="8">
        <f t="shared" si="43"/>
        <v>1003.7</v>
      </c>
      <c r="BA64" s="4">
        <f t="shared" si="44"/>
        <v>0</v>
      </c>
      <c r="BB64" s="4">
        <f t="shared" si="45"/>
        <v>0</v>
      </c>
      <c r="BC64" s="4" t="str">
        <f t="shared" si="46"/>
        <v>G0</v>
      </c>
      <c r="BD64" s="4">
        <f t="shared" si="47"/>
        <v>0</v>
      </c>
      <c r="BE64" s="19">
        <f t="shared" si="48"/>
        <v>0.90000000000000391</v>
      </c>
      <c r="BF64" s="19">
        <f t="shared" si="49"/>
        <v>1.499999999999994</v>
      </c>
      <c r="BG64" s="19">
        <f t="shared" si="50"/>
        <v>156.86989764584428</v>
      </c>
      <c r="BH64" s="1" t="str">
        <f t="shared" si="51"/>
        <v>T,2301,37.8,46.7,5,12,1003.6,0,0,G0,0</v>
      </c>
      <c r="BI64" s="1" t="str">
        <f t="shared" si="52"/>
        <v>T,2302,39.1,46.1,5,12,1003.7,0,0,G0,0</v>
      </c>
      <c r="BJ64" s="1" t="str">
        <f t="shared" si="12"/>
        <v>T,2301,37.8,46.7,5,12,1003.6,0,0,G0,0|T,2302,39.1,46.1,5,12,1003.7,0,0,G0,0|</v>
      </c>
      <c r="BK64" s="1" t="str">
        <f t="shared" si="13"/>
        <v>38.1,46.2,5.0,9.0,0.0,32.4,30.0,32.4</v>
      </c>
    </row>
    <row r="65" spans="1:63" x14ac:dyDescent="0.2">
      <c r="A65" s="4">
        <f t="shared" si="55"/>
        <v>3.700000000000002</v>
      </c>
      <c r="B65" s="4">
        <f t="shared" si="14"/>
        <v>18.500000000000007</v>
      </c>
      <c r="C65" s="4">
        <f t="shared" si="15"/>
        <v>0</v>
      </c>
      <c r="D65" s="4">
        <v>1</v>
      </c>
      <c r="E65" s="4">
        <f t="shared" si="16"/>
        <v>3.700000000000002</v>
      </c>
      <c r="F65" s="19">
        <f t="shared" si="0"/>
        <v>0</v>
      </c>
      <c r="G65" s="19">
        <f t="shared" si="17"/>
        <v>0</v>
      </c>
      <c r="H65" s="19"/>
      <c r="I65" s="19">
        <f t="shared" si="18"/>
        <v>38.838645946021828</v>
      </c>
      <c r="J65" s="19">
        <f t="shared" si="19"/>
        <v>46.650000000000006</v>
      </c>
      <c r="K65" s="19"/>
      <c r="L65" s="19">
        <f t="shared" si="20"/>
        <v>7.794228634059948</v>
      </c>
      <c r="M65" s="19">
        <f t="shared" si="21"/>
        <v>4.4999999999999991</v>
      </c>
      <c r="N65" s="19">
        <f t="shared" si="22"/>
        <v>9</v>
      </c>
      <c r="O65" s="19">
        <f t="shared" si="23"/>
        <v>0.52359877559829882</v>
      </c>
      <c r="P65" s="19">
        <f t="shared" si="24"/>
        <v>29.999999999999996</v>
      </c>
      <c r="Q65" s="19">
        <f t="shared" si="53"/>
        <v>33.300000000000033</v>
      </c>
      <c r="R65" s="19">
        <f t="shared" si="25"/>
        <v>-0.29999999999999993</v>
      </c>
      <c r="S65" s="19">
        <f t="shared" si="26"/>
        <v>0.51961524227066325</v>
      </c>
      <c r="T65" s="4" t="s">
        <v>0</v>
      </c>
      <c r="U65" s="4">
        <f t="shared" si="27"/>
        <v>2301</v>
      </c>
      <c r="V65" s="19">
        <f t="shared" si="1"/>
        <v>38.53864594602183</v>
      </c>
      <c r="W65" s="19">
        <f t="shared" si="2"/>
        <v>47.169615242270666</v>
      </c>
      <c r="X65" s="8">
        <f t="shared" si="28"/>
        <v>5</v>
      </c>
      <c r="Y65" s="4">
        <f t="shared" si="3"/>
        <v>12</v>
      </c>
      <c r="Z65" s="8">
        <f t="shared" si="29"/>
        <v>1003.7</v>
      </c>
      <c r="AA65" s="4">
        <f t="shared" si="30"/>
        <v>0</v>
      </c>
      <c r="AB65" s="4">
        <f t="shared" si="31"/>
        <v>0</v>
      </c>
      <c r="AC65" s="4" t="str">
        <f t="shared" si="32"/>
        <v>G0</v>
      </c>
      <c r="AD65" s="4">
        <f t="shared" si="33"/>
        <v>0</v>
      </c>
      <c r="AE65" s="4">
        <f t="shared" si="34"/>
        <v>3.800000000000002</v>
      </c>
      <c r="AF65" s="19">
        <f t="shared" si="4"/>
        <v>0</v>
      </c>
      <c r="AG65" s="19">
        <f t="shared" si="5"/>
        <v>0</v>
      </c>
      <c r="AH65" s="19"/>
      <c r="AI65" s="19">
        <f t="shared" si="6"/>
        <v>39.618068809427818</v>
      </c>
      <c r="AJ65" s="19">
        <f t="shared" si="7"/>
        <v>47.100000000000009</v>
      </c>
      <c r="AK65" s="19"/>
      <c r="AL65" s="19">
        <f t="shared" si="8"/>
        <v>7.794228634059948</v>
      </c>
      <c r="AM65" s="19">
        <f t="shared" si="9"/>
        <v>4.4999999999999991</v>
      </c>
      <c r="AN65" s="19">
        <f t="shared" si="35"/>
        <v>9</v>
      </c>
      <c r="AO65" s="19">
        <f t="shared" si="36"/>
        <v>0.52359877559829882</v>
      </c>
      <c r="AP65" s="19">
        <f t="shared" si="37"/>
        <v>29.999999999999996</v>
      </c>
      <c r="AQ65" s="19">
        <f t="shared" si="54"/>
        <v>33.300000000000033</v>
      </c>
      <c r="AR65" s="19">
        <f t="shared" si="38"/>
        <v>0.29999999999999993</v>
      </c>
      <c r="AS65" s="19">
        <f t="shared" si="39"/>
        <v>-0.51961524227066325</v>
      </c>
      <c r="AT65" s="4" t="s">
        <v>0</v>
      </c>
      <c r="AU65" s="4">
        <f t="shared" si="40"/>
        <v>2302</v>
      </c>
      <c r="AV65" s="19">
        <f t="shared" si="10"/>
        <v>39.918068809427815</v>
      </c>
      <c r="AW65" s="19">
        <f t="shared" si="11"/>
        <v>46.580384757729348</v>
      </c>
      <c r="AX65" s="8">
        <f t="shared" si="41"/>
        <v>5</v>
      </c>
      <c r="AY65" s="4">
        <f t="shared" si="42"/>
        <v>12</v>
      </c>
      <c r="AZ65" s="8">
        <f t="shared" si="43"/>
        <v>1003.8</v>
      </c>
      <c r="BA65" s="4">
        <f t="shared" si="44"/>
        <v>0</v>
      </c>
      <c r="BB65" s="4">
        <f t="shared" si="45"/>
        <v>0</v>
      </c>
      <c r="BC65" s="4" t="str">
        <f t="shared" si="46"/>
        <v>G0</v>
      </c>
      <c r="BD65" s="4">
        <f t="shared" si="47"/>
        <v>0</v>
      </c>
      <c r="BE65" s="19">
        <f t="shared" si="48"/>
        <v>0.8999999999999978</v>
      </c>
      <c r="BF65" s="19">
        <f t="shared" si="49"/>
        <v>1.4999999999999876</v>
      </c>
      <c r="BG65" s="19">
        <f t="shared" si="50"/>
        <v>156.86989764584416</v>
      </c>
      <c r="BH65" s="1" t="str">
        <f t="shared" si="51"/>
        <v>T,2301,38.5,47.2,5,12,1003.7,0,0,G0,0</v>
      </c>
      <c r="BI65" s="1" t="str">
        <f t="shared" si="52"/>
        <v>T,2302,39.9,46.6,5,12,1003.8,0,0,G0,0</v>
      </c>
      <c r="BJ65" s="1" t="str">
        <f t="shared" si="12"/>
        <v/>
      </c>
      <c r="BK65" s="1" t="str">
        <f t="shared" si="13"/>
        <v>38.8,46.7,5.0,9.0,0.0,33.3,30.0,33.3</v>
      </c>
    </row>
    <row r="66" spans="1:63" x14ac:dyDescent="0.2">
      <c r="A66" s="4">
        <f t="shared" si="55"/>
        <v>3.800000000000002</v>
      </c>
      <c r="B66" s="4">
        <f t="shared" si="14"/>
        <v>19.000000000000011</v>
      </c>
      <c r="C66" s="4">
        <f t="shared" si="15"/>
        <v>1</v>
      </c>
      <c r="D66" s="4">
        <v>1</v>
      </c>
      <c r="E66" s="4">
        <f t="shared" si="16"/>
        <v>3.800000000000002</v>
      </c>
      <c r="F66" s="19">
        <f t="shared" si="0"/>
        <v>0</v>
      </c>
      <c r="G66" s="19">
        <f t="shared" si="17"/>
        <v>0</v>
      </c>
      <c r="H66" s="19"/>
      <c r="I66" s="19">
        <f t="shared" si="18"/>
        <v>39.618068809427818</v>
      </c>
      <c r="J66" s="19">
        <f t="shared" si="19"/>
        <v>47.100000000000009</v>
      </c>
      <c r="K66" s="19"/>
      <c r="L66" s="19">
        <f t="shared" si="20"/>
        <v>7.794228634059948</v>
      </c>
      <c r="M66" s="19">
        <f t="shared" si="21"/>
        <v>4.4999999999999991</v>
      </c>
      <c r="N66" s="19">
        <f t="shared" si="22"/>
        <v>9</v>
      </c>
      <c r="O66" s="19">
        <f t="shared" si="23"/>
        <v>0.52359877559829882</v>
      </c>
      <c r="P66" s="19">
        <f t="shared" si="24"/>
        <v>29.999999999999996</v>
      </c>
      <c r="Q66" s="19">
        <f t="shared" si="53"/>
        <v>34.200000000000031</v>
      </c>
      <c r="R66" s="19">
        <f t="shared" si="25"/>
        <v>-0.29999999999999993</v>
      </c>
      <c r="S66" s="19">
        <f t="shared" si="26"/>
        <v>0.51961524227066325</v>
      </c>
      <c r="T66" s="4" t="s">
        <v>0</v>
      </c>
      <c r="U66" s="4">
        <f t="shared" si="27"/>
        <v>2301</v>
      </c>
      <c r="V66" s="19">
        <f t="shared" si="1"/>
        <v>39.318068809427821</v>
      </c>
      <c r="W66" s="19">
        <f t="shared" si="2"/>
        <v>47.619615242270669</v>
      </c>
      <c r="X66" s="8">
        <f t="shared" si="28"/>
        <v>5</v>
      </c>
      <c r="Y66" s="4">
        <f t="shared" si="3"/>
        <v>12</v>
      </c>
      <c r="Z66" s="8">
        <f t="shared" si="29"/>
        <v>1003.8</v>
      </c>
      <c r="AA66" s="4">
        <f t="shared" si="30"/>
        <v>0</v>
      </c>
      <c r="AB66" s="4">
        <f t="shared" si="31"/>
        <v>0</v>
      </c>
      <c r="AC66" s="4" t="str">
        <f t="shared" si="32"/>
        <v>G0</v>
      </c>
      <c r="AD66" s="4">
        <f t="shared" si="33"/>
        <v>0</v>
      </c>
      <c r="AE66" s="4">
        <f t="shared" si="34"/>
        <v>3.9000000000000021</v>
      </c>
      <c r="AF66" s="19">
        <f t="shared" si="4"/>
        <v>0</v>
      </c>
      <c r="AG66" s="19">
        <f t="shared" si="5"/>
        <v>0</v>
      </c>
      <c r="AH66" s="19"/>
      <c r="AI66" s="19">
        <f t="shared" si="6"/>
        <v>40.397491672833809</v>
      </c>
      <c r="AJ66" s="19">
        <f t="shared" si="7"/>
        <v>47.550000000000011</v>
      </c>
      <c r="AK66" s="19"/>
      <c r="AL66" s="19">
        <f t="shared" si="8"/>
        <v>7.794228634059948</v>
      </c>
      <c r="AM66" s="19">
        <f t="shared" si="9"/>
        <v>4.4999999999999991</v>
      </c>
      <c r="AN66" s="19">
        <f t="shared" si="35"/>
        <v>9</v>
      </c>
      <c r="AO66" s="19">
        <f t="shared" si="36"/>
        <v>0.52359877559829882</v>
      </c>
      <c r="AP66" s="19">
        <f t="shared" si="37"/>
        <v>29.999999999999996</v>
      </c>
      <c r="AQ66" s="19">
        <f t="shared" si="54"/>
        <v>34.200000000000031</v>
      </c>
      <c r="AR66" s="19">
        <f t="shared" si="38"/>
        <v>0.29999999999999993</v>
      </c>
      <c r="AS66" s="19">
        <f t="shared" si="39"/>
        <v>-0.51961524227066325</v>
      </c>
      <c r="AT66" s="4" t="s">
        <v>0</v>
      </c>
      <c r="AU66" s="4">
        <f t="shared" si="40"/>
        <v>2302</v>
      </c>
      <c r="AV66" s="19">
        <f t="shared" si="10"/>
        <v>40.697491672833806</v>
      </c>
      <c r="AW66" s="19">
        <f t="shared" si="11"/>
        <v>47.030384757729351</v>
      </c>
      <c r="AX66" s="8">
        <f t="shared" si="41"/>
        <v>5</v>
      </c>
      <c r="AY66" s="4">
        <f t="shared" si="42"/>
        <v>12</v>
      </c>
      <c r="AZ66" s="8">
        <f t="shared" si="43"/>
        <v>1003.9</v>
      </c>
      <c r="BA66" s="4">
        <f t="shared" si="44"/>
        <v>0</v>
      </c>
      <c r="BB66" s="4">
        <f t="shared" si="45"/>
        <v>0</v>
      </c>
      <c r="BC66" s="4" t="str">
        <f t="shared" si="46"/>
        <v>G0</v>
      </c>
      <c r="BD66" s="4">
        <f t="shared" si="47"/>
        <v>0</v>
      </c>
      <c r="BE66" s="19">
        <f t="shared" si="48"/>
        <v>0.8999999999999978</v>
      </c>
      <c r="BF66" s="19">
        <f t="shared" si="49"/>
        <v>1.4999999999999876</v>
      </c>
      <c r="BG66" s="19">
        <f t="shared" si="50"/>
        <v>156.86989764584416</v>
      </c>
      <c r="BH66" s="1" t="str">
        <f t="shared" si="51"/>
        <v>T,2301,39.3,47.6,5,12,1003.8,0,0,G0,0</v>
      </c>
      <c r="BI66" s="1" t="str">
        <f t="shared" si="52"/>
        <v>T,2302,40.7,47.0,5,12,1003.9,0,0,G0,0</v>
      </c>
      <c r="BJ66" s="1" t="str">
        <f t="shared" si="12"/>
        <v>T,2301,39.3,47.6,5,12,1003.8,0,0,G0,0|T,2302,40.7,47.0,5,12,1003.9,0,0,G0,0|</v>
      </c>
      <c r="BK66" s="1" t="str">
        <f t="shared" si="13"/>
        <v>39.6,47.1,5.0,9.0,0.0,34.2,30.0,34.2</v>
      </c>
    </row>
    <row r="67" spans="1:63" x14ac:dyDescent="0.2">
      <c r="A67" s="4">
        <f t="shared" si="55"/>
        <v>3.9000000000000021</v>
      </c>
      <c r="B67" s="4">
        <f t="shared" si="14"/>
        <v>19.500000000000011</v>
      </c>
      <c r="C67" s="4">
        <f t="shared" si="15"/>
        <v>0</v>
      </c>
      <c r="D67" s="4">
        <v>1</v>
      </c>
      <c r="E67" s="4">
        <f t="shared" si="16"/>
        <v>3.9000000000000021</v>
      </c>
      <c r="F67" s="19">
        <f t="shared" si="0"/>
        <v>0</v>
      </c>
      <c r="G67" s="19">
        <f t="shared" si="17"/>
        <v>0</v>
      </c>
      <c r="H67" s="19"/>
      <c r="I67" s="19">
        <f t="shared" si="18"/>
        <v>40.397491672833809</v>
      </c>
      <c r="J67" s="19">
        <f t="shared" si="19"/>
        <v>47.550000000000011</v>
      </c>
      <c r="K67" s="19"/>
      <c r="L67" s="19">
        <f t="shared" si="20"/>
        <v>7.794228634059948</v>
      </c>
      <c r="M67" s="19">
        <f t="shared" si="21"/>
        <v>4.4999999999999991</v>
      </c>
      <c r="N67" s="19">
        <f t="shared" si="22"/>
        <v>9</v>
      </c>
      <c r="O67" s="19">
        <f t="shared" si="23"/>
        <v>0.52359877559829882</v>
      </c>
      <c r="P67" s="19">
        <f t="shared" si="24"/>
        <v>29.999999999999996</v>
      </c>
      <c r="Q67" s="19">
        <f t="shared" si="53"/>
        <v>35.10000000000003</v>
      </c>
      <c r="R67" s="19">
        <f t="shared" si="25"/>
        <v>-0.29999999999999993</v>
      </c>
      <c r="S67" s="19">
        <f t="shared" si="26"/>
        <v>0.51961524227066325</v>
      </c>
      <c r="T67" s="4" t="s">
        <v>0</v>
      </c>
      <c r="U67" s="4">
        <f t="shared" si="27"/>
        <v>2301</v>
      </c>
      <c r="V67" s="19">
        <f t="shared" si="1"/>
        <v>40.097491672833812</v>
      </c>
      <c r="W67" s="19">
        <f t="shared" si="2"/>
        <v>48.069615242270672</v>
      </c>
      <c r="X67" s="8">
        <f t="shared" si="28"/>
        <v>5</v>
      </c>
      <c r="Y67" s="4">
        <f t="shared" si="3"/>
        <v>12</v>
      </c>
      <c r="Z67" s="8">
        <f t="shared" si="29"/>
        <v>1003.9</v>
      </c>
      <c r="AA67" s="4">
        <f t="shared" si="30"/>
        <v>0</v>
      </c>
      <c r="AB67" s="4">
        <f t="shared" si="31"/>
        <v>0</v>
      </c>
      <c r="AC67" s="4" t="str">
        <f t="shared" si="32"/>
        <v>G0</v>
      </c>
      <c r="AD67" s="4">
        <f t="shared" si="33"/>
        <v>0</v>
      </c>
      <c r="AE67" s="4">
        <f t="shared" si="34"/>
        <v>4.0000000000000018</v>
      </c>
      <c r="AF67" s="19">
        <f t="shared" si="4"/>
        <v>0</v>
      </c>
      <c r="AG67" s="19">
        <f t="shared" si="5"/>
        <v>0</v>
      </c>
      <c r="AH67" s="19"/>
      <c r="AI67" s="19">
        <f t="shared" si="6"/>
        <v>41.176914536239806</v>
      </c>
      <c r="AJ67" s="19">
        <f t="shared" si="7"/>
        <v>48</v>
      </c>
      <c r="AK67" s="19"/>
      <c r="AL67" s="19">
        <f t="shared" si="8"/>
        <v>7.794228634059948</v>
      </c>
      <c r="AM67" s="19">
        <f t="shared" si="9"/>
        <v>4.4999999999999991</v>
      </c>
      <c r="AN67" s="19">
        <f t="shared" si="35"/>
        <v>9</v>
      </c>
      <c r="AO67" s="19">
        <f t="shared" si="36"/>
        <v>0.52359877559829882</v>
      </c>
      <c r="AP67" s="19">
        <f t="shared" si="37"/>
        <v>29.999999999999996</v>
      </c>
      <c r="AQ67" s="19">
        <f t="shared" si="54"/>
        <v>35.10000000000003</v>
      </c>
      <c r="AR67" s="19">
        <f t="shared" si="38"/>
        <v>0.29999999999999993</v>
      </c>
      <c r="AS67" s="19">
        <f t="shared" si="39"/>
        <v>-0.51961524227066325</v>
      </c>
      <c r="AT67" s="4" t="s">
        <v>0</v>
      </c>
      <c r="AU67" s="4">
        <f t="shared" si="40"/>
        <v>2302</v>
      </c>
      <c r="AV67" s="19">
        <f t="shared" si="10"/>
        <v>41.476914536239804</v>
      </c>
      <c r="AW67" s="19">
        <f t="shared" si="11"/>
        <v>47.48038475772934</v>
      </c>
      <c r="AX67" s="8">
        <f t="shared" si="41"/>
        <v>5</v>
      </c>
      <c r="AY67" s="4">
        <f t="shared" si="42"/>
        <v>12</v>
      </c>
      <c r="AZ67" s="8">
        <f t="shared" si="43"/>
        <v>1004</v>
      </c>
      <c r="BA67" s="4">
        <f t="shared" si="44"/>
        <v>0</v>
      </c>
      <c r="BB67" s="4">
        <f t="shared" si="45"/>
        <v>0</v>
      </c>
      <c r="BC67" s="4" t="str">
        <f t="shared" si="46"/>
        <v>G0</v>
      </c>
      <c r="BD67" s="4">
        <f t="shared" si="47"/>
        <v>0</v>
      </c>
      <c r="BE67" s="19">
        <f t="shared" si="48"/>
        <v>0.8999999999999968</v>
      </c>
      <c r="BF67" s="19">
        <f t="shared" si="49"/>
        <v>1.4999999999999998</v>
      </c>
      <c r="BG67" s="19">
        <f t="shared" si="50"/>
        <v>156.86989764584376</v>
      </c>
      <c r="BH67" s="1" t="str">
        <f t="shared" si="51"/>
        <v>T,2301,40.1,48.1,5,12,1003.9,0,0,G0,0</v>
      </c>
      <c r="BI67" s="1" t="str">
        <f t="shared" si="52"/>
        <v>T,2302,41.5,47.5,5,12,1004.0,0,0,G0,0</v>
      </c>
      <c r="BJ67" s="1" t="str">
        <f t="shared" si="12"/>
        <v/>
      </c>
      <c r="BK67" s="1" t="str">
        <f t="shared" si="13"/>
        <v>40.4,47.6,5.0,9.0,0.0,35.1,30.0,35.1</v>
      </c>
    </row>
    <row r="68" spans="1:63" x14ac:dyDescent="0.2">
      <c r="A68" s="4">
        <f t="shared" si="55"/>
        <v>4.0000000000000018</v>
      </c>
      <c r="B68" s="4">
        <f t="shared" si="14"/>
        <v>20.000000000000007</v>
      </c>
      <c r="C68" s="4">
        <f t="shared" si="15"/>
        <v>1</v>
      </c>
      <c r="D68" s="4">
        <v>1</v>
      </c>
      <c r="E68" s="4">
        <f t="shared" si="16"/>
        <v>4.0000000000000018</v>
      </c>
      <c r="F68" s="19">
        <f t="shared" si="0"/>
        <v>0</v>
      </c>
      <c r="G68" s="19">
        <f t="shared" si="17"/>
        <v>0</v>
      </c>
      <c r="H68" s="19"/>
      <c r="I68" s="19">
        <f t="shared" si="18"/>
        <v>41.176914536239806</v>
      </c>
      <c r="J68" s="19">
        <f t="shared" si="19"/>
        <v>48</v>
      </c>
      <c r="K68" s="19"/>
      <c r="L68" s="19">
        <f t="shared" si="20"/>
        <v>7.794228634059948</v>
      </c>
      <c r="M68" s="19">
        <f t="shared" si="21"/>
        <v>4.4999999999999991</v>
      </c>
      <c r="N68" s="19">
        <f t="shared" si="22"/>
        <v>9</v>
      </c>
      <c r="O68" s="19">
        <f t="shared" si="23"/>
        <v>0.52359877559829882</v>
      </c>
      <c r="P68" s="19">
        <f t="shared" si="24"/>
        <v>29.999999999999996</v>
      </c>
      <c r="Q68" s="19">
        <f t="shared" si="53"/>
        <v>36.000000000000028</v>
      </c>
      <c r="R68" s="19">
        <f t="shared" si="25"/>
        <v>-0.29999999999999993</v>
      </c>
      <c r="S68" s="19">
        <f t="shared" si="26"/>
        <v>0.51961524227066325</v>
      </c>
      <c r="T68" s="4" t="s">
        <v>0</v>
      </c>
      <c r="U68" s="4">
        <f t="shared" si="27"/>
        <v>2301</v>
      </c>
      <c r="V68" s="19">
        <f t="shared" si="1"/>
        <v>40.876914536239809</v>
      </c>
      <c r="W68" s="19">
        <f t="shared" si="2"/>
        <v>48.51961524227066</v>
      </c>
      <c r="X68" s="8">
        <f t="shared" si="28"/>
        <v>5</v>
      </c>
      <c r="Y68" s="4">
        <f t="shared" si="3"/>
        <v>12</v>
      </c>
      <c r="Z68" s="8">
        <f t="shared" si="29"/>
        <v>1004</v>
      </c>
      <c r="AA68" s="4">
        <f t="shared" si="30"/>
        <v>0</v>
      </c>
      <c r="AB68" s="4">
        <f t="shared" si="31"/>
        <v>0</v>
      </c>
      <c r="AC68" s="4" t="str">
        <f t="shared" si="32"/>
        <v>G0</v>
      </c>
      <c r="AD68" s="4">
        <f t="shared" si="33"/>
        <v>0</v>
      </c>
      <c r="AE68" s="4">
        <f t="shared" si="34"/>
        <v>4.1000000000000014</v>
      </c>
      <c r="AF68" s="19">
        <f t="shared" si="4"/>
        <v>0</v>
      </c>
      <c r="AG68" s="19">
        <f t="shared" si="5"/>
        <v>0</v>
      </c>
      <c r="AH68" s="19"/>
      <c r="AI68" s="19">
        <f t="shared" si="6"/>
        <v>41.956337399645797</v>
      </c>
      <c r="AJ68" s="19">
        <f t="shared" si="7"/>
        <v>48.45</v>
      </c>
      <c r="AK68" s="19"/>
      <c r="AL68" s="19">
        <f t="shared" si="8"/>
        <v>7.794228634059948</v>
      </c>
      <c r="AM68" s="19">
        <f t="shared" si="9"/>
        <v>4.4999999999999991</v>
      </c>
      <c r="AN68" s="19">
        <f t="shared" si="35"/>
        <v>9</v>
      </c>
      <c r="AO68" s="19">
        <f t="shared" si="36"/>
        <v>0.52359877559829882</v>
      </c>
      <c r="AP68" s="19">
        <f t="shared" si="37"/>
        <v>29.999999999999996</v>
      </c>
      <c r="AQ68" s="19">
        <f t="shared" si="54"/>
        <v>36.000000000000028</v>
      </c>
      <c r="AR68" s="19">
        <f t="shared" si="38"/>
        <v>0.29999999999999993</v>
      </c>
      <c r="AS68" s="19">
        <f t="shared" si="39"/>
        <v>-0.51961524227066325</v>
      </c>
      <c r="AT68" s="4" t="s">
        <v>0</v>
      </c>
      <c r="AU68" s="4">
        <f t="shared" si="40"/>
        <v>2302</v>
      </c>
      <c r="AV68" s="19">
        <f t="shared" si="10"/>
        <v>42.256337399645794</v>
      </c>
      <c r="AW68" s="19">
        <f t="shared" si="11"/>
        <v>47.930384757729342</v>
      </c>
      <c r="AX68" s="8">
        <f t="shared" si="41"/>
        <v>5</v>
      </c>
      <c r="AY68" s="4">
        <f t="shared" si="42"/>
        <v>12</v>
      </c>
      <c r="AZ68" s="8">
        <f t="shared" si="43"/>
        <v>1004.1</v>
      </c>
      <c r="BA68" s="4">
        <f t="shared" si="44"/>
        <v>0</v>
      </c>
      <c r="BB68" s="4">
        <f t="shared" si="45"/>
        <v>0</v>
      </c>
      <c r="BC68" s="4" t="str">
        <f t="shared" si="46"/>
        <v>G0</v>
      </c>
      <c r="BD68" s="4">
        <f t="shared" si="47"/>
        <v>0</v>
      </c>
      <c r="BE68" s="19">
        <f t="shared" si="48"/>
        <v>0.8999999999999978</v>
      </c>
      <c r="BF68" s="19">
        <f t="shared" si="49"/>
        <v>1.4999999999999876</v>
      </c>
      <c r="BG68" s="19">
        <f t="shared" si="50"/>
        <v>156.86989764584416</v>
      </c>
      <c r="BH68" s="1" t="str">
        <f t="shared" si="51"/>
        <v>T,2301,40.9,48.5,5,12,1004.0,0,0,G0,0</v>
      </c>
      <c r="BI68" s="1" t="str">
        <f t="shared" si="52"/>
        <v>T,2302,42.3,47.9,5,12,1004.1,0,0,G0,0</v>
      </c>
      <c r="BJ68" s="1" t="str">
        <f t="shared" si="12"/>
        <v>T,2301,40.9,48.5,5,12,1004.0,0,0,G0,0|T,2302,42.3,47.9,5,12,1004.1,0,0,G0,0|</v>
      </c>
      <c r="BK68" s="1" t="str">
        <f t="shared" si="13"/>
        <v>41.2,48.0,5.0,9.0,0.0,36.0,30.0,36.0</v>
      </c>
    </row>
    <row r="69" spans="1:63" x14ac:dyDescent="0.2">
      <c r="A69" s="4">
        <f t="shared" si="55"/>
        <v>4.1000000000000014</v>
      </c>
      <c r="B69" s="4">
        <f t="shared" si="14"/>
        <v>20.500000000000007</v>
      </c>
      <c r="C69" s="4">
        <f t="shared" si="15"/>
        <v>0</v>
      </c>
      <c r="D69" s="4">
        <v>1</v>
      </c>
      <c r="E69" s="4">
        <f t="shared" si="16"/>
        <v>4.1000000000000014</v>
      </c>
      <c r="F69" s="19">
        <f t="shared" si="0"/>
        <v>0</v>
      </c>
      <c r="G69" s="19">
        <f t="shared" si="17"/>
        <v>0</v>
      </c>
      <c r="H69" s="19"/>
      <c r="I69" s="19">
        <f t="shared" si="18"/>
        <v>41.956337399645797</v>
      </c>
      <c r="J69" s="19">
        <f t="shared" si="19"/>
        <v>48.45</v>
      </c>
      <c r="K69" s="19"/>
      <c r="L69" s="19">
        <f t="shared" si="20"/>
        <v>7.794228634059948</v>
      </c>
      <c r="M69" s="19">
        <f t="shared" si="21"/>
        <v>4.4999999999999991</v>
      </c>
      <c r="N69" s="19">
        <f t="shared" si="22"/>
        <v>9</v>
      </c>
      <c r="O69" s="19">
        <f t="shared" si="23"/>
        <v>0.52359877559829882</v>
      </c>
      <c r="P69" s="19">
        <f t="shared" si="24"/>
        <v>29.999999999999996</v>
      </c>
      <c r="Q69" s="19">
        <f t="shared" si="53"/>
        <v>36.900000000000027</v>
      </c>
      <c r="R69" s="19">
        <f t="shared" si="25"/>
        <v>-0.29999999999999993</v>
      </c>
      <c r="S69" s="19">
        <f t="shared" si="26"/>
        <v>0.51961524227066325</v>
      </c>
      <c r="T69" s="4" t="s">
        <v>0</v>
      </c>
      <c r="U69" s="4">
        <f t="shared" si="27"/>
        <v>2301</v>
      </c>
      <c r="V69" s="19">
        <f t="shared" si="1"/>
        <v>41.6563373996458</v>
      </c>
      <c r="W69" s="19">
        <f t="shared" si="2"/>
        <v>48.969615242270663</v>
      </c>
      <c r="X69" s="8">
        <f t="shared" si="28"/>
        <v>5</v>
      </c>
      <c r="Y69" s="4">
        <f t="shared" si="3"/>
        <v>12</v>
      </c>
      <c r="Z69" s="8">
        <f t="shared" si="29"/>
        <v>1004.1</v>
      </c>
      <c r="AA69" s="4">
        <f t="shared" si="30"/>
        <v>0</v>
      </c>
      <c r="AB69" s="4">
        <f t="shared" si="31"/>
        <v>0</v>
      </c>
      <c r="AC69" s="4" t="str">
        <f t="shared" si="32"/>
        <v>G0</v>
      </c>
      <c r="AD69" s="4">
        <f t="shared" si="33"/>
        <v>0</v>
      </c>
      <c r="AE69" s="4">
        <f t="shared" si="34"/>
        <v>4.2000000000000011</v>
      </c>
      <c r="AF69" s="19">
        <f t="shared" si="4"/>
        <v>0</v>
      </c>
      <c r="AG69" s="19">
        <f t="shared" si="5"/>
        <v>0</v>
      </c>
      <c r="AH69" s="19"/>
      <c r="AI69" s="19">
        <f t="shared" si="6"/>
        <v>42.735760263051787</v>
      </c>
      <c r="AJ69" s="19">
        <f t="shared" si="7"/>
        <v>48.900000000000006</v>
      </c>
      <c r="AK69" s="19"/>
      <c r="AL69" s="19">
        <f t="shared" si="8"/>
        <v>7.794228634059948</v>
      </c>
      <c r="AM69" s="19">
        <f t="shared" si="9"/>
        <v>4.4999999999999991</v>
      </c>
      <c r="AN69" s="19">
        <f t="shared" si="35"/>
        <v>9</v>
      </c>
      <c r="AO69" s="19">
        <f t="shared" si="36"/>
        <v>0.52359877559829882</v>
      </c>
      <c r="AP69" s="19">
        <f t="shared" si="37"/>
        <v>29.999999999999996</v>
      </c>
      <c r="AQ69" s="19">
        <f t="shared" si="54"/>
        <v>36.900000000000027</v>
      </c>
      <c r="AR69" s="19">
        <f t="shared" si="38"/>
        <v>0.29999999999999993</v>
      </c>
      <c r="AS69" s="19">
        <f t="shared" si="39"/>
        <v>-0.51961524227066325</v>
      </c>
      <c r="AT69" s="4" t="s">
        <v>0</v>
      </c>
      <c r="AU69" s="4">
        <f t="shared" si="40"/>
        <v>2302</v>
      </c>
      <c r="AV69" s="19">
        <f t="shared" si="10"/>
        <v>43.035760263051785</v>
      </c>
      <c r="AW69" s="19">
        <f t="shared" si="11"/>
        <v>48.380384757729345</v>
      </c>
      <c r="AX69" s="8">
        <f t="shared" si="41"/>
        <v>5</v>
      </c>
      <c r="AY69" s="4">
        <f t="shared" si="42"/>
        <v>12</v>
      </c>
      <c r="AZ69" s="8">
        <f t="shared" si="43"/>
        <v>1004.2</v>
      </c>
      <c r="BA69" s="4">
        <f t="shared" si="44"/>
        <v>0</v>
      </c>
      <c r="BB69" s="4">
        <f t="shared" si="45"/>
        <v>0</v>
      </c>
      <c r="BC69" s="4" t="str">
        <f t="shared" si="46"/>
        <v>G0</v>
      </c>
      <c r="BD69" s="4">
        <f t="shared" si="47"/>
        <v>0</v>
      </c>
      <c r="BE69" s="19">
        <f t="shared" si="48"/>
        <v>0.8999999999999978</v>
      </c>
      <c r="BF69" s="19">
        <f t="shared" si="49"/>
        <v>1.4999999999999876</v>
      </c>
      <c r="BG69" s="19">
        <f t="shared" si="50"/>
        <v>156.86989764584416</v>
      </c>
      <c r="BH69" s="1" t="str">
        <f t="shared" si="51"/>
        <v>T,2301,41.7,49.0,5,12,1004.1,0,0,G0,0</v>
      </c>
      <c r="BI69" s="1" t="str">
        <f t="shared" si="52"/>
        <v>T,2302,43.0,48.4,5,12,1004.2,0,0,G0,0</v>
      </c>
      <c r="BJ69" s="1" t="str">
        <f t="shared" si="12"/>
        <v/>
      </c>
      <c r="BK69" s="1" t="str">
        <f t="shared" si="13"/>
        <v>42.0,48.5,5.0,9.0,0.0,36.9,30.0,36.9</v>
      </c>
    </row>
    <row r="70" spans="1:63" x14ac:dyDescent="0.2">
      <c r="A70" s="4">
        <f t="shared" si="55"/>
        <v>4.2000000000000011</v>
      </c>
      <c r="B70" s="4">
        <f t="shared" si="14"/>
        <v>21.000000000000004</v>
      </c>
      <c r="C70" s="4">
        <f t="shared" si="15"/>
        <v>1</v>
      </c>
      <c r="D70" s="4">
        <v>1</v>
      </c>
      <c r="E70" s="4">
        <f t="shared" si="16"/>
        <v>4.2000000000000011</v>
      </c>
      <c r="F70" s="19">
        <f t="shared" si="0"/>
        <v>0</v>
      </c>
      <c r="G70" s="19">
        <f t="shared" si="17"/>
        <v>0</v>
      </c>
      <c r="H70" s="19"/>
      <c r="I70" s="19">
        <f t="shared" si="18"/>
        <v>42.735760263051787</v>
      </c>
      <c r="J70" s="19">
        <f t="shared" si="19"/>
        <v>48.900000000000006</v>
      </c>
      <c r="K70" s="19"/>
      <c r="L70" s="19">
        <f t="shared" si="20"/>
        <v>7.794228634059948</v>
      </c>
      <c r="M70" s="19">
        <f t="shared" si="21"/>
        <v>4.4999999999999991</v>
      </c>
      <c r="N70" s="19">
        <f t="shared" si="22"/>
        <v>9</v>
      </c>
      <c r="O70" s="19">
        <f t="shared" si="23"/>
        <v>0.52359877559829882</v>
      </c>
      <c r="P70" s="19">
        <f t="shared" si="24"/>
        <v>29.999999999999996</v>
      </c>
      <c r="Q70" s="19">
        <f t="shared" si="53"/>
        <v>37.800000000000026</v>
      </c>
      <c r="R70" s="19">
        <f t="shared" si="25"/>
        <v>-0.29999999999999993</v>
      </c>
      <c r="S70" s="19">
        <f t="shared" si="26"/>
        <v>0.51961524227066325</v>
      </c>
      <c r="T70" s="4" t="s">
        <v>0</v>
      </c>
      <c r="U70" s="4">
        <f t="shared" si="27"/>
        <v>2301</v>
      </c>
      <c r="V70" s="19">
        <f t="shared" si="1"/>
        <v>42.43576026305179</v>
      </c>
      <c r="W70" s="19">
        <f t="shared" si="2"/>
        <v>49.419615242270666</v>
      </c>
      <c r="X70" s="8">
        <f t="shared" si="28"/>
        <v>5</v>
      </c>
      <c r="Y70" s="4">
        <f t="shared" si="3"/>
        <v>12</v>
      </c>
      <c r="Z70" s="8">
        <f t="shared" si="29"/>
        <v>1004.2</v>
      </c>
      <c r="AA70" s="4">
        <f t="shared" si="30"/>
        <v>0</v>
      </c>
      <c r="AB70" s="4">
        <f t="shared" si="31"/>
        <v>0</v>
      </c>
      <c r="AC70" s="4" t="str">
        <f t="shared" si="32"/>
        <v>G0</v>
      </c>
      <c r="AD70" s="4">
        <f t="shared" si="33"/>
        <v>0</v>
      </c>
      <c r="AE70" s="4">
        <f t="shared" si="34"/>
        <v>4.3000000000000007</v>
      </c>
      <c r="AF70" s="19">
        <f t="shared" si="4"/>
        <v>0</v>
      </c>
      <c r="AG70" s="19">
        <f t="shared" si="5"/>
        <v>0</v>
      </c>
      <c r="AH70" s="19"/>
      <c r="AI70" s="19">
        <f t="shared" si="6"/>
        <v>43.515183126457785</v>
      </c>
      <c r="AJ70" s="19">
        <f t="shared" si="7"/>
        <v>49.349999999999994</v>
      </c>
      <c r="AK70" s="19"/>
      <c r="AL70" s="19">
        <f t="shared" si="8"/>
        <v>7.794228634059948</v>
      </c>
      <c r="AM70" s="19">
        <f t="shared" si="9"/>
        <v>4.4999999999999991</v>
      </c>
      <c r="AN70" s="19">
        <f t="shared" si="35"/>
        <v>9</v>
      </c>
      <c r="AO70" s="19">
        <f t="shared" si="36"/>
        <v>0.52359877559829882</v>
      </c>
      <c r="AP70" s="19">
        <f t="shared" si="37"/>
        <v>29.999999999999996</v>
      </c>
      <c r="AQ70" s="19">
        <f t="shared" si="54"/>
        <v>37.800000000000026</v>
      </c>
      <c r="AR70" s="19">
        <f t="shared" si="38"/>
        <v>0.29999999999999993</v>
      </c>
      <c r="AS70" s="19">
        <f t="shared" si="39"/>
        <v>-0.51961524227066325</v>
      </c>
      <c r="AT70" s="4" t="s">
        <v>0</v>
      </c>
      <c r="AU70" s="4">
        <f t="shared" si="40"/>
        <v>2302</v>
      </c>
      <c r="AV70" s="19">
        <f t="shared" si="10"/>
        <v>43.815183126457782</v>
      </c>
      <c r="AW70" s="19">
        <f t="shared" si="11"/>
        <v>48.830384757729334</v>
      </c>
      <c r="AX70" s="8">
        <f t="shared" si="41"/>
        <v>5</v>
      </c>
      <c r="AY70" s="4">
        <f t="shared" si="42"/>
        <v>12</v>
      </c>
      <c r="AZ70" s="8">
        <f t="shared" si="43"/>
        <v>1004.3</v>
      </c>
      <c r="BA70" s="4">
        <f t="shared" si="44"/>
        <v>0</v>
      </c>
      <c r="BB70" s="4">
        <f t="shared" si="45"/>
        <v>0</v>
      </c>
      <c r="BC70" s="4" t="str">
        <f t="shared" si="46"/>
        <v>G0</v>
      </c>
      <c r="BD70" s="4">
        <f t="shared" si="47"/>
        <v>0</v>
      </c>
      <c r="BE70" s="19">
        <f t="shared" si="48"/>
        <v>0.8999999999999968</v>
      </c>
      <c r="BF70" s="19">
        <f t="shared" si="49"/>
        <v>1.4999999999999998</v>
      </c>
      <c r="BG70" s="19">
        <f t="shared" si="50"/>
        <v>156.86989764584376</v>
      </c>
      <c r="BH70" s="1" t="str">
        <f t="shared" si="51"/>
        <v>T,2301,42.4,49.4,5,12,1004.2,0,0,G0,0</v>
      </c>
      <c r="BI70" s="1" t="str">
        <f t="shared" si="52"/>
        <v>T,2302,43.8,48.8,5,12,1004.3,0,0,G0,0</v>
      </c>
      <c r="BJ70" s="1" t="str">
        <f t="shared" si="12"/>
        <v>T,2301,42.4,49.4,5,12,1004.2,0,0,G0,0|T,2302,43.8,48.8,5,12,1004.3,0,0,G0,0|</v>
      </c>
      <c r="BK70" s="1" t="str">
        <f t="shared" si="13"/>
        <v>42.7,48.9,5.0,9.0,0.0,37.8,30.0,37.8</v>
      </c>
    </row>
    <row r="71" spans="1:63" x14ac:dyDescent="0.2">
      <c r="A71" s="4">
        <f t="shared" si="55"/>
        <v>4.3000000000000007</v>
      </c>
      <c r="B71" s="4">
        <f t="shared" si="14"/>
        <v>21.500000000000004</v>
      </c>
      <c r="C71" s="4">
        <f t="shared" si="15"/>
        <v>0</v>
      </c>
      <c r="D71" s="4">
        <v>1</v>
      </c>
      <c r="E71" s="4">
        <f t="shared" si="16"/>
        <v>4.3000000000000007</v>
      </c>
      <c r="F71" s="19">
        <f t="shared" si="0"/>
        <v>0</v>
      </c>
      <c r="G71" s="19">
        <f t="shared" si="17"/>
        <v>0</v>
      </c>
      <c r="H71" s="19"/>
      <c r="I71" s="19">
        <f t="shared" si="18"/>
        <v>43.515183126457785</v>
      </c>
      <c r="J71" s="19">
        <f t="shared" si="19"/>
        <v>49.349999999999994</v>
      </c>
      <c r="K71" s="19"/>
      <c r="L71" s="19">
        <f t="shared" si="20"/>
        <v>7.794228634059948</v>
      </c>
      <c r="M71" s="19">
        <f t="shared" si="21"/>
        <v>4.4999999999999991</v>
      </c>
      <c r="N71" s="19">
        <f t="shared" si="22"/>
        <v>9</v>
      </c>
      <c r="O71" s="19">
        <f t="shared" si="23"/>
        <v>0.52359877559829882</v>
      </c>
      <c r="P71" s="19">
        <f t="shared" si="24"/>
        <v>29.999999999999996</v>
      </c>
      <c r="Q71" s="19">
        <f t="shared" si="53"/>
        <v>38.700000000000024</v>
      </c>
      <c r="R71" s="19">
        <f t="shared" si="25"/>
        <v>-0.29999999999999993</v>
      </c>
      <c r="S71" s="19">
        <f t="shared" si="26"/>
        <v>0.51961524227066325</v>
      </c>
      <c r="T71" s="4" t="s">
        <v>0</v>
      </c>
      <c r="U71" s="4">
        <f t="shared" si="27"/>
        <v>2301</v>
      </c>
      <c r="V71" s="19">
        <f t="shared" si="1"/>
        <v>43.215183126457788</v>
      </c>
      <c r="W71" s="19">
        <f t="shared" si="2"/>
        <v>49.869615242270655</v>
      </c>
      <c r="X71" s="8">
        <f t="shared" si="28"/>
        <v>5</v>
      </c>
      <c r="Y71" s="4">
        <f t="shared" si="3"/>
        <v>12</v>
      </c>
      <c r="Z71" s="8">
        <f t="shared" si="29"/>
        <v>1004.3</v>
      </c>
      <c r="AA71" s="4">
        <f t="shared" si="30"/>
        <v>0</v>
      </c>
      <c r="AB71" s="4">
        <f t="shared" si="31"/>
        <v>0</v>
      </c>
      <c r="AC71" s="4" t="str">
        <f t="shared" si="32"/>
        <v>G0</v>
      </c>
      <c r="AD71" s="4">
        <f t="shared" si="33"/>
        <v>0</v>
      </c>
      <c r="AE71" s="4">
        <f t="shared" si="34"/>
        <v>4.4000000000000004</v>
      </c>
      <c r="AF71" s="19">
        <f t="shared" si="4"/>
        <v>0</v>
      </c>
      <c r="AG71" s="19">
        <f t="shared" si="5"/>
        <v>0</v>
      </c>
      <c r="AH71" s="19"/>
      <c r="AI71" s="19">
        <f t="shared" si="6"/>
        <v>44.294605989863776</v>
      </c>
      <c r="AJ71" s="19">
        <f t="shared" si="7"/>
        <v>49.8</v>
      </c>
      <c r="AK71" s="19"/>
      <c r="AL71" s="19">
        <f t="shared" si="8"/>
        <v>7.794228634059948</v>
      </c>
      <c r="AM71" s="19">
        <f t="shared" si="9"/>
        <v>4.4999999999999991</v>
      </c>
      <c r="AN71" s="19">
        <f t="shared" si="35"/>
        <v>9</v>
      </c>
      <c r="AO71" s="19">
        <f t="shared" si="36"/>
        <v>0.52359877559829882</v>
      </c>
      <c r="AP71" s="19">
        <f t="shared" si="37"/>
        <v>29.999999999999996</v>
      </c>
      <c r="AQ71" s="19">
        <f t="shared" si="54"/>
        <v>38.700000000000024</v>
      </c>
      <c r="AR71" s="19">
        <f t="shared" si="38"/>
        <v>0.29999999999999993</v>
      </c>
      <c r="AS71" s="19">
        <f t="shared" si="39"/>
        <v>-0.51961524227066325</v>
      </c>
      <c r="AT71" s="4" t="s">
        <v>0</v>
      </c>
      <c r="AU71" s="4">
        <f t="shared" si="40"/>
        <v>2302</v>
      </c>
      <c r="AV71" s="19">
        <f t="shared" si="10"/>
        <v>44.594605989863773</v>
      </c>
      <c r="AW71" s="19">
        <f t="shared" si="11"/>
        <v>49.280384757729337</v>
      </c>
      <c r="AX71" s="8">
        <f t="shared" si="41"/>
        <v>5</v>
      </c>
      <c r="AY71" s="4">
        <f t="shared" si="42"/>
        <v>12</v>
      </c>
      <c r="AZ71" s="8">
        <f t="shared" si="43"/>
        <v>1004.4</v>
      </c>
      <c r="BA71" s="4">
        <f t="shared" si="44"/>
        <v>0</v>
      </c>
      <c r="BB71" s="4">
        <f t="shared" si="45"/>
        <v>0</v>
      </c>
      <c r="BC71" s="4" t="str">
        <f t="shared" si="46"/>
        <v>G0</v>
      </c>
      <c r="BD71" s="4">
        <f t="shared" si="47"/>
        <v>0</v>
      </c>
      <c r="BE71" s="19">
        <f t="shared" si="48"/>
        <v>0.8999999999999978</v>
      </c>
      <c r="BF71" s="19">
        <f t="shared" si="49"/>
        <v>1.4999999999999876</v>
      </c>
      <c r="BG71" s="19">
        <f t="shared" si="50"/>
        <v>156.86989764584416</v>
      </c>
      <c r="BH71" s="1" t="str">
        <f t="shared" si="51"/>
        <v>T,2301,43.2,49.9,5,12,1004.3,0,0,G0,0</v>
      </c>
      <c r="BI71" s="1" t="str">
        <f t="shared" si="52"/>
        <v>T,2302,44.6,49.3,5,12,1004.4,0,0,G0,0</v>
      </c>
      <c r="BJ71" s="1" t="str">
        <f t="shared" si="12"/>
        <v/>
      </c>
      <c r="BK71" s="1" t="str">
        <f t="shared" si="13"/>
        <v>43.5,49.4,5.0,9.0,0.0,38.7,30.0,38.7</v>
      </c>
    </row>
    <row r="72" spans="1:63" x14ac:dyDescent="0.2">
      <c r="A72" s="4">
        <f t="shared" si="55"/>
        <v>4.4000000000000004</v>
      </c>
      <c r="B72" s="4">
        <f t="shared" si="14"/>
        <v>22</v>
      </c>
      <c r="C72" s="4">
        <f t="shared" si="15"/>
        <v>1</v>
      </c>
      <c r="D72" s="4">
        <v>1</v>
      </c>
      <c r="E72" s="4">
        <f t="shared" si="16"/>
        <v>4.4000000000000004</v>
      </c>
      <c r="F72" s="19">
        <f t="shared" si="0"/>
        <v>0</v>
      </c>
      <c r="G72" s="19">
        <f t="shared" si="17"/>
        <v>0</v>
      </c>
      <c r="H72" s="19"/>
      <c r="I72" s="19">
        <f t="shared" si="18"/>
        <v>44.294605989863776</v>
      </c>
      <c r="J72" s="19">
        <f t="shared" si="19"/>
        <v>49.8</v>
      </c>
      <c r="K72" s="19"/>
      <c r="L72" s="19">
        <f t="shared" si="20"/>
        <v>7.794228634059948</v>
      </c>
      <c r="M72" s="19">
        <f t="shared" si="21"/>
        <v>4.4999999999999991</v>
      </c>
      <c r="N72" s="19">
        <f t="shared" si="22"/>
        <v>9</v>
      </c>
      <c r="O72" s="19">
        <f t="shared" si="23"/>
        <v>0.52359877559829882</v>
      </c>
      <c r="P72" s="19">
        <f t="shared" si="24"/>
        <v>29.999999999999996</v>
      </c>
      <c r="Q72" s="19">
        <f t="shared" si="53"/>
        <v>39.600000000000023</v>
      </c>
      <c r="R72" s="19">
        <f t="shared" si="25"/>
        <v>-0.29999999999999993</v>
      </c>
      <c r="S72" s="19">
        <f t="shared" si="26"/>
        <v>0.51961524227066325</v>
      </c>
      <c r="T72" s="4" t="s">
        <v>0</v>
      </c>
      <c r="U72" s="4">
        <f t="shared" si="27"/>
        <v>2301</v>
      </c>
      <c r="V72" s="19">
        <f t="shared" si="1"/>
        <v>43.994605989863778</v>
      </c>
      <c r="W72" s="19">
        <f t="shared" si="2"/>
        <v>50.319615242270658</v>
      </c>
      <c r="X72" s="8">
        <f t="shared" si="28"/>
        <v>5</v>
      </c>
      <c r="Y72" s="4">
        <f t="shared" si="3"/>
        <v>12</v>
      </c>
      <c r="Z72" s="8">
        <f t="shared" si="29"/>
        <v>1004.4</v>
      </c>
      <c r="AA72" s="4">
        <f t="shared" si="30"/>
        <v>0</v>
      </c>
      <c r="AB72" s="4">
        <f t="shared" si="31"/>
        <v>0</v>
      </c>
      <c r="AC72" s="4" t="str">
        <f t="shared" si="32"/>
        <v>G0</v>
      </c>
      <c r="AD72" s="4">
        <f t="shared" si="33"/>
        <v>0</v>
      </c>
      <c r="AE72" s="4">
        <f t="shared" si="34"/>
        <v>4.5</v>
      </c>
      <c r="AF72" s="19">
        <f t="shared" si="4"/>
        <v>0</v>
      </c>
      <c r="AG72" s="19">
        <f t="shared" si="5"/>
        <v>0</v>
      </c>
      <c r="AH72" s="19"/>
      <c r="AI72" s="19">
        <f t="shared" si="6"/>
        <v>45.074028853269766</v>
      </c>
      <c r="AJ72" s="19">
        <f t="shared" si="7"/>
        <v>50.25</v>
      </c>
      <c r="AK72" s="19"/>
      <c r="AL72" s="19">
        <f t="shared" si="8"/>
        <v>7.794228634059948</v>
      </c>
      <c r="AM72" s="19">
        <f t="shared" si="9"/>
        <v>4.4999999999999991</v>
      </c>
      <c r="AN72" s="19">
        <f t="shared" si="35"/>
        <v>9</v>
      </c>
      <c r="AO72" s="19">
        <f t="shared" si="36"/>
        <v>0.52359877559829882</v>
      </c>
      <c r="AP72" s="19">
        <f t="shared" si="37"/>
        <v>29.999999999999996</v>
      </c>
      <c r="AQ72" s="19">
        <f t="shared" si="54"/>
        <v>39.600000000000023</v>
      </c>
      <c r="AR72" s="19">
        <f t="shared" si="38"/>
        <v>0.29999999999999993</v>
      </c>
      <c r="AS72" s="19">
        <f t="shared" si="39"/>
        <v>-0.51961524227066325</v>
      </c>
      <c r="AT72" s="4" t="s">
        <v>0</v>
      </c>
      <c r="AU72" s="4">
        <f t="shared" si="40"/>
        <v>2302</v>
      </c>
      <c r="AV72" s="19">
        <f t="shared" si="10"/>
        <v>45.374028853269763</v>
      </c>
      <c r="AW72" s="19">
        <f t="shared" si="11"/>
        <v>49.73038475772934</v>
      </c>
      <c r="AX72" s="8">
        <f t="shared" si="41"/>
        <v>5</v>
      </c>
      <c r="AY72" s="4">
        <f t="shared" si="42"/>
        <v>12</v>
      </c>
      <c r="AZ72" s="8">
        <f t="shared" si="43"/>
        <v>1004.5</v>
      </c>
      <c r="BA72" s="4">
        <f t="shared" si="44"/>
        <v>0</v>
      </c>
      <c r="BB72" s="4">
        <f t="shared" si="45"/>
        <v>0</v>
      </c>
      <c r="BC72" s="4" t="str">
        <f t="shared" si="46"/>
        <v>G0</v>
      </c>
      <c r="BD72" s="4">
        <f t="shared" si="47"/>
        <v>0</v>
      </c>
      <c r="BE72" s="19">
        <f t="shared" si="48"/>
        <v>0.8999999999999978</v>
      </c>
      <c r="BF72" s="19">
        <f t="shared" si="49"/>
        <v>1.4999999999999876</v>
      </c>
      <c r="BG72" s="19">
        <f t="shared" si="50"/>
        <v>156.86989764584416</v>
      </c>
      <c r="BH72" s="1" t="str">
        <f t="shared" si="51"/>
        <v>T,2301,44.0,50.3,5,12,1004.4,0,0,G0,0</v>
      </c>
      <c r="BI72" s="1" t="str">
        <f t="shared" si="52"/>
        <v>T,2302,45.4,49.7,5,12,1004.5,0,0,G0,0</v>
      </c>
      <c r="BJ72" s="1" t="str">
        <f t="shared" si="12"/>
        <v>T,2301,44.0,50.3,5,12,1004.4,0,0,G0,0|T,2302,45.4,49.7,5,12,1004.5,0,0,G0,0|</v>
      </c>
      <c r="BK72" s="1" t="str">
        <f t="shared" si="13"/>
        <v>44.3,49.8,5.0,9.0,0.0,39.6,30.0,39.6</v>
      </c>
    </row>
    <row r="73" spans="1:63" x14ac:dyDescent="0.2">
      <c r="A73" s="4">
        <f t="shared" si="55"/>
        <v>4.5</v>
      </c>
      <c r="B73" s="4">
        <f t="shared" si="14"/>
        <v>22.5</v>
      </c>
      <c r="C73" s="4">
        <f t="shared" si="15"/>
        <v>0</v>
      </c>
      <c r="D73" s="4">
        <v>1</v>
      </c>
      <c r="E73" s="4">
        <f t="shared" si="16"/>
        <v>4.5</v>
      </c>
      <c r="F73" s="19">
        <f t="shared" si="0"/>
        <v>0</v>
      </c>
      <c r="G73" s="19">
        <f t="shared" si="17"/>
        <v>0</v>
      </c>
      <c r="H73" s="19"/>
      <c r="I73" s="19">
        <f t="shared" si="18"/>
        <v>45.074028853269766</v>
      </c>
      <c r="J73" s="19">
        <f t="shared" si="19"/>
        <v>50.25</v>
      </c>
      <c r="K73" s="19"/>
      <c r="L73" s="19">
        <f t="shared" si="20"/>
        <v>7.794228634059948</v>
      </c>
      <c r="M73" s="19">
        <f t="shared" si="21"/>
        <v>4.4999999999999991</v>
      </c>
      <c r="N73" s="19">
        <f t="shared" si="22"/>
        <v>9</v>
      </c>
      <c r="O73" s="19">
        <f t="shared" si="23"/>
        <v>0.52359877559829882</v>
      </c>
      <c r="P73" s="19">
        <f t="shared" si="24"/>
        <v>29.999999999999996</v>
      </c>
      <c r="Q73" s="19">
        <f t="shared" si="53"/>
        <v>40.500000000000021</v>
      </c>
      <c r="R73" s="19">
        <f t="shared" si="25"/>
        <v>-0.29999999999999993</v>
      </c>
      <c r="S73" s="19">
        <f t="shared" si="26"/>
        <v>0.51961524227066325</v>
      </c>
      <c r="T73" s="4" t="s">
        <v>0</v>
      </c>
      <c r="U73" s="4">
        <f t="shared" si="27"/>
        <v>2301</v>
      </c>
      <c r="V73" s="19">
        <f t="shared" si="1"/>
        <v>44.774028853269769</v>
      </c>
      <c r="W73" s="19">
        <f t="shared" si="2"/>
        <v>50.76961524227066</v>
      </c>
      <c r="X73" s="8">
        <f t="shared" si="28"/>
        <v>5</v>
      </c>
      <c r="Y73" s="4">
        <f t="shared" si="3"/>
        <v>12</v>
      </c>
      <c r="Z73" s="8">
        <f t="shared" si="29"/>
        <v>1004.5</v>
      </c>
      <c r="AA73" s="4">
        <f t="shared" si="30"/>
        <v>0</v>
      </c>
      <c r="AB73" s="4">
        <f t="shared" si="31"/>
        <v>0</v>
      </c>
      <c r="AC73" s="4" t="str">
        <f t="shared" si="32"/>
        <v>G0</v>
      </c>
      <c r="AD73" s="4">
        <f t="shared" si="33"/>
        <v>0</v>
      </c>
      <c r="AE73" s="4">
        <f t="shared" si="34"/>
        <v>4.5999999999999996</v>
      </c>
      <c r="AF73" s="19">
        <f t="shared" si="4"/>
        <v>0</v>
      </c>
      <c r="AG73" s="19">
        <f t="shared" si="5"/>
        <v>0</v>
      </c>
      <c r="AH73" s="19"/>
      <c r="AI73" s="19">
        <f t="shared" si="6"/>
        <v>45.853451716675757</v>
      </c>
      <c r="AJ73" s="19">
        <f t="shared" si="7"/>
        <v>50.699999999999996</v>
      </c>
      <c r="AK73" s="19"/>
      <c r="AL73" s="19">
        <f t="shared" si="8"/>
        <v>7.794228634059948</v>
      </c>
      <c r="AM73" s="19">
        <f t="shared" si="9"/>
        <v>4.4999999999999991</v>
      </c>
      <c r="AN73" s="19">
        <f t="shared" si="35"/>
        <v>9</v>
      </c>
      <c r="AO73" s="19">
        <f t="shared" si="36"/>
        <v>0.52359877559829882</v>
      </c>
      <c r="AP73" s="19">
        <f t="shared" si="37"/>
        <v>29.999999999999996</v>
      </c>
      <c r="AQ73" s="19">
        <f t="shared" si="54"/>
        <v>40.500000000000014</v>
      </c>
      <c r="AR73" s="19">
        <f t="shared" si="38"/>
        <v>0.29999999999999993</v>
      </c>
      <c r="AS73" s="19">
        <f t="shared" si="39"/>
        <v>-0.51961524227066325</v>
      </c>
      <c r="AT73" s="4" t="s">
        <v>0</v>
      </c>
      <c r="AU73" s="4">
        <f t="shared" si="40"/>
        <v>2302</v>
      </c>
      <c r="AV73" s="19">
        <f t="shared" si="10"/>
        <v>46.153451716675754</v>
      </c>
      <c r="AW73" s="19">
        <f t="shared" si="11"/>
        <v>50.180384757729335</v>
      </c>
      <c r="AX73" s="8">
        <f t="shared" si="41"/>
        <v>5</v>
      </c>
      <c r="AY73" s="4">
        <f t="shared" si="42"/>
        <v>12</v>
      </c>
      <c r="AZ73" s="8">
        <f t="shared" si="43"/>
        <v>1004.6</v>
      </c>
      <c r="BA73" s="4">
        <f t="shared" si="44"/>
        <v>0</v>
      </c>
      <c r="BB73" s="4">
        <f t="shared" si="45"/>
        <v>0</v>
      </c>
      <c r="BC73" s="4" t="str">
        <f t="shared" si="46"/>
        <v>G0</v>
      </c>
      <c r="BD73" s="4">
        <f t="shared" si="47"/>
        <v>0</v>
      </c>
      <c r="BE73" s="19">
        <f t="shared" si="48"/>
        <v>0.89999999999999414</v>
      </c>
      <c r="BF73" s="19">
        <f t="shared" si="49"/>
        <v>1.4999999999999902</v>
      </c>
      <c r="BG73" s="19">
        <f t="shared" si="50"/>
        <v>156.86989764584393</v>
      </c>
      <c r="BH73" s="1" t="str">
        <f t="shared" si="51"/>
        <v>T,2301,44.8,50.8,5,12,1004.5,0,0,G0,0</v>
      </c>
      <c r="BI73" s="1" t="str">
        <f t="shared" si="52"/>
        <v>T,2302,46.2,50.2,5,12,1004.6,0,0,G0,0</v>
      </c>
      <c r="BJ73" s="1" t="str">
        <f t="shared" si="12"/>
        <v/>
      </c>
      <c r="BK73" s="1" t="str">
        <f t="shared" si="13"/>
        <v>45.1,50.3,5.0,9.0,0.0,40.5,30.0,40.5</v>
      </c>
    </row>
    <row r="74" spans="1:63" x14ac:dyDescent="0.2">
      <c r="A74" s="4">
        <f t="shared" si="55"/>
        <v>4.5999999999999996</v>
      </c>
      <c r="B74" s="4">
        <f t="shared" si="14"/>
        <v>22.999999999999996</v>
      </c>
      <c r="C74" s="4">
        <f t="shared" si="15"/>
        <v>1</v>
      </c>
      <c r="D74" s="4">
        <v>1</v>
      </c>
      <c r="E74" s="4">
        <f t="shared" si="16"/>
        <v>4.5999999999999996</v>
      </c>
      <c r="F74" s="19">
        <f t="shared" si="0"/>
        <v>0</v>
      </c>
      <c r="G74" s="19">
        <f t="shared" si="17"/>
        <v>0</v>
      </c>
      <c r="H74" s="19"/>
      <c r="I74" s="19">
        <f t="shared" si="18"/>
        <v>45.853451716675757</v>
      </c>
      <c r="J74" s="19">
        <f t="shared" si="19"/>
        <v>50.699999999999996</v>
      </c>
      <c r="K74" s="19"/>
      <c r="L74" s="19">
        <f t="shared" si="20"/>
        <v>7.794228634059948</v>
      </c>
      <c r="M74" s="19">
        <f t="shared" si="21"/>
        <v>4.4999999999999991</v>
      </c>
      <c r="N74" s="19">
        <f t="shared" si="22"/>
        <v>9</v>
      </c>
      <c r="O74" s="19">
        <f t="shared" si="23"/>
        <v>0.52359877559829882</v>
      </c>
      <c r="P74" s="19">
        <f t="shared" si="24"/>
        <v>29.999999999999996</v>
      </c>
      <c r="Q74" s="19">
        <f t="shared" si="53"/>
        <v>41.400000000000013</v>
      </c>
      <c r="R74" s="19">
        <f t="shared" si="25"/>
        <v>-0.29999999999999993</v>
      </c>
      <c r="S74" s="19">
        <f t="shared" si="26"/>
        <v>0.51961524227066325</v>
      </c>
      <c r="T74" s="4" t="s">
        <v>0</v>
      </c>
      <c r="U74" s="4">
        <f t="shared" si="27"/>
        <v>2301</v>
      </c>
      <c r="V74" s="19">
        <f t="shared" si="1"/>
        <v>45.55345171667576</v>
      </c>
      <c r="W74" s="19">
        <f t="shared" si="2"/>
        <v>51.219615242270656</v>
      </c>
      <c r="X74" s="8">
        <f t="shared" si="28"/>
        <v>5</v>
      </c>
      <c r="Y74" s="4">
        <f t="shared" si="3"/>
        <v>12</v>
      </c>
      <c r="Z74" s="8">
        <f t="shared" si="29"/>
        <v>1004.6</v>
      </c>
      <c r="AA74" s="4">
        <f t="shared" si="30"/>
        <v>0</v>
      </c>
      <c r="AB74" s="4">
        <f t="shared" si="31"/>
        <v>0</v>
      </c>
      <c r="AC74" s="4" t="str">
        <f t="shared" si="32"/>
        <v>G0</v>
      </c>
      <c r="AD74" s="4">
        <f t="shared" si="33"/>
        <v>0</v>
      </c>
      <c r="AE74" s="4">
        <f t="shared" si="34"/>
        <v>4.6999999999999993</v>
      </c>
      <c r="AF74" s="19">
        <f t="shared" si="4"/>
        <v>0</v>
      </c>
      <c r="AG74" s="19">
        <f t="shared" si="5"/>
        <v>0</v>
      </c>
      <c r="AH74" s="19"/>
      <c r="AI74" s="19">
        <f t="shared" si="6"/>
        <v>46.632874580081747</v>
      </c>
      <c r="AJ74" s="19">
        <f t="shared" si="7"/>
        <v>51.149999999999991</v>
      </c>
      <c r="AK74" s="19"/>
      <c r="AL74" s="19">
        <f t="shared" si="8"/>
        <v>7.794228634059948</v>
      </c>
      <c r="AM74" s="19">
        <f t="shared" si="9"/>
        <v>4.4999999999999991</v>
      </c>
      <c r="AN74" s="19">
        <f t="shared" si="35"/>
        <v>9</v>
      </c>
      <c r="AO74" s="19">
        <f t="shared" si="36"/>
        <v>0.52359877559829882</v>
      </c>
      <c r="AP74" s="19">
        <f t="shared" si="37"/>
        <v>29.999999999999996</v>
      </c>
      <c r="AQ74" s="19">
        <f t="shared" si="54"/>
        <v>41.400000000000006</v>
      </c>
      <c r="AR74" s="19">
        <f t="shared" si="38"/>
        <v>0.29999999999999993</v>
      </c>
      <c r="AS74" s="19">
        <f t="shared" si="39"/>
        <v>-0.51961524227066325</v>
      </c>
      <c r="AT74" s="4" t="s">
        <v>0</v>
      </c>
      <c r="AU74" s="4">
        <f t="shared" si="40"/>
        <v>2302</v>
      </c>
      <c r="AV74" s="19">
        <f t="shared" si="10"/>
        <v>46.932874580081744</v>
      </c>
      <c r="AW74" s="19">
        <f t="shared" si="11"/>
        <v>50.630384757729331</v>
      </c>
      <c r="AX74" s="8">
        <f t="shared" si="41"/>
        <v>5</v>
      </c>
      <c r="AY74" s="4">
        <f t="shared" si="42"/>
        <v>12</v>
      </c>
      <c r="AZ74" s="8">
        <f t="shared" si="43"/>
        <v>1004.7</v>
      </c>
      <c r="BA74" s="4">
        <f t="shared" si="44"/>
        <v>0</v>
      </c>
      <c r="BB74" s="4">
        <f t="shared" si="45"/>
        <v>0</v>
      </c>
      <c r="BC74" s="4" t="str">
        <f t="shared" si="46"/>
        <v>G0</v>
      </c>
      <c r="BD74" s="4">
        <f t="shared" si="47"/>
        <v>0</v>
      </c>
      <c r="BE74" s="19">
        <f t="shared" si="48"/>
        <v>0.89999999999999414</v>
      </c>
      <c r="BF74" s="19">
        <f t="shared" si="49"/>
        <v>1.4999999999999902</v>
      </c>
      <c r="BG74" s="19">
        <f t="shared" si="50"/>
        <v>156.86989764584393</v>
      </c>
      <c r="BH74" s="1" t="str">
        <f t="shared" si="51"/>
        <v>T,2301,45.6,51.2,5,12,1004.6,0,0,G0,0</v>
      </c>
      <c r="BI74" s="1" t="str">
        <f t="shared" si="52"/>
        <v>T,2302,46.9,50.6,5,12,1004.7,0,0,G0,0</v>
      </c>
      <c r="BJ74" s="1" t="str">
        <f t="shared" si="12"/>
        <v>T,2301,45.6,51.2,5,12,1004.6,0,0,G0,0|T,2302,46.9,50.6,5,12,1004.7,0,0,G0,0|</v>
      </c>
      <c r="BK74" s="1" t="str">
        <f t="shared" si="13"/>
        <v>45.9,50.7,5.0,9.0,0.0,41.4,30.0,41.4</v>
      </c>
    </row>
    <row r="75" spans="1:63" x14ac:dyDescent="0.2">
      <c r="A75" s="4">
        <f t="shared" si="55"/>
        <v>4.6999999999999993</v>
      </c>
      <c r="B75" s="4">
        <f t="shared" si="14"/>
        <v>23.499999999999996</v>
      </c>
      <c r="C75" s="4">
        <f t="shared" si="15"/>
        <v>0</v>
      </c>
      <c r="D75" s="4">
        <v>1</v>
      </c>
      <c r="E75" s="4">
        <f t="shared" si="16"/>
        <v>4.6999999999999993</v>
      </c>
      <c r="F75" s="19">
        <f t="shared" si="0"/>
        <v>0</v>
      </c>
      <c r="G75" s="19">
        <f t="shared" si="17"/>
        <v>0</v>
      </c>
      <c r="H75" s="19"/>
      <c r="I75" s="19">
        <f t="shared" si="18"/>
        <v>46.632874580081747</v>
      </c>
      <c r="J75" s="19">
        <f t="shared" si="19"/>
        <v>51.149999999999991</v>
      </c>
      <c r="K75" s="19"/>
      <c r="L75" s="19">
        <f t="shared" si="20"/>
        <v>7.794228634059948</v>
      </c>
      <c r="M75" s="19">
        <f t="shared" si="21"/>
        <v>4.4999999999999991</v>
      </c>
      <c r="N75" s="19">
        <f t="shared" si="22"/>
        <v>9</v>
      </c>
      <c r="O75" s="19">
        <f t="shared" si="23"/>
        <v>0.52359877559829882</v>
      </c>
      <c r="P75" s="19">
        <f t="shared" si="24"/>
        <v>29.999999999999996</v>
      </c>
      <c r="Q75" s="19">
        <f t="shared" si="53"/>
        <v>42.300000000000004</v>
      </c>
      <c r="R75" s="19">
        <f t="shared" si="25"/>
        <v>-0.29999999999999993</v>
      </c>
      <c r="S75" s="19">
        <f t="shared" si="26"/>
        <v>0.51961524227066325</v>
      </c>
      <c r="T75" s="4" t="s">
        <v>0</v>
      </c>
      <c r="U75" s="4">
        <f t="shared" si="27"/>
        <v>2301</v>
      </c>
      <c r="V75" s="19">
        <f t="shared" si="1"/>
        <v>46.33287458008175</v>
      </c>
      <c r="W75" s="19">
        <f t="shared" si="2"/>
        <v>51.669615242270652</v>
      </c>
      <c r="X75" s="8">
        <f t="shared" si="28"/>
        <v>5</v>
      </c>
      <c r="Y75" s="4">
        <f t="shared" si="3"/>
        <v>12</v>
      </c>
      <c r="Z75" s="8">
        <f t="shared" si="29"/>
        <v>1004.7</v>
      </c>
      <c r="AA75" s="4">
        <f t="shared" si="30"/>
        <v>0</v>
      </c>
      <c r="AB75" s="4">
        <f t="shared" si="31"/>
        <v>0</v>
      </c>
      <c r="AC75" s="4" t="str">
        <f t="shared" si="32"/>
        <v>G0</v>
      </c>
      <c r="AD75" s="4">
        <f t="shared" si="33"/>
        <v>0</v>
      </c>
      <c r="AE75" s="4">
        <f t="shared" si="34"/>
        <v>4.7999999999999989</v>
      </c>
      <c r="AF75" s="19">
        <f t="shared" si="4"/>
        <v>0</v>
      </c>
      <c r="AG75" s="19">
        <f t="shared" si="5"/>
        <v>0</v>
      </c>
      <c r="AH75" s="19"/>
      <c r="AI75" s="19">
        <f t="shared" si="6"/>
        <v>47.412297443487745</v>
      </c>
      <c r="AJ75" s="19">
        <f t="shared" si="7"/>
        <v>51.599999999999994</v>
      </c>
      <c r="AK75" s="19"/>
      <c r="AL75" s="19">
        <f t="shared" si="8"/>
        <v>7.794228634059948</v>
      </c>
      <c r="AM75" s="19">
        <f t="shared" si="9"/>
        <v>4.4999999999999991</v>
      </c>
      <c r="AN75" s="19">
        <f t="shared" si="35"/>
        <v>9</v>
      </c>
      <c r="AO75" s="19">
        <f t="shared" si="36"/>
        <v>0.52359877559829882</v>
      </c>
      <c r="AP75" s="19">
        <f t="shared" si="37"/>
        <v>29.999999999999996</v>
      </c>
      <c r="AQ75" s="19">
        <f t="shared" si="54"/>
        <v>42.300000000000011</v>
      </c>
      <c r="AR75" s="19">
        <f t="shared" si="38"/>
        <v>0.29999999999999993</v>
      </c>
      <c r="AS75" s="19">
        <f t="shared" si="39"/>
        <v>-0.51961524227066325</v>
      </c>
      <c r="AT75" s="4" t="s">
        <v>0</v>
      </c>
      <c r="AU75" s="4">
        <f t="shared" si="40"/>
        <v>2302</v>
      </c>
      <c r="AV75" s="19">
        <f t="shared" si="10"/>
        <v>47.712297443487742</v>
      </c>
      <c r="AW75" s="19">
        <f t="shared" si="11"/>
        <v>51.080384757729334</v>
      </c>
      <c r="AX75" s="8">
        <f t="shared" si="41"/>
        <v>5</v>
      </c>
      <c r="AY75" s="4">
        <f t="shared" si="42"/>
        <v>12</v>
      </c>
      <c r="AZ75" s="8">
        <f t="shared" si="43"/>
        <v>1004.8</v>
      </c>
      <c r="BA75" s="4">
        <f t="shared" si="44"/>
        <v>0</v>
      </c>
      <c r="BB75" s="4">
        <f t="shared" si="45"/>
        <v>0</v>
      </c>
      <c r="BC75" s="4" t="str">
        <f t="shared" si="46"/>
        <v>G0</v>
      </c>
      <c r="BD75" s="4">
        <f t="shared" si="47"/>
        <v>0</v>
      </c>
      <c r="BE75" s="19">
        <f t="shared" si="48"/>
        <v>0.90000000000000391</v>
      </c>
      <c r="BF75" s="19">
        <f t="shared" si="49"/>
        <v>1.499999999999994</v>
      </c>
      <c r="BG75" s="19">
        <f t="shared" si="50"/>
        <v>156.86989764584428</v>
      </c>
      <c r="BH75" s="1" t="str">
        <f t="shared" si="51"/>
        <v>T,2301,46.3,51.7,5,12,1004.7,0,0,G0,0</v>
      </c>
      <c r="BI75" s="1" t="str">
        <f t="shared" si="52"/>
        <v>T,2302,47.7,51.1,5,12,1004.8,0,0,G0,0</v>
      </c>
      <c r="BJ75" s="1" t="str">
        <f t="shared" si="12"/>
        <v/>
      </c>
      <c r="BK75" s="1" t="str">
        <f t="shared" si="13"/>
        <v>46.6,51.2,5.0,9.0,0.0,42.3,30.0,42.3</v>
      </c>
    </row>
    <row r="76" spans="1:63" x14ac:dyDescent="0.2">
      <c r="A76" s="4">
        <f t="shared" si="55"/>
        <v>4.7999999999999989</v>
      </c>
      <c r="B76" s="4">
        <f t="shared" si="14"/>
        <v>23.999999999999993</v>
      </c>
      <c r="C76" s="4">
        <f t="shared" si="15"/>
        <v>1</v>
      </c>
      <c r="D76" s="4">
        <v>1</v>
      </c>
      <c r="E76" s="4">
        <f t="shared" si="16"/>
        <v>4.7999999999999989</v>
      </c>
      <c r="F76" s="19">
        <f t="shared" si="0"/>
        <v>0</v>
      </c>
      <c r="G76" s="19">
        <f t="shared" si="17"/>
        <v>0</v>
      </c>
      <c r="H76" s="19"/>
      <c r="I76" s="19">
        <f t="shared" si="18"/>
        <v>47.412297443487745</v>
      </c>
      <c r="J76" s="19">
        <f t="shared" si="19"/>
        <v>51.599999999999994</v>
      </c>
      <c r="K76" s="19"/>
      <c r="L76" s="19">
        <f t="shared" si="20"/>
        <v>7.794228634059948</v>
      </c>
      <c r="M76" s="19">
        <f t="shared" si="21"/>
        <v>4.4999999999999991</v>
      </c>
      <c r="N76" s="19">
        <f t="shared" si="22"/>
        <v>9</v>
      </c>
      <c r="O76" s="19">
        <f t="shared" si="23"/>
        <v>0.52359877559829882</v>
      </c>
      <c r="P76" s="19">
        <f t="shared" si="24"/>
        <v>29.999999999999996</v>
      </c>
      <c r="Q76" s="19">
        <f t="shared" si="53"/>
        <v>43.20000000000001</v>
      </c>
      <c r="R76" s="19">
        <f t="shared" si="25"/>
        <v>-0.29999999999999993</v>
      </c>
      <c r="S76" s="19">
        <f t="shared" si="26"/>
        <v>0.51961524227066325</v>
      </c>
      <c r="T76" s="4" t="s">
        <v>0</v>
      </c>
      <c r="U76" s="4">
        <f t="shared" si="27"/>
        <v>2301</v>
      </c>
      <c r="V76" s="19">
        <f t="shared" si="1"/>
        <v>47.112297443487748</v>
      </c>
      <c r="W76" s="19">
        <f t="shared" si="2"/>
        <v>52.119615242270655</v>
      </c>
      <c r="X76" s="8">
        <f t="shared" si="28"/>
        <v>5</v>
      </c>
      <c r="Y76" s="4">
        <f t="shared" si="3"/>
        <v>12</v>
      </c>
      <c r="Z76" s="8">
        <f t="shared" si="29"/>
        <v>1004.8</v>
      </c>
      <c r="AA76" s="4">
        <f t="shared" si="30"/>
        <v>0</v>
      </c>
      <c r="AB76" s="4">
        <f t="shared" si="31"/>
        <v>0</v>
      </c>
      <c r="AC76" s="4" t="str">
        <f t="shared" si="32"/>
        <v>G0</v>
      </c>
      <c r="AD76" s="4">
        <f t="shared" si="33"/>
        <v>0</v>
      </c>
      <c r="AE76" s="4">
        <f t="shared" si="34"/>
        <v>4.8999999999999986</v>
      </c>
      <c r="AF76" s="19">
        <f t="shared" si="4"/>
        <v>0</v>
      </c>
      <c r="AG76" s="19">
        <f t="shared" si="5"/>
        <v>0</v>
      </c>
      <c r="AH76" s="19"/>
      <c r="AI76" s="19">
        <f t="shared" si="6"/>
        <v>48.191720306893735</v>
      </c>
      <c r="AJ76" s="19">
        <f t="shared" si="7"/>
        <v>52.04999999999999</v>
      </c>
      <c r="AK76" s="19"/>
      <c r="AL76" s="19">
        <f t="shared" si="8"/>
        <v>7.794228634059948</v>
      </c>
      <c r="AM76" s="19">
        <f t="shared" si="9"/>
        <v>4.4999999999999991</v>
      </c>
      <c r="AN76" s="19">
        <f t="shared" si="35"/>
        <v>9</v>
      </c>
      <c r="AO76" s="19">
        <f t="shared" si="36"/>
        <v>0.52359877559829882</v>
      </c>
      <c r="AP76" s="19">
        <f t="shared" si="37"/>
        <v>29.999999999999996</v>
      </c>
      <c r="AQ76" s="19">
        <f t="shared" si="54"/>
        <v>43.2</v>
      </c>
      <c r="AR76" s="19">
        <f t="shared" si="38"/>
        <v>0.29999999999999993</v>
      </c>
      <c r="AS76" s="19">
        <f t="shared" si="39"/>
        <v>-0.51961524227066325</v>
      </c>
      <c r="AT76" s="4" t="s">
        <v>0</v>
      </c>
      <c r="AU76" s="4">
        <f t="shared" si="40"/>
        <v>2302</v>
      </c>
      <c r="AV76" s="19">
        <f t="shared" si="10"/>
        <v>48.491720306893733</v>
      </c>
      <c r="AW76" s="19">
        <f t="shared" si="11"/>
        <v>51.53038475772933</v>
      </c>
      <c r="AX76" s="8">
        <f t="shared" si="41"/>
        <v>5</v>
      </c>
      <c r="AY76" s="4">
        <f t="shared" si="42"/>
        <v>12</v>
      </c>
      <c r="AZ76" s="8">
        <f t="shared" si="43"/>
        <v>1004.9</v>
      </c>
      <c r="BA76" s="4">
        <f t="shared" si="44"/>
        <v>0</v>
      </c>
      <c r="BB76" s="4">
        <f t="shared" si="45"/>
        <v>0</v>
      </c>
      <c r="BC76" s="4" t="str">
        <f t="shared" si="46"/>
        <v>G0</v>
      </c>
      <c r="BD76" s="4">
        <f t="shared" si="47"/>
        <v>0</v>
      </c>
      <c r="BE76" s="19">
        <f t="shared" si="48"/>
        <v>0.89999999999999414</v>
      </c>
      <c r="BF76" s="19">
        <f t="shared" si="49"/>
        <v>1.4999999999999902</v>
      </c>
      <c r="BG76" s="19">
        <f t="shared" si="50"/>
        <v>156.86989764584393</v>
      </c>
      <c r="BH76" s="1" t="str">
        <f t="shared" si="51"/>
        <v>T,2301,47.1,52.1,5,12,1004.8,0,0,G0,0</v>
      </c>
      <c r="BI76" s="1" t="str">
        <f t="shared" si="52"/>
        <v>T,2302,48.5,51.5,5,12,1004.9,0,0,G0,0</v>
      </c>
      <c r="BJ76" s="1" t="str">
        <f t="shared" si="12"/>
        <v>T,2301,47.1,52.1,5,12,1004.8,0,0,G0,0|T,2302,48.5,51.5,5,12,1004.9,0,0,G0,0|</v>
      </c>
      <c r="BK76" s="1" t="str">
        <f t="shared" si="13"/>
        <v>47.4,51.6,5.0,9.0,0.0,43.2,30.0,43.2</v>
      </c>
    </row>
    <row r="77" spans="1:63" x14ac:dyDescent="0.2">
      <c r="A77" s="4">
        <f t="shared" si="55"/>
        <v>4.8999999999999986</v>
      </c>
      <c r="B77" s="4">
        <f t="shared" si="14"/>
        <v>24.499999999999993</v>
      </c>
      <c r="C77" s="4">
        <f t="shared" si="15"/>
        <v>0</v>
      </c>
      <c r="D77" s="4">
        <v>1</v>
      </c>
      <c r="E77" s="4">
        <f t="shared" si="16"/>
        <v>4.8999999999999986</v>
      </c>
      <c r="F77" s="19">
        <f t="shared" si="0"/>
        <v>0</v>
      </c>
      <c r="G77" s="19">
        <f t="shared" si="17"/>
        <v>0</v>
      </c>
      <c r="H77" s="19"/>
      <c r="I77" s="19">
        <f t="shared" si="18"/>
        <v>48.191720306893735</v>
      </c>
      <c r="J77" s="19">
        <f t="shared" si="19"/>
        <v>52.04999999999999</v>
      </c>
      <c r="K77" s="19"/>
      <c r="L77" s="19">
        <f t="shared" si="20"/>
        <v>7.794228634059948</v>
      </c>
      <c r="M77" s="19">
        <f t="shared" si="21"/>
        <v>4.4999999999999991</v>
      </c>
      <c r="N77" s="19">
        <f t="shared" si="22"/>
        <v>9</v>
      </c>
      <c r="O77" s="19">
        <f t="shared" si="23"/>
        <v>0.52359877559829882</v>
      </c>
      <c r="P77" s="19">
        <f t="shared" si="24"/>
        <v>29.999999999999996</v>
      </c>
      <c r="Q77" s="19">
        <f t="shared" si="53"/>
        <v>44.1</v>
      </c>
      <c r="R77" s="19">
        <f t="shared" si="25"/>
        <v>-0.29999999999999993</v>
      </c>
      <c r="S77" s="19">
        <f t="shared" si="26"/>
        <v>0.51961524227066325</v>
      </c>
      <c r="T77" s="4" t="s">
        <v>0</v>
      </c>
      <c r="U77" s="4">
        <f t="shared" si="27"/>
        <v>2301</v>
      </c>
      <c r="V77" s="19">
        <f t="shared" si="1"/>
        <v>47.891720306893738</v>
      </c>
      <c r="W77" s="19">
        <f t="shared" si="2"/>
        <v>52.56961524227065</v>
      </c>
      <c r="X77" s="8">
        <f t="shared" si="28"/>
        <v>5</v>
      </c>
      <c r="Y77" s="4">
        <f t="shared" si="3"/>
        <v>12</v>
      </c>
      <c r="Z77" s="8">
        <f t="shared" si="29"/>
        <v>1004.9</v>
      </c>
      <c r="AA77" s="4">
        <f t="shared" si="30"/>
        <v>0</v>
      </c>
      <c r="AB77" s="4">
        <f t="shared" si="31"/>
        <v>0</v>
      </c>
      <c r="AC77" s="4" t="str">
        <f t="shared" si="32"/>
        <v>G0</v>
      </c>
      <c r="AD77" s="4">
        <f t="shared" si="33"/>
        <v>0</v>
      </c>
      <c r="AE77" s="4">
        <f t="shared" si="34"/>
        <v>4.9999999999999982</v>
      </c>
      <c r="AF77" s="19">
        <f t="shared" si="4"/>
        <v>0</v>
      </c>
      <c r="AG77" s="19">
        <f t="shared" si="5"/>
        <v>0</v>
      </c>
      <c r="AH77" s="19"/>
      <c r="AI77" s="19">
        <f t="shared" si="6"/>
        <v>48.971143170299726</v>
      </c>
      <c r="AJ77" s="19">
        <f t="shared" si="7"/>
        <v>52.499999999999986</v>
      </c>
      <c r="AK77" s="19"/>
      <c r="AL77" s="19">
        <f t="shared" si="8"/>
        <v>7.794228634059948</v>
      </c>
      <c r="AM77" s="19">
        <f t="shared" si="9"/>
        <v>4.4999999999999991</v>
      </c>
      <c r="AN77" s="19">
        <f t="shared" si="35"/>
        <v>9</v>
      </c>
      <c r="AO77" s="19">
        <f t="shared" si="36"/>
        <v>0.52359877559829882</v>
      </c>
      <c r="AP77" s="19">
        <f t="shared" si="37"/>
        <v>29.999999999999996</v>
      </c>
      <c r="AQ77" s="19">
        <f t="shared" si="54"/>
        <v>44.099999999999994</v>
      </c>
      <c r="AR77" s="19">
        <f t="shared" si="38"/>
        <v>0.29999999999999993</v>
      </c>
      <c r="AS77" s="19">
        <f t="shared" si="39"/>
        <v>-0.51961524227066325</v>
      </c>
      <c r="AT77" s="4" t="s">
        <v>0</v>
      </c>
      <c r="AU77" s="4">
        <f t="shared" si="40"/>
        <v>2302</v>
      </c>
      <c r="AV77" s="19">
        <f t="shared" si="10"/>
        <v>49.271143170299723</v>
      </c>
      <c r="AW77" s="19">
        <f t="shared" si="11"/>
        <v>51.980384757729325</v>
      </c>
      <c r="AX77" s="8">
        <f t="shared" si="41"/>
        <v>5</v>
      </c>
      <c r="AY77" s="4">
        <f t="shared" si="42"/>
        <v>12</v>
      </c>
      <c r="AZ77" s="8">
        <f t="shared" si="43"/>
        <v>1005</v>
      </c>
      <c r="BA77" s="4">
        <f t="shared" si="44"/>
        <v>0</v>
      </c>
      <c r="BB77" s="4">
        <f t="shared" si="45"/>
        <v>0</v>
      </c>
      <c r="BC77" s="4" t="str">
        <f t="shared" si="46"/>
        <v>G0</v>
      </c>
      <c r="BD77" s="4">
        <f t="shared" si="47"/>
        <v>0</v>
      </c>
      <c r="BE77" s="19">
        <f t="shared" si="48"/>
        <v>0.89999999999999414</v>
      </c>
      <c r="BF77" s="19">
        <f t="shared" si="49"/>
        <v>1.4999999999999902</v>
      </c>
      <c r="BG77" s="19">
        <f t="shared" si="50"/>
        <v>156.86989764584393</v>
      </c>
      <c r="BH77" s="1" t="str">
        <f t="shared" si="51"/>
        <v>T,2301,47.9,52.6,5,12,1004.9,0,0,G0,0</v>
      </c>
      <c r="BI77" s="1" t="str">
        <f t="shared" si="52"/>
        <v>T,2302,49.3,52.0,5,12,1005.0,0,0,G0,0</v>
      </c>
      <c r="BJ77" s="1" t="str">
        <f t="shared" si="12"/>
        <v/>
      </c>
      <c r="BK77" s="1" t="str">
        <f t="shared" si="13"/>
        <v>48.2,52.1,5.0,9.0,0.0,44.1,30.0,44.1</v>
      </c>
    </row>
    <row r="78" spans="1:63" x14ac:dyDescent="0.2">
      <c r="A78" s="4">
        <f t="shared" si="55"/>
        <v>4.9999999999999982</v>
      </c>
      <c r="B78" s="4">
        <f t="shared" si="14"/>
        <v>24.999999999999989</v>
      </c>
      <c r="C78" s="4">
        <f t="shared" si="15"/>
        <v>1</v>
      </c>
      <c r="D78" s="4">
        <v>1</v>
      </c>
      <c r="E78" s="4">
        <f t="shared" si="16"/>
        <v>4.9999999999999982</v>
      </c>
      <c r="F78" s="19">
        <f t="shared" si="0"/>
        <v>0</v>
      </c>
      <c r="G78" s="19">
        <f t="shared" si="17"/>
        <v>0</v>
      </c>
      <c r="H78" s="19"/>
      <c r="I78" s="19">
        <f t="shared" si="18"/>
        <v>48.971143170299726</v>
      </c>
      <c r="J78" s="19">
        <f t="shared" si="19"/>
        <v>52.499999999999986</v>
      </c>
      <c r="K78" s="19"/>
      <c r="L78" s="19">
        <f t="shared" si="20"/>
        <v>7.794228634059948</v>
      </c>
      <c r="M78" s="19">
        <f t="shared" si="21"/>
        <v>4.4999999999999991</v>
      </c>
      <c r="N78" s="19">
        <f t="shared" si="22"/>
        <v>9</v>
      </c>
      <c r="O78" s="19">
        <f t="shared" si="23"/>
        <v>0.52359877559829882</v>
      </c>
      <c r="P78" s="19">
        <f t="shared" si="24"/>
        <v>29.999999999999996</v>
      </c>
      <c r="Q78" s="19">
        <f t="shared" si="53"/>
        <v>44.999999999999993</v>
      </c>
      <c r="R78" s="19">
        <f t="shared" si="25"/>
        <v>-0.29999999999999993</v>
      </c>
      <c r="S78" s="19">
        <f t="shared" si="26"/>
        <v>0.51961524227066325</v>
      </c>
      <c r="T78" s="4" t="s">
        <v>0</v>
      </c>
      <c r="U78" s="4">
        <f t="shared" si="27"/>
        <v>2301</v>
      </c>
      <c r="V78" s="19">
        <f t="shared" si="1"/>
        <v>48.671143170299729</v>
      </c>
      <c r="W78" s="19">
        <f t="shared" si="2"/>
        <v>53.019615242270646</v>
      </c>
      <c r="X78" s="8">
        <f t="shared" si="28"/>
        <v>5</v>
      </c>
      <c r="Y78" s="4">
        <f t="shared" si="3"/>
        <v>12</v>
      </c>
      <c r="Z78" s="8">
        <f t="shared" si="29"/>
        <v>1005</v>
      </c>
      <c r="AA78" s="4">
        <f t="shared" si="30"/>
        <v>0</v>
      </c>
      <c r="AB78" s="4">
        <f t="shared" si="31"/>
        <v>0</v>
      </c>
      <c r="AC78" s="4" t="str">
        <f t="shared" si="32"/>
        <v>G0</v>
      </c>
      <c r="AD78" s="4">
        <f t="shared" si="33"/>
        <v>0</v>
      </c>
      <c r="AE78" s="4">
        <f t="shared" si="34"/>
        <v>5.0999999999999979</v>
      </c>
      <c r="AF78" s="19">
        <f t="shared" si="4"/>
        <v>0</v>
      </c>
      <c r="AG78" s="19">
        <f t="shared" si="5"/>
        <v>0</v>
      </c>
      <c r="AH78" s="19"/>
      <c r="AI78" s="19">
        <f t="shared" si="6"/>
        <v>49.750566033705717</v>
      </c>
      <c r="AJ78" s="19">
        <f t="shared" si="7"/>
        <v>52.949999999999989</v>
      </c>
      <c r="AK78" s="19"/>
      <c r="AL78" s="19">
        <f t="shared" si="8"/>
        <v>7.794228634059948</v>
      </c>
      <c r="AM78" s="19">
        <f t="shared" si="9"/>
        <v>4.4999999999999991</v>
      </c>
      <c r="AN78" s="19">
        <f t="shared" si="35"/>
        <v>9</v>
      </c>
      <c r="AO78" s="19">
        <f t="shared" si="36"/>
        <v>0.52359877559829882</v>
      </c>
      <c r="AP78" s="19">
        <f t="shared" si="37"/>
        <v>29.999999999999996</v>
      </c>
      <c r="AQ78" s="19">
        <f t="shared" si="54"/>
        <v>44.999999999999993</v>
      </c>
      <c r="AR78" s="19">
        <f t="shared" si="38"/>
        <v>0.29999999999999993</v>
      </c>
      <c r="AS78" s="19">
        <f t="shared" si="39"/>
        <v>-0.51961524227066325</v>
      </c>
      <c r="AT78" s="4" t="s">
        <v>0</v>
      </c>
      <c r="AU78" s="4">
        <f t="shared" si="40"/>
        <v>2302</v>
      </c>
      <c r="AV78" s="19">
        <f t="shared" si="10"/>
        <v>50.050566033705714</v>
      </c>
      <c r="AW78" s="19">
        <f t="shared" si="11"/>
        <v>52.430384757729328</v>
      </c>
      <c r="AX78" s="8">
        <f t="shared" si="41"/>
        <v>5</v>
      </c>
      <c r="AY78" s="4">
        <f t="shared" si="42"/>
        <v>12</v>
      </c>
      <c r="AZ78" s="8">
        <f t="shared" si="43"/>
        <v>1005.1</v>
      </c>
      <c r="BA78" s="4">
        <f t="shared" si="44"/>
        <v>0</v>
      </c>
      <c r="BB78" s="4">
        <f t="shared" si="45"/>
        <v>0</v>
      </c>
      <c r="BC78" s="4" t="str">
        <f t="shared" si="46"/>
        <v>G0</v>
      </c>
      <c r="BD78" s="4">
        <f t="shared" si="47"/>
        <v>0</v>
      </c>
      <c r="BE78" s="19">
        <f t="shared" si="48"/>
        <v>0.8999999999999978</v>
      </c>
      <c r="BF78" s="19">
        <f t="shared" si="49"/>
        <v>1.4999999999999876</v>
      </c>
      <c r="BG78" s="19">
        <f t="shared" si="50"/>
        <v>156.86989764584416</v>
      </c>
      <c r="BH78" s="1" t="str">
        <f t="shared" si="51"/>
        <v>T,2301,48.7,53.0,5,12,1005.0,0,0,G0,0</v>
      </c>
      <c r="BI78" s="1" t="str">
        <f t="shared" si="52"/>
        <v>T,2302,50.1,52.4,5,12,1005.1,0,0,G0,0</v>
      </c>
      <c r="BJ78" s="1" t="str">
        <f t="shared" si="12"/>
        <v>T,2301,48.7,53.0,5,12,1005.0,0,0,G0,0|T,2302,50.1,52.4,5,12,1005.1,0,0,G0,0|</v>
      </c>
      <c r="BK78" s="1" t="str">
        <f t="shared" si="13"/>
        <v>49.0,52.5,5.0,9.0,0.0,45.0,30.0,45.0</v>
      </c>
    </row>
    <row r="79" spans="1:63" x14ac:dyDescent="0.2">
      <c r="A79" s="4">
        <f t="shared" si="55"/>
        <v>5.0999999999999979</v>
      </c>
      <c r="B79" s="4">
        <f t="shared" si="14"/>
        <v>25.499999999999989</v>
      </c>
      <c r="C79" s="4">
        <f t="shared" si="15"/>
        <v>0</v>
      </c>
      <c r="D79" s="4">
        <v>1</v>
      </c>
      <c r="E79" s="4">
        <f t="shared" si="16"/>
        <v>5.0999999999999979</v>
      </c>
      <c r="F79" s="19">
        <f t="shared" si="0"/>
        <v>0</v>
      </c>
      <c r="G79" s="19">
        <f t="shared" si="17"/>
        <v>0</v>
      </c>
      <c r="H79" s="19"/>
      <c r="I79" s="19">
        <f t="shared" si="18"/>
        <v>49.750566033705717</v>
      </c>
      <c r="J79" s="19">
        <f t="shared" si="19"/>
        <v>52.949999999999989</v>
      </c>
      <c r="K79" s="19"/>
      <c r="L79" s="19">
        <f t="shared" si="20"/>
        <v>7.794228634059948</v>
      </c>
      <c r="M79" s="19">
        <f t="shared" si="21"/>
        <v>4.4999999999999991</v>
      </c>
      <c r="N79" s="19">
        <f t="shared" si="22"/>
        <v>9</v>
      </c>
      <c r="O79" s="19">
        <f t="shared" si="23"/>
        <v>0.52359877559829882</v>
      </c>
      <c r="P79" s="19">
        <f t="shared" si="24"/>
        <v>29.999999999999996</v>
      </c>
      <c r="Q79" s="19">
        <f t="shared" si="53"/>
        <v>45.899999999999991</v>
      </c>
      <c r="R79" s="19">
        <f t="shared" si="25"/>
        <v>-0.29999999999999993</v>
      </c>
      <c r="S79" s="19">
        <f t="shared" si="26"/>
        <v>0.51961524227066325</v>
      </c>
      <c r="T79" s="4" t="s">
        <v>0</v>
      </c>
      <c r="U79" s="4">
        <f t="shared" si="27"/>
        <v>2301</v>
      </c>
      <c r="V79" s="19">
        <f t="shared" si="1"/>
        <v>49.450566033705719</v>
      </c>
      <c r="W79" s="19">
        <f t="shared" si="2"/>
        <v>53.469615242270649</v>
      </c>
      <c r="X79" s="8">
        <f t="shared" si="28"/>
        <v>5</v>
      </c>
      <c r="Y79" s="4">
        <f t="shared" si="3"/>
        <v>12</v>
      </c>
      <c r="Z79" s="8">
        <f t="shared" si="29"/>
        <v>1005.1</v>
      </c>
      <c r="AA79" s="4">
        <f t="shared" si="30"/>
        <v>0</v>
      </c>
      <c r="AB79" s="4">
        <f t="shared" si="31"/>
        <v>0</v>
      </c>
      <c r="AC79" s="4" t="str">
        <f t="shared" si="32"/>
        <v>G0</v>
      </c>
      <c r="AD79" s="4">
        <f t="shared" si="33"/>
        <v>0</v>
      </c>
      <c r="AE79" s="4">
        <f t="shared" si="34"/>
        <v>5.1999999999999975</v>
      </c>
      <c r="AF79" s="19">
        <f t="shared" si="4"/>
        <v>0</v>
      </c>
      <c r="AG79" s="19">
        <f t="shared" si="5"/>
        <v>0</v>
      </c>
      <c r="AH79" s="19"/>
      <c r="AI79" s="19">
        <f t="shared" si="6"/>
        <v>50.529988897111707</v>
      </c>
      <c r="AJ79" s="19">
        <f t="shared" si="7"/>
        <v>53.399999999999984</v>
      </c>
      <c r="AK79" s="19"/>
      <c r="AL79" s="19">
        <f t="shared" si="8"/>
        <v>7.794228634059948</v>
      </c>
      <c r="AM79" s="19">
        <f t="shared" si="9"/>
        <v>4.4999999999999991</v>
      </c>
      <c r="AN79" s="19">
        <f t="shared" si="35"/>
        <v>9</v>
      </c>
      <c r="AO79" s="19">
        <f t="shared" si="36"/>
        <v>0.52359877559829882</v>
      </c>
      <c r="AP79" s="19">
        <f t="shared" si="37"/>
        <v>29.999999999999996</v>
      </c>
      <c r="AQ79" s="19">
        <f t="shared" si="54"/>
        <v>45.899999999999984</v>
      </c>
      <c r="AR79" s="19">
        <f t="shared" si="38"/>
        <v>0.29999999999999993</v>
      </c>
      <c r="AS79" s="19">
        <f t="shared" si="39"/>
        <v>-0.51961524227066325</v>
      </c>
      <c r="AT79" s="4" t="s">
        <v>0</v>
      </c>
      <c r="AU79" s="4">
        <f t="shared" si="40"/>
        <v>2302</v>
      </c>
      <c r="AV79" s="19">
        <f t="shared" si="10"/>
        <v>50.829988897111704</v>
      </c>
      <c r="AW79" s="19">
        <f t="shared" si="11"/>
        <v>52.880384757729324</v>
      </c>
      <c r="AX79" s="8">
        <f t="shared" si="41"/>
        <v>5</v>
      </c>
      <c r="AY79" s="4">
        <f t="shared" si="42"/>
        <v>12</v>
      </c>
      <c r="AZ79" s="8">
        <f t="shared" si="43"/>
        <v>1005.2</v>
      </c>
      <c r="BA79" s="4">
        <f t="shared" si="44"/>
        <v>0</v>
      </c>
      <c r="BB79" s="4">
        <f t="shared" si="45"/>
        <v>0</v>
      </c>
      <c r="BC79" s="4" t="str">
        <f t="shared" si="46"/>
        <v>G0</v>
      </c>
      <c r="BD79" s="4">
        <f t="shared" si="47"/>
        <v>0</v>
      </c>
      <c r="BE79" s="19">
        <f t="shared" si="48"/>
        <v>0.89999999999999414</v>
      </c>
      <c r="BF79" s="19">
        <f t="shared" si="49"/>
        <v>1.4999999999999902</v>
      </c>
      <c r="BG79" s="19">
        <f t="shared" si="50"/>
        <v>156.86989764584393</v>
      </c>
      <c r="BH79" s="1" t="str">
        <f t="shared" si="51"/>
        <v>T,2301,49.5,53.5,5,12,1005.1,0,0,G0,0</v>
      </c>
      <c r="BI79" s="1" t="str">
        <f t="shared" si="52"/>
        <v>T,2302,50.8,52.9,5,12,1005.2,0,0,G0,0</v>
      </c>
      <c r="BJ79" s="1" t="str">
        <f t="shared" si="12"/>
        <v/>
      </c>
      <c r="BK79" s="1" t="str">
        <f t="shared" si="13"/>
        <v>49.8,53.0,5.0,9.0,0.0,45.9,30.0,45.9</v>
      </c>
    </row>
    <row r="80" spans="1:63" x14ac:dyDescent="0.2">
      <c r="A80" s="4">
        <f t="shared" si="55"/>
        <v>5.1999999999999975</v>
      </c>
      <c r="B80" s="4">
        <f t="shared" si="14"/>
        <v>25.999999999999986</v>
      </c>
      <c r="C80" s="4">
        <f t="shared" si="15"/>
        <v>1</v>
      </c>
      <c r="D80" s="4">
        <v>1</v>
      </c>
      <c r="E80" s="4">
        <f t="shared" si="16"/>
        <v>5.1999999999999975</v>
      </c>
      <c r="F80" s="19">
        <f t="shared" si="0"/>
        <v>0</v>
      </c>
      <c r="G80" s="19">
        <f t="shared" si="17"/>
        <v>0</v>
      </c>
      <c r="H80" s="19"/>
      <c r="I80" s="19">
        <f t="shared" si="18"/>
        <v>50.529988897111707</v>
      </c>
      <c r="J80" s="19">
        <f t="shared" si="19"/>
        <v>53.399999999999984</v>
      </c>
      <c r="K80" s="19"/>
      <c r="L80" s="19">
        <f t="shared" si="20"/>
        <v>7.794228634059948</v>
      </c>
      <c r="M80" s="19">
        <f t="shared" si="21"/>
        <v>4.4999999999999991</v>
      </c>
      <c r="N80" s="19">
        <f t="shared" si="22"/>
        <v>9</v>
      </c>
      <c r="O80" s="19">
        <f t="shared" si="23"/>
        <v>0.52359877559829882</v>
      </c>
      <c r="P80" s="19">
        <f t="shared" si="24"/>
        <v>29.999999999999996</v>
      </c>
      <c r="Q80" s="19">
        <f t="shared" si="53"/>
        <v>46.799999999999983</v>
      </c>
      <c r="R80" s="19">
        <f t="shared" si="25"/>
        <v>-0.29999999999999993</v>
      </c>
      <c r="S80" s="19">
        <f t="shared" si="26"/>
        <v>0.51961524227066325</v>
      </c>
      <c r="T80" s="4" t="s">
        <v>0</v>
      </c>
      <c r="U80" s="4">
        <f t="shared" si="27"/>
        <v>2301</v>
      </c>
      <c r="V80" s="19">
        <f t="shared" si="1"/>
        <v>50.22998889711171</v>
      </c>
      <c r="W80" s="19">
        <f t="shared" si="2"/>
        <v>53.919615242270645</v>
      </c>
      <c r="X80" s="8">
        <f t="shared" si="28"/>
        <v>5</v>
      </c>
      <c r="Y80" s="4">
        <f t="shared" si="3"/>
        <v>12</v>
      </c>
      <c r="Z80" s="8">
        <f t="shared" si="29"/>
        <v>1005.2</v>
      </c>
      <c r="AA80" s="4">
        <f t="shared" si="30"/>
        <v>0</v>
      </c>
      <c r="AB80" s="4">
        <f t="shared" si="31"/>
        <v>0</v>
      </c>
      <c r="AC80" s="4" t="str">
        <f t="shared" si="32"/>
        <v>G0</v>
      </c>
      <c r="AD80" s="4">
        <f t="shared" si="33"/>
        <v>0</v>
      </c>
      <c r="AE80" s="4">
        <f t="shared" si="34"/>
        <v>5.2999999999999972</v>
      </c>
      <c r="AF80" s="19">
        <f t="shared" si="4"/>
        <v>0</v>
      </c>
      <c r="AG80" s="19">
        <f t="shared" si="5"/>
        <v>0</v>
      </c>
      <c r="AH80" s="19"/>
      <c r="AI80" s="19">
        <f t="shared" si="6"/>
        <v>51.309411760517705</v>
      </c>
      <c r="AJ80" s="19">
        <f t="shared" si="7"/>
        <v>53.84999999999998</v>
      </c>
      <c r="AK80" s="19"/>
      <c r="AL80" s="19">
        <f t="shared" si="8"/>
        <v>7.794228634059948</v>
      </c>
      <c r="AM80" s="19">
        <f t="shared" si="9"/>
        <v>4.4999999999999991</v>
      </c>
      <c r="AN80" s="19">
        <f t="shared" si="35"/>
        <v>9</v>
      </c>
      <c r="AO80" s="19">
        <f t="shared" si="36"/>
        <v>0.52359877559829882</v>
      </c>
      <c r="AP80" s="19">
        <f t="shared" si="37"/>
        <v>29.999999999999996</v>
      </c>
      <c r="AQ80" s="19">
        <f t="shared" si="54"/>
        <v>46.799999999999983</v>
      </c>
      <c r="AR80" s="19">
        <f t="shared" si="38"/>
        <v>0.29999999999999993</v>
      </c>
      <c r="AS80" s="19">
        <f t="shared" si="39"/>
        <v>-0.51961524227066325</v>
      </c>
      <c r="AT80" s="4" t="s">
        <v>0</v>
      </c>
      <c r="AU80" s="4">
        <f t="shared" si="40"/>
        <v>2302</v>
      </c>
      <c r="AV80" s="19">
        <f t="shared" si="10"/>
        <v>51.609411760517702</v>
      </c>
      <c r="AW80" s="19">
        <f t="shared" si="11"/>
        <v>53.33038475772932</v>
      </c>
      <c r="AX80" s="8">
        <f t="shared" si="41"/>
        <v>5</v>
      </c>
      <c r="AY80" s="4">
        <f t="shared" si="42"/>
        <v>12</v>
      </c>
      <c r="AZ80" s="8">
        <f t="shared" si="43"/>
        <v>1005.3</v>
      </c>
      <c r="BA80" s="4">
        <f t="shared" si="44"/>
        <v>0</v>
      </c>
      <c r="BB80" s="4">
        <f t="shared" si="45"/>
        <v>0</v>
      </c>
      <c r="BC80" s="4" t="str">
        <f t="shared" si="46"/>
        <v>G0</v>
      </c>
      <c r="BD80" s="4">
        <f t="shared" si="47"/>
        <v>0</v>
      </c>
      <c r="BE80" s="19">
        <f t="shared" si="48"/>
        <v>0.90000000000000036</v>
      </c>
      <c r="BF80" s="19">
        <f t="shared" si="49"/>
        <v>1.4999999999999969</v>
      </c>
      <c r="BG80" s="19">
        <f t="shared" si="50"/>
        <v>156.86989764584402</v>
      </c>
      <c r="BH80" s="1" t="str">
        <f t="shared" si="51"/>
        <v>T,2301,50.2,53.9,5,12,1005.2,0,0,G0,0</v>
      </c>
      <c r="BI80" s="1" t="str">
        <f t="shared" si="52"/>
        <v>T,2302,51.6,53.3,5,12,1005.3,0,0,G0,0</v>
      </c>
      <c r="BJ80" s="1" t="str">
        <f t="shared" si="12"/>
        <v>T,2301,50.2,53.9,5,12,1005.2,0,0,G0,0|T,2302,51.6,53.3,5,12,1005.3,0,0,G0,0|</v>
      </c>
      <c r="BK80" s="1" t="str">
        <f t="shared" si="13"/>
        <v>50.5,53.4,5.0,9.0,0.0,46.8,30.0,46.8</v>
      </c>
    </row>
    <row r="81" spans="1:63" x14ac:dyDescent="0.2">
      <c r="A81" s="4">
        <f t="shared" si="55"/>
        <v>5.2999999999999972</v>
      </c>
      <c r="B81" s="4">
        <f t="shared" si="14"/>
        <v>26.499999999999986</v>
      </c>
      <c r="C81" s="4">
        <f t="shared" si="15"/>
        <v>0</v>
      </c>
      <c r="D81" s="4">
        <v>1</v>
      </c>
      <c r="E81" s="4">
        <f t="shared" si="16"/>
        <v>5.2999999999999972</v>
      </c>
      <c r="F81" s="19">
        <f t="shared" si="0"/>
        <v>0</v>
      </c>
      <c r="G81" s="19">
        <f t="shared" si="17"/>
        <v>0</v>
      </c>
      <c r="H81" s="19"/>
      <c r="I81" s="19">
        <f t="shared" si="18"/>
        <v>51.309411760517705</v>
      </c>
      <c r="J81" s="19">
        <f t="shared" si="19"/>
        <v>53.84999999999998</v>
      </c>
      <c r="K81" s="19"/>
      <c r="L81" s="19">
        <f t="shared" si="20"/>
        <v>7.794228634059948</v>
      </c>
      <c r="M81" s="19">
        <f t="shared" si="21"/>
        <v>4.4999999999999991</v>
      </c>
      <c r="N81" s="19">
        <f t="shared" si="22"/>
        <v>9</v>
      </c>
      <c r="O81" s="19">
        <f t="shared" si="23"/>
        <v>0.52359877559829882</v>
      </c>
      <c r="P81" s="19">
        <f t="shared" si="24"/>
        <v>29.999999999999996</v>
      </c>
      <c r="Q81" s="19">
        <f t="shared" si="53"/>
        <v>47.699999999999982</v>
      </c>
      <c r="R81" s="19">
        <f t="shared" si="25"/>
        <v>-0.29999999999999993</v>
      </c>
      <c r="S81" s="19">
        <f t="shared" si="26"/>
        <v>0.51961524227066325</v>
      </c>
      <c r="T81" s="4" t="s">
        <v>0</v>
      </c>
      <c r="U81" s="4">
        <f t="shared" si="27"/>
        <v>2301</v>
      </c>
      <c r="V81" s="19">
        <f t="shared" si="1"/>
        <v>51.009411760517708</v>
      </c>
      <c r="W81" s="19">
        <f t="shared" si="2"/>
        <v>54.36961524227064</v>
      </c>
      <c r="X81" s="8">
        <f t="shared" si="28"/>
        <v>5</v>
      </c>
      <c r="Y81" s="4">
        <f t="shared" si="3"/>
        <v>12</v>
      </c>
      <c r="Z81" s="8">
        <f t="shared" si="29"/>
        <v>1005.3</v>
      </c>
      <c r="AA81" s="4">
        <f t="shared" si="30"/>
        <v>0</v>
      </c>
      <c r="AB81" s="4">
        <f t="shared" si="31"/>
        <v>0</v>
      </c>
      <c r="AC81" s="4" t="str">
        <f t="shared" si="32"/>
        <v>G0</v>
      </c>
      <c r="AD81" s="4">
        <f t="shared" si="33"/>
        <v>0</v>
      </c>
      <c r="AE81" s="4">
        <f t="shared" si="34"/>
        <v>5.3999999999999968</v>
      </c>
      <c r="AF81" s="19">
        <f t="shared" si="4"/>
        <v>0</v>
      </c>
      <c r="AG81" s="19">
        <f t="shared" si="5"/>
        <v>0</v>
      </c>
      <c r="AH81" s="19"/>
      <c r="AI81" s="19">
        <f t="shared" si="6"/>
        <v>52.088834623923695</v>
      </c>
      <c r="AJ81" s="19">
        <f t="shared" si="7"/>
        <v>54.299999999999983</v>
      </c>
      <c r="AK81" s="19"/>
      <c r="AL81" s="19">
        <f t="shared" si="8"/>
        <v>7.794228634059948</v>
      </c>
      <c r="AM81" s="19">
        <f t="shared" si="9"/>
        <v>4.4999999999999991</v>
      </c>
      <c r="AN81" s="19">
        <f t="shared" si="35"/>
        <v>9</v>
      </c>
      <c r="AO81" s="19">
        <f t="shared" si="36"/>
        <v>0.52359877559829882</v>
      </c>
      <c r="AP81" s="19">
        <f t="shared" si="37"/>
        <v>29.999999999999996</v>
      </c>
      <c r="AQ81" s="19">
        <f t="shared" si="54"/>
        <v>47.699999999999982</v>
      </c>
      <c r="AR81" s="19">
        <f t="shared" si="38"/>
        <v>0.29999999999999993</v>
      </c>
      <c r="AS81" s="19">
        <f t="shared" si="39"/>
        <v>-0.51961524227066325</v>
      </c>
      <c r="AT81" s="4" t="s">
        <v>0</v>
      </c>
      <c r="AU81" s="4">
        <f t="shared" si="40"/>
        <v>2302</v>
      </c>
      <c r="AV81" s="19">
        <f t="shared" si="10"/>
        <v>52.388834623923692</v>
      </c>
      <c r="AW81" s="19">
        <f t="shared" si="11"/>
        <v>53.780384757729323</v>
      </c>
      <c r="AX81" s="8">
        <f t="shared" si="41"/>
        <v>5</v>
      </c>
      <c r="AY81" s="4">
        <f t="shared" si="42"/>
        <v>12</v>
      </c>
      <c r="AZ81" s="8">
        <f t="shared" si="43"/>
        <v>1005.4</v>
      </c>
      <c r="BA81" s="4">
        <f t="shared" si="44"/>
        <v>0</v>
      </c>
      <c r="BB81" s="4">
        <f t="shared" si="45"/>
        <v>0</v>
      </c>
      <c r="BC81" s="4" t="str">
        <f t="shared" si="46"/>
        <v>G0</v>
      </c>
      <c r="BD81" s="4">
        <f t="shared" si="47"/>
        <v>0</v>
      </c>
      <c r="BE81" s="19">
        <f t="shared" si="48"/>
        <v>0.8999999999999978</v>
      </c>
      <c r="BF81" s="19">
        <f t="shared" si="49"/>
        <v>1.4999999999999876</v>
      </c>
      <c r="BG81" s="19">
        <f t="shared" si="50"/>
        <v>156.86989764584416</v>
      </c>
      <c r="BH81" s="1" t="str">
        <f t="shared" si="51"/>
        <v>T,2301,51.0,54.4,5,12,1005.3,0,0,G0,0</v>
      </c>
      <c r="BI81" s="1" t="str">
        <f t="shared" si="52"/>
        <v>T,2302,52.4,53.8,5,12,1005.4,0,0,G0,0</v>
      </c>
      <c r="BJ81" s="1" t="str">
        <f t="shared" si="12"/>
        <v/>
      </c>
      <c r="BK81" s="1" t="str">
        <f t="shared" si="13"/>
        <v>51.3,53.9,5.0,9.0,0.0,47.7,30.0,47.7</v>
      </c>
    </row>
    <row r="82" spans="1:63" x14ac:dyDescent="0.2">
      <c r="A82" s="4">
        <f t="shared" si="55"/>
        <v>5.3999999999999968</v>
      </c>
      <c r="B82" s="4">
        <f t="shared" si="14"/>
        <v>26.999999999999982</v>
      </c>
      <c r="C82" s="4">
        <f t="shared" si="15"/>
        <v>1</v>
      </c>
      <c r="D82" s="4">
        <v>1</v>
      </c>
      <c r="E82" s="4">
        <f t="shared" si="16"/>
        <v>5.3999999999999968</v>
      </c>
      <c r="F82" s="19">
        <f t="shared" si="0"/>
        <v>0</v>
      </c>
      <c r="G82" s="19">
        <f t="shared" si="17"/>
        <v>0</v>
      </c>
      <c r="H82" s="19"/>
      <c r="I82" s="19">
        <f t="shared" si="18"/>
        <v>52.088834623923695</v>
      </c>
      <c r="J82" s="19">
        <f t="shared" si="19"/>
        <v>54.299999999999983</v>
      </c>
      <c r="K82" s="19"/>
      <c r="L82" s="19">
        <f t="shared" si="20"/>
        <v>7.794228634059948</v>
      </c>
      <c r="M82" s="19">
        <f t="shared" si="21"/>
        <v>4.4999999999999991</v>
      </c>
      <c r="N82" s="19">
        <f t="shared" si="22"/>
        <v>9</v>
      </c>
      <c r="O82" s="19">
        <f t="shared" si="23"/>
        <v>0.52359877559829882</v>
      </c>
      <c r="P82" s="19">
        <f t="shared" si="24"/>
        <v>29.999999999999996</v>
      </c>
      <c r="Q82" s="19">
        <f t="shared" si="53"/>
        <v>48.59999999999998</v>
      </c>
      <c r="R82" s="19">
        <f t="shared" si="25"/>
        <v>-0.29999999999999993</v>
      </c>
      <c r="S82" s="19">
        <f t="shared" si="26"/>
        <v>0.51961524227066325</v>
      </c>
      <c r="T82" s="4" t="s">
        <v>0</v>
      </c>
      <c r="U82" s="4">
        <f t="shared" si="27"/>
        <v>2301</v>
      </c>
      <c r="V82" s="19">
        <f t="shared" si="1"/>
        <v>51.788834623923698</v>
      </c>
      <c r="W82" s="19">
        <f t="shared" si="2"/>
        <v>54.819615242270643</v>
      </c>
      <c r="X82" s="8">
        <f t="shared" si="28"/>
        <v>5</v>
      </c>
      <c r="Y82" s="4">
        <f t="shared" si="3"/>
        <v>12</v>
      </c>
      <c r="Z82" s="8">
        <f t="shared" si="29"/>
        <v>1005.4</v>
      </c>
      <c r="AA82" s="4">
        <f t="shared" si="30"/>
        <v>0</v>
      </c>
      <c r="AB82" s="4">
        <f t="shared" si="31"/>
        <v>0</v>
      </c>
      <c r="AC82" s="4" t="str">
        <f t="shared" si="32"/>
        <v>G0</v>
      </c>
      <c r="AD82" s="4">
        <f t="shared" si="33"/>
        <v>0</v>
      </c>
      <c r="AE82" s="4">
        <f t="shared" si="34"/>
        <v>5.4999999999999964</v>
      </c>
      <c r="AF82" s="19">
        <f t="shared" si="4"/>
        <v>0</v>
      </c>
      <c r="AG82" s="19">
        <f t="shared" si="5"/>
        <v>0</v>
      </c>
      <c r="AH82" s="19"/>
      <c r="AI82" s="19">
        <f t="shared" si="6"/>
        <v>52.868257487329686</v>
      </c>
      <c r="AJ82" s="19">
        <f t="shared" si="7"/>
        <v>54.749999999999979</v>
      </c>
      <c r="AK82" s="19"/>
      <c r="AL82" s="19">
        <f t="shared" si="8"/>
        <v>7.794228634059948</v>
      </c>
      <c r="AM82" s="19">
        <f t="shared" si="9"/>
        <v>4.4999999999999991</v>
      </c>
      <c r="AN82" s="19">
        <f t="shared" si="35"/>
        <v>9</v>
      </c>
      <c r="AO82" s="19">
        <f t="shared" si="36"/>
        <v>0.52359877559829882</v>
      </c>
      <c r="AP82" s="19">
        <f t="shared" si="37"/>
        <v>29.999999999999996</v>
      </c>
      <c r="AQ82" s="19">
        <f t="shared" si="54"/>
        <v>48.599999999999973</v>
      </c>
      <c r="AR82" s="19">
        <f t="shared" si="38"/>
        <v>0.29999999999999993</v>
      </c>
      <c r="AS82" s="19">
        <f t="shared" si="39"/>
        <v>-0.51961524227066325</v>
      </c>
      <c r="AT82" s="4" t="s">
        <v>0</v>
      </c>
      <c r="AU82" s="4">
        <f t="shared" si="40"/>
        <v>2302</v>
      </c>
      <c r="AV82" s="19">
        <f t="shared" si="10"/>
        <v>53.168257487329683</v>
      </c>
      <c r="AW82" s="19">
        <f t="shared" si="11"/>
        <v>54.230384757729318</v>
      </c>
      <c r="AX82" s="8">
        <f t="shared" si="41"/>
        <v>5</v>
      </c>
      <c r="AY82" s="4">
        <f t="shared" si="42"/>
        <v>12</v>
      </c>
      <c r="AZ82" s="8">
        <f t="shared" si="43"/>
        <v>1005.5</v>
      </c>
      <c r="BA82" s="4">
        <f t="shared" si="44"/>
        <v>0</v>
      </c>
      <c r="BB82" s="4">
        <f t="shared" si="45"/>
        <v>0</v>
      </c>
      <c r="BC82" s="4" t="str">
        <f t="shared" si="46"/>
        <v>G0</v>
      </c>
      <c r="BD82" s="4">
        <f t="shared" si="47"/>
        <v>0</v>
      </c>
      <c r="BE82" s="19">
        <f t="shared" si="48"/>
        <v>0.89999999999999414</v>
      </c>
      <c r="BF82" s="19">
        <f t="shared" si="49"/>
        <v>1.4999999999999902</v>
      </c>
      <c r="BG82" s="19">
        <f t="shared" si="50"/>
        <v>156.86989764584393</v>
      </c>
      <c r="BH82" s="1" t="str">
        <f t="shared" si="51"/>
        <v>T,2301,51.8,54.8,5,12,1005.4,0,0,G0,0</v>
      </c>
      <c r="BI82" s="1" t="str">
        <f t="shared" si="52"/>
        <v>T,2302,53.2,54.2,5,12,1005.5,0,0,G0,0</v>
      </c>
      <c r="BJ82" s="1" t="str">
        <f t="shared" si="12"/>
        <v>T,2301,51.8,54.8,5,12,1005.4,0,0,G0,0|T,2302,53.2,54.2,5,12,1005.5,0,0,G0,0|</v>
      </c>
      <c r="BK82" s="1" t="str">
        <f t="shared" si="13"/>
        <v>52.1,54.3,5.0,9.0,0.0,48.6,30.0,48.6</v>
      </c>
    </row>
    <row r="83" spans="1:63" x14ac:dyDescent="0.2">
      <c r="A83" s="4">
        <f t="shared" si="55"/>
        <v>5.4999999999999964</v>
      </c>
      <c r="B83" s="4">
        <f t="shared" si="14"/>
        <v>27.499999999999982</v>
      </c>
      <c r="C83" s="4">
        <f t="shared" si="15"/>
        <v>0</v>
      </c>
      <c r="D83" s="4">
        <v>1</v>
      </c>
      <c r="E83" s="4">
        <f t="shared" si="16"/>
        <v>5.4999999999999964</v>
      </c>
      <c r="F83" s="19">
        <f t="shared" si="0"/>
        <v>0</v>
      </c>
      <c r="G83" s="19">
        <f t="shared" si="17"/>
        <v>0</v>
      </c>
      <c r="H83" s="19"/>
      <c r="I83" s="19">
        <f t="shared" si="18"/>
        <v>52.868257487329686</v>
      </c>
      <c r="J83" s="19">
        <f t="shared" si="19"/>
        <v>54.749999999999979</v>
      </c>
      <c r="K83" s="19"/>
      <c r="L83" s="19">
        <f t="shared" si="20"/>
        <v>7.794228634059948</v>
      </c>
      <c r="M83" s="19">
        <f t="shared" si="21"/>
        <v>4.4999999999999991</v>
      </c>
      <c r="N83" s="19">
        <f t="shared" si="22"/>
        <v>9</v>
      </c>
      <c r="O83" s="19">
        <f t="shared" si="23"/>
        <v>0.52359877559829882</v>
      </c>
      <c r="P83" s="19">
        <f t="shared" si="24"/>
        <v>29.999999999999996</v>
      </c>
      <c r="Q83" s="19">
        <f t="shared" si="53"/>
        <v>49.499999999999972</v>
      </c>
      <c r="R83" s="19">
        <f t="shared" si="25"/>
        <v>-0.29999999999999993</v>
      </c>
      <c r="S83" s="19">
        <f t="shared" si="26"/>
        <v>0.51961524227066325</v>
      </c>
      <c r="T83" s="4" t="s">
        <v>0</v>
      </c>
      <c r="U83" s="4">
        <f t="shared" si="27"/>
        <v>2301</v>
      </c>
      <c r="V83" s="19">
        <f t="shared" si="1"/>
        <v>52.568257487329689</v>
      </c>
      <c r="W83" s="19">
        <f t="shared" si="2"/>
        <v>55.269615242270639</v>
      </c>
      <c r="X83" s="8">
        <f t="shared" si="28"/>
        <v>5</v>
      </c>
      <c r="Y83" s="4">
        <f t="shared" si="3"/>
        <v>12</v>
      </c>
      <c r="Z83" s="8">
        <f t="shared" si="29"/>
        <v>1005.5</v>
      </c>
      <c r="AA83" s="4">
        <f t="shared" si="30"/>
        <v>0</v>
      </c>
      <c r="AB83" s="4">
        <f t="shared" si="31"/>
        <v>0</v>
      </c>
      <c r="AC83" s="4" t="str">
        <f t="shared" si="32"/>
        <v>G0</v>
      </c>
      <c r="AD83" s="4">
        <f t="shared" si="33"/>
        <v>0</v>
      </c>
      <c r="AE83" s="4">
        <f t="shared" si="34"/>
        <v>5.5999999999999961</v>
      </c>
      <c r="AF83" s="19">
        <f t="shared" si="4"/>
        <v>0</v>
      </c>
      <c r="AG83" s="19">
        <f t="shared" si="5"/>
        <v>0</v>
      </c>
      <c r="AH83" s="19"/>
      <c r="AI83" s="19">
        <f t="shared" si="6"/>
        <v>53.647680350735676</v>
      </c>
      <c r="AJ83" s="19">
        <f t="shared" si="7"/>
        <v>55.199999999999974</v>
      </c>
      <c r="AK83" s="19"/>
      <c r="AL83" s="19">
        <f t="shared" si="8"/>
        <v>7.794228634059948</v>
      </c>
      <c r="AM83" s="19">
        <f t="shared" si="9"/>
        <v>4.4999999999999991</v>
      </c>
      <c r="AN83" s="19">
        <f t="shared" si="35"/>
        <v>9</v>
      </c>
      <c r="AO83" s="19">
        <f t="shared" si="36"/>
        <v>0.52359877559829882</v>
      </c>
      <c r="AP83" s="19">
        <f t="shared" si="37"/>
        <v>29.999999999999996</v>
      </c>
      <c r="AQ83" s="19">
        <f t="shared" si="54"/>
        <v>49.499999999999964</v>
      </c>
      <c r="AR83" s="19">
        <f t="shared" si="38"/>
        <v>0.29999999999999993</v>
      </c>
      <c r="AS83" s="19">
        <f t="shared" si="39"/>
        <v>-0.51961524227066325</v>
      </c>
      <c r="AT83" s="4" t="s">
        <v>0</v>
      </c>
      <c r="AU83" s="4">
        <f t="shared" si="40"/>
        <v>2302</v>
      </c>
      <c r="AV83" s="19">
        <f t="shared" si="10"/>
        <v>53.947680350735673</v>
      </c>
      <c r="AW83" s="19">
        <f t="shared" si="11"/>
        <v>54.680384757729314</v>
      </c>
      <c r="AX83" s="8">
        <f t="shared" si="41"/>
        <v>5</v>
      </c>
      <c r="AY83" s="4">
        <f t="shared" si="42"/>
        <v>12</v>
      </c>
      <c r="AZ83" s="8">
        <f t="shared" si="43"/>
        <v>1005.6</v>
      </c>
      <c r="BA83" s="4">
        <f t="shared" si="44"/>
        <v>0</v>
      </c>
      <c r="BB83" s="4">
        <f t="shared" si="45"/>
        <v>0</v>
      </c>
      <c r="BC83" s="4" t="str">
        <f t="shared" si="46"/>
        <v>G0</v>
      </c>
      <c r="BD83" s="4">
        <f t="shared" si="47"/>
        <v>0</v>
      </c>
      <c r="BE83" s="19">
        <f t="shared" si="48"/>
        <v>0.89999999999999414</v>
      </c>
      <c r="BF83" s="19">
        <f t="shared" si="49"/>
        <v>1.4999999999999902</v>
      </c>
      <c r="BG83" s="19">
        <f t="shared" si="50"/>
        <v>156.86989764584393</v>
      </c>
      <c r="BH83" s="1" t="str">
        <f t="shared" si="51"/>
        <v>T,2301,52.6,55.3,5,12,1005.5,0,0,G0,0</v>
      </c>
      <c r="BI83" s="1" t="str">
        <f t="shared" si="52"/>
        <v>T,2302,53.9,54.7,5,12,1005.6,0,0,G0,0</v>
      </c>
      <c r="BJ83" s="1" t="str">
        <f t="shared" si="12"/>
        <v/>
      </c>
      <c r="BK83" s="1" t="str">
        <f t="shared" si="13"/>
        <v>52.9,54.8,5.0,9.0,0.0,49.5,30.0,49.5</v>
      </c>
    </row>
    <row r="84" spans="1:63" x14ac:dyDescent="0.2">
      <c r="A84" s="4">
        <f t="shared" si="55"/>
        <v>5.5999999999999961</v>
      </c>
      <c r="B84" s="4">
        <f t="shared" si="14"/>
        <v>27.999999999999979</v>
      </c>
      <c r="C84" s="4">
        <f t="shared" si="15"/>
        <v>1</v>
      </c>
      <c r="D84" s="4">
        <v>1</v>
      </c>
      <c r="E84" s="4">
        <f t="shared" si="16"/>
        <v>5.5999999999999961</v>
      </c>
      <c r="F84" s="19">
        <f t="shared" si="0"/>
        <v>0</v>
      </c>
      <c r="G84" s="19">
        <f t="shared" si="17"/>
        <v>0</v>
      </c>
      <c r="H84" s="19"/>
      <c r="I84" s="19">
        <f t="shared" si="18"/>
        <v>53.647680350735676</v>
      </c>
      <c r="J84" s="19">
        <f t="shared" si="19"/>
        <v>55.199999999999974</v>
      </c>
      <c r="K84" s="19"/>
      <c r="L84" s="19">
        <f t="shared" si="20"/>
        <v>7.794228634059948</v>
      </c>
      <c r="M84" s="19">
        <f t="shared" si="21"/>
        <v>4.4999999999999991</v>
      </c>
      <c r="N84" s="19">
        <f t="shared" si="22"/>
        <v>9</v>
      </c>
      <c r="O84" s="19">
        <f t="shared" si="23"/>
        <v>0.52359877559829882</v>
      </c>
      <c r="P84" s="19">
        <f t="shared" si="24"/>
        <v>29.999999999999996</v>
      </c>
      <c r="Q84" s="19">
        <f t="shared" si="53"/>
        <v>50.399999999999963</v>
      </c>
      <c r="R84" s="19">
        <f t="shared" si="25"/>
        <v>-0.29999999999999993</v>
      </c>
      <c r="S84" s="19">
        <f t="shared" si="26"/>
        <v>0.51961524227066325</v>
      </c>
      <c r="T84" s="4" t="s">
        <v>0</v>
      </c>
      <c r="U84" s="4">
        <f t="shared" si="27"/>
        <v>2301</v>
      </c>
      <c r="V84" s="19">
        <f t="shared" si="1"/>
        <v>53.347680350735679</v>
      </c>
      <c r="W84" s="19">
        <f t="shared" si="2"/>
        <v>55.719615242270635</v>
      </c>
      <c r="X84" s="8">
        <f t="shared" si="28"/>
        <v>5</v>
      </c>
      <c r="Y84" s="4">
        <f t="shared" si="3"/>
        <v>12</v>
      </c>
      <c r="Z84" s="8">
        <f t="shared" si="29"/>
        <v>1005.6</v>
      </c>
      <c r="AA84" s="4">
        <f t="shared" si="30"/>
        <v>0</v>
      </c>
      <c r="AB84" s="4">
        <f t="shared" si="31"/>
        <v>0</v>
      </c>
      <c r="AC84" s="4" t="str">
        <f t="shared" si="32"/>
        <v>G0</v>
      </c>
      <c r="AD84" s="4">
        <f t="shared" si="33"/>
        <v>0</v>
      </c>
      <c r="AE84" s="4">
        <f t="shared" si="34"/>
        <v>5.6999999999999957</v>
      </c>
      <c r="AF84" s="19">
        <f t="shared" si="4"/>
        <v>0</v>
      </c>
      <c r="AG84" s="19">
        <f t="shared" si="5"/>
        <v>0</v>
      </c>
      <c r="AH84" s="19"/>
      <c r="AI84" s="19">
        <f t="shared" si="6"/>
        <v>54.427103214141674</v>
      </c>
      <c r="AJ84" s="19">
        <f t="shared" si="7"/>
        <v>55.649999999999977</v>
      </c>
      <c r="AK84" s="19"/>
      <c r="AL84" s="19">
        <f t="shared" si="8"/>
        <v>7.794228634059948</v>
      </c>
      <c r="AM84" s="19">
        <f t="shared" si="9"/>
        <v>4.4999999999999991</v>
      </c>
      <c r="AN84" s="19">
        <f t="shared" si="35"/>
        <v>9</v>
      </c>
      <c r="AO84" s="19">
        <f t="shared" si="36"/>
        <v>0.52359877559829882</v>
      </c>
      <c r="AP84" s="19">
        <f t="shared" si="37"/>
        <v>29.999999999999996</v>
      </c>
      <c r="AQ84" s="19">
        <f t="shared" si="54"/>
        <v>50.39999999999997</v>
      </c>
      <c r="AR84" s="19">
        <f t="shared" si="38"/>
        <v>0.29999999999999993</v>
      </c>
      <c r="AS84" s="19">
        <f t="shared" si="39"/>
        <v>-0.51961524227066325</v>
      </c>
      <c r="AT84" s="4" t="s">
        <v>0</v>
      </c>
      <c r="AU84" s="4">
        <f t="shared" si="40"/>
        <v>2302</v>
      </c>
      <c r="AV84" s="19">
        <f t="shared" si="10"/>
        <v>54.727103214141671</v>
      </c>
      <c r="AW84" s="19">
        <f t="shared" si="11"/>
        <v>55.130384757729317</v>
      </c>
      <c r="AX84" s="8">
        <f t="shared" si="41"/>
        <v>5</v>
      </c>
      <c r="AY84" s="4">
        <f t="shared" si="42"/>
        <v>12</v>
      </c>
      <c r="AZ84" s="8">
        <f t="shared" si="43"/>
        <v>1005.7</v>
      </c>
      <c r="BA84" s="4">
        <f t="shared" si="44"/>
        <v>0</v>
      </c>
      <c r="BB84" s="4">
        <f t="shared" si="45"/>
        <v>0</v>
      </c>
      <c r="BC84" s="4" t="str">
        <f t="shared" si="46"/>
        <v>G0</v>
      </c>
      <c r="BD84" s="4">
        <f t="shared" si="47"/>
        <v>0</v>
      </c>
      <c r="BE84" s="19">
        <f t="shared" si="48"/>
        <v>0.90000000000000391</v>
      </c>
      <c r="BF84" s="19">
        <f t="shared" si="49"/>
        <v>1.499999999999994</v>
      </c>
      <c r="BG84" s="19">
        <f t="shared" si="50"/>
        <v>156.86989764584428</v>
      </c>
      <c r="BH84" s="1" t="str">
        <f t="shared" si="51"/>
        <v>T,2301,53.3,55.7,5,12,1005.6,0,0,G0,0</v>
      </c>
      <c r="BI84" s="1" t="str">
        <f t="shared" si="52"/>
        <v>T,2302,54.7,55.1,5,12,1005.7,0,0,G0,0</v>
      </c>
      <c r="BJ84" s="1" t="str">
        <f t="shared" si="12"/>
        <v>T,2301,53.3,55.7,5,12,1005.6,0,0,G0,0|T,2302,54.7,55.1,5,12,1005.7,0,0,G0,0|</v>
      </c>
      <c r="BK84" s="1" t="str">
        <f t="shared" si="13"/>
        <v>53.6,55.2,5.0,9.0,0.0,50.4,30.0,50.4</v>
      </c>
    </row>
    <row r="85" spans="1:63" x14ac:dyDescent="0.2">
      <c r="A85" s="4">
        <f t="shared" si="55"/>
        <v>5.6999999999999957</v>
      </c>
      <c r="B85" s="4">
        <f t="shared" si="14"/>
        <v>28.499999999999979</v>
      </c>
      <c r="C85" s="4">
        <f t="shared" si="15"/>
        <v>0</v>
      </c>
      <c r="D85" s="4">
        <v>1</v>
      </c>
      <c r="E85" s="4">
        <f t="shared" si="16"/>
        <v>5.6999999999999957</v>
      </c>
      <c r="F85" s="19">
        <f t="shared" si="0"/>
        <v>0</v>
      </c>
      <c r="G85" s="19">
        <f t="shared" si="17"/>
        <v>0</v>
      </c>
      <c r="H85" s="19"/>
      <c r="I85" s="19">
        <f t="shared" si="18"/>
        <v>54.427103214141674</v>
      </c>
      <c r="J85" s="19">
        <f t="shared" si="19"/>
        <v>55.649999999999977</v>
      </c>
      <c r="K85" s="19"/>
      <c r="L85" s="19">
        <f t="shared" si="20"/>
        <v>7.794228634059948</v>
      </c>
      <c r="M85" s="19">
        <f t="shared" si="21"/>
        <v>4.4999999999999991</v>
      </c>
      <c r="N85" s="19">
        <f t="shared" si="22"/>
        <v>9</v>
      </c>
      <c r="O85" s="19">
        <f t="shared" si="23"/>
        <v>0.52359877559829882</v>
      </c>
      <c r="P85" s="19">
        <f t="shared" si="24"/>
        <v>29.999999999999996</v>
      </c>
      <c r="Q85" s="19">
        <f t="shared" si="53"/>
        <v>51.299999999999969</v>
      </c>
      <c r="R85" s="19">
        <f t="shared" si="25"/>
        <v>-0.29999999999999993</v>
      </c>
      <c r="S85" s="19">
        <f t="shared" si="26"/>
        <v>0.51961524227066325</v>
      </c>
      <c r="T85" s="4" t="s">
        <v>0</v>
      </c>
      <c r="U85" s="4">
        <f t="shared" si="27"/>
        <v>2301</v>
      </c>
      <c r="V85" s="19">
        <f t="shared" si="1"/>
        <v>54.127103214141677</v>
      </c>
      <c r="W85" s="19">
        <f t="shared" si="2"/>
        <v>56.169615242270638</v>
      </c>
      <c r="X85" s="8">
        <f t="shared" si="28"/>
        <v>5</v>
      </c>
      <c r="Y85" s="4">
        <f t="shared" si="3"/>
        <v>12</v>
      </c>
      <c r="Z85" s="8">
        <f t="shared" si="29"/>
        <v>1005.7</v>
      </c>
      <c r="AA85" s="4">
        <f t="shared" si="30"/>
        <v>0</v>
      </c>
      <c r="AB85" s="4">
        <f t="shared" si="31"/>
        <v>0</v>
      </c>
      <c r="AC85" s="4" t="str">
        <f t="shared" si="32"/>
        <v>G0</v>
      </c>
      <c r="AD85" s="4">
        <f t="shared" si="33"/>
        <v>0</v>
      </c>
      <c r="AE85" s="4">
        <f t="shared" si="34"/>
        <v>5.7999999999999954</v>
      </c>
      <c r="AF85" s="19">
        <f t="shared" si="4"/>
        <v>0</v>
      </c>
      <c r="AG85" s="19">
        <f t="shared" si="5"/>
        <v>0</v>
      </c>
      <c r="AH85" s="19"/>
      <c r="AI85" s="19">
        <f t="shared" si="6"/>
        <v>55.206526077547664</v>
      </c>
      <c r="AJ85" s="19">
        <f t="shared" si="7"/>
        <v>56.099999999999973</v>
      </c>
      <c r="AK85" s="19"/>
      <c r="AL85" s="19">
        <f t="shared" si="8"/>
        <v>7.794228634059948</v>
      </c>
      <c r="AM85" s="19">
        <f t="shared" si="9"/>
        <v>4.4999999999999991</v>
      </c>
      <c r="AN85" s="19">
        <f t="shared" si="35"/>
        <v>9</v>
      </c>
      <c r="AO85" s="19">
        <f t="shared" si="36"/>
        <v>0.52359877559829882</v>
      </c>
      <c r="AP85" s="19">
        <f t="shared" si="37"/>
        <v>29.999999999999996</v>
      </c>
      <c r="AQ85" s="19">
        <f t="shared" si="54"/>
        <v>51.299999999999962</v>
      </c>
      <c r="AR85" s="19">
        <f t="shared" si="38"/>
        <v>0.29999999999999993</v>
      </c>
      <c r="AS85" s="19">
        <f t="shared" si="39"/>
        <v>-0.51961524227066325</v>
      </c>
      <c r="AT85" s="4" t="s">
        <v>0</v>
      </c>
      <c r="AU85" s="4">
        <f t="shared" si="40"/>
        <v>2302</v>
      </c>
      <c r="AV85" s="19">
        <f t="shared" si="10"/>
        <v>55.506526077547662</v>
      </c>
      <c r="AW85" s="19">
        <f t="shared" si="11"/>
        <v>55.580384757729313</v>
      </c>
      <c r="AX85" s="8">
        <f t="shared" si="41"/>
        <v>5</v>
      </c>
      <c r="AY85" s="4">
        <f t="shared" si="42"/>
        <v>12</v>
      </c>
      <c r="AZ85" s="8">
        <f t="shared" si="43"/>
        <v>1005.8</v>
      </c>
      <c r="BA85" s="4">
        <f t="shared" si="44"/>
        <v>0</v>
      </c>
      <c r="BB85" s="4">
        <f t="shared" si="45"/>
        <v>0</v>
      </c>
      <c r="BC85" s="4" t="str">
        <f t="shared" si="46"/>
        <v>G0</v>
      </c>
      <c r="BD85" s="4">
        <f t="shared" si="47"/>
        <v>0</v>
      </c>
      <c r="BE85" s="19">
        <f t="shared" si="48"/>
        <v>0.89999999999999414</v>
      </c>
      <c r="BF85" s="19">
        <f t="shared" si="49"/>
        <v>1.4999999999999902</v>
      </c>
      <c r="BG85" s="19">
        <f t="shared" si="50"/>
        <v>156.86989764584393</v>
      </c>
      <c r="BH85" s="1" t="str">
        <f t="shared" si="51"/>
        <v>T,2301,54.1,56.2,5,12,1005.7,0,0,G0,0</v>
      </c>
      <c r="BI85" s="1" t="str">
        <f t="shared" si="52"/>
        <v>T,2302,55.5,55.6,5,12,1005.8,0,0,G0,0</v>
      </c>
      <c r="BJ85" s="1" t="str">
        <f t="shared" si="12"/>
        <v/>
      </c>
      <c r="BK85" s="1" t="str">
        <f t="shared" si="13"/>
        <v>54.4,55.7,5.0,9.0,0.0,51.3,30.0,51.3</v>
      </c>
    </row>
    <row r="86" spans="1:63" x14ac:dyDescent="0.2">
      <c r="A86" s="4">
        <f t="shared" si="55"/>
        <v>5.7999999999999954</v>
      </c>
      <c r="B86" s="4">
        <f t="shared" si="14"/>
        <v>28.999999999999975</v>
      </c>
      <c r="C86" s="4">
        <f t="shared" si="15"/>
        <v>1</v>
      </c>
      <c r="D86" s="4">
        <v>1</v>
      </c>
      <c r="E86" s="4">
        <f t="shared" si="16"/>
        <v>5.7999999999999954</v>
      </c>
      <c r="F86" s="19">
        <f t="shared" si="0"/>
        <v>0</v>
      </c>
      <c r="G86" s="19">
        <f t="shared" si="17"/>
        <v>0</v>
      </c>
      <c r="H86" s="19"/>
      <c r="I86" s="19">
        <f t="shared" si="18"/>
        <v>55.206526077547664</v>
      </c>
      <c r="J86" s="19">
        <f t="shared" si="19"/>
        <v>56.099999999999973</v>
      </c>
      <c r="K86" s="19"/>
      <c r="L86" s="19">
        <f t="shared" si="20"/>
        <v>7.794228634059948</v>
      </c>
      <c r="M86" s="19">
        <f t="shared" si="21"/>
        <v>4.4999999999999991</v>
      </c>
      <c r="N86" s="19">
        <f t="shared" si="22"/>
        <v>9</v>
      </c>
      <c r="O86" s="19">
        <f t="shared" si="23"/>
        <v>0.52359877559829882</v>
      </c>
      <c r="P86" s="19">
        <f t="shared" si="24"/>
        <v>29.999999999999996</v>
      </c>
      <c r="Q86" s="19">
        <f t="shared" si="53"/>
        <v>52.19999999999996</v>
      </c>
      <c r="R86" s="19">
        <f t="shared" si="25"/>
        <v>-0.29999999999999993</v>
      </c>
      <c r="S86" s="19">
        <f t="shared" si="26"/>
        <v>0.51961524227066325</v>
      </c>
      <c r="T86" s="4" t="s">
        <v>0</v>
      </c>
      <c r="U86" s="4">
        <f t="shared" si="27"/>
        <v>2301</v>
      </c>
      <c r="V86" s="19">
        <f t="shared" si="1"/>
        <v>54.906526077547667</v>
      </c>
      <c r="W86" s="19">
        <f t="shared" si="2"/>
        <v>56.619615242270633</v>
      </c>
      <c r="X86" s="8">
        <f t="shared" si="28"/>
        <v>5</v>
      </c>
      <c r="Y86" s="4">
        <f t="shared" si="3"/>
        <v>12</v>
      </c>
      <c r="Z86" s="8">
        <f t="shared" si="29"/>
        <v>1005.8</v>
      </c>
      <c r="AA86" s="4">
        <f t="shared" si="30"/>
        <v>0</v>
      </c>
      <c r="AB86" s="4">
        <f t="shared" si="31"/>
        <v>0</v>
      </c>
      <c r="AC86" s="4" t="str">
        <f t="shared" si="32"/>
        <v>G0</v>
      </c>
      <c r="AD86" s="4">
        <f t="shared" si="33"/>
        <v>0</v>
      </c>
      <c r="AE86" s="4">
        <f t="shared" si="34"/>
        <v>5.899999999999995</v>
      </c>
      <c r="AF86" s="19">
        <f t="shared" si="4"/>
        <v>0</v>
      </c>
      <c r="AG86" s="19">
        <f t="shared" si="5"/>
        <v>0</v>
      </c>
      <c r="AH86" s="19"/>
      <c r="AI86" s="19">
        <f t="shared" si="6"/>
        <v>55.985948940953655</v>
      </c>
      <c r="AJ86" s="19">
        <f t="shared" si="7"/>
        <v>56.549999999999969</v>
      </c>
      <c r="AK86" s="19"/>
      <c r="AL86" s="19">
        <f t="shared" si="8"/>
        <v>7.794228634059948</v>
      </c>
      <c r="AM86" s="19">
        <f t="shared" si="9"/>
        <v>4.4999999999999991</v>
      </c>
      <c r="AN86" s="19">
        <f t="shared" si="35"/>
        <v>9</v>
      </c>
      <c r="AO86" s="19">
        <f t="shared" si="36"/>
        <v>0.52359877559829882</v>
      </c>
      <c r="AP86" s="19">
        <f t="shared" si="37"/>
        <v>29.999999999999996</v>
      </c>
      <c r="AQ86" s="19">
        <f t="shared" si="54"/>
        <v>52.199999999999953</v>
      </c>
      <c r="AR86" s="19">
        <f t="shared" si="38"/>
        <v>0.29999999999999993</v>
      </c>
      <c r="AS86" s="19">
        <f t="shared" si="39"/>
        <v>-0.51961524227066325</v>
      </c>
      <c r="AT86" s="4" t="s">
        <v>0</v>
      </c>
      <c r="AU86" s="4">
        <f t="shared" si="40"/>
        <v>2302</v>
      </c>
      <c r="AV86" s="19">
        <f t="shared" si="10"/>
        <v>56.285948940953652</v>
      </c>
      <c r="AW86" s="19">
        <f t="shared" si="11"/>
        <v>56.030384757729308</v>
      </c>
      <c r="AX86" s="8">
        <f t="shared" si="41"/>
        <v>5</v>
      </c>
      <c r="AY86" s="4">
        <f t="shared" si="42"/>
        <v>12</v>
      </c>
      <c r="AZ86" s="8">
        <f t="shared" si="43"/>
        <v>1005.9</v>
      </c>
      <c r="BA86" s="4">
        <f t="shared" si="44"/>
        <v>0</v>
      </c>
      <c r="BB86" s="4">
        <f t="shared" si="45"/>
        <v>0</v>
      </c>
      <c r="BC86" s="4" t="str">
        <f t="shared" si="46"/>
        <v>G0</v>
      </c>
      <c r="BD86" s="4">
        <f t="shared" si="47"/>
        <v>0</v>
      </c>
      <c r="BE86" s="19">
        <f t="shared" si="48"/>
        <v>0.89999999999999414</v>
      </c>
      <c r="BF86" s="19">
        <f t="shared" si="49"/>
        <v>1.4999999999999902</v>
      </c>
      <c r="BG86" s="19">
        <f t="shared" si="50"/>
        <v>156.86989764584393</v>
      </c>
      <c r="BH86" s="1" t="str">
        <f t="shared" si="51"/>
        <v>T,2301,54.9,56.6,5,12,1005.8,0,0,G0,0</v>
      </c>
      <c r="BI86" s="1" t="str">
        <f t="shared" si="52"/>
        <v>T,2302,56.3,56.0,5,12,1005.9,0,0,G0,0</v>
      </c>
      <c r="BJ86" s="1" t="str">
        <f t="shared" si="12"/>
        <v>T,2301,54.9,56.6,5,12,1005.8,0,0,G0,0|T,2302,56.3,56.0,5,12,1005.9,0,0,G0,0|</v>
      </c>
      <c r="BK86" s="1" t="str">
        <f t="shared" si="13"/>
        <v>55.2,56.1,5.0,9.0,0.0,52.2,30.0,52.2</v>
      </c>
    </row>
    <row r="87" spans="1:63" x14ac:dyDescent="0.2">
      <c r="A87" s="4">
        <f t="shared" si="55"/>
        <v>5.899999999999995</v>
      </c>
      <c r="B87" s="4">
        <f t="shared" si="14"/>
        <v>29.499999999999975</v>
      </c>
      <c r="C87" s="4">
        <f t="shared" si="15"/>
        <v>0</v>
      </c>
      <c r="D87" s="4">
        <v>1</v>
      </c>
      <c r="E87" s="4">
        <f t="shared" si="16"/>
        <v>5.899999999999995</v>
      </c>
      <c r="F87" s="19">
        <f t="shared" si="0"/>
        <v>0</v>
      </c>
      <c r="G87" s="19">
        <f t="shared" si="17"/>
        <v>0</v>
      </c>
      <c r="H87" s="19"/>
      <c r="I87" s="19">
        <f t="shared" si="18"/>
        <v>55.985948940953655</v>
      </c>
      <c r="J87" s="19">
        <f t="shared" si="19"/>
        <v>56.549999999999969</v>
      </c>
      <c r="K87" s="19"/>
      <c r="L87" s="19">
        <f t="shared" si="20"/>
        <v>7.794228634059948</v>
      </c>
      <c r="M87" s="19">
        <f t="shared" si="21"/>
        <v>4.4999999999999991</v>
      </c>
      <c r="N87" s="19">
        <f t="shared" si="22"/>
        <v>9</v>
      </c>
      <c r="O87" s="19">
        <f t="shared" si="23"/>
        <v>0.52359877559829882</v>
      </c>
      <c r="P87" s="19">
        <f t="shared" si="24"/>
        <v>29.999999999999996</v>
      </c>
      <c r="Q87" s="19">
        <f t="shared" si="53"/>
        <v>53.099999999999952</v>
      </c>
      <c r="R87" s="19">
        <f t="shared" si="25"/>
        <v>-0.29999999999999993</v>
      </c>
      <c r="S87" s="19">
        <f t="shared" si="26"/>
        <v>0.51961524227066325</v>
      </c>
      <c r="T87" s="4" t="s">
        <v>0</v>
      </c>
      <c r="U87" s="4">
        <f t="shared" si="27"/>
        <v>2301</v>
      </c>
      <c r="V87" s="19">
        <f t="shared" si="1"/>
        <v>55.685948940953658</v>
      </c>
      <c r="W87" s="19">
        <f t="shared" si="2"/>
        <v>57.069615242270629</v>
      </c>
      <c r="X87" s="8">
        <f t="shared" si="28"/>
        <v>5</v>
      </c>
      <c r="Y87" s="4">
        <f t="shared" si="3"/>
        <v>12</v>
      </c>
      <c r="Z87" s="8">
        <f t="shared" si="29"/>
        <v>1005.9</v>
      </c>
      <c r="AA87" s="4">
        <f t="shared" si="30"/>
        <v>0</v>
      </c>
      <c r="AB87" s="4">
        <f t="shared" si="31"/>
        <v>0</v>
      </c>
      <c r="AC87" s="4" t="str">
        <f t="shared" si="32"/>
        <v>G0</v>
      </c>
      <c r="AD87" s="4">
        <f t="shared" si="33"/>
        <v>0</v>
      </c>
      <c r="AE87" s="4">
        <f t="shared" si="34"/>
        <v>5.9999999999999947</v>
      </c>
      <c r="AF87" s="19">
        <f t="shared" si="4"/>
        <v>0</v>
      </c>
      <c r="AG87" s="19">
        <f t="shared" si="5"/>
        <v>0</v>
      </c>
      <c r="AH87" s="19"/>
      <c r="AI87" s="19">
        <f t="shared" si="6"/>
        <v>56.765371804359646</v>
      </c>
      <c r="AJ87" s="19">
        <f t="shared" si="7"/>
        <v>56.999999999999972</v>
      </c>
      <c r="AK87" s="19"/>
      <c r="AL87" s="19">
        <f t="shared" si="8"/>
        <v>7.794228634059948</v>
      </c>
      <c r="AM87" s="19">
        <f t="shared" si="9"/>
        <v>4.4999999999999991</v>
      </c>
      <c r="AN87" s="19">
        <f t="shared" si="35"/>
        <v>9</v>
      </c>
      <c r="AO87" s="19">
        <f t="shared" si="36"/>
        <v>0.52359877559829882</v>
      </c>
      <c r="AP87" s="19">
        <f t="shared" si="37"/>
        <v>29.999999999999996</v>
      </c>
      <c r="AQ87" s="19">
        <f t="shared" si="54"/>
        <v>53.099999999999952</v>
      </c>
      <c r="AR87" s="19">
        <f t="shared" si="38"/>
        <v>0.29999999999999993</v>
      </c>
      <c r="AS87" s="19">
        <f t="shared" si="39"/>
        <v>-0.51961524227066325</v>
      </c>
      <c r="AT87" s="4" t="s">
        <v>0</v>
      </c>
      <c r="AU87" s="4">
        <f t="shared" si="40"/>
        <v>2302</v>
      </c>
      <c r="AV87" s="19">
        <f t="shared" si="10"/>
        <v>57.065371804359643</v>
      </c>
      <c r="AW87" s="19">
        <f t="shared" si="11"/>
        <v>56.480384757729311</v>
      </c>
      <c r="AX87" s="8">
        <f t="shared" si="41"/>
        <v>5</v>
      </c>
      <c r="AY87" s="4">
        <f t="shared" si="42"/>
        <v>12</v>
      </c>
      <c r="AZ87" s="8">
        <f t="shared" si="43"/>
        <v>1006</v>
      </c>
      <c r="BA87" s="4">
        <f t="shared" si="44"/>
        <v>0</v>
      </c>
      <c r="BB87" s="4">
        <f t="shared" si="45"/>
        <v>0</v>
      </c>
      <c r="BC87" s="4" t="str">
        <f t="shared" si="46"/>
        <v>G0</v>
      </c>
      <c r="BD87" s="4">
        <f t="shared" si="47"/>
        <v>0</v>
      </c>
      <c r="BE87" s="19">
        <f t="shared" si="48"/>
        <v>0.8999999999999978</v>
      </c>
      <c r="BF87" s="19">
        <f t="shared" si="49"/>
        <v>1.4999999999999876</v>
      </c>
      <c r="BG87" s="19">
        <f t="shared" si="50"/>
        <v>156.86989764584416</v>
      </c>
      <c r="BH87" s="1" t="str">
        <f t="shared" si="51"/>
        <v>T,2301,55.7,57.1,5,12,1005.9,0,0,G0,0</v>
      </c>
      <c r="BI87" s="1" t="str">
        <f t="shared" si="52"/>
        <v>T,2302,57.1,56.5,5,12,1006.0,0,0,G0,0</v>
      </c>
      <c r="BJ87" s="1" t="str">
        <f t="shared" si="12"/>
        <v/>
      </c>
      <c r="BK87" s="1" t="str">
        <f t="shared" si="13"/>
        <v>56.0,56.6,5.0,9.0,0.0,53.1,30.0,53.1</v>
      </c>
    </row>
    <row r="88" spans="1:63" x14ac:dyDescent="0.2">
      <c r="A88" s="4">
        <f t="shared" si="55"/>
        <v>5.9999999999999947</v>
      </c>
      <c r="B88" s="4">
        <f t="shared" si="14"/>
        <v>29.999999999999972</v>
      </c>
      <c r="C88" s="4">
        <f t="shared" si="15"/>
        <v>1</v>
      </c>
      <c r="D88" s="4">
        <v>1</v>
      </c>
      <c r="E88" s="4">
        <f t="shared" si="16"/>
        <v>5.9999999999999947</v>
      </c>
      <c r="F88" s="19">
        <f t="shared" si="0"/>
        <v>0</v>
      </c>
      <c r="G88" s="19">
        <f t="shared" si="17"/>
        <v>0</v>
      </c>
      <c r="H88" s="19"/>
      <c r="I88" s="19">
        <f t="shared" si="18"/>
        <v>56.765371804359646</v>
      </c>
      <c r="J88" s="19">
        <f t="shared" si="19"/>
        <v>56.999999999999972</v>
      </c>
      <c r="K88" s="19"/>
      <c r="L88" s="19">
        <f t="shared" si="20"/>
        <v>7.794228634059948</v>
      </c>
      <c r="M88" s="19">
        <f t="shared" si="21"/>
        <v>4.4999999999999991</v>
      </c>
      <c r="N88" s="19">
        <f t="shared" si="22"/>
        <v>9</v>
      </c>
      <c r="O88" s="19">
        <f t="shared" si="23"/>
        <v>0.52359877559829882</v>
      </c>
      <c r="P88" s="19">
        <f t="shared" si="24"/>
        <v>29.999999999999996</v>
      </c>
      <c r="Q88" s="19">
        <f t="shared" si="53"/>
        <v>53.99999999999995</v>
      </c>
      <c r="R88" s="19">
        <f t="shared" si="25"/>
        <v>-0.29999999999999993</v>
      </c>
      <c r="S88" s="19">
        <f t="shared" si="26"/>
        <v>0.51961524227066325</v>
      </c>
      <c r="T88" s="4" t="s">
        <v>0</v>
      </c>
      <c r="U88" s="4">
        <f t="shared" si="27"/>
        <v>2301</v>
      </c>
      <c r="V88" s="19">
        <f t="shared" si="1"/>
        <v>56.465371804359648</v>
      </c>
      <c r="W88" s="19">
        <f t="shared" si="2"/>
        <v>57.519615242270632</v>
      </c>
      <c r="X88" s="8">
        <f t="shared" si="28"/>
        <v>5</v>
      </c>
      <c r="Y88" s="4">
        <f t="shared" si="3"/>
        <v>12</v>
      </c>
      <c r="Z88" s="8">
        <f t="shared" si="29"/>
        <v>1006</v>
      </c>
      <c r="AA88" s="4">
        <f t="shared" si="30"/>
        <v>0</v>
      </c>
      <c r="AB88" s="4">
        <f t="shared" si="31"/>
        <v>0</v>
      </c>
      <c r="AC88" s="4" t="str">
        <f t="shared" si="32"/>
        <v>G0</v>
      </c>
      <c r="AD88" s="4">
        <f t="shared" si="33"/>
        <v>0</v>
      </c>
      <c r="AE88" s="4">
        <f t="shared" si="34"/>
        <v>6.0999999999999943</v>
      </c>
      <c r="AF88" s="19">
        <f t="shared" si="4"/>
        <v>0</v>
      </c>
      <c r="AG88" s="19">
        <f t="shared" si="5"/>
        <v>0</v>
      </c>
      <c r="AH88" s="19"/>
      <c r="AI88" s="19">
        <f t="shared" si="6"/>
        <v>57.544794667765636</v>
      </c>
      <c r="AJ88" s="19">
        <f t="shared" si="7"/>
        <v>57.449999999999967</v>
      </c>
      <c r="AK88" s="19"/>
      <c r="AL88" s="19">
        <f t="shared" si="8"/>
        <v>7.794228634059948</v>
      </c>
      <c r="AM88" s="19">
        <f t="shared" si="9"/>
        <v>4.4999999999999991</v>
      </c>
      <c r="AN88" s="19">
        <f t="shared" si="35"/>
        <v>9</v>
      </c>
      <c r="AO88" s="19">
        <f t="shared" si="36"/>
        <v>0.52359877559829882</v>
      </c>
      <c r="AP88" s="19">
        <f t="shared" si="37"/>
        <v>29.999999999999996</v>
      </c>
      <c r="AQ88" s="19">
        <f t="shared" si="54"/>
        <v>53.999999999999943</v>
      </c>
      <c r="AR88" s="19">
        <f t="shared" si="38"/>
        <v>0.29999999999999993</v>
      </c>
      <c r="AS88" s="19">
        <f t="shared" si="39"/>
        <v>-0.51961524227066325</v>
      </c>
      <c r="AT88" s="4" t="s">
        <v>0</v>
      </c>
      <c r="AU88" s="4">
        <f t="shared" si="40"/>
        <v>2302</v>
      </c>
      <c r="AV88" s="19">
        <f t="shared" si="10"/>
        <v>57.844794667765633</v>
      </c>
      <c r="AW88" s="19">
        <f t="shared" si="11"/>
        <v>56.930384757729307</v>
      </c>
      <c r="AX88" s="8">
        <f t="shared" si="41"/>
        <v>5</v>
      </c>
      <c r="AY88" s="4">
        <f t="shared" si="42"/>
        <v>12</v>
      </c>
      <c r="AZ88" s="8">
        <f t="shared" si="43"/>
        <v>1006.1</v>
      </c>
      <c r="BA88" s="4">
        <f t="shared" si="44"/>
        <v>0</v>
      </c>
      <c r="BB88" s="4">
        <f t="shared" si="45"/>
        <v>0</v>
      </c>
      <c r="BC88" s="4" t="str">
        <f t="shared" si="46"/>
        <v>G0</v>
      </c>
      <c r="BD88" s="4">
        <f t="shared" si="47"/>
        <v>0</v>
      </c>
      <c r="BE88" s="19">
        <f t="shared" si="48"/>
        <v>0.89999999999999414</v>
      </c>
      <c r="BF88" s="19">
        <f t="shared" si="49"/>
        <v>1.4999999999999902</v>
      </c>
      <c r="BG88" s="19">
        <f t="shared" si="50"/>
        <v>156.86989764584393</v>
      </c>
      <c r="BH88" s="1" t="str">
        <f t="shared" si="51"/>
        <v>T,2301,56.5,57.5,5,12,1006.0,0,0,G0,0</v>
      </c>
      <c r="BI88" s="1" t="str">
        <f t="shared" si="52"/>
        <v>T,2302,57.8,56.9,5,12,1006.1,0,0,G0,0</v>
      </c>
      <c r="BJ88" s="1" t="str">
        <f t="shared" si="12"/>
        <v>T,2301,56.5,57.5,5,12,1006.0,0,0,G0,0|T,2302,57.8,56.9,5,12,1006.1,0,0,G0,0|</v>
      </c>
      <c r="BK88" s="1" t="str">
        <f t="shared" si="13"/>
        <v>56.8,57.0,5.0,9.0,0.0,54.0,30.0,54.0</v>
      </c>
    </row>
    <row r="89" spans="1:63" x14ac:dyDescent="0.2">
      <c r="A89" s="4">
        <f t="shared" si="55"/>
        <v>6.0999999999999943</v>
      </c>
      <c r="B89" s="4">
        <f t="shared" si="14"/>
        <v>30.499999999999972</v>
      </c>
      <c r="C89" s="4">
        <f t="shared" si="15"/>
        <v>0</v>
      </c>
      <c r="D89" s="4">
        <v>1</v>
      </c>
      <c r="E89" s="4">
        <f t="shared" si="16"/>
        <v>6.0999999999999943</v>
      </c>
      <c r="F89" s="19">
        <f t="shared" si="0"/>
        <v>0</v>
      </c>
      <c r="G89" s="19">
        <f t="shared" si="17"/>
        <v>0</v>
      </c>
      <c r="H89" s="19"/>
      <c r="I89" s="19">
        <f t="shared" si="18"/>
        <v>57.544794667765636</v>
      </c>
      <c r="J89" s="19">
        <f t="shared" si="19"/>
        <v>57.449999999999967</v>
      </c>
      <c r="K89" s="19"/>
      <c r="L89" s="19">
        <f t="shared" si="20"/>
        <v>7.794228634059948</v>
      </c>
      <c r="M89" s="19">
        <f t="shared" si="21"/>
        <v>4.4999999999999991</v>
      </c>
      <c r="N89" s="19">
        <f t="shared" si="22"/>
        <v>9</v>
      </c>
      <c r="O89" s="19">
        <f t="shared" si="23"/>
        <v>0.52359877559829882</v>
      </c>
      <c r="P89" s="19">
        <f t="shared" si="24"/>
        <v>29.999999999999996</v>
      </c>
      <c r="Q89" s="19">
        <f t="shared" si="53"/>
        <v>54.899999999999942</v>
      </c>
      <c r="R89" s="19">
        <f t="shared" si="25"/>
        <v>-0.29999999999999993</v>
      </c>
      <c r="S89" s="19">
        <f t="shared" si="26"/>
        <v>0.51961524227066325</v>
      </c>
      <c r="T89" s="4" t="s">
        <v>0</v>
      </c>
      <c r="U89" s="4">
        <f t="shared" si="27"/>
        <v>2301</v>
      </c>
      <c r="V89" s="19">
        <f t="shared" si="1"/>
        <v>57.244794667765639</v>
      </c>
      <c r="W89" s="19">
        <f t="shared" si="2"/>
        <v>57.969615242270628</v>
      </c>
      <c r="X89" s="8">
        <f t="shared" si="28"/>
        <v>5</v>
      </c>
      <c r="Y89" s="4">
        <f t="shared" si="3"/>
        <v>12</v>
      </c>
      <c r="Z89" s="8">
        <f t="shared" si="29"/>
        <v>1006.1</v>
      </c>
      <c r="AA89" s="4">
        <f t="shared" si="30"/>
        <v>0</v>
      </c>
      <c r="AB89" s="4">
        <f t="shared" si="31"/>
        <v>0</v>
      </c>
      <c r="AC89" s="4" t="str">
        <f t="shared" si="32"/>
        <v>G0</v>
      </c>
      <c r="AD89" s="4">
        <f t="shared" si="33"/>
        <v>0</v>
      </c>
      <c r="AE89" s="4">
        <f t="shared" si="34"/>
        <v>6.199999999999994</v>
      </c>
      <c r="AF89" s="19">
        <f t="shared" si="4"/>
        <v>0</v>
      </c>
      <c r="AG89" s="19">
        <f t="shared" si="5"/>
        <v>0</v>
      </c>
      <c r="AH89" s="19"/>
      <c r="AI89" s="19">
        <f t="shared" si="6"/>
        <v>58.324217531171634</v>
      </c>
      <c r="AJ89" s="19">
        <f t="shared" si="7"/>
        <v>57.899999999999963</v>
      </c>
      <c r="AK89" s="19"/>
      <c r="AL89" s="19">
        <f t="shared" si="8"/>
        <v>7.794228634059948</v>
      </c>
      <c r="AM89" s="19">
        <f t="shared" si="9"/>
        <v>4.4999999999999991</v>
      </c>
      <c r="AN89" s="19">
        <f t="shared" si="35"/>
        <v>9</v>
      </c>
      <c r="AO89" s="19">
        <f t="shared" si="36"/>
        <v>0.52359877559829882</v>
      </c>
      <c r="AP89" s="19">
        <f t="shared" si="37"/>
        <v>29.999999999999996</v>
      </c>
      <c r="AQ89" s="19">
        <f t="shared" si="54"/>
        <v>54.899999999999942</v>
      </c>
      <c r="AR89" s="19">
        <f t="shared" si="38"/>
        <v>0.29999999999999993</v>
      </c>
      <c r="AS89" s="19">
        <f t="shared" si="39"/>
        <v>-0.51961524227066325</v>
      </c>
      <c r="AT89" s="4" t="s">
        <v>0</v>
      </c>
      <c r="AU89" s="4">
        <f t="shared" si="40"/>
        <v>2302</v>
      </c>
      <c r="AV89" s="19">
        <f t="shared" si="10"/>
        <v>58.624217531171631</v>
      </c>
      <c r="AW89" s="19">
        <f t="shared" si="11"/>
        <v>57.380384757729303</v>
      </c>
      <c r="AX89" s="8">
        <f t="shared" si="41"/>
        <v>5</v>
      </c>
      <c r="AY89" s="4">
        <f t="shared" si="42"/>
        <v>12</v>
      </c>
      <c r="AZ89" s="8">
        <f t="shared" si="43"/>
        <v>1006.2</v>
      </c>
      <c r="BA89" s="4">
        <f t="shared" si="44"/>
        <v>0</v>
      </c>
      <c r="BB89" s="4">
        <f t="shared" si="45"/>
        <v>0</v>
      </c>
      <c r="BC89" s="4" t="str">
        <f t="shared" si="46"/>
        <v>G0</v>
      </c>
      <c r="BD89" s="4">
        <f t="shared" si="47"/>
        <v>0</v>
      </c>
      <c r="BE89" s="19">
        <f t="shared" si="48"/>
        <v>0.90000000000000036</v>
      </c>
      <c r="BF89" s="19">
        <f t="shared" si="49"/>
        <v>1.4999999999999969</v>
      </c>
      <c r="BG89" s="19">
        <f t="shared" si="50"/>
        <v>156.86989764584402</v>
      </c>
      <c r="BH89" s="1" t="str">
        <f t="shared" si="51"/>
        <v>T,2301,57.2,58.0,5,12,1006.1,0,0,G0,0</v>
      </c>
      <c r="BI89" s="1" t="str">
        <f t="shared" si="52"/>
        <v>T,2302,58.6,57.4,5,12,1006.2,0,0,G0,0</v>
      </c>
      <c r="BJ89" s="1" t="str">
        <f t="shared" si="12"/>
        <v/>
      </c>
      <c r="BK89" s="1" t="str">
        <f t="shared" si="13"/>
        <v>57.5,57.5,5.0,9.0,0.0,54.9,30.0,54.9</v>
      </c>
    </row>
    <row r="90" spans="1:63" x14ac:dyDescent="0.2">
      <c r="A90" s="4">
        <f t="shared" si="55"/>
        <v>6.199999999999994</v>
      </c>
      <c r="B90" s="4">
        <f t="shared" si="14"/>
        <v>30.999999999999968</v>
      </c>
      <c r="C90" s="4">
        <f t="shared" si="15"/>
        <v>1</v>
      </c>
      <c r="D90" s="4">
        <v>1</v>
      </c>
      <c r="E90" s="4">
        <f t="shared" si="16"/>
        <v>6.199999999999994</v>
      </c>
      <c r="F90" s="19">
        <f t="shared" si="0"/>
        <v>0</v>
      </c>
      <c r="G90" s="19">
        <f t="shared" si="17"/>
        <v>0</v>
      </c>
      <c r="H90" s="19"/>
      <c r="I90" s="19">
        <f t="shared" si="18"/>
        <v>58.324217531171634</v>
      </c>
      <c r="J90" s="19">
        <f t="shared" si="19"/>
        <v>57.899999999999963</v>
      </c>
      <c r="K90" s="19"/>
      <c r="L90" s="19">
        <f t="shared" si="20"/>
        <v>7.794228634059948</v>
      </c>
      <c r="M90" s="19">
        <f t="shared" si="21"/>
        <v>4.4999999999999991</v>
      </c>
      <c r="N90" s="19">
        <f t="shared" si="22"/>
        <v>9</v>
      </c>
      <c r="O90" s="19">
        <f t="shared" si="23"/>
        <v>0.52359877559829882</v>
      </c>
      <c r="P90" s="19">
        <f t="shared" si="24"/>
        <v>29.999999999999996</v>
      </c>
      <c r="Q90" s="19">
        <f t="shared" si="53"/>
        <v>55.79999999999994</v>
      </c>
      <c r="R90" s="19">
        <f t="shared" si="25"/>
        <v>-0.29999999999999993</v>
      </c>
      <c r="S90" s="19">
        <f t="shared" si="26"/>
        <v>0.51961524227066325</v>
      </c>
      <c r="T90" s="4" t="s">
        <v>0</v>
      </c>
      <c r="U90" s="4">
        <f t="shared" si="27"/>
        <v>2301</v>
      </c>
      <c r="V90" s="19">
        <f t="shared" si="1"/>
        <v>58.024217531171637</v>
      </c>
      <c r="W90" s="19">
        <f t="shared" si="2"/>
        <v>58.419615242270623</v>
      </c>
      <c r="X90" s="8">
        <f t="shared" si="28"/>
        <v>5</v>
      </c>
      <c r="Y90" s="4">
        <f t="shared" si="3"/>
        <v>12</v>
      </c>
      <c r="Z90" s="8">
        <f t="shared" si="29"/>
        <v>1006.2</v>
      </c>
      <c r="AA90" s="4">
        <f t="shared" si="30"/>
        <v>0</v>
      </c>
      <c r="AB90" s="4">
        <f t="shared" si="31"/>
        <v>0</v>
      </c>
      <c r="AC90" s="4" t="str">
        <f t="shared" si="32"/>
        <v>G0</v>
      </c>
      <c r="AD90" s="4">
        <f t="shared" si="33"/>
        <v>0</v>
      </c>
      <c r="AE90" s="4">
        <f t="shared" si="34"/>
        <v>6.2999999999999936</v>
      </c>
      <c r="AF90" s="19">
        <f t="shared" si="4"/>
        <v>0</v>
      </c>
      <c r="AG90" s="19">
        <f t="shared" si="5"/>
        <v>0</v>
      </c>
      <c r="AH90" s="19"/>
      <c r="AI90" s="19">
        <f t="shared" si="6"/>
        <v>59.103640394577624</v>
      </c>
      <c r="AJ90" s="19">
        <f t="shared" si="7"/>
        <v>58.349999999999966</v>
      </c>
      <c r="AK90" s="19"/>
      <c r="AL90" s="19">
        <f t="shared" si="8"/>
        <v>7.794228634059948</v>
      </c>
      <c r="AM90" s="19">
        <f t="shared" si="9"/>
        <v>4.4999999999999991</v>
      </c>
      <c r="AN90" s="19">
        <f t="shared" si="35"/>
        <v>9</v>
      </c>
      <c r="AO90" s="19">
        <f t="shared" si="36"/>
        <v>0.52359877559829882</v>
      </c>
      <c r="AP90" s="19">
        <f t="shared" si="37"/>
        <v>29.999999999999996</v>
      </c>
      <c r="AQ90" s="19">
        <f t="shared" si="54"/>
        <v>55.79999999999994</v>
      </c>
      <c r="AR90" s="19">
        <f t="shared" si="38"/>
        <v>0.29999999999999993</v>
      </c>
      <c r="AS90" s="19">
        <f t="shared" si="39"/>
        <v>-0.51961524227066325</v>
      </c>
      <c r="AT90" s="4" t="s">
        <v>0</v>
      </c>
      <c r="AU90" s="4">
        <f t="shared" si="40"/>
        <v>2302</v>
      </c>
      <c r="AV90" s="19">
        <f t="shared" si="10"/>
        <v>59.403640394577621</v>
      </c>
      <c r="AW90" s="19">
        <f t="shared" si="11"/>
        <v>57.830384757729306</v>
      </c>
      <c r="AX90" s="8">
        <f t="shared" si="41"/>
        <v>5</v>
      </c>
      <c r="AY90" s="4">
        <f t="shared" si="42"/>
        <v>12</v>
      </c>
      <c r="AZ90" s="8">
        <f t="shared" si="43"/>
        <v>1006.3</v>
      </c>
      <c r="BA90" s="4">
        <f t="shared" si="44"/>
        <v>0</v>
      </c>
      <c r="BB90" s="4">
        <f t="shared" si="45"/>
        <v>0</v>
      </c>
      <c r="BC90" s="4" t="str">
        <f t="shared" si="46"/>
        <v>G0</v>
      </c>
      <c r="BD90" s="4">
        <f t="shared" si="47"/>
        <v>0</v>
      </c>
      <c r="BE90" s="19">
        <f t="shared" si="48"/>
        <v>0.8999999999999978</v>
      </c>
      <c r="BF90" s="19">
        <f t="shared" si="49"/>
        <v>1.4999999999999876</v>
      </c>
      <c r="BG90" s="19">
        <f t="shared" si="50"/>
        <v>156.86989764584416</v>
      </c>
      <c r="BH90" s="1" t="str">
        <f t="shared" si="51"/>
        <v>T,2301,58.0,58.4,5,12,1006.2,0,0,G0,0</v>
      </c>
      <c r="BI90" s="1" t="str">
        <f t="shared" si="52"/>
        <v>T,2302,59.4,57.8,5,12,1006.3,0,0,G0,0</v>
      </c>
      <c r="BJ90" s="1" t="str">
        <f t="shared" si="12"/>
        <v>T,2301,58.0,58.4,5,12,1006.2,0,0,G0,0|T,2302,59.4,57.8,5,12,1006.3,0,0,G0,0|</v>
      </c>
      <c r="BK90" s="1" t="str">
        <f t="shared" si="13"/>
        <v>58.3,57.9,5.0,9.0,0.0,55.8,30.0,55.8</v>
      </c>
    </row>
    <row r="91" spans="1:63" x14ac:dyDescent="0.2">
      <c r="A91" s="4">
        <f t="shared" si="55"/>
        <v>6.2999999999999936</v>
      </c>
      <c r="B91" s="4">
        <f t="shared" si="14"/>
        <v>31.499999999999968</v>
      </c>
      <c r="C91" s="4">
        <f t="shared" si="15"/>
        <v>0</v>
      </c>
      <c r="D91" s="4">
        <v>1</v>
      </c>
      <c r="E91" s="4">
        <f t="shared" si="16"/>
        <v>6.2999999999999936</v>
      </c>
      <c r="F91" s="19">
        <f t="shared" si="0"/>
        <v>0</v>
      </c>
      <c r="G91" s="19">
        <f t="shared" si="17"/>
        <v>0</v>
      </c>
      <c r="H91" s="19"/>
      <c r="I91" s="19">
        <f t="shared" si="18"/>
        <v>59.103640394577624</v>
      </c>
      <c r="J91" s="19">
        <f t="shared" si="19"/>
        <v>58.349999999999966</v>
      </c>
      <c r="K91" s="19"/>
      <c r="L91" s="19">
        <f t="shared" si="20"/>
        <v>7.794228634059948</v>
      </c>
      <c r="M91" s="19">
        <f t="shared" si="21"/>
        <v>4.4999999999999991</v>
      </c>
      <c r="N91" s="19">
        <f t="shared" si="22"/>
        <v>9</v>
      </c>
      <c r="O91" s="19">
        <f t="shared" si="23"/>
        <v>0.52359877559829882</v>
      </c>
      <c r="P91" s="19">
        <f t="shared" si="24"/>
        <v>29.999999999999996</v>
      </c>
      <c r="Q91" s="19">
        <f t="shared" si="53"/>
        <v>56.699999999999939</v>
      </c>
      <c r="R91" s="19">
        <f t="shared" si="25"/>
        <v>-0.29999999999999993</v>
      </c>
      <c r="S91" s="19">
        <f t="shared" si="26"/>
        <v>0.51961524227066325</v>
      </c>
      <c r="T91" s="4" t="s">
        <v>0</v>
      </c>
      <c r="U91" s="4">
        <f t="shared" si="27"/>
        <v>2301</v>
      </c>
      <c r="V91" s="19">
        <f t="shared" si="1"/>
        <v>58.803640394577627</v>
      </c>
      <c r="W91" s="19">
        <f t="shared" si="2"/>
        <v>58.869615242270626</v>
      </c>
      <c r="X91" s="8">
        <f t="shared" si="28"/>
        <v>5</v>
      </c>
      <c r="Y91" s="4">
        <f t="shared" si="3"/>
        <v>12</v>
      </c>
      <c r="Z91" s="8">
        <f t="shared" si="29"/>
        <v>1006.3</v>
      </c>
      <c r="AA91" s="4">
        <f t="shared" si="30"/>
        <v>0</v>
      </c>
      <c r="AB91" s="4">
        <f t="shared" si="31"/>
        <v>0</v>
      </c>
      <c r="AC91" s="4" t="str">
        <f t="shared" si="32"/>
        <v>G0</v>
      </c>
      <c r="AD91" s="4">
        <f t="shared" si="33"/>
        <v>0</v>
      </c>
      <c r="AE91" s="4">
        <f t="shared" si="34"/>
        <v>6.3999999999999932</v>
      </c>
      <c r="AF91" s="19">
        <f t="shared" si="4"/>
        <v>0</v>
      </c>
      <c r="AG91" s="19">
        <f t="shared" si="5"/>
        <v>0</v>
      </c>
      <c r="AH91" s="19"/>
      <c r="AI91" s="19">
        <f t="shared" si="6"/>
        <v>59.883063257983615</v>
      </c>
      <c r="AJ91" s="19">
        <f t="shared" si="7"/>
        <v>58.799999999999969</v>
      </c>
      <c r="AK91" s="19"/>
      <c r="AL91" s="19">
        <f t="shared" si="8"/>
        <v>7.794228634059948</v>
      </c>
      <c r="AM91" s="19">
        <f t="shared" si="9"/>
        <v>4.4999999999999991</v>
      </c>
      <c r="AN91" s="19">
        <f t="shared" si="35"/>
        <v>9</v>
      </c>
      <c r="AO91" s="19">
        <f t="shared" si="36"/>
        <v>0.52359877559829882</v>
      </c>
      <c r="AP91" s="19">
        <f t="shared" si="37"/>
        <v>29.999999999999996</v>
      </c>
      <c r="AQ91" s="19">
        <f t="shared" si="54"/>
        <v>56.699999999999939</v>
      </c>
      <c r="AR91" s="19">
        <f t="shared" si="38"/>
        <v>0.29999999999999993</v>
      </c>
      <c r="AS91" s="19">
        <f t="shared" si="39"/>
        <v>-0.51961524227066325</v>
      </c>
      <c r="AT91" s="4" t="s">
        <v>0</v>
      </c>
      <c r="AU91" s="4">
        <f t="shared" si="40"/>
        <v>2302</v>
      </c>
      <c r="AV91" s="19">
        <f t="shared" si="10"/>
        <v>60.183063257983612</v>
      </c>
      <c r="AW91" s="19">
        <f t="shared" si="11"/>
        <v>58.280384757729308</v>
      </c>
      <c r="AX91" s="8">
        <f t="shared" si="41"/>
        <v>5</v>
      </c>
      <c r="AY91" s="4">
        <f t="shared" si="42"/>
        <v>12</v>
      </c>
      <c r="AZ91" s="8">
        <f t="shared" si="43"/>
        <v>1006.4</v>
      </c>
      <c r="BA91" s="4">
        <f t="shared" si="44"/>
        <v>0</v>
      </c>
      <c r="BB91" s="4">
        <f t="shared" si="45"/>
        <v>0</v>
      </c>
      <c r="BC91" s="4" t="str">
        <f t="shared" si="46"/>
        <v>G0</v>
      </c>
      <c r="BD91" s="4">
        <f t="shared" si="47"/>
        <v>0</v>
      </c>
      <c r="BE91" s="19">
        <f t="shared" si="48"/>
        <v>0.8999999999999978</v>
      </c>
      <c r="BF91" s="19">
        <f t="shared" si="49"/>
        <v>1.4999999999999876</v>
      </c>
      <c r="BG91" s="19">
        <f t="shared" si="50"/>
        <v>156.86989764584416</v>
      </c>
      <c r="BH91" s="1" t="str">
        <f t="shared" si="51"/>
        <v>T,2301,58.8,58.9,5,12,1006.3,0,0,G0,0</v>
      </c>
      <c r="BI91" s="1" t="str">
        <f t="shared" si="52"/>
        <v>T,2302,60.2,58.3,5,12,1006.4,0,0,G0,0</v>
      </c>
      <c r="BJ91" s="1" t="str">
        <f t="shared" si="12"/>
        <v/>
      </c>
      <c r="BK91" s="1" t="str">
        <f t="shared" si="13"/>
        <v>59.1,58.4,5.0,9.0,0.0,56.7,30.0,56.7</v>
      </c>
    </row>
    <row r="92" spans="1:63" x14ac:dyDescent="0.2">
      <c r="A92" s="4">
        <f t="shared" si="55"/>
        <v>6.3999999999999932</v>
      </c>
      <c r="B92" s="4">
        <f t="shared" si="14"/>
        <v>31.999999999999964</v>
      </c>
      <c r="C92" s="4">
        <f t="shared" si="15"/>
        <v>1</v>
      </c>
      <c r="D92" s="4">
        <v>1</v>
      </c>
      <c r="E92" s="4">
        <f t="shared" si="16"/>
        <v>6.3999999999999932</v>
      </c>
      <c r="F92" s="19">
        <f t="shared" ref="F92:F155" si="56">$B$14 + $D$14*$E92 + 0.5*$F$14*$E92*$E92</f>
        <v>0</v>
      </c>
      <c r="G92" s="19">
        <f t="shared" si="17"/>
        <v>0</v>
      </c>
      <c r="H92" s="19"/>
      <c r="I92" s="19">
        <f t="shared" si="18"/>
        <v>59.883063257983615</v>
      </c>
      <c r="J92" s="19">
        <f t="shared" si="19"/>
        <v>58.799999999999969</v>
      </c>
      <c r="K92" s="19"/>
      <c r="L92" s="19">
        <f t="shared" si="20"/>
        <v>7.794228634059948</v>
      </c>
      <c r="M92" s="19">
        <f t="shared" si="21"/>
        <v>4.4999999999999991</v>
      </c>
      <c r="N92" s="19">
        <f t="shared" si="22"/>
        <v>9</v>
      </c>
      <c r="O92" s="19">
        <f t="shared" si="23"/>
        <v>0.52359877559829882</v>
      </c>
      <c r="P92" s="19">
        <f t="shared" si="24"/>
        <v>29.999999999999996</v>
      </c>
      <c r="Q92" s="19">
        <f t="shared" si="53"/>
        <v>57.599999999999937</v>
      </c>
      <c r="R92" s="19">
        <f t="shared" si="25"/>
        <v>-0.29999999999999993</v>
      </c>
      <c r="S92" s="19">
        <f t="shared" si="26"/>
        <v>0.51961524227066325</v>
      </c>
      <c r="T92" s="4" t="s">
        <v>0</v>
      </c>
      <c r="U92" s="4">
        <f t="shared" si="27"/>
        <v>2301</v>
      </c>
      <c r="V92" s="19">
        <f t="shared" ref="V92:V155" si="57">I92+R92</f>
        <v>59.583063257983618</v>
      </c>
      <c r="W92" s="19">
        <f t="shared" ref="W92:W155" si="58">J92+S92</f>
        <v>59.319615242270629</v>
      </c>
      <c r="X92" s="8">
        <f t="shared" si="28"/>
        <v>5</v>
      </c>
      <c r="Y92" s="4">
        <f t="shared" ref="Y92:Y155" si="59">$B$22</f>
        <v>12</v>
      </c>
      <c r="Z92" s="8">
        <f t="shared" si="29"/>
        <v>1006.4</v>
      </c>
      <c r="AA92" s="4">
        <f t="shared" si="30"/>
        <v>0</v>
      </c>
      <c r="AB92" s="4">
        <f t="shared" si="31"/>
        <v>0</v>
      </c>
      <c r="AC92" s="4" t="str">
        <f t="shared" si="32"/>
        <v>G0</v>
      </c>
      <c r="AD92" s="4">
        <f t="shared" si="33"/>
        <v>0</v>
      </c>
      <c r="AE92" s="4">
        <f t="shared" si="34"/>
        <v>6.4999999999999929</v>
      </c>
      <c r="AF92" s="19">
        <f t="shared" ref="AF92:AF155" si="60">$B$14 + $D$14*$AE92 + 0.5*$F$14*$AE92*$AE92</f>
        <v>0</v>
      </c>
      <c r="AG92" s="19">
        <f t="shared" ref="AG92:AG155" si="61">$D$14+ $F$14*$AE92</f>
        <v>0</v>
      </c>
      <c r="AH92" s="19"/>
      <c r="AI92" s="19">
        <f t="shared" ref="AI92:AI155" si="62">$B$7 + $B$10*$AE92 + 0.5*$B$12*$AE92*$AE92 + $B$13*COS(AF92)</f>
        <v>60.662486121389605</v>
      </c>
      <c r="AJ92" s="19">
        <f t="shared" ref="AJ92:AJ155" si="63">$D$7 + $D$10*$AE92 + 0.5*$D$12*$AE92*$AE92 + $B$13*SIN(AF92)</f>
        <v>59.249999999999957</v>
      </c>
      <c r="AK92" s="19"/>
      <c r="AL92" s="19">
        <f t="shared" ref="AL92:AL155" si="64">$B$10 + $B$12*$AE92 - $B$13*SIN(AF92)*AG92</f>
        <v>7.794228634059948</v>
      </c>
      <c r="AM92" s="19">
        <f t="shared" ref="AM92:AM155" si="65">$D$10 + $D$12*$AE92 + $B$13*COS(AF92)*AG92</f>
        <v>4.4999999999999991</v>
      </c>
      <c r="AN92" s="19">
        <f t="shared" si="35"/>
        <v>9</v>
      </c>
      <c r="AO92" s="19">
        <f t="shared" si="36"/>
        <v>0.52359877559829882</v>
      </c>
      <c r="AP92" s="19">
        <f t="shared" si="37"/>
        <v>29.999999999999996</v>
      </c>
      <c r="AQ92" s="19">
        <f t="shared" si="54"/>
        <v>57.59999999999993</v>
      </c>
      <c r="AR92" s="19">
        <f t="shared" si="38"/>
        <v>0.29999999999999993</v>
      </c>
      <c r="AS92" s="19">
        <f t="shared" si="39"/>
        <v>-0.51961524227066325</v>
      </c>
      <c r="AT92" s="4" t="s">
        <v>0</v>
      </c>
      <c r="AU92" s="4">
        <f t="shared" si="40"/>
        <v>2302</v>
      </c>
      <c r="AV92" s="19">
        <f t="shared" ref="AV92:AV155" si="66">AI92+AR92</f>
        <v>60.962486121389603</v>
      </c>
      <c r="AW92" s="19">
        <f t="shared" ref="AW92:AW155" si="67">AJ92+AS92</f>
        <v>58.730384757729297</v>
      </c>
      <c r="AX92" s="8">
        <f t="shared" si="41"/>
        <v>5</v>
      </c>
      <c r="AY92" s="4">
        <f t="shared" si="42"/>
        <v>12</v>
      </c>
      <c r="AZ92" s="8">
        <f t="shared" si="43"/>
        <v>1006.5</v>
      </c>
      <c r="BA92" s="4">
        <f t="shared" si="44"/>
        <v>0</v>
      </c>
      <c r="BB92" s="4">
        <f t="shared" si="45"/>
        <v>0</v>
      </c>
      <c r="BC92" s="4" t="str">
        <f t="shared" si="46"/>
        <v>G0</v>
      </c>
      <c r="BD92" s="4">
        <f t="shared" si="47"/>
        <v>0</v>
      </c>
      <c r="BE92" s="19">
        <f t="shared" si="48"/>
        <v>0.8999999999999907</v>
      </c>
      <c r="BF92" s="19">
        <f t="shared" si="49"/>
        <v>1.4999999999999931</v>
      </c>
      <c r="BG92" s="19">
        <f t="shared" si="50"/>
        <v>156.86989764584368</v>
      </c>
      <c r="BH92" s="1" t="str">
        <f t="shared" si="51"/>
        <v>T,2301,59.6,59.3,5,12,1006.4,0,0,G0,0</v>
      </c>
      <c r="BI92" s="1" t="str">
        <f t="shared" si="52"/>
        <v>T,2302,61.0,58.7,5,12,1006.5,0,0,G0,0</v>
      </c>
      <c r="BJ92" s="1" t="str">
        <f t="shared" ref="BJ92:BJ155" si="68">IF(C92=1,CONCATENATE(BH92,$BH$25,BI92,$BH$25),"")</f>
        <v>T,2301,59.6,59.3,5,12,1006.4,0,0,G0,0|T,2302,61.0,58.7,5,12,1006.5,0,0,G0,0|</v>
      </c>
      <c r="BK92" s="1" t="str">
        <f t="shared" ref="BK92:BK155" si="69">CONCATENATE(TEXT(I92,"0.0"),",",TEXT(J92,"0.0"),",",TEXT($F$7,"0.0"),",",TEXT(N92,"0.0"),",",TEXT(0,"0.0"),",",TEXT($Q92,"0.0"),",",TEXT($P92,"0.0"),",",TEXT($Q92,"0.0"))</f>
        <v>59.9,58.8,5.0,9.0,0.0,57.6,30.0,57.6</v>
      </c>
    </row>
    <row r="93" spans="1:63" x14ac:dyDescent="0.2">
      <c r="A93" s="4">
        <f t="shared" si="55"/>
        <v>6.4999999999999929</v>
      </c>
      <c r="B93" s="4">
        <f t="shared" ref="B93:B156" si="70">A93/$B$17</f>
        <v>32.499999999999964</v>
      </c>
      <c r="C93" s="4">
        <f t="shared" ref="C93:C156" si="71">IF(B93-INT(B93+0.001)&gt;0.001,0,1)</f>
        <v>0</v>
      </c>
      <c r="D93" s="4">
        <v>1</v>
      </c>
      <c r="E93" s="4">
        <f t="shared" ref="E93:E156" si="72">$A93+$B$21</f>
        <v>6.4999999999999929</v>
      </c>
      <c r="F93" s="19">
        <f t="shared" si="56"/>
        <v>0</v>
      </c>
      <c r="G93" s="19">
        <f t="shared" ref="G93:G156" si="73">$D$14 + $F$14*$E93</f>
        <v>0</v>
      </c>
      <c r="H93" s="19"/>
      <c r="I93" s="19">
        <f t="shared" ref="I93:I156" si="74">$B$7 + $B$10*$E93 +  0.5*$B$12*$E93*$E93 + $B$13*COS(F93)</f>
        <v>60.662486121389605</v>
      </c>
      <c r="J93" s="19">
        <f t="shared" ref="J93:J156" si="75">$D$7 + $D$10*$E93 + 0.5*$D$12*$E93*$E93 + $B$13*SIN(F93)</f>
        <v>59.249999999999957</v>
      </c>
      <c r="K93" s="19"/>
      <c r="L93" s="19">
        <f t="shared" ref="L93:L156" si="76">$B$10 + $B$12*$E93 - $B$13*SIN(F93)*$G93</f>
        <v>7.794228634059948</v>
      </c>
      <c r="M93" s="19">
        <f t="shared" ref="M93:M156" si="77">$D$10 + $D$12*$E93 + $B$13*COS(F93)*$G93</f>
        <v>4.4999999999999991</v>
      </c>
      <c r="N93" s="19">
        <f t="shared" ref="N93:N156" si="78">SQRT(L93*L93+M93*M93)</f>
        <v>9</v>
      </c>
      <c r="O93" s="19">
        <f t="shared" ref="O93:O156" si="79">ATAN2(L93,M93)</f>
        <v>0.52359877559829882</v>
      </c>
      <c r="P93" s="19">
        <f t="shared" ref="P93:P156" si="80">O93/$H$12</f>
        <v>29.999999999999996</v>
      </c>
      <c r="Q93" s="19">
        <f t="shared" si="53"/>
        <v>58.499999999999929</v>
      </c>
      <c r="R93" s="19">
        <f t="shared" ref="R93:R156" si="81">$B$20*COS(O93)-$D$20*SIN(O93)</f>
        <v>-0.29999999999999993</v>
      </c>
      <c r="S93" s="19">
        <f t="shared" ref="S93:S156" si="82">$B$20*SIN(O93)+$D$20*COS(O93)</f>
        <v>0.51961524227066325</v>
      </c>
      <c r="T93" s="4" t="s">
        <v>0</v>
      </c>
      <c r="U93" s="4">
        <f t="shared" ref="U93:U156" si="83">$B$19</f>
        <v>2301</v>
      </c>
      <c r="V93" s="19">
        <f t="shared" si="57"/>
        <v>60.362486121389608</v>
      </c>
      <c r="W93" s="19">
        <f t="shared" si="58"/>
        <v>59.769615242270618</v>
      </c>
      <c r="X93" s="8">
        <f t="shared" ref="X93:X156" si="84">$F$7</f>
        <v>5</v>
      </c>
      <c r="Y93" s="4">
        <f t="shared" si="59"/>
        <v>12</v>
      </c>
      <c r="Z93" s="8">
        <f t="shared" ref="Z93:Z156" si="85">$B$5 + E93</f>
        <v>1006.5</v>
      </c>
      <c r="AA93" s="4">
        <f t="shared" ref="AA93:AA156" si="86">$J$19</f>
        <v>0</v>
      </c>
      <c r="AB93" s="4">
        <f t="shared" ref="AB93:AB156" si="87">$J$20</f>
        <v>0</v>
      </c>
      <c r="AC93" s="4" t="str">
        <f t="shared" ref="AC93:AC156" si="88">$J$21</f>
        <v>G0</v>
      </c>
      <c r="AD93" s="4">
        <f t="shared" ref="AD93:AD156" si="89">$J$22</f>
        <v>0</v>
      </c>
      <c r="AE93" s="4">
        <f t="shared" ref="AE93:AE156" si="90">$A93+$F$21</f>
        <v>6.5999999999999925</v>
      </c>
      <c r="AF93" s="19">
        <f t="shared" si="60"/>
        <v>0</v>
      </c>
      <c r="AG93" s="19">
        <f t="shared" si="61"/>
        <v>0</v>
      </c>
      <c r="AH93" s="19"/>
      <c r="AI93" s="19">
        <f t="shared" si="62"/>
        <v>61.441908984795596</v>
      </c>
      <c r="AJ93" s="19">
        <f t="shared" si="63"/>
        <v>59.69999999999996</v>
      </c>
      <c r="AK93" s="19"/>
      <c r="AL93" s="19">
        <f t="shared" si="64"/>
        <v>7.794228634059948</v>
      </c>
      <c r="AM93" s="19">
        <f t="shared" si="65"/>
        <v>4.4999999999999991</v>
      </c>
      <c r="AN93" s="19">
        <f t="shared" ref="AN93:AN156" si="91">SQRT(AL93*AL93+AM93*AM93)</f>
        <v>9</v>
      </c>
      <c r="AO93" s="19">
        <f t="shared" ref="AO93:AO156" si="92">ATAN2(AL93,AM93)</f>
        <v>0.52359877559829882</v>
      </c>
      <c r="AP93" s="19">
        <f t="shared" ref="AP93:AP156" si="93">AO93/$H$12</f>
        <v>29.999999999999996</v>
      </c>
      <c r="AQ93" s="19">
        <f t="shared" si="54"/>
        <v>58.499999999999929</v>
      </c>
      <c r="AR93" s="19">
        <f t="shared" ref="AR93:AR156" si="94">$F$20*COS(AO93)-$H$20*SIN(AO93)</f>
        <v>0.29999999999999993</v>
      </c>
      <c r="AS93" s="19">
        <f t="shared" ref="AS93:AS156" si="95">$F$20*SIN(AO93)+$H$20*COS(AO93)</f>
        <v>-0.51961524227066325</v>
      </c>
      <c r="AT93" s="4" t="s">
        <v>0</v>
      </c>
      <c r="AU93" s="4">
        <f t="shared" ref="AU93:AU156" si="96">$F$19</f>
        <v>2302</v>
      </c>
      <c r="AV93" s="19">
        <f t="shared" si="66"/>
        <v>61.741908984795593</v>
      </c>
      <c r="AW93" s="19">
        <f t="shared" si="67"/>
        <v>59.1803847577293</v>
      </c>
      <c r="AX93" s="8">
        <f t="shared" ref="AX93:AX156" si="97">$F$7</f>
        <v>5</v>
      </c>
      <c r="AY93" s="4">
        <f t="shared" ref="AY93:AY156" si="98">$F$22</f>
        <v>12</v>
      </c>
      <c r="AZ93" s="8">
        <f t="shared" ref="AZ93:AZ156" si="99">$B$5 + AE93</f>
        <v>1006.6</v>
      </c>
      <c r="BA93" s="4">
        <f t="shared" ref="BA93:BA156" si="100">$J$19</f>
        <v>0</v>
      </c>
      <c r="BB93" s="4">
        <f t="shared" ref="BB93:BB156" si="101">$J$20</f>
        <v>0</v>
      </c>
      <c r="BC93" s="4" t="str">
        <f t="shared" ref="BC93:BC156" si="102">$J$21</f>
        <v>G0</v>
      </c>
      <c r="BD93" s="4">
        <f t="shared" ref="BD93:BD156" si="103">$J$22</f>
        <v>0</v>
      </c>
      <c r="BE93" s="19">
        <f t="shared" ref="BE93:BE156" si="104">SQRT((I93-AI93)*(I93-AI93)+(J93-AJ93)*(J93-AJ93))</f>
        <v>0.8999999999999978</v>
      </c>
      <c r="BF93" s="19">
        <f t="shared" ref="BF93:BF156" si="105">SQRT((V93-AV93)*(V93-AV93)+(W93-AW93)*(W93-AW93))</f>
        <v>1.4999999999999876</v>
      </c>
      <c r="BG93" s="19">
        <f t="shared" ref="BG93:BG156" si="106">ATAN2(V93-AV93,W93-AW93)/$H$12</f>
        <v>156.86989764584416</v>
      </c>
      <c r="BH93" s="1" t="str">
        <f t="shared" ref="BH93:BH156" si="107">CONCATENATE(T93,",",U93,",",TEXT(V93,"0.0"),",",TEXT(W93,"0.0"),",",X93,",",Y93,",",TEXT(Z93,"0.0"),",",AA93,",",AB93,",",AC93,",",AD93)</f>
        <v>T,2301,60.4,59.8,5,12,1006.5,0,0,G0,0</v>
      </c>
      <c r="BI93" s="1" t="str">
        <f t="shared" ref="BI93:BI156" si="108">CONCATENATE(AT93,",",AU93,",",TEXT(AV93,"0.0"),",",TEXT(AW93,"0.0"),",",AX93,",",AY93,",",TEXT(AZ93,"0.0"),",",BA93,",",BB93,",",BC93,",",BD93)</f>
        <v>T,2302,61.7,59.2,5,12,1006.6,0,0,G0,0</v>
      </c>
      <c r="BJ93" s="1" t="str">
        <f t="shared" si="68"/>
        <v/>
      </c>
      <c r="BK93" s="1" t="str">
        <f t="shared" si="69"/>
        <v>60.7,59.3,5.0,9.0,0.0,58.5,30.0,58.5</v>
      </c>
    </row>
    <row r="94" spans="1:63" x14ac:dyDescent="0.2">
      <c r="A94" s="4">
        <f t="shared" si="55"/>
        <v>6.5999999999999925</v>
      </c>
      <c r="B94" s="4">
        <f t="shared" si="70"/>
        <v>32.999999999999957</v>
      </c>
      <c r="C94" s="4">
        <f t="shared" si="71"/>
        <v>1</v>
      </c>
      <c r="D94" s="4">
        <v>1</v>
      </c>
      <c r="E94" s="4">
        <f t="shared" si="72"/>
        <v>6.5999999999999925</v>
      </c>
      <c r="F94" s="19">
        <f t="shared" si="56"/>
        <v>0</v>
      </c>
      <c r="G94" s="19">
        <f t="shared" si="73"/>
        <v>0</v>
      </c>
      <c r="H94" s="19"/>
      <c r="I94" s="19">
        <f t="shared" si="74"/>
        <v>61.441908984795596</v>
      </c>
      <c r="J94" s="19">
        <f t="shared" si="75"/>
        <v>59.69999999999996</v>
      </c>
      <c r="K94" s="19"/>
      <c r="L94" s="19">
        <f t="shared" si="76"/>
        <v>7.794228634059948</v>
      </c>
      <c r="M94" s="19">
        <f t="shared" si="77"/>
        <v>4.4999999999999991</v>
      </c>
      <c r="N94" s="19">
        <f t="shared" si="78"/>
        <v>9</v>
      </c>
      <c r="O94" s="19">
        <f t="shared" si="79"/>
        <v>0.52359877559829882</v>
      </c>
      <c r="P94" s="19">
        <f t="shared" si="80"/>
        <v>29.999999999999996</v>
      </c>
      <c r="Q94" s="19">
        <f t="shared" ref="Q94:Q157" si="109">Q93+ SQRT( (I94-I93)* (I94-I93) + (J94-J93)* (J94-J93))</f>
        <v>59.399999999999928</v>
      </c>
      <c r="R94" s="19">
        <f t="shared" si="81"/>
        <v>-0.29999999999999993</v>
      </c>
      <c r="S94" s="19">
        <f t="shared" si="82"/>
        <v>0.51961524227066325</v>
      </c>
      <c r="T94" s="4" t="s">
        <v>0</v>
      </c>
      <c r="U94" s="4">
        <f t="shared" si="83"/>
        <v>2301</v>
      </c>
      <c r="V94" s="19">
        <f t="shared" si="57"/>
        <v>61.141908984795599</v>
      </c>
      <c r="W94" s="19">
        <f t="shared" si="58"/>
        <v>60.219615242270621</v>
      </c>
      <c r="X94" s="8">
        <f t="shared" si="84"/>
        <v>5</v>
      </c>
      <c r="Y94" s="4">
        <f t="shared" si="59"/>
        <v>12</v>
      </c>
      <c r="Z94" s="8">
        <f t="shared" si="85"/>
        <v>1006.6</v>
      </c>
      <c r="AA94" s="4">
        <f t="shared" si="86"/>
        <v>0</v>
      </c>
      <c r="AB94" s="4">
        <f t="shared" si="87"/>
        <v>0</v>
      </c>
      <c r="AC94" s="4" t="str">
        <f t="shared" si="88"/>
        <v>G0</v>
      </c>
      <c r="AD94" s="4">
        <f t="shared" si="89"/>
        <v>0</v>
      </c>
      <c r="AE94" s="4">
        <f t="shared" si="90"/>
        <v>6.6999999999999922</v>
      </c>
      <c r="AF94" s="19">
        <f t="shared" si="60"/>
        <v>0</v>
      </c>
      <c r="AG94" s="19">
        <f t="shared" si="61"/>
        <v>0</v>
      </c>
      <c r="AH94" s="19"/>
      <c r="AI94" s="19">
        <f t="shared" si="62"/>
        <v>62.221331848201594</v>
      </c>
      <c r="AJ94" s="19">
        <f t="shared" si="63"/>
        <v>60.149999999999963</v>
      </c>
      <c r="AK94" s="19"/>
      <c r="AL94" s="19">
        <f t="shared" si="64"/>
        <v>7.794228634059948</v>
      </c>
      <c r="AM94" s="19">
        <f t="shared" si="65"/>
        <v>4.4999999999999991</v>
      </c>
      <c r="AN94" s="19">
        <f t="shared" si="91"/>
        <v>9</v>
      </c>
      <c r="AO94" s="19">
        <f t="shared" si="92"/>
        <v>0.52359877559829882</v>
      </c>
      <c r="AP94" s="19">
        <f t="shared" si="93"/>
        <v>29.999999999999996</v>
      </c>
      <c r="AQ94" s="19">
        <f t="shared" ref="AQ94:AQ157" si="110">AQ93+ SQRT( (AI94-AI93)* (AI94-AI93) + (AJ94-AJ93)* (AJ94-AJ93))</f>
        <v>59.399999999999935</v>
      </c>
      <c r="AR94" s="19">
        <f t="shared" si="94"/>
        <v>0.29999999999999993</v>
      </c>
      <c r="AS94" s="19">
        <f t="shared" si="95"/>
        <v>-0.51961524227066325</v>
      </c>
      <c r="AT94" s="4" t="s">
        <v>0</v>
      </c>
      <c r="AU94" s="4">
        <f t="shared" si="96"/>
        <v>2302</v>
      </c>
      <c r="AV94" s="19">
        <f t="shared" si="66"/>
        <v>62.521331848201591</v>
      </c>
      <c r="AW94" s="19">
        <f t="shared" si="67"/>
        <v>59.630384757729303</v>
      </c>
      <c r="AX94" s="8">
        <f t="shared" si="97"/>
        <v>5</v>
      </c>
      <c r="AY94" s="4">
        <f t="shared" si="98"/>
        <v>12</v>
      </c>
      <c r="AZ94" s="8">
        <f t="shared" si="99"/>
        <v>1006.7</v>
      </c>
      <c r="BA94" s="4">
        <f t="shared" si="100"/>
        <v>0</v>
      </c>
      <c r="BB94" s="4">
        <f t="shared" si="101"/>
        <v>0</v>
      </c>
      <c r="BC94" s="4" t="str">
        <f t="shared" si="102"/>
        <v>G0</v>
      </c>
      <c r="BD94" s="4">
        <f t="shared" si="103"/>
        <v>0</v>
      </c>
      <c r="BE94" s="19">
        <f t="shared" si="104"/>
        <v>0.90000000000000391</v>
      </c>
      <c r="BF94" s="19">
        <f t="shared" si="105"/>
        <v>1.499999999999994</v>
      </c>
      <c r="BG94" s="19">
        <f t="shared" si="106"/>
        <v>156.86989764584428</v>
      </c>
      <c r="BH94" s="1" t="str">
        <f t="shared" si="107"/>
        <v>T,2301,61.1,60.2,5,12,1006.6,0,0,G0,0</v>
      </c>
      <c r="BI94" s="1" t="str">
        <f t="shared" si="108"/>
        <v>T,2302,62.5,59.6,5,12,1006.7,0,0,G0,0</v>
      </c>
      <c r="BJ94" s="1" t="str">
        <f t="shared" si="68"/>
        <v>T,2301,61.1,60.2,5,12,1006.6,0,0,G0,0|T,2302,62.5,59.6,5,12,1006.7,0,0,G0,0|</v>
      </c>
      <c r="BK94" s="1" t="str">
        <f t="shared" si="69"/>
        <v>61.4,59.7,5.0,9.0,0.0,59.4,30.0,59.4</v>
      </c>
    </row>
    <row r="95" spans="1:63" x14ac:dyDescent="0.2">
      <c r="A95" s="4">
        <f t="shared" ref="A95:A158" si="111">A94+$B$16</f>
        <v>6.6999999999999922</v>
      </c>
      <c r="B95" s="4">
        <f t="shared" si="70"/>
        <v>33.499999999999957</v>
      </c>
      <c r="C95" s="4">
        <f t="shared" si="71"/>
        <v>0</v>
      </c>
      <c r="D95" s="4">
        <v>1</v>
      </c>
      <c r="E95" s="4">
        <f t="shared" si="72"/>
        <v>6.6999999999999922</v>
      </c>
      <c r="F95" s="19">
        <f t="shared" si="56"/>
        <v>0</v>
      </c>
      <c r="G95" s="19">
        <f t="shared" si="73"/>
        <v>0</v>
      </c>
      <c r="H95" s="19"/>
      <c r="I95" s="19">
        <f t="shared" si="74"/>
        <v>62.221331848201594</v>
      </c>
      <c r="J95" s="19">
        <f t="shared" si="75"/>
        <v>60.149999999999963</v>
      </c>
      <c r="K95" s="19"/>
      <c r="L95" s="19">
        <f t="shared" si="76"/>
        <v>7.794228634059948</v>
      </c>
      <c r="M95" s="19">
        <f t="shared" si="77"/>
        <v>4.4999999999999991</v>
      </c>
      <c r="N95" s="19">
        <f t="shared" si="78"/>
        <v>9</v>
      </c>
      <c r="O95" s="19">
        <f t="shared" si="79"/>
        <v>0.52359877559829882</v>
      </c>
      <c r="P95" s="19">
        <f t="shared" si="80"/>
        <v>29.999999999999996</v>
      </c>
      <c r="Q95" s="19">
        <f t="shared" si="109"/>
        <v>60.299999999999933</v>
      </c>
      <c r="R95" s="19">
        <f t="shared" si="81"/>
        <v>-0.29999999999999993</v>
      </c>
      <c r="S95" s="19">
        <f t="shared" si="82"/>
        <v>0.51961524227066325</v>
      </c>
      <c r="T95" s="4" t="s">
        <v>0</v>
      </c>
      <c r="U95" s="4">
        <f t="shared" si="83"/>
        <v>2301</v>
      </c>
      <c r="V95" s="19">
        <f t="shared" si="57"/>
        <v>61.921331848201596</v>
      </c>
      <c r="W95" s="19">
        <f t="shared" si="58"/>
        <v>60.669615242270623</v>
      </c>
      <c r="X95" s="8">
        <f t="shared" si="84"/>
        <v>5</v>
      </c>
      <c r="Y95" s="4">
        <f t="shared" si="59"/>
        <v>12</v>
      </c>
      <c r="Z95" s="8">
        <f t="shared" si="85"/>
        <v>1006.7</v>
      </c>
      <c r="AA95" s="4">
        <f t="shared" si="86"/>
        <v>0</v>
      </c>
      <c r="AB95" s="4">
        <f t="shared" si="87"/>
        <v>0</v>
      </c>
      <c r="AC95" s="4" t="str">
        <f t="shared" si="88"/>
        <v>G0</v>
      </c>
      <c r="AD95" s="4">
        <f t="shared" si="89"/>
        <v>0</v>
      </c>
      <c r="AE95" s="4">
        <f t="shared" si="90"/>
        <v>6.7999999999999918</v>
      </c>
      <c r="AF95" s="19">
        <f t="shared" si="60"/>
        <v>0</v>
      </c>
      <c r="AG95" s="19">
        <f t="shared" si="61"/>
        <v>0</v>
      </c>
      <c r="AH95" s="19"/>
      <c r="AI95" s="19">
        <f t="shared" si="62"/>
        <v>63.000754711607584</v>
      </c>
      <c r="AJ95" s="19">
        <f t="shared" si="63"/>
        <v>60.599999999999959</v>
      </c>
      <c r="AK95" s="19"/>
      <c r="AL95" s="19">
        <f t="shared" si="64"/>
        <v>7.794228634059948</v>
      </c>
      <c r="AM95" s="19">
        <f t="shared" si="65"/>
        <v>4.4999999999999991</v>
      </c>
      <c r="AN95" s="19">
        <f t="shared" si="91"/>
        <v>9</v>
      </c>
      <c r="AO95" s="19">
        <f t="shared" si="92"/>
        <v>0.52359877559829882</v>
      </c>
      <c r="AP95" s="19">
        <f t="shared" si="93"/>
        <v>29.999999999999996</v>
      </c>
      <c r="AQ95" s="19">
        <f t="shared" si="110"/>
        <v>60.299999999999926</v>
      </c>
      <c r="AR95" s="19">
        <f t="shared" si="94"/>
        <v>0.29999999999999993</v>
      </c>
      <c r="AS95" s="19">
        <f t="shared" si="95"/>
        <v>-0.51961524227066325</v>
      </c>
      <c r="AT95" s="4" t="s">
        <v>0</v>
      </c>
      <c r="AU95" s="4">
        <f t="shared" si="96"/>
        <v>2302</v>
      </c>
      <c r="AV95" s="19">
        <f t="shared" si="66"/>
        <v>63.300754711607581</v>
      </c>
      <c r="AW95" s="19">
        <f t="shared" si="67"/>
        <v>60.080384757729298</v>
      </c>
      <c r="AX95" s="8">
        <f t="shared" si="97"/>
        <v>5</v>
      </c>
      <c r="AY95" s="4">
        <f t="shared" si="98"/>
        <v>12</v>
      </c>
      <c r="AZ95" s="8">
        <f t="shared" si="99"/>
        <v>1006.8</v>
      </c>
      <c r="BA95" s="4">
        <f t="shared" si="100"/>
        <v>0</v>
      </c>
      <c r="BB95" s="4">
        <f t="shared" si="101"/>
        <v>0</v>
      </c>
      <c r="BC95" s="4" t="str">
        <f t="shared" si="102"/>
        <v>G0</v>
      </c>
      <c r="BD95" s="4">
        <f t="shared" si="103"/>
        <v>0</v>
      </c>
      <c r="BE95" s="19">
        <f t="shared" si="104"/>
        <v>0.89999999999999414</v>
      </c>
      <c r="BF95" s="19">
        <f t="shared" si="105"/>
        <v>1.4999999999999902</v>
      </c>
      <c r="BG95" s="19">
        <f t="shared" si="106"/>
        <v>156.86989764584393</v>
      </c>
      <c r="BH95" s="1" t="str">
        <f t="shared" si="107"/>
        <v>T,2301,61.9,60.7,5,12,1006.7,0,0,G0,0</v>
      </c>
      <c r="BI95" s="1" t="str">
        <f t="shared" si="108"/>
        <v>T,2302,63.3,60.1,5,12,1006.8,0,0,G0,0</v>
      </c>
      <c r="BJ95" s="1" t="str">
        <f t="shared" si="68"/>
        <v/>
      </c>
      <c r="BK95" s="1" t="str">
        <f t="shared" si="69"/>
        <v>62.2,60.2,5.0,9.0,0.0,60.3,30.0,60.3</v>
      </c>
    </row>
    <row r="96" spans="1:63" x14ac:dyDescent="0.2">
      <c r="A96" s="4">
        <f t="shared" si="111"/>
        <v>6.7999999999999918</v>
      </c>
      <c r="B96" s="4">
        <f t="shared" si="70"/>
        <v>33.999999999999957</v>
      </c>
      <c r="C96" s="4">
        <f t="shared" si="71"/>
        <v>1</v>
      </c>
      <c r="D96" s="4">
        <v>1</v>
      </c>
      <c r="E96" s="4">
        <f t="shared" si="72"/>
        <v>6.7999999999999918</v>
      </c>
      <c r="F96" s="19">
        <f t="shared" si="56"/>
        <v>0</v>
      </c>
      <c r="G96" s="19">
        <f t="shared" si="73"/>
        <v>0</v>
      </c>
      <c r="H96" s="19"/>
      <c r="I96" s="19">
        <f t="shared" si="74"/>
        <v>63.000754711607584</v>
      </c>
      <c r="J96" s="19">
        <f t="shared" si="75"/>
        <v>60.599999999999959</v>
      </c>
      <c r="K96" s="19"/>
      <c r="L96" s="19">
        <f t="shared" si="76"/>
        <v>7.794228634059948</v>
      </c>
      <c r="M96" s="19">
        <f t="shared" si="77"/>
        <v>4.4999999999999991</v>
      </c>
      <c r="N96" s="19">
        <f t="shared" si="78"/>
        <v>9</v>
      </c>
      <c r="O96" s="19">
        <f t="shared" si="79"/>
        <v>0.52359877559829882</v>
      </c>
      <c r="P96" s="19">
        <f t="shared" si="80"/>
        <v>29.999999999999996</v>
      </c>
      <c r="Q96" s="19">
        <f t="shared" si="109"/>
        <v>61.199999999999925</v>
      </c>
      <c r="R96" s="19">
        <f t="shared" si="81"/>
        <v>-0.29999999999999993</v>
      </c>
      <c r="S96" s="19">
        <f t="shared" si="82"/>
        <v>0.51961524227066325</v>
      </c>
      <c r="T96" s="4" t="s">
        <v>0</v>
      </c>
      <c r="U96" s="4">
        <f t="shared" si="83"/>
        <v>2301</v>
      </c>
      <c r="V96" s="19">
        <f t="shared" si="57"/>
        <v>62.700754711607587</v>
      </c>
      <c r="W96" s="19">
        <f t="shared" si="58"/>
        <v>61.119615242270619</v>
      </c>
      <c r="X96" s="8">
        <f t="shared" si="84"/>
        <v>5</v>
      </c>
      <c r="Y96" s="4">
        <f t="shared" si="59"/>
        <v>12</v>
      </c>
      <c r="Z96" s="8">
        <f t="shared" si="85"/>
        <v>1006.8</v>
      </c>
      <c r="AA96" s="4">
        <f t="shared" si="86"/>
        <v>0</v>
      </c>
      <c r="AB96" s="4">
        <f t="shared" si="87"/>
        <v>0</v>
      </c>
      <c r="AC96" s="4" t="str">
        <f t="shared" si="88"/>
        <v>G0</v>
      </c>
      <c r="AD96" s="4">
        <f t="shared" si="89"/>
        <v>0</v>
      </c>
      <c r="AE96" s="4">
        <f t="shared" si="90"/>
        <v>6.8999999999999915</v>
      </c>
      <c r="AF96" s="19">
        <f t="shared" si="60"/>
        <v>0</v>
      </c>
      <c r="AG96" s="19">
        <f t="shared" si="61"/>
        <v>0</v>
      </c>
      <c r="AH96" s="19"/>
      <c r="AI96" s="19">
        <f t="shared" si="62"/>
        <v>63.780177575013575</v>
      </c>
      <c r="AJ96" s="19">
        <f t="shared" si="63"/>
        <v>61.049999999999955</v>
      </c>
      <c r="AK96" s="19"/>
      <c r="AL96" s="19">
        <f t="shared" si="64"/>
        <v>7.794228634059948</v>
      </c>
      <c r="AM96" s="19">
        <f t="shared" si="65"/>
        <v>4.4999999999999991</v>
      </c>
      <c r="AN96" s="19">
        <f t="shared" si="91"/>
        <v>9</v>
      </c>
      <c r="AO96" s="19">
        <f t="shared" si="92"/>
        <v>0.52359877559829882</v>
      </c>
      <c r="AP96" s="19">
        <f t="shared" si="93"/>
        <v>29.999999999999996</v>
      </c>
      <c r="AQ96" s="19">
        <f t="shared" si="110"/>
        <v>61.199999999999918</v>
      </c>
      <c r="AR96" s="19">
        <f t="shared" si="94"/>
        <v>0.29999999999999993</v>
      </c>
      <c r="AS96" s="19">
        <f t="shared" si="95"/>
        <v>-0.51961524227066325</v>
      </c>
      <c r="AT96" s="4" t="s">
        <v>0</v>
      </c>
      <c r="AU96" s="4">
        <f t="shared" si="96"/>
        <v>2302</v>
      </c>
      <c r="AV96" s="19">
        <f t="shared" si="66"/>
        <v>64.080177575013579</v>
      </c>
      <c r="AW96" s="19">
        <f t="shared" si="67"/>
        <v>60.530384757729294</v>
      </c>
      <c r="AX96" s="8">
        <f t="shared" si="97"/>
        <v>5</v>
      </c>
      <c r="AY96" s="4">
        <f t="shared" si="98"/>
        <v>12</v>
      </c>
      <c r="AZ96" s="8">
        <f t="shared" si="99"/>
        <v>1006.9</v>
      </c>
      <c r="BA96" s="4">
        <f t="shared" si="100"/>
        <v>0</v>
      </c>
      <c r="BB96" s="4">
        <f t="shared" si="101"/>
        <v>0</v>
      </c>
      <c r="BC96" s="4" t="str">
        <f t="shared" si="102"/>
        <v>G0</v>
      </c>
      <c r="BD96" s="4">
        <f t="shared" si="103"/>
        <v>0</v>
      </c>
      <c r="BE96" s="19">
        <f t="shared" si="104"/>
        <v>0.89999999999999414</v>
      </c>
      <c r="BF96" s="19">
        <f t="shared" si="105"/>
        <v>1.4999999999999969</v>
      </c>
      <c r="BG96" s="19">
        <f t="shared" si="106"/>
        <v>156.86989764584402</v>
      </c>
      <c r="BH96" s="1" t="str">
        <f t="shared" si="107"/>
        <v>T,2301,62.7,61.1,5,12,1006.8,0,0,G0,0</v>
      </c>
      <c r="BI96" s="1" t="str">
        <f t="shared" si="108"/>
        <v>T,2302,64.1,60.5,5,12,1006.9,0,0,G0,0</v>
      </c>
      <c r="BJ96" s="1" t="str">
        <f t="shared" si="68"/>
        <v>T,2301,62.7,61.1,5,12,1006.8,0,0,G0,0|T,2302,64.1,60.5,5,12,1006.9,0,0,G0,0|</v>
      </c>
      <c r="BK96" s="1" t="str">
        <f t="shared" si="69"/>
        <v>63.0,60.6,5.0,9.0,0.0,61.2,30.0,61.2</v>
      </c>
    </row>
    <row r="97" spans="1:63" x14ac:dyDescent="0.2">
      <c r="A97" s="4">
        <f t="shared" si="111"/>
        <v>6.8999999999999915</v>
      </c>
      <c r="B97" s="4">
        <f t="shared" si="70"/>
        <v>34.499999999999957</v>
      </c>
      <c r="C97" s="4">
        <f t="shared" si="71"/>
        <v>0</v>
      </c>
      <c r="D97" s="4">
        <v>1</v>
      </c>
      <c r="E97" s="4">
        <f t="shared" si="72"/>
        <v>6.8999999999999915</v>
      </c>
      <c r="F97" s="19">
        <f t="shared" si="56"/>
        <v>0</v>
      </c>
      <c r="G97" s="19">
        <f t="shared" si="73"/>
        <v>0</v>
      </c>
      <c r="H97" s="19"/>
      <c r="I97" s="19">
        <f t="shared" si="74"/>
        <v>63.780177575013575</v>
      </c>
      <c r="J97" s="19">
        <f t="shared" si="75"/>
        <v>61.049999999999955</v>
      </c>
      <c r="K97" s="19"/>
      <c r="L97" s="19">
        <f t="shared" si="76"/>
        <v>7.794228634059948</v>
      </c>
      <c r="M97" s="19">
        <f t="shared" si="77"/>
        <v>4.4999999999999991</v>
      </c>
      <c r="N97" s="19">
        <f t="shared" si="78"/>
        <v>9</v>
      </c>
      <c r="O97" s="19">
        <f t="shared" si="79"/>
        <v>0.52359877559829882</v>
      </c>
      <c r="P97" s="19">
        <f t="shared" si="80"/>
        <v>29.999999999999996</v>
      </c>
      <c r="Q97" s="19">
        <f t="shared" si="109"/>
        <v>62.099999999999916</v>
      </c>
      <c r="R97" s="19">
        <f t="shared" si="81"/>
        <v>-0.29999999999999993</v>
      </c>
      <c r="S97" s="19">
        <f t="shared" si="82"/>
        <v>0.51961524227066325</v>
      </c>
      <c r="T97" s="4" t="s">
        <v>0</v>
      </c>
      <c r="U97" s="4">
        <f t="shared" si="83"/>
        <v>2301</v>
      </c>
      <c r="V97" s="19">
        <f t="shared" si="57"/>
        <v>63.480177575013577</v>
      </c>
      <c r="W97" s="19">
        <f t="shared" si="58"/>
        <v>61.569615242270615</v>
      </c>
      <c r="X97" s="8">
        <f t="shared" si="84"/>
        <v>5</v>
      </c>
      <c r="Y97" s="4">
        <f t="shared" si="59"/>
        <v>12</v>
      </c>
      <c r="Z97" s="8">
        <f t="shared" si="85"/>
        <v>1006.9</v>
      </c>
      <c r="AA97" s="4">
        <f t="shared" si="86"/>
        <v>0</v>
      </c>
      <c r="AB97" s="4">
        <f t="shared" si="87"/>
        <v>0</v>
      </c>
      <c r="AC97" s="4" t="str">
        <f t="shared" si="88"/>
        <v>G0</v>
      </c>
      <c r="AD97" s="4">
        <f t="shared" si="89"/>
        <v>0</v>
      </c>
      <c r="AE97" s="4">
        <f t="shared" si="90"/>
        <v>6.9999999999999911</v>
      </c>
      <c r="AF97" s="19">
        <f t="shared" si="60"/>
        <v>0</v>
      </c>
      <c r="AG97" s="19">
        <f t="shared" si="61"/>
        <v>0</v>
      </c>
      <c r="AH97" s="19"/>
      <c r="AI97" s="19">
        <f t="shared" si="62"/>
        <v>64.559600438419565</v>
      </c>
      <c r="AJ97" s="19">
        <f t="shared" si="63"/>
        <v>61.499999999999957</v>
      </c>
      <c r="AK97" s="19"/>
      <c r="AL97" s="19">
        <f t="shared" si="64"/>
        <v>7.794228634059948</v>
      </c>
      <c r="AM97" s="19">
        <f t="shared" si="65"/>
        <v>4.4999999999999991</v>
      </c>
      <c r="AN97" s="19">
        <f t="shared" si="91"/>
        <v>9</v>
      </c>
      <c r="AO97" s="19">
        <f t="shared" si="92"/>
        <v>0.52359877559829882</v>
      </c>
      <c r="AP97" s="19">
        <f t="shared" si="93"/>
        <v>29.999999999999996</v>
      </c>
      <c r="AQ97" s="19">
        <f t="shared" si="110"/>
        <v>62.099999999999916</v>
      </c>
      <c r="AR97" s="19">
        <f t="shared" si="94"/>
        <v>0.29999999999999993</v>
      </c>
      <c r="AS97" s="19">
        <f t="shared" si="95"/>
        <v>-0.51961524227066325</v>
      </c>
      <c r="AT97" s="4" t="s">
        <v>0</v>
      </c>
      <c r="AU97" s="4">
        <f t="shared" si="96"/>
        <v>2302</v>
      </c>
      <c r="AV97" s="19">
        <f t="shared" si="66"/>
        <v>64.859600438419562</v>
      </c>
      <c r="AW97" s="19">
        <f t="shared" si="67"/>
        <v>60.980384757729297</v>
      </c>
      <c r="AX97" s="8">
        <f t="shared" si="97"/>
        <v>5</v>
      </c>
      <c r="AY97" s="4">
        <f t="shared" si="98"/>
        <v>12</v>
      </c>
      <c r="AZ97" s="8">
        <f t="shared" si="99"/>
        <v>1007</v>
      </c>
      <c r="BA97" s="4">
        <f t="shared" si="100"/>
        <v>0</v>
      </c>
      <c r="BB97" s="4">
        <f t="shared" si="101"/>
        <v>0</v>
      </c>
      <c r="BC97" s="4" t="str">
        <f t="shared" si="102"/>
        <v>G0</v>
      </c>
      <c r="BD97" s="4">
        <f t="shared" si="103"/>
        <v>0</v>
      </c>
      <c r="BE97" s="19">
        <f t="shared" si="104"/>
        <v>0.8999999999999978</v>
      </c>
      <c r="BF97" s="19">
        <f t="shared" si="105"/>
        <v>1.4999999999999876</v>
      </c>
      <c r="BG97" s="19">
        <f t="shared" si="106"/>
        <v>156.86989764584416</v>
      </c>
      <c r="BH97" s="1" t="str">
        <f t="shared" si="107"/>
        <v>T,2301,63.5,61.6,5,12,1006.9,0,0,G0,0</v>
      </c>
      <c r="BI97" s="1" t="str">
        <f t="shared" si="108"/>
        <v>T,2302,64.9,61.0,5,12,1007.0,0,0,G0,0</v>
      </c>
      <c r="BJ97" s="1" t="str">
        <f t="shared" si="68"/>
        <v/>
      </c>
      <c r="BK97" s="1" t="str">
        <f t="shared" si="69"/>
        <v>63.8,61.1,5.0,9.0,0.0,62.1,30.0,62.1</v>
      </c>
    </row>
    <row r="98" spans="1:63" x14ac:dyDescent="0.2">
      <c r="A98" s="4">
        <f t="shared" si="111"/>
        <v>6.9999999999999911</v>
      </c>
      <c r="B98" s="4">
        <f t="shared" si="70"/>
        <v>34.99999999999995</v>
      </c>
      <c r="C98" s="4">
        <f t="shared" si="71"/>
        <v>1</v>
      </c>
      <c r="D98" s="4">
        <v>1</v>
      </c>
      <c r="E98" s="4">
        <f t="shared" si="72"/>
        <v>6.9999999999999911</v>
      </c>
      <c r="F98" s="19">
        <f t="shared" si="56"/>
        <v>0</v>
      </c>
      <c r="G98" s="19">
        <f t="shared" si="73"/>
        <v>0</v>
      </c>
      <c r="H98" s="19"/>
      <c r="I98" s="19">
        <f t="shared" si="74"/>
        <v>64.559600438419565</v>
      </c>
      <c r="J98" s="19">
        <f t="shared" si="75"/>
        <v>61.499999999999957</v>
      </c>
      <c r="K98" s="19"/>
      <c r="L98" s="19">
        <f t="shared" si="76"/>
        <v>7.794228634059948</v>
      </c>
      <c r="M98" s="19">
        <f t="shared" si="77"/>
        <v>4.4999999999999991</v>
      </c>
      <c r="N98" s="19">
        <f t="shared" si="78"/>
        <v>9</v>
      </c>
      <c r="O98" s="19">
        <f t="shared" si="79"/>
        <v>0.52359877559829882</v>
      </c>
      <c r="P98" s="19">
        <f t="shared" si="80"/>
        <v>29.999999999999996</v>
      </c>
      <c r="Q98" s="19">
        <f t="shared" si="109"/>
        <v>62.999999999999915</v>
      </c>
      <c r="R98" s="19">
        <f t="shared" si="81"/>
        <v>-0.29999999999999993</v>
      </c>
      <c r="S98" s="19">
        <f t="shared" si="82"/>
        <v>0.51961524227066325</v>
      </c>
      <c r="T98" s="4" t="s">
        <v>0</v>
      </c>
      <c r="U98" s="4">
        <f t="shared" si="83"/>
        <v>2301</v>
      </c>
      <c r="V98" s="19">
        <f t="shared" si="57"/>
        <v>64.259600438419568</v>
      </c>
      <c r="W98" s="19">
        <f t="shared" si="58"/>
        <v>62.019615242270618</v>
      </c>
      <c r="X98" s="8">
        <f t="shared" si="84"/>
        <v>5</v>
      </c>
      <c r="Y98" s="4">
        <f t="shared" si="59"/>
        <v>12</v>
      </c>
      <c r="Z98" s="8">
        <f t="shared" si="85"/>
        <v>1007</v>
      </c>
      <c r="AA98" s="4">
        <f t="shared" si="86"/>
        <v>0</v>
      </c>
      <c r="AB98" s="4">
        <f t="shared" si="87"/>
        <v>0</v>
      </c>
      <c r="AC98" s="4" t="str">
        <f t="shared" si="88"/>
        <v>G0</v>
      </c>
      <c r="AD98" s="4">
        <f t="shared" si="89"/>
        <v>0</v>
      </c>
      <c r="AE98" s="4">
        <f t="shared" si="90"/>
        <v>7.0999999999999908</v>
      </c>
      <c r="AF98" s="19">
        <f t="shared" si="60"/>
        <v>0</v>
      </c>
      <c r="AG98" s="19">
        <f t="shared" si="61"/>
        <v>0</v>
      </c>
      <c r="AH98" s="19"/>
      <c r="AI98" s="19">
        <f t="shared" si="62"/>
        <v>65.339023301825563</v>
      </c>
      <c r="AJ98" s="19">
        <f t="shared" si="63"/>
        <v>61.949999999999953</v>
      </c>
      <c r="AK98" s="19"/>
      <c r="AL98" s="19">
        <f t="shared" si="64"/>
        <v>7.794228634059948</v>
      </c>
      <c r="AM98" s="19">
        <f t="shared" si="65"/>
        <v>4.4999999999999991</v>
      </c>
      <c r="AN98" s="19">
        <f t="shared" si="91"/>
        <v>9</v>
      </c>
      <c r="AO98" s="19">
        <f t="shared" si="92"/>
        <v>0.52359877559829882</v>
      </c>
      <c r="AP98" s="19">
        <f t="shared" si="93"/>
        <v>29.999999999999996</v>
      </c>
      <c r="AQ98" s="19">
        <f t="shared" si="110"/>
        <v>62.999999999999915</v>
      </c>
      <c r="AR98" s="19">
        <f t="shared" si="94"/>
        <v>0.29999999999999993</v>
      </c>
      <c r="AS98" s="19">
        <f t="shared" si="95"/>
        <v>-0.51961524227066325</v>
      </c>
      <c r="AT98" s="4" t="s">
        <v>0</v>
      </c>
      <c r="AU98" s="4">
        <f t="shared" si="96"/>
        <v>2302</v>
      </c>
      <c r="AV98" s="19">
        <f t="shared" si="66"/>
        <v>65.63902330182556</v>
      </c>
      <c r="AW98" s="19">
        <f t="shared" si="67"/>
        <v>61.430384757729293</v>
      </c>
      <c r="AX98" s="8">
        <f t="shared" si="97"/>
        <v>5</v>
      </c>
      <c r="AY98" s="4">
        <f t="shared" si="98"/>
        <v>12</v>
      </c>
      <c r="AZ98" s="8">
        <f t="shared" si="99"/>
        <v>1007.1</v>
      </c>
      <c r="BA98" s="4">
        <f t="shared" si="100"/>
        <v>0</v>
      </c>
      <c r="BB98" s="4">
        <f t="shared" si="101"/>
        <v>0</v>
      </c>
      <c r="BC98" s="4" t="str">
        <f t="shared" si="102"/>
        <v>G0</v>
      </c>
      <c r="BD98" s="4">
        <f t="shared" si="103"/>
        <v>0</v>
      </c>
      <c r="BE98" s="19">
        <f t="shared" si="104"/>
        <v>0.90000000000000036</v>
      </c>
      <c r="BF98" s="19">
        <f t="shared" si="105"/>
        <v>1.4999999999999969</v>
      </c>
      <c r="BG98" s="19">
        <f t="shared" si="106"/>
        <v>156.86989764584402</v>
      </c>
      <c r="BH98" s="1" t="str">
        <f t="shared" si="107"/>
        <v>T,2301,64.3,62.0,5,12,1007.0,0,0,G0,0</v>
      </c>
      <c r="BI98" s="1" t="str">
        <f t="shared" si="108"/>
        <v>T,2302,65.6,61.4,5,12,1007.1,0,0,G0,0</v>
      </c>
      <c r="BJ98" s="1" t="str">
        <f t="shared" si="68"/>
        <v>T,2301,64.3,62.0,5,12,1007.0,0,0,G0,0|T,2302,65.6,61.4,5,12,1007.1,0,0,G0,0|</v>
      </c>
      <c r="BK98" s="1" t="str">
        <f t="shared" si="69"/>
        <v>64.6,61.5,5.0,9.0,0.0,63.0,30.0,63.0</v>
      </c>
    </row>
    <row r="99" spans="1:63" x14ac:dyDescent="0.2">
      <c r="A99" s="4">
        <f t="shared" si="111"/>
        <v>7.0999999999999908</v>
      </c>
      <c r="B99" s="4">
        <f t="shared" si="70"/>
        <v>35.49999999999995</v>
      </c>
      <c r="C99" s="4">
        <f t="shared" si="71"/>
        <v>0</v>
      </c>
      <c r="D99" s="4">
        <v>1</v>
      </c>
      <c r="E99" s="4">
        <f t="shared" si="72"/>
        <v>7.0999999999999908</v>
      </c>
      <c r="F99" s="19">
        <f t="shared" si="56"/>
        <v>0</v>
      </c>
      <c r="G99" s="19">
        <f t="shared" si="73"/>
        <v>0</v>
      </c>
      <c r="H99" s="19"/>
      <c r="I99" s="19">
        <f t="shared" si="74"/>
        <v>65.339023301825563</v>
      </c>
      <c r="J99" s="19">
        <f t="shared" si="75"/>
        <v>61.949999999999953</v>
      </c>
      <c r="K99" s="19"/>
      <c r="L99" s="19">
        <f t="shared" si="76"/>
        <v>7.794228634059948</v>
      </c>
      <c r="M99" s="19">
        <f t="shared" si="77"/>
        <v>4.4999999999999991</v>
      </c>
      <c r="N99" s="19">
        <f t="shared" si="78"/>
        <v>9</v>
      </c>
      <c r="O99" s="19">
        <f t="shared" si="79"/>
        <v>0.52359877559829882</v>
      </c>
      <c r="P99" s="19">
        <f t="shared" si="80"/>
        <v>29.999999999999996</v>
      </c>
      <c r="Q99" s="19">
        <f t="shared" si="109"/>
        <v>63.899999999999913</v>
      </c>
      <c r="R99" s="19">
        <f t="shared" si="81"/>
        <v>-0.29999999999999993</v>
      </c>
      <c r="S99" s="19">
        <f t="shared" si="82"/>
        <v>0.51961524227066325</v>
      </c>
      <c r="T99" s="4" t="s">
        <v>0</v>
      </c>
      <c r="U99" s="4">
        <f t="shared" si="83"/>
        <v>2301</v>
      </c>
      <c r="V99" s="19">
        <f t="shared" si="57"/>
        <v>65.039023301825566</v>
      </c>
      <c r="W99" s="19">
        <f t="shared" si="58"/>
        <v>62.469615242270613</v>
      </c>
      <c r="X99" s="8">
        <f t="shared" si="84"/>
        <v>5</v>
      </c>
      <c r="Y99" s="4">
        <f t="shared" si="59"/>
        <v>12</v>
      </c>
      <c r="Z99" s="8">
        <f t="shared" si="85"/>
        <v>1007.1</v>
      </c>
      <c r="AA99" s="4">
        <f t="shared" si="86"/>
        <v>0</v>
      </c>
      <c r="AB99" s="4">
        <f t="shared" si="87"/>
        <v>0</v>
      </c>
      <c r="AC99" s="4" t="str">
        <f t="shared" si="88"/>
        <v>G0</v>
      </c>
      <c r="AD99" s="4">
        <f t="shared" si="89"/>
        <v>0</v>
      </c>
      <c r="AE99" s="4">
        <f t="shared" si="90"/>
        <v>7.1999999999999904</v>
      </c>
      <c r="AF99" s="19">
        <f t="shared" si="60"/>
        <v>0</v>
      </c>
      <c r="AG99" s="19">
        <f t="shared" si="61"/>
        <v>0</v>
      </c>
      <c r="AH99" s="19"/>
      <c r="AI99" s="19">
        <f t="shared" si="62"/>
        <v>66.118446165231546</v>
      </c>
      <c r="AJ99" s="19">
        <f t="shared" si="63"/>
        <v>62.399999999999949</v>
      </c>
      <c r="AK99" s="19"/>
      <c r="AL99" s="19">
        <f t="shared" si="64"/>
        <v>7.794228634059948</v>
      </c>
      <c r="AM99" s="19">
        <f t="shared" si="65"/>
        <v>4.4999999999999991</v>
      </c>
      <c r="AN99" s="19">
        <f t="shared" si="91"/>
        <v>9</v>
      </c>
      <c r="AO99" s="19">
        <f t="shared" si="92"/>
        <v>0.52359877559829882</v>
      </c>
      <c r="AP99" s="19">
        <f t="shared" si="93"/>
        <v>29.999999999999996</v>
      </c>
      <c r="AQ99" s="19">
        <f t="shared" si="110"/>
        <v>63.899999999999906</v>
      </c>
      <c r="AR99" s="19">
        <f t="shared" si="94"/>
        <v>0.29999999999999993</v>
      </c>
      <c r="AS99" s="19">
        <f t="shared" si="95"/>
        <v>-0.51961524227066325</v>
      </c>
      <c r="AT99" s="4" t="s">
        <v>0</v>
      </c>
      <c r="AU99" s="4">
        <f t="shared" si="96"/>
        <v>2302</v>
      </c>
      <c r="AV99" s="19">
        <f t="shared" si="66"/>
        <v>66.418446165231543</v>
      </c>
      <c r="AW99" s="19">
        <f t="shared" si="67"/>
        <v>61.880384757729288</v>
      </c>
      <c r="AX99" s="8">
        <f t="shared" si="97"/>
        <v>5</v>
      </c>
      <c r="AY99" s="4">
        <f t="shared" si="98"/>
        <v>12</v>
      </c>
      <c r="AZ99" s="8">
        <f t="shared" si="99"/>
        <v>1007.2</v>
      </c>
      <c r="BA99" s="4">
        <f t="shared" si="100"/>
        <v>0</v>
      </c>
      <c r="BB99" s="4">
        <f t="shared" si="101"/>
        <v>0</v>
      </c>
      <c r="BC99" s="4" t="str">
        <f t="shared" si="102"/>
        <v>G0</v>
      </c>
      <c r="BD99" s="4">
        <f t="shared" si="103"/>
        <v>0</v>
      </c>
      <c r="BE99" s="19">
        <f t="shared" si="104"/>
        <v>0.89999999999998803</v>
      </c>
      <c r="BF99" s="19">
        <f t="shared" si="105"/>
        <v>1.4999999999999838</v>
      </c>
      <c r="BG99" s="19">
        <f t="shared" si="106"/>
        <v>156.86989764584379</v>
      </c>
      <c r="BH99" s="1" t="str">
        <f t="shared" si="107"/>
        <v>T,2301,65.0,62.5,5,12,1007.1,0,0,G0,0</v>
      </c>
      <c r="BI99" s="1" t="str">
        <f t="shared" si="108"/>
        <v>T,2302,66.4,61.9,5,12,1007.2,0,0,G0,0</v>
      </c>
      <c r="BJ99" s="1" t="str">
        <f t="shared" si="68"/>
        <v/>
      </c>
      <c r="BK99" s="1" t="str">
        <f t="shared" si="69"/>
        <v>65.3,62.0,5.0,9.0,0.0,63.9,30.0,63.9</v>
      </c>
    </row>
    <row r="100" spans="1:63" x14ac:dyDescent="0.2">
      <c r="A100" s="4">
        <f t="shared" si="111"/>
        <v>7.1999999999999904</v>
      </c>
      <c r="B100" s="4">
        <f t="shared" si="70"/>
        <v>35.99999999999995</v>
      </c>
      <c r="C100" s="4">
        <f t="shared" si="71"/>
        <v>1</v>
      </c>
      <c r="D100" s="4">
        <v>1</v>
      </c>
      <c r="E100" s="4">
        <f t="shared" si="72"/>
        <v>7.1999999999999904</v>
      </c>
      <c r="F100" s="19">
        <f t="shared" si="56"/>
        <v>0</v>
      </c>
      <c r="G100" s="19">
        <f t="shared" si="73"/>
        <v>0</v>
      </c>
      <c r="H100" s="19"/>
      <c r="I100" s="19">
        <f t="shared" si="74"/>
        <v>66.118446165231546</v>
      </c>
      <c r="J100" s="19">
        <f t="shared" si="75"/>
        <v>62.399999999999949</v>
      </c>
      <c r="K100" s="19"/>
      <c r="L100" s="19">
        <f t="shared" si="76"/>
        <v>7.794228634059948</v>
      </c>
      <c r="M100" s="19">
        <f t="shared" si="77"/>
        <v>4.4999999999999991</v>
      </c>
      <c r="N100" s="19">
        <f t="shared" si="78"/>
        <v>9</v>
      </c>
      <c r="O100" s="19">
        <f t="shared" si="79"/>
        <v>0.52359877559829882</v>
      </c>
      <c r="P100" s="19">
        <f t="shared" si="80"/>
        <v>29.999999999999996</v>
      </c>
      <c r="Q100" s="19">
        <f t="shared" si="109"/>
        <v>64.799999999999898</v>
      </c>
      <c r="R100" s="19">
        <f t="shared" si="81"/>
        <v>-0.29999999999999993</v>
      </c>
      <c r="S100" s="19">
        <f t="shared" si="82"/>
        <v>0.51961524227066325</v>
      </c>
      <c r="T100" s="4" t="s">
        <v>0</v>
      </c>
      <c r="U100" s="4">
        <f t="shared" si="83"/>
        <v>2301</v>
      </c>
      <c r="V100" s="19">
        <f t="shared" si="57"/>
        <v>65.818446165231549</v>
      </c>
      <c r="W100" s="19">
        <f t="shared" si="58"/>
        <v>62.919615242270609</v>
      </c>
      <c r="X100" s="8">
        <f t="shared" si="84"/>
        <v>5</v>
      </c>
      <c r="Y100" s="4">
        <f t="shared" si="59"/>
        <v>12</v>
      </c>
      <c r="Z100" s="8">
        <f t="shared" si="85"/>
        <v>1007.2</v>
      </c>
      <c r="AA100" s="4">
        <f t="shared" si="86"/>
        <v>0</v>
      </c>
      <c r="AB100" s="4">
        <f t="shared" si="87"/>
        <v>0</v>
      </c>
      <c r="AC100" s="4" t="str">
        <f t="shared" si="88"/>
        <v>G0</v>
      </c>
      <c r="AD100" s="4">
        <f t="shared" si="89"/>
        <v>0</v>
      </c>
      <c r="AE100" s="4">
        <f t="shared" si="90"/>
        <v>7.2999999999999901</v>
      </c>
      <c r="AF100" s="19">
        <f t="shared" si="60"/>
        <v>0</v>
      </c>
      <c r="AG100" s="19">
        <f t="shared" si="61"/>
        <v>0</v>
      </c>
      <c r="AH100" s="19"/>
      <c r="AI100" s="19">
        <f t="shared" si="62"/>
        <v>66.897869028637544</v>
      </c>
      <c r="AJ100" s="19">
        <f t="shared" si="63"/>
        <v>62.849999999999952</v>
      </c>
      <c r="AK100" s="19"/>
      <c r="AL100" s="19">
        <f t="shared" si="64"/>
        <v>7.794228634059948</v>
      </c>
      <c r="AM100" s="19">
        <f t="shared" si="65"/>
        <v>4.4999999999999991</v>
      </c>
      <c r="AN100" s="19">
        <f t="shared" si="91"/>
        <v>9</v>
      </c>
      <c r="AO100" s="19">
        <f t="shared" si="92"/>
        <v>0.52359877559829882</v>
      </c>
      <c r="AP100" s="19">
        <f t="shared" si="93"/>
        <v>29.999999999999996</v>
      </c>
      <c r="AQ100" s="19">
        <f t="shared" si="110"/>
        <v>64.799999999999912</v>
      </c>
      <c r="AR100" s="19">
        <f t="shared" si="94"/>
        <v>0.29999999999999993</v>
      </c>
      <c r="AS100" s="19">
        <f t="shared" si="95"/>
        <v>-0.51961524227066325</v>
      </c>
      <c r="AT100" s="4" t="s">
        <v>0</v>
      </c>
      <c r="AU100" s="4">
        <f t="shared" si="96"/>
        <v>2302</v>
      </c>
      <c r="AV100" s="19">
        <f t="shared" si="66"/>
        <v>67.197869028637541</v>
      </c>
      <c r="AW100" s="19">
        <f t="shared" si="67"/>
        <v>62.330384757729291</v>
      </c>
      <c r="AX100" s="8">
        <f t="shared" si="97"/>
        <v>5</v>
      </c>
      <c r="AY100" s="4">
        <f t="shared" si="98"/>
        <v>12</v>
      </c>
      <c r="AZ100" s="8">
        <f t="shared" si="99"/>
        <v>1007.3</v>
      </c>
      <c r="BA100" s="4">
        <f t="shared" si="100"/>
        <v>0</v>
      </c>
      <c r="BB100" s="4">
        <f t="shared" si="101"/>
        <v>0</v>
      </c>
      <c r="BC100" s="4" t="str">
        <f t="shared" si="102"/>
        <v>G0</v>
      </c>
      <c r="BD100" s="4">
        <f t="shared" si="103"/>
        <v>0</v>
      </c>
      <c r="BE100" s="19">
        <f t="shared" si="104"/>
        <v>0.90000000000000391</v>
      </c>
      <c r="BF100" s="19">
        <f t="shared" si="105"/>
        <v>1.499999999999994</v>
      </c>
      <c r="BG100" s="19">
        <f t="shared" si="106"/>
        <v>156.86989764584428</v>
      </c>
      <c r="BH100" s="1" t="str">
        <f t="shared" si="107"/>
        <v>T,2301,65.8,62.9,5,12,1007.2,0,0,G0,0</v>
      </c>
      <c r="BI100" s="1" t="str">
        <f t="shared" si="108"/>
        <v>T,2302,67.2,62.3,5,12,1007.3,0,0,G0,0</v>
      </c>
      <c r="BJ100" s="1" t="str">
        <f t="shared" si="68"/>
        <v>T,2301,65.8,62.9,5,12,1007.2,0,0,G0,0|T,2302,67.2,62.3,5,12,1007.3,0,0,G0,0|</v>
      </c>
      <c r="BK100" s="1" t="str">
        <f t="shared" si="69"/>
        <v>66.1,62.4,5.0,9.0,0.0,64.8,30.0,64.8</v>
      </c>
    </row>
    <row r="101" spans="1:63" x14ac:dyDescent="0.2">
      <c r="A101" s="4">
        <f t="shared" si="111"/>
        <v>7.2999999999999901</v>
      </c>
      <c r="B101" s="4">
        <f t="shared" si="70"/>
        <v>36.49999999999995</v>
      </c>
      <c r="C101" s="4">
        <f t="shared" si="71"/>
        <v>0</v>
      </c>
      <c r="D101" s="4">
        <v>1</v>
      </c>
      <c r="E101" s="4">
        <f t="shared" si="72"/>
        <v>7.2999999999999901</v>
      </c>
      <c r="F101" s="19">
        <f t="shared" si="56"/>
        <v>0</v>
      </c>
      <c r="G101" s="19">
        <f t="shared" si="73"/>
        <v>0</v>
      </c>
      <c r="H101" s="19"/>
      <c r="I101" s="19">
        <f t="shared" si="74"/>
        <v>66.897869028637544</v>
      </c>
      <c r="J101" s="19">
        <f t="shared" si="75"/>
        <v>62.849999999999952</v>
      </c>
      <c r="K101" s="19"/>
      <c r="L101" s="19">
        <f t="shared" si="76"/>
        <v>7.794228634059948</v>
      </c>
      <c r="M101" s="19">
        <f t="shared" si="77"/>
        <v>4.4999999999999991</v>
      </c>
      <c r="N101" s="19">
        <f t="shared" si="78"/>
        <v>9</v>
      </c>
      <c r="O101" s="19">
        <f t="shared" si="79"/>
        <v>0.52359877559829882</v>
      </c>
      <c r="P101" s="19">
        <f t="shared" si="80"/>
        <v>29.999999999999996</v>
      </c>
      <c r="Q101" s="19">
        <f t="shared" si="109"/>
        <v>65.699999999999903</v>
      </c>
      <c r="R101" s="19">
        <f t="shared" si="81"/>
        <v>-0.29999999999999993</v>
      </c>
      <c r="S101" s="19">
        <f t="shared" si="82"/>
        <v>0.51961524227066325</v>
      </c>
      <c r="T101" s="4" t="s">
        <v>0</v>
      </c>
      <c r="U101" s="4">
        <f t="shared" si="83"/>
        <v>2301</v>
      </c>
      <c r="V101" s="19">
        <f t="shared" si="57"/>
        <v>66.597869028637547</v>
      </c>
      <c r="W101" s="19">
        <f t="shared" si="58"/>
        <v>63.369615242270612</v>
      </c>
      <c r="X101" s="8">
        <f t="shared" si="84"/>
        <v>5</v>
      </c>
      <c r="Y101" s="4">
        <f t="shared" si="59"/>
        <v>12</v>
      </c>
      <c r="Z101" s="8">
        <f t="shared" si="85"/>
        <v>1007.3</v>
      </c>
      <c r="AA101" s="4">
        <f t="shared" si="86"/>
        <v>0</v>
      </c>
      <c r="AB101" s="4">
        <f t="shared" si="87"/>
        <v>0</v>
      </c>
      <c r="AC101" s="4" t="str">
        <f t="shared" si="88"/>
        <v>G0</v>
      </c>
      <c r="AD101" s="4">
        <f t="shared" si="89"/>
        <v>0</v>
      </c>
      <c r="AE101" s="4">
        <f t="shared" si="90"/>
        <v>7.3999999999999897</v>
      </c>
      <c r="AF101" s="19">
        <f t="shared" si="60"/>
        <v>0</v>
      </c>
      <c r="AG101" s="19">
        <f t="shared" si="61"/>
        <v>0</v>
      </c>
      <c r="AH101" s="19"/>
      <c r="AI101" s="19">
        <f t="shared" si="62"/>
        <v>67.677291892043542</v>
      </c>
      <c r="AJ101" s="19">
        <f t="shared" si="63"/>
        <v>63.299999999999947</v>
      </c>
      <c r="AK101" s="19"/>
      <c r="AL101" s="19">
        <f t="shared" si="64"/>
        <v>7.794228634059948</v>
      </c>
      <c r="AM101" s="19">
        <f t="shared" si="65"/>
        <v>4.4999999999999991</v>
      </c>
      <c r="AN101" s="19">
        <f t="shared" si="91"/>
        <v>9</v>
      </c>
      <c r="AO101" s="19">
        <f t="shared" si="92"/>
        <v>0.52359877559829882</v>
      </c>
      <c r="AP101" s="19">
        <f t="shared" si="93"/>
        <v>29.999999999999996</v>
      </c>
      <c r="AQ101" s="19">
        <f t="shared" si="110"/>
        <v>65.699999999999918</v>
      </c>
      <c r="AR101" s="19">
        <f t="shared" si="94"/>
        <v>0.29999999999999993</v>
      </c>
      <c r="AS101" s="19">
        <f t="shared" si="95"/>
        <v>-0.51961524227066325</v>
      </c>
      <c r="AT101" s="4" t="s">
        <v>0</v>
      </c>
      <c r="AU101" s="4">
        <f t="shared" si="96"/>
        <v>2302</v>
      </c>
      <c r="AV101" s="19">
        <f t="shared" si="66"/>
        <v>67.977291892043539</v>
      </c>
      <c r="AW101" s="19">
        <f t="shared" si="67"/>
        <v>62.780384757729287</v>
      </c>
      <c r="AX101" s="8">
        <f t="shared" si="97"/>
        <v>5</v>
      </c>
      <c r="AY101" s="4">
        <f t="shared" si="98"/>
        <v>12</v>
      </c>
      <c r="AZ101" s="8">
        <f t="shared" si="99"/>
        <v>1007.4</v>
      </c>
      <c r="BA101" s="4">
        <f t="shared" si="100"/>
        <v>0</v>
      </c>
      <c r="BB101" s="4">
        <f t="shared" si="101"/>
        <v>0</v>
      </c>
      <c r="BC101" s="4" t="str">
        <f t="shared" si="102"/>
        <v>G0</v>
      </c>
      <c r="BD101" s="4">
        <f t="shared" si="103"/>
        <v>0</v>
      </c>
      <c r="BE101" s="19">
        <f t="shared" si="104"/>
        <v>0.90000000000000036</v>
      </c>
      <c r="BF101" s="19">
        <f t="shared" si="105"/>
        <v>1.4999999999999969</v>
      </c>
      <c r="BG101" s="19">
        <f t="shared" si="106"/>
        <v>156.86989764584402</v>
      </c>
      <c r="BH101" s="1" t="str">
        <f t="shared" si="107"/>
        <v>T,2301,66.6,63.4,5,12,1007.3,0,0,G0,0</v>
      </c>
      <c r="BI101" s="1" t="str">
        <f t="shared" si="108"/>
        <v>T,2302,68.0,62.8,5,12,1007.4,0,0,G0,0</v>
      </c>
      <c r="BJ101" s="1" t="str">
        <f t="shared" si="68"/>
        <v/>
      </c>
      <c r="BK101" s="1" t="str">
        <f t="shared" si="69"/>
        <v>66.9,62.9,5.0,9.0,0.0,65.7,30.0,65.7</v>
      </c>
    </row>
    <row r="102" spans="1:63" x14ac:dyDescent="0.2">
      <c r="A102" s="4">
        <f t="shared" si="111"/>
        <v>7.3999999999999897</v>
      </c>
      <c r="B102" s="4">
        <f t="shared" si="70"/>
        <v>36.999999999999943</v>
      </c>
      <c r="C102" s="4">
        <f t="shared" si="71"/>
        <v>1</v>
      </c>
      <c r="D102" s="4">
        <v>1</v>
      </c>
      <c r="E102" s="4">
        <f t="shared" si="72"/>
        <v>7.3999999999999897</v>
      </c>
      <c r="F102" s="19">
        <f t="shared" si="56"/>
        <v>0</v>
      </c>
      <c r="G102" s="19">
        <f t="shared" si="73"/>
        <v>0</v>
      </c>
      <c r="H102" s="19"/>
      <c r="I102" s="19">
        <f t="shared" si="74"/>
        <v>67.677291892043542</v>
      </c>
      <c r="J102" s="19">
        <f t="shared" si="75"/>
        <v>63.299999999999947</v>
      </c>
      <c r="K102" s="19"/>
      <c r="L102" s="19">
        <f t="shared" si="76"/>
        <v>7.794228634059948</v>
      </c>
      <c r="M102" s="19">
        <f t="shared" si="77"/>
        <v>4.4999999999999991</v>
      </c>
      <c r="N102" s="19">
        <f t="shared" si="78"/>
        <v>9</v>
      </c>
      <c r="O102" s="19">
        <f t="shared" si="79"/>
        <v>0.52359877559829882</v>
      </c>
      <c r="P102" s="19">
        <f t="shared" si="80"/>
        <v>29.999999999999996</v>
      </c>
      <c r="Q102" s="19">
        <f t="shared" si="109"/>
        <v>66.599999999999909</v>
      </c>
      <c r="R102" s="19">
        <f t="shared" si="81"/>
        <v>-0.29999999999999993</v>
      </c>
      <c r="S102" s="19">
        <f t="shared" si="82"/>
        <v>0.51961524227066325</v>
      </c>
      <c r="T102" s="4" t="s">
        <v>0</v>
      </c>
      <c r="U102" s="4">
        <f t="shared" si="83"/>
        <v>2301</v>
      </c>
      <c r="V102" s="19">
        <f t="shared" si="57"/>
        <v>67.377291892043544</v>
      </c>
      <c r="W102" s="19">
        <f t="shared" si="58"/>
        <v>63.819615242270608</v>
      </c>
      <c r="X102" s="8">
        <f t="shared" si="84"/>
        <v>5</v>
      </c>
      <c r="Y102" s="4">
        <f t="shared" si="59"/>
        <v>12</v>
      </c>
      <c r="Z102" s="8">
        <f t="shared" si="85"/>
        <v>1007.4</v>
      </c>
      <c r="AA102" s="4">
        <f t="shared" si="86"/>
        <v>0</v>
      </c>
      <c r="AB102" s="4">
        <f t="shared" si="87"/>
        <v>0</v>
      </c>
      <c r="AC102" s="4" t="str">
        <f t="shared" si="88"/>
        <v>G0</v>
      </c>
      <c r="AD102" s="4">
        <f t="shared" si="89"/>
        <v>0</v>
      </c>
      <c r="AE102" s="4">
        <f t="shared" si="90"/>
        <v>7.4999999999999893</v>
      </c>
      <c r="AF102" s="19">
        <f t="shared" si="60"/>
        <v>0</v>
      </c>
      <c r="AG102" s="19">
        <f t="shared" si="61"/>
        <v>0</v>
      </c>
      <c r="AH102" s="19"/>
      <c r="AI102" s="19">
        <f t="shared" si="62"/>
        <v>68.456714755449525</v>
      </c>
      <c r="AJ102" s="19">
        <f t="shared" si="63"/>
        <v>63.749999999999943</v>
      </c>
      <c r="AK102" s="19"/>
      <c r="AL102" s="19">
        <f t="shared" si="64"/>
        <v>7.794228634059948</v>
      </c>
      <c r="AM102" s="19">
        <f t="shared" si="65"/>
        <v>4.4999999999999991</v>
      </c>
      <c r="AN102" s="19">
        <f t="shared" si="91"/>
        <v>9</v>
      </c>
      <c r="AO102" s="19">
        <f t="shared" si="92"/>
        <v>0.52359877559829882</v>
      </c>
      <c r="AP102" s="19">
        <f t="shared" si="93"/>
        <v>29.999999999999996</v>
      </c>
      <c r="AQ102" s="19">
        <f t="shared" si="110"/>
        <v>66.599999999999909</v>
      </c>
      <c r="AR102" s="19">
        <f t="shared" si="94"/>
        <v>0.29999999999999993</v>
      </c>
      <c r="AS102" s="19">
        <f t="shared" si="95"/>
        <v>-0.51961524227066325</v>
      </c>
      <c r="AT102" s="4" t="s">
        <v>0</v>
      </c>
      <c r="AU102" s="4">
        <f t="shared" si="96"/>
        <v>2302</v>
      </c>
      <c r="AV102" s="19">
        <f t="shared" si="66"/>
        <v>68.756714755449522</v>
      </c>
      <c r="AW102" s="19">
        <f t="shared" si="67"/>
        <v>63.230384757729283</v>
      </c>
      <c r="AX102" s="8">
        <f t="shared" si="97"/>
        <v>5</v>
      </c>
      <c r="AY102" s="4">
        <f t="shared" si="98"/>
        <v>12</v>
      </c>
      <c r="AZ102" s="8">
        <f t="shared" si="99"/>
        <v>1007.5</v>
      </c>
      <c r="BA102" s="4">
        <f t="shared" si="100"/>
        <v>0</v>
      </c>
      <c r="BB102" s="4">
        <f t="shared" si="101"/>
        <v>0</v>
      </c>
      <c r="BC102" s="4" t="str">
        <f t="shared" si="102"/>
        <v>G0</v>
      </c>
      <c r="BD102" s="4">
        <f t="shared" si="103"/>
        <v>0</v>
      </c>
      <c r="BE102" s="19">
        <f t="shared" si="104"/>
        <v>0.89999999999998803</v>
      </c>
      <c r="BF102" s="19">
        <f t="shared" si="105"/>
        <v>1.4999999999999838</v>
      </c>
      <c r="BG102" s="19">
        <f t="shared" si="106"/>
        <v>156.86989764584379</v>
      </c>
      <c r="BH102" s="1" t="str">
        <f t="shared" si="107"/>
        <v>T,2301,67.4,63.8,5,12,1007.4,0,0,G0,0</v>
      </c>
      <c r="BI102" s="1" t="str">
        <f t="shared" si="108"/>
        <v>T,2302,68.8,63.2,5,12,1007.5,0,0,G0,0</v>
      </c>
      <c r="BJ102" s="1" t="str">
        <f t="shared" si="68"/>
        <v>T,2301,67.4,63.8,5,12,1007.4,0,0,G0,0|T,2302,68.8,63.2,5,12,1007.5,0,0,G0,0|</v>
      </c>
      <c r="BK102" s="1" t="str">
        <f t="shared" si="69"/>
        <v>67.7,63.3,5.0,9.0,0.0,66.6,30.0,66.6</v>
      </c>
    </row>
    <row r="103" spans="1:63" x14ac:dyDescent="0.2">
      <c r="A103" s="4">
        <f t="shared" si="111"/>
        <v>7.4999999999999893</v>
      </c>
      <c r="B103" s="4">
        <f t="shared" si="70"/>
        <v>37.499999999999943</v>
      </c>
      <c r="C103" s="4">
        <f t="shared" si="71"/>
        <v>0</v>
      </c>
      <c r="D103" s="4">
        <v>1</v>
      </c>
      <c r="E103" s="4">
        <f t="shared" si="72"/>
        <v>7.4999999999999893</v>
      </c>
      <c r="F103" s="19">
        <f t="shared" si="56"/>
        <v>0</v>
      </c>
      <c r="G103" s="19">
        <f t="shared" si="73"/>
        <v>0</v>
      </c>
      <c r="H103" s="19"/>
      <c r="I103" s="19">
        <f t="shared" si="74"/>
        <v>68.456714755449525</v>
      </c>
      <c r="J103" s="19">
        <f t="shared" si="75"/>
        <v>63.749999999999943</v>
      </c>
      <c r="K103" s="19"/>
      <c r="L103" s="19">
        <f t="shared" si="76"/>
        <v>7.794228634059948</v>
      </c>
      <c r="M103" s="19">
        <f t="shared" si="77"/>
        <v>4.4999999999999991</v>
      </c>
      <c r="N103" s="19">
        <f t="shared" si="78"/>
        <v>9</v>
      </c>
      <c r="O103" s="19">
        <f t="shared" si="79"/>
        <v>0.52359877559829882</v>
      </c>
      <c r="P103" s="19">
        <f t="shared" si="80"/>
        <v>29.999999999999996</v>
      </c>
      <c r="Q103" s="19">
        <f t="shared" si="109"/>
        <v>67.499999999999901</v>
      </c>
      <c r="R103" s="19">
        <f t="shared" si="81"/>
        <v>-0.29999999999999993</v>
      </c>
      <c r="S103" s="19">
        <f t="shared" si="82"/>
        <v>0.51961524227066325</v>
      </c>
      <c r="T103" s="4" t="s">
        <v>0</v>
      </c>
      <c r="U103" s="4">
        <f t="shared" si="83"/>
        <v>2301</v>
      </c>
      <c r="V103" s="19">
        <f t="shared" si="57"/>
        <v>68.156714755449528</v>
      </c>
      <c r="W103" s="19">
        <f t="shared" si="58"/>
        <v>64.269615242270604</v>
      </c>
      <c r="X103" s="8">
        <f t="shared" si="84"/>
        <v>5</v>
      </c>
      <c r="Y103" s="4">
        <f t="shared" si="59"/>
        <v>12</v>
      </c>
      <c r="Z103" s="8">
        <f t="shared" si="85"/>
        <v>1007.5</v>
      </c>
      <c r="AA103" s="4">
        <f t="shared" si="86"/>
        <v>0</v>
      </c>
      <c r="AB103" s="4">
        <f t="shared" si="87"/>
        <v>0</v>
      </c>
      <c r="AC103" s="4" t="str">
        <f t="shared" si="88"/>
        <v>G0</v>
      </c>
      <c r="AD103" s="4">
        <f t="shared" si="89"/>
        <v>0</v>
      </c>
      <c r="AE103" s="4">
        <f t="shared" si="90"/>
        <v>7.599999999999989</v>
      </c>
      <c r="AF103" s="19">
        <f t="shared" si="60"/>
        <v>0</v>
      </c>
      <c r="AG103" s="19">
        <f t="shared" si="61"/>
        <v>0</v>
      </c>
      <c r="AH103" s="19"/>
      <c r="AI103" s="19">
        <f t="shared" si="62"/>
        <v>69.236137618855523</v>
      </c>
      <c r="AJ103" s="19">
        <f t="shared" si="63"/>
        <v>64.199999999999946</v>
      </c>
      <c r="AK103" s="19"/>
      <c r="AL103" s="19">
        <f t="shared" si="64"/>
        <v>7.794228634059948</v>
      </c>
      <c r="AM103" s="19">
        <f t="shared" si="65"/>
        <v>4.4999999999999991</v>
      </c>
      <c r="AN103" s="19">
        <f t="shared" si="91"/>
        <v>9</v>
      </c>
      <c r="AO103" s="19">
        <f t="shared" si="92"/>
        <v>0.52359877559829882</v>
      </c>
      <c r="AP103" s="19">
        <f t="shared" si="93"/>
        <v>29.999999999999996</v>
      </c>
      <c r="AQ103" s="19">
        <f t="shared" si="110"/>
        <v>67.499999999999915</v>
      </c>
      <c r="AR103" s="19">
        <f t="shared" si="94"/>
        <v>0.29999999999999993</v>
      </c>
      <c r="AS103" s="19">
        <f t="shared" si="95"/>
        <v>-0.51961524227066325</v>
      </c>
      <c r="AT103" s="4" t="s">
        <v>0</v>
      </c>
      <c r="AU103" s="4">
        <f t="shared" si="96"/>
        <v>2302</v>
      </c>
      <c r="AV103" s="19">
        <f t="shared" si="66"/>
        <v>69.53613761885552</v>
      </c>
      <c r="AW103" s="19">
        <f t="shared" si="67"/>
        <v>63.680384757729286</v>
      </c>
      <c r="AX103" s="8">
        <f t="shared" si="97"/>
        <v>5</v>
      </c>
      <c r="AY103" s="4">
        <f t="shared" si="98"/>
        <v>12</v>
      </c>
      <c r="AZ103" s="8">
        <f t="shared" si="99"/>
        <v>1007.6</v>
      </c>
      <c r="BA103" s="4">
        <f t="shared" si="100"/>
        <v>0</v>
      </c>
      <c r="BB103" s="4">
        <f t="shared" si="101"/>
        <v>0</v>
      </c>
      <c r="BC103" s="4" t="str">
        <f t="shared" si="102"/>
        <v>G0</v>
      </c>
      <c r="BD103" s="4">
        <f t="shared" si="103"/>
        <v>0</v>
      </c>
      <c r="BE103" s="19">
        <f t="shared" si="104"/>
        <v>0.90000000000000391</v>
      </c>
      <c r="BF103" s="19">
        <f t="shared" si="105"/>
        <v>1.499999999999994</v>
      </c>
      <c r="BG103" s="19">
        <f t="shared" si="106"/>
        <v>156.86989764584428</v>
      </c>
      <c r="BH103" s="1" t="str">
        <f t="shared" si="107"/>
        <v>T,2301,68.2,64.3,5,12,1007.5,0,0,G0,0</v>
      </c>
      <c r="BI103" s="1" t="str">
        <f t="shared" si="108"/>
        <v>T,2302,69.5,63.7,5,12,1007.6,0,0,G0,0</v>
      </c>
      <c r="BJ103" s="1" t="str">
        <f t="shared" si="68"/>
        <v/>
      </c>
      <c r="BK103" s="1" t="str">
        <f t="shared" si="69"/>
        <v>68.5,63.7,5.0,9.0,0.0,67.5,30.0,67.5</v>
      </c>
    </row>
    <row r="104" spans="1:63" x14ac:dyDescent="0.2">
      <c r="A104" s="4">
        <f t="shared" si="111"/>
        <v>7.599999999999989</v>
      </c>
      <c r="B104" s="4">
        <f t="shared" si="70"/>
        <v>37.999999999999943</v>
      </c>
      <c r="C104" s="4">
        <f t="shared" si="71"/>
        <v>1</v>
      </c>
      <c r="D104" s="4">
        <v>1</v>
      </c>
      <c r="E104" s="4">
        <f t="shared" si="72"/>
        <v>7.599999999999989</v>
      </c>
      <c r="F104" s="19">
        <f t="shared" si="56"/>
        <v>0</v>
      </c>
      <c r="G104" s="19">
        <f t="shared" si="73"/>
        <v>0</v>
      </c>
      <c r="H104" s="19"/>
      <c r="I104" s="19">
        <f t="shared" si="74"/>
        <v>69.236137618855523</v>
      </c>
      <c r="J104" s="19">
        <f t="shared" si="75"/>
        <v>64.199999999999946</v>
      </c>
      <c r="K104" s="19"/>
      <c r="L104" s="19">
        <f t="shared" si="76"/>
        <v>7.794228634059948</v>
      </c>
      <c r="M104" s="19">
        <f t="shared" si="77"/>
        <v>4.4999999999999991</v>
      </c>
      <c r="N104" s="19">
        <f t="shared" si="78"/>
        <v>9</v>
      </c>
      <c r="O104" s="19">
        <f t="shared" si="79"/>
        <v>0.52359877559829882</v>
      </c>
      <c r="P104" s="19">
        <f t="shared" si="80"/>
        <v>29.999999999999996</v>
      </c>
      <c r="Q104" s="19">
        <f t="shared" si="109"/>
        <v>68.399999999999906</v>
      </c>
      <c r="R104" s="19">
        <f t="shared" si="81"/>
        <v>-0.29999999999999993</v>
      </c>
      <c r="S104" s="19">
        <f t="shared" si="82"/>
        <v>0.51961524227066325</v>
      </c>
      <c r="T104" s="4" t="s">
        <v>0</v>
      </c>
      <c r="U104" s="4">
        <f t="shared" si="83"/>
        <v>2301</v>
      </c>
      <c r="V104" s="19">
        <f t="shared" si="57"/>
        <v>68.936137618855525</v>
      </c>
      <c r="W104" s="19">
        <f t="shared" si="58"/>
        <v>64.719615242270606</v>
      </c>
      <c r="X104" s="8">
        <f t="shared" si="84"/>
        <v>5</v>
      </c>
      <c r="Y104" s="4">
        <f t="shared" si="59"/>
        <v>12</v>
      </c>
      <c r="Z104" s="8">
        <f t="shared" si="85"/>
        <v>1007.6</v>
      </c>
      <c r="AA104" s="4">
        <f t="shared" si="86"/>
        <v>0</v>
      </c>
      <c r="AB104" s="4">
        <f t="shared" si="87"/>
        <v>0</v>
      </c>
      <c r="AC104" s="4" t="str">
        <f t="shared" si="88"/>
        <v>G0</v>
      </c>
      <c r="AD104" s="4">
        <f t="shared" si="89"/>
        <v>0</v>
      </c>
      <c r="AE104" s="4">
        <f t="shared" si="90"/>
        <v>7.6999999999999886</v>
      </c>
      <c r="AF104" s="19">
        <f t="shared" si="60"/>
        <v>0</v>
      </c>
      <c r="AG104" s="19">
        <f t="shared" si="61"/>
        <v>0</v>
      </c>
      <c r="AH104" s="19"/>
      <c r="AI104" s="19">
        <f t="shared" si="62"/>
        <v>70.01556048226152</v>
      </c>
      <c r="AJ104" s="19">
        <f t="shared" si="63"/>
        <v>64.649999999999949</v>
      </c>
      <c r="AK104" s="19"/>
      <c r="AL104" s="19">
        <f t="shared" si="64"/>
        <v>7.794228634059948</v>
      </c>
      <c r="AM104" s="19">
        <f t="shared" si="65"/>
        <v>4.4999999999999991</v>
      </c>
      <c r="AN104" s="19">
        <f t="shared" si="91"/>
        <v>9</v>
      </c>
      <c r="AO104" s="19">
        <f t="shared" si="92"/>
        <v>0.52359877559829882</v>
      </c>
      <c r="AP104" s="19">
        <f t="shared" si="93"/>
        <v>29.999999999999996</v>
      </c>
      <c r="AQ104" s="19">
        <f t="shared" si="110"/>
        <v>68.39999999999992</v>
      </c>
      <c r="AR104" s="19">
        <f t="shared" si="94"/>
        <v>0.29999999999999993</v>
      </c>
      <c r="AS104" s="19">
        <f t="shared" si="95"/>
        <v>-0.51961524227066325</v>
      </c>
      <c r="AT104" s="4" t="s">
        <v>0</v>
      </c>
      <c r="AU104" s="4">
        <f t="shared" si="96"/>
        <v>2302</v>
      </c>
      <c r="AV104" s="19">
        <f t="shared" si="66"/>
        <v>70.315560482261517</v>
      </c>
      <c r="AW104" s="19">
        <f t="shared" si="67"/>
        <v>64.130384757729288</v>
      </c>
      <c r="AX104" s="8">
        <f t="shared" si="97"/>
        <v>5</v>
      </c>
      <c r="AY104" s="4">
        <f t="shared" si="98"/>
        <v>12</v>
      </c>
      <c r="AZ104" s="8">
        <f t="shared" si="99"/>
        <v>1007.7</v>
      </c>
      <c r="BA104" s="4">
        <f t="shared" si="100"/>
        <v>0</v>
      </c>
      <c r="BB104" s="4">
        <f t="shared" si="101"/>
        <v>0</v>
      </c>
      <c r="BC104" s="4" t="str">
        <f t="shared" si="102"/>
        <v>G0</v>
      </c>
      <c r="BD104" s="4">
        <f t="shared" si="103"/>
        <v>0</v>
      </c>
      <c r="BE104" s="19">
        <f t="shared" si="104"/>
        <v>0.90000000000000391</v>
      </c>
      <c r="BF104" s="19">
        <f t="shared" si="105"/>
        <v>1.499999999999994</v>
      </c>
      <c r="BG104" s="19">
        <f t="shared" si="106"/>
        <v>156.86989764584428</v>
      </c>
      <c r="BH104" s="1" t="str">
        <f t="shared" si="107"/>
        <v>T,2301,68.9,64.7,5,12,1007.6,0,0,G0,0</v>
      </c>
      <c r="BI104" s="1" t="str">
        <f t="shared" si="108"/>
        <v>T,2302,70.3,64.1,5,12,1007.7,0,0,G0,0</v>
      </c>
      <c r="BJ104" s="1" t="str">
        <f t="shared" si="68"/>
        <v>T,2301,68.9,64.7,5,12,1007.6,0,0,G0,0|T,2302,70.3,64.1,5,12,1007.7,0,0,G0,0|</v>
      </c>
      <c r="BK104" s="1" t="str">
        <f t="shared" si="69"/>
        <v>69.2,64.2,5.0,9.0,0.0,68.4,30.0,68.4</v>
      </c>
    </row>
    <row r="105" spans="1:63" x14ac:dyDescent="0.2">
      <c r="A105" s="4">
        <f t="shared" si="111"/>
        <v>7.6999999999999886</v>
      </c>
      <c r="B105" s="4">
        <f t="shared" si="70"/>
        <v>38.499999999999943</v>
      </c>
      <c r="C105" s="4">
        <f t="shared" si="71"/>
        <v>0</v>
      </c>
      <c r="D105" s="4">
        <v>1</v>
      </c>
      <c r="E105" s="4">
        <f t="shared" si="72"/>
        <v>7.6999999999999886</v>
      </c>
      <c r="F105" s="19">
        <f t="shared" si="56"/>
        <v>0</v>
      </c>
      <c r="G105" s="19">
        <f t="shared" si="73"/>
        <v>0</v>
      </c>
      <c r="H105" s="19"/>
      <c r="I105" s="19">
        <f t="shared" si="74"/>
        <v>70.01556048226152</v>
      </c>
      <c r="J105" s="19">
        <f t="shared" si="75"/>
        <v>64.649999999999949</v>
      </c>
      <c r="K105" s="19"/>
      <c r="L105" s="19">
        <f t="shared" si="76"/>
        <v>7.794228634059948</v>
      </c>
      <c r="M105" s="19">
        <f t="shared" si="77"/>
        <v>4.4999999999999991</v>
      </c>
      <c r="N105" s="19">
        <f t="shared" si="78"/>
        <v>9</v>
      </c>
      <c r="O105" s="19">
        <f t="shared" si="79"/>
        <v>0.52359877559829882</v>
      </c>
      <c r="P105" s="19">
        <f t="shared" si="80"/>
        <v>29.999999999999996</v>
      </c>
      <c r="Q105" s="19">
        <f t="shared" si="109"/>
        <v>69.299999999999912</v>
      </c>
      <c r="R105" s="19">
        <f t="shared" si="81"/>
        <v>-0.29999999999999993</v>
      </c>
      <c r="S105" s="19">
        <f t="shared" si="82"/>
        <v>0.51961524227066325</v>
      </c>
      <c r="T105" s="4" t="s">
        <v>0</v>
      </c>
      <c r="U105" s="4">
        <f t="shared" si="83"/>
        <v>2301</v>
      </c>
      <c r="V105" s="19">
        <f t="shared" si="57"/>
        <v>69.715560482261523</v>
      </c>
      <c r="W105" s="19">
        <f t="shared" si="58"/>
        <v>65.169615242270609</v>
      </c>
      <c r="X105" s="8">
        <f t="shared" si="84"/>
        <v>5</v>
      </c>
      <c r="Y105" s="4">
        <f t="shared" si="59"/>
        <v>12</v>
      </c>
      <c r="Z105" s="8">
        <f t="shared" si="85"/>
        <v>1007.7</v>
      </c>
      <c r="AA105" s="4">
        <f t="shared" si="86"/>
        <v>0</v>
      </c>
      <c r="AB105" s="4">
        <f t="shared" si="87"/>
        <v>0</v>
      </c>
      <c r="AC105" s="4" t="str">
        <f t="shared" si="88"/>
        <v>G0</v>
      </c>
      <c r="AD105" s="4">
        <f t="shared" si="89"/>
        <v>0</v>
      </c>
      <c r="AE105" s="4">
        <f t="shared" si="90"/>
        <v>7.7999999999999883</v>
      </c>
      <c r="AF105" s="19">
        <f t="shared" si="60"/>
        <v>0</v>
      </c>
      <c r="AG105" s="19">
        <f t="shared" si="61"/>
        <v>0</v>
      </c>
      <c r="AH105" s="19"/>
      <c r="AI105" s="19">
        <f t="shared" si="62"/>
        <v>70.794983345667504</v>
      </c>
      <c r="AJ105" s="19">
        <f t="shared" si="63"/>
        <v>65.099999999999937</v>
      </c>
      <c r="AK105" s="19"/>
      <c r="AL105" s="19">
        <f t="shared" si="64"/>
        <v>7.794228634059948</v>
      </c>
      <c r="AM105" s="19">
        <f t="shared" si="65"/>
        <v>4.4999999999999991</v>
      </c>
      <c r="AN105" s="19">
        <f t="shared" si="91"/>
        <v>9</v>
      </c>
      <c r="AO105" s="19">
        <f t="shared" si="92"/>
        <v>0.52359877559829882</v>
      </c>
      <c r="AP105" s="19">
        <f t="shared" si="93"/>
        <v>29.999999999999996</v>
      </c>
      <c r="AQ105" s="19">
        <f t="shared" si="110"/>
        <v>69.299999999999912</v>
      </c>
      <c r="AR105" s="19">
        <f t="shared" si="94"/>
        <v>0.29999999999999993</v>
      </c>
      <c r="AS105" s="19">
        <f t="shared" si="95"/>
        <v>-0.51961524227066325</v>
      </c>
      <c r="AT105" s="4" t="s">
        <v>0</v>
      </c>
      <c r="AU105" s="4">
        <f t="shared" si="96"/>
        <v>2302</v>
      </c>
      <c r="AV105" s="19">
        <f t="shared" si="66"/>
        <v>71.094983345667501</v>
      </c>
      <c r="AW105" s="19">
        <f t="shared" si="67"/>
        <v>64.580384757729277</v>
      </c>
      <c r="AX105" s="8">
        <f t="shared" si="97"/>
        <v>5</v>
      </c>
      <c r="AY105" s="4">
        <f t="shared" si="98"/>
        <v>12</v>
      </c>
      <c r="AZ105" s="8">
        <f t="shared" si="99"/>
        <v>1007.8</v>
      </c>
      <c r="BA105" s="4">
        <f t="shared" si="100"/>
        <v>0</v>
      </c>
      <c r="BB105" s="4">
        <f t="shared" si="101"/>
        <v>0</v>
      </c>
      <c r="BC105" s="4" t="str">
        <f t="shared" si="102"/>
        <v>G0</v>
      </c>
      <c r="BD105" s="4">
        <f t="shared" si="103"/>
        <v>0</v>
      </c>
      <c r="BE105" s="19">
        <f t="shared" si="104"/>
        <v>0.89999999999998448</v>
      </c>
      <c r="BF105" s="19">
        <f t="shared" si="105"/>
        <v>1.4999999999999865</v>
      </c>
      <c r="BG105" s="19">
        <f t="shared" si="106"/>
        <v>156.86989764584357</v>
      </c>
      <c r="BH105" s="1" t="str">
        <f t="shared" si="107"/>
        <v>T,2301,69.7,65.2,5,12,1007.7,0,0,G0,0</v>
      </c>
      <c r="BI105" s="1" t="str">
        <f t="shared" si="108"/>
        <v>T,2302,71.1,64.6,5,12,1007.8,0,0,G0,0</v>
      </c>
      <c r="BJ105" s="1" t="str">
        <f t="shared" si="68"/>
        <v/>
      </c>
      <c r="BK105" s="1" t="str">
        <f t="shared" si="69"/>
        <v>70.0,64.6,5.0,9.0,0.0,69.3,30.0,69.3</v>
      </c>
    </row>
    <row r="106" spans="1:63" x14ac:dyDescent="0.2">
      <c r="A106" s="4">
        <f t="shared" si="111"/>
        <v>7.7999999999999883</v>
      </c>
      <c r="B106" s="4">
        <f t="shared" si="70"/>
        <v>38.999999999999936</v>
      </c>
      <c r="C106" s="4">
        <f t="shared" si="71"/>
        <v>1</v>
      </c>
      <c r="D106" s="4">
        <v>1</v>
      </c>
      <c r="E106" s="4">
        <f t="shared" si="72"/>
        <v>7.7999999999999883</v>
      </c>
      <c r="F106" s="19">
        <f t="shared" si="56"/>
        <v>0</v>
      </c>
      <c r="G106" s="19">
        <f t="shared" si="73"/>
        <v>0</v>
      </c>
      <c r="H106" s="19"/>
      <c r="I106" s="19">
        <f t="shared" si="74"/>
        <v>70.794983345667504</v>
      </c>
      <c r="J106" s="19">
        <f t="shared" si="75"/>
        <v>65.099999999999937</v>
      </c>
      <c r="K106" s="19"/>
      <c r="L106" s="19">
        <f t="shared" si="76"/>
        <v>7.794228634059948</v>
      </c>
      <c r="M106" s="19">
        <f t="shared" si="77"/>
        <v>4.4999999999999991</v>
      </c>
      <c r="N106" s="19">
        <f t="shared" si="78"/>
        <v>9</v>
      </c>
      <c r="O106" s="19">
        <f t="shared" si="79"/>
        <v>0.52359877559829882</v>
      </c>
      <c r="P106" s="19">
        <f t="shared" si="80"/>
        <v>29.999999999999996</v>
      </c>
      <c r="Q106" s="19">
        <f t="shared" si="109"/>
        <v>70.199999999999903</v>
      </c>
      <c r="R106" s="19">
        <f t="shared" si="81"/>
        <v>-0.29999999999999993</v>
      </c>
      <c r="S106" s="19">
        <f t="shared" si="82"/>
        <v>0.51961524227066325</v>
      </c>
      <c r="T106" s="4" t="s">
        <v>0</v>
      </c>
      <c r="U106" s="4">
        <f t="shared" si="83"/>
        <v>2301</v>
      </c>
      <c r="V106" s="19">
        <f t="shared" si="57"/>
        <v>70.494983345667507</v>
      </c>
      <c r="W106" s="19">
        <f t="shared" si="58"/>
        <v>65.619615242270598</v>
      </c>
      <c r="X106" s="8">
        <f t="shared" si="84"/>
        <v>5</v>
      </c>
      <c r="Y106" s="4">
        <f t="shared" si="59"/>
        <v>12</v>
      </c>
      <c r="Z106" s="8">
        <f t="shared" si="85"/>
        <v>1007.8</v>
      </c>
      <c r="AA106" s="4">
        <f t="shared" si="86"/>
        <v>0</v>
      </c>
      <c r="AB106" s="4">
        <f t="shared" si="87"/>
        <v>0</v>
      </c>
      <c r="AC106" s="4" t="str">
        <f t="shared" si="88"/>
        <v>G0</v>
      </c>
      <c r="AD106" s="4">
        <f t="shared" si="89"/>
        <v>0</v>
      </c>
      <c r="AE106" s="4">
        <f t="shared" si="90"/>
        <v>7.8999999999999879</v>
      </c>
      <c r="AF106" s="19">
        <f t="shared" si="60"/>
        <v>0</v>
      </c>
      <c r="AG106" s="19">
        <f t="shared" si="61"/>
        <v>0</v>
      </c>
      <c r="AH106" s="19"/>
      <c r="AI106" s="19">
        <f t="shared" si="62"/>
        <v>71.574406209073487</v>
      </c>
      <c r="AJ106" s="19">
        <f t="shared" si="63"/>
        <v>65.54999999999994</v>
      </c>
      <c r="AK106" s="19"/>
      <c r="AL106" s="19">
        <f t="shared" si="64"/>
        <v>7.794228634059948</v>
      </c>
      <c r="AM106" s="19">
        <f t="shared" si="65"/>
        <v>4.4999999999999991</v>
      </c>
      <c r="AN106" s="19">
        <f t="shared" si="91"/>
        <v>9</v>
      </c>
      <c r="AO106" s="19">
        <f t="shared" si="92"/>
        <v>0.52359877559829882</v>
      </c>
      <c r="AP106" s="19">
        <f t="shared" si="93"/>
        <v>29.999999999999996</v>
      </c>
      <c r="AQ106" s="19">
        <f t="shared" si="110"/>
        <v>70.199999999999903</v>
      </c>
      <c r="AR106" s="19">
        <f t="shared" si="94"/>
        <v>0.29999999999999993</v>
      </c>
      <c r="AS106" s="19">
        <f t="shared" si="95"/>
        <v>-0.51961524227066325</v>
      </c>
      <c r="AT106" s="4" t="s">
        <v>0</v>
      </c>
      <c r="AU106" s="4">
        <f t="shared" si="96"/>
        <v>2302</v>
      </c>
      <c r="AV106" s="19">
        <f t="shared" si="66"/>
        <v>71.874406209073484</v>
      </c>
      <c r="AW106" s="19">
        <f t="shared" si="67"/>
        <v>65.03038475772928</v>
      </c>
      <c r="AX106" s="8">
        <f t="shared" si="97"/>
        <v>5</v>
      </c>
      <c r="AY106" s="4">
        <f t="shared" si="98"/>
        <v>12</v>
      </c>
      <c r="AZ106" s="8">
        <f t="shared" si="99"/>
        <v>1007.9</v>
      </c>
      <c r="BA106" s="4">
        <f t="shared" si="100"/>
        <v>0</v>
      </c>
      <c r="BB106" s="4">
        <f t="shared" si="101"/>
        <v>0</v>
      </c>
      <c r="BC106" s="4" t="str">
        <f t="shared" si="102"/>
        <v>G0</v>
      </c>
      <c r="BD106" s="4">
        <f t="shared" si="103"/>
        <v>0</v>
      </c>
      <c r="BE106" s="19">
        <f t="shared" si="104"/>
        <v>0.89999999999999158</v>
      </c>
      <c r="BF106" s="19">
        <f t="shared" si="105"/>
        <v>1.4999999999999811</v>
      </c>
      <c r="BG106" s="19">
        <f t="shared" si="106"/>
        <v>156.86989764584405</v>
      </c>
      <c r="BH106" s="1" t="str">
        <f t="shared" si="107"/>
        <v>T,2301,70.5,65.6,5,12,1007.8,0,0,G0,0</v>
      </c>
      <c r="BI106" s="1" t="str">
        <f t="shared" si="108"/>
        <v>T,2302,71.9,65.0,5,12,1007.9,0,0,G0,0</v>
      </c>
      <c r="BJ106" s="1" t="str">
        <f t="shared" si="68"/>
        <v>T,2301,70.5,65.6,5,12,1007.8,0,0,G0,0|T,2302,71.9,65.0,5,12,1007.9,0,0,G0,0|</v>
      </c>
      <c r="BK106" s="1" t="str">
        <f t="shared" si="69"/>
        <v>70.8,65.1,5.0,9.0,0.0,70.2,30.0,70.2</v>
      </c>
    </row>
    <row r="107" spans="1:63" x14ac:dyDescent="0.2">
      <c r="A107" s="4">
        <f t="shared" si="111"/>
        <v>7.8999999999999879</v>
      </c>
      <c r="B107" s="4">
        <f t="shared" si="70"/>
        <v>39.499999999999936</v>
      </c>
      <c r="C107" s="4">
        <f t="shared" si="71"/>
        <v>0</v>
      </c>
      <c r="D107" s="4">
        <v>1</v>
      </c>
      <c r="E107" s="4">
        <f t="shared" si="72"/>
        <v>7.8999999999999879</v>
      </c>
      <c r="F107" s="19">
        <f t="shared" si="56"/>
        <v>0</v>
      </c>
      <c r="G107" s="19">
        <f t="shared" si="73"/>
        <v>0</v>
      </c>
      <c r="H107" s="19"/>
      <c r="I107" s="19">
        <f t="shared" si="74"/>
        <v>71.574406209073487</v>
      </c>
      <c r="J107" s="19">
        <f t="shared" si="75"/>
        <v>65.54999999999994</v>
      </c>
      <c r="K107" s="19"/>
      <c r="L107" s="19">
        <f t="shared" si="76"/>
        <v>7.794228634059948</v>
      </c>
      <c r="M107" s="19">
        <f t="shared" si="77"/>
        <v>4.4999999999999991</v>
      </c>
      <c r="N107" s="19">
        <f t="shared" si="78"/>
        <v>9</v>
      </c>
      <c r="O107" s="19">
        <f t="shared" si="79"/>
        <v>0.52359877559829882</v>
      </c>
      <c r="P107" s="19">
        <f t="shared" si="80"/>
        <v>29.999999999999996</v>
      </c>
      <c r="Q107" s="19">
        <f t="shared" si="109"/>
        <v>71.099999999999895</v>
      </c>
      <c r="R107" s="19">
        <f t="shared" si="81"/>
        <v>-0.29999999999999993</v>
      </c>
      <c r="S107" s="19">
        <f t="shared" si="82"/>
        <v>0.51961524227066325</v>
      </c>
      <c r="T107" s="4" t="s">
        <v>0</v>
      </c>
      <c r="U107" s="4">
        <f t="shared" si="83"/>
        <v>2301</v>
      </c>
      <c r="V107" s="19">
        <f t="shared" si="57"/>
        <v>71.27440620907349</v>
      </c>
      <c r="W107" s="19">
        <f t="shared" si="58"/>
        <v>66.069615242270601</v>
      </c>
      <c r="X107" s="8">
        <f t="shared" si="84"/>
        <v>5</v>
      </c>
      <c r="Y107" s="4">
        <f t="shared" si="59"/>
        <v>12</v>
      </c>
      <c r="Z107" s="8">
        <f t="shared" si="85"/>
        <v>1007.9</v>
      </c>
      <c r="AA107" s="4">
        <f t="shared" si="86"/>
        <v>0</v>
      </c>
      <c r="AB107" s="4">
        <f t="shared" si="87"/>
        <v>0</v>
      </c>
      <c r="AC107" s="4" t="str">
        <f t="shared" si="88"/>
        <v>G0</v>
      </c>
      <c r="AD107" s="4">
        <f t="shared" si="89"/>
        <v>0</v>
      </c>
      <c r="AE107" s="4">
        <f t="shared" si="90"/>
        <v>7.9999999999999876</v>
      </c>
      <c r="AF107" s="19">
        <f t="shared" si="60"/>
        <v>0</v>
      </c>
      <c r="AG107" s="19">
        <f t="shared" si="61"/>
        <v>0</v>
      </c>
      <c r="AH107" s="19"/>
      <c r="AI107" s="19">
        <f t="shared" si="62"/>
        <v>72.353829072479485</v>
      </c>
      <c r="AJ107" s="19">
        <f t="shared" si="63"/>
        <v>65.999999999999943</v>
      </c>
      <c r="AK107" s="19"/>
      <c r="AL107" s="19">
        <f t="shared" si="64"/>
        <v>7.794228634059948</v>
      </c>
      <c r="AM107" s="19">
        <f t="shared" si="65"/>
        <v>4.4999999999999991</v>
      </c>
      <c r="AN107" s="19">
        <f t="shared" si="91"/>
        <v>9</v>
      </c>
      <c r="AO107" s="19">
        <f t="shared" si="92"/>
        <v>0.52359877559829882</v>
      </c>
      <c r="AP107" s="19">
        <f t="shared" si="93"/>
        <v>29.999999999999996</v>
      </c>
      <c r="AQ107" s="19">
        <f t="shared" si="110"/>
        <v>71.099999999999909</v>
      </c>
      <c r="AR107" s="19">
        <f t="shared" si="94"/>
        <v>0.29999999999999993</v>
      </c>
      <c r="AS107" s="19">
        <f t="shared" si="95"/>
        <v>-0.51961524227066325</v>
      </c>
      <c r="AT107" s="4" t="s">
        <v>0</v>
      </c>
      <c r="AU107" s="4">
        <f t="shared" si="96"/>
        <v>2302</v>
      </c>
      <c r="AV107" s="19">
        <f t="shared" si="66"/>
        <v>72.653829072479482</v>
      </c>
      <c r="AW107" s="19">
        <f t="shared" si="67"/>
        <v>65.480384757729283</v>
      </c>
      <c r="AX107" s="8">
        <f t="shared" si="97"/>
        <v>5</v>
      </c>
      <c r="AY107" s="4">
        <f t="shared" si="98"/>
        <v>12</v>
      </c>
      <c r="AZ107" s="8">
        <f t="shared" si="99"/>
        <v>1008</v>
      </c>
      <c r="BA107" s="4">
        <f t="shared" si="100"/>
        <v>0</v>
      </c>
      <c r="BB107" s="4">
        <f t="shared" si="101"/>
        <v>0</v>
      </c>
      <c r="BC107" s="4" t="str">
        <f t="shared" si="102"/>
        <v>G0</v>
      </c>
      <c r="BD107" s="4">
        <f t="shared" si="103"/>
        <v>0</v>
      </c>
      <c r="BE107" s="19">
        <f t="shared" si="104"/>
        <v>0.90000000000000391</v>
      </c>
      <c r="BF107" s="19">
        <f t="shared" si="105"/>
        <v>1.499999999999994</v>
      </c>
      <c r="BG107" s="19">
        <f t="shared" si="106"/>
        <v>156.86989764584428</v>
      </c>
      <c r="BH107" s="1" t="str">
        <f t="shared" si="107"/>
        <v>T,2301,71.3,66.1,5,12,1007.9,0,0,G0,0</v>
      </c>
      <c r="BI107" s="1" t="str">
        <f t="shared" si="108"/>
        <v>T,2302,72.7,65.5,5,12,1008.0,0,0,G0,0</v>
      </c>
      <c r="BJ107" s="1" t="str">
        <f t="shared" si="68"/>
        <v/>
      </c>
      <c r="BK107" s="1" t="str">
        <f t="shared" si="69"/>
        <v>71.6,65.5,5.0,9.0,0.0,71.1,30.0,71.1</v>
      </c>
    </row>
    <row r="108" spans="1:63" x14ac:dyDescent="0.2">
      <c r="A108" s="4">
        <f t="shared" si="111"/>
        <v>7.9999999999999876</v>
      </c>
      <c r="B108" s="4">
        <f t="shared" si="70"/>
        <v>39.999999999999936</v>
      </c>
      <c r="C108" s="4">
        <f t="shared" si="71"/>
        <v>1</v>
      </c>
      <c r="D108" s="4">
        <v>1</v>
      </c>
      <c r="E108" s="4">
        <f t="shared" si="72"/>
        <v>7.9999999999999876</v>
      </c>
      <c r="F108" s="19">
        <f t="shared" si="56"/>
        <v>0</v>
      </c>
      <c r="G108" s="19">
        <f t="shared" si="73"/>
        <v>0</v>
      </c>
      <c r="H108" s="19"/>
      <c r="I108" s="19">
        <f t="shared" si="74"/>
        <v>72.353829072479485</v>
      </c>
      <c r="J108" s="19">
        <f t="shared" si="75"/>
        <v>65.999999999999943</v>
      </c>
      <c r="K108" s="19"/>
      <c r="L108" s="19">
        <f t="shared" si="76"/>
        <v>7.794228634059948</v>
      </c>
      <c r="M108" s="19">
        <f t="shared" si="77"/>
        <v>4.4999999999999991</v>
      </c>
      <c r="N108" s="19">
        <f t="shared" si="78"/>
        <v>9</v>
      </c>
      <c r="O108" s="19">
        <f t="shared" si="79"/>
        <v>0.52359877559829882</v>
      </c>
      <c r="P108" s="19">
        <f t="shared" si="80"/>
        <v>29.999999999999996</v>
      </c>
      <c r="Q108" s="19">
        <f t="shared" si="109"/>
        <v>71.999999999999901</v>
      </c>
      <c r="R108" s="19">
        <f t="shared" si="81"/>
        <v>-0.29999999999999993</v>
      </c>
      <c r="S108" s="19">
        <f t="shared" si="82"/>
        <v>0.51961524227066325</v>
      </c>
      <c r="T108" s="4" t="s">
        <v>0</v>
      </c>
      <c r="U108" s="4">
        <f t="shared" si="83"/>
        <v>2301</v>
      </c>
      <c r="V108" s="19">
        <f t="shared" si="57"/>
        <v>72.053829072479488</v>
      </c>
      <c r="W108" s="19">
        <f t="shared" si="58"/>
        <v>66.519615242270604</v>
      </c>
      <c r="X108" s="8">
        <f t="shared" si="84"/>
        <v>5</v>
      </c>
      <c r="Y108" s="4">
        <f t="shared" si="59"/>
        <v>12</v>
      </c>
      <c r="Z108" s="8">
        <f t="shared" si="85"/>
        <v>1008</v>
      </c>
      <c r="AA108" s="4">
        <f t="shared" si="86"/>
        <v>0</v>
      </c>
      <c r="AB108" s="4">
        <f t="shared" si="87"/>
        <v>0</v>
      </c>
      <c r="AC108" s="4" t="str">
        <f t="shared" si="88"/>
        <v>G0</v>
      </c>
      <c r="AD108" s="4">
        <f t="shared" si="89"/>
        <v>0</v>
      </c>
      <c r="AE108" s="4">
        <f t="shared" si="90"/>
        <v>8.0999999999999872</v>
      </c>
      <c r="AF108" s="19">
        <f t="shared" si="60"/>
        <v>0</v>
      </c>
      <c r="AG108" s="19">
        <f t="shared" si="61"/>
        <v>0</v>
      </c>
      <c r="AH108" s="19"/>
      <c r="AI108" s="19">
        <f t="shared" si="62"/>
        <v>73.133251935885482</v>
      </c>
      <c r="AJ108" s="19">
        <f t="shared" si="63"/>
        <v>66.449999999999932</v>
      </c>
      <c r="AK108" s="19"/>
      <c r="AL108" s="19">
        <f t="shared" si="64"/>
        <v>7.794228634059948</v>
      </c>
      <c r="AM108" s="19">
        <f t="shared" si="65"/>
        <v>4.4999999999999991</v>
      </c>
      <c r="AN108" s="19">
        <f t="shared" si="91"/>
        <v>9</v>
      </c>
      <c r="AO108" s="19">
        <f t="shared" si="92"/>
        <v>0.52359877559829882</v>
      </c>
      <c r="AP108" s="19">
        <f t="shared" si="93"/>
        <v>29.999999999999996</v>
      </c>
      <c r="AQ108" s="19">
        <f t="shared" si="110"/>
        <v>71.999999999999901</v>
      </c>
      <c r="AR108" s="19">
        <f t="shared" si="94"/>
        <v>0.29999999999999993</v>
      </c>
      <c r="AS108" s="19">
        <f t="shared" si="95"/>
        <v>-0.51961524227066325</v>
      </c>
      <c r="AT108" s="4" t="s">
        <v>0</v>
      </c>
      <c r="AU108" s="4">
        <f t="shared" si="96"/>
        <v>2302</v>
      </c>
      <c r="AV108" s="19">
        <f t="shared" si="66"/>
        <v>73.43325193588548</v>
      </c>
      <c r="AW108" s="19">
        <f t="shared" si="67"/>
        <v>65.930384757729271</v>
      </c>
      <c r="AX108" s="8">
        <f t="shared" si="97"/>
        <v>5</v>
      </c>
      <c r="AY108" s="4">
        <f t="shared" si="98"/>
        <v>12</v>
      </c>
      <c r="AZ108" s="8">
        <f t="shared" si="99"/>
        <v>1008.1</v>
      </c>
      <c r="BA108" s="4">
        <f t="shared" si="100"/>
        <v>0</v>
      </c>
      <c r="BB108" s="4">
        <f t="shared" si="101"/>
        <v>0</v>
      </c>
      <c r="BC108" s="4" t="str">
        <f t="shared" si="102"/>
        <v>G0</v>
      </c>
      <c r="BD108" s="4">
        <f t="shared" si="103"/>
        <v>0</v>
      </c>
      <c r="BE108" s="19">
        <f t="shared" si="104"/>
        <v>0.8999999999999968</v>
      </c>
      <c r="BF108" s="19">
        <f t="shared" si="105"/>
        <v>1.4999999999999998</v>
      </c>
      <c r="BG108" s="19">
        <f t="shared" si="106"/>
        <v>156.86989764584376</v>
      </c>
      <c r="BH108" s="1" t="str">
        <f t="shared" si="107"/>
        <v>T,2301,72.1,66.5,5,12,1008.0,0,0,G0,0</v>
      </c>
      <c r="BI108" s="1" t="str">
        <f t="shared" si="108"/>
        <v>T,2302,73.4,65.9,5,12,1008.1,0,0,G0,0</v>
      </c>
      <c r="BJ108" s="1" t="str">
        <f t="shared" si="68"/>
        <v>T,2301,72.1,66.5,5,12,1008.0,0,0,G0,0|T,2302,73.4,65.9,5,12,1008.1,0,0,G0,0|</v>
      </c>
      <c r="BK108" s="1" t="str">
        <f t="shared" si="69"/>
        <v>72.4,66.0,5.0,9.0,0.0,72.0,30.0,72.0</v>
      </c>
    </row>
    <row r="109" spans="1:63" x14ac:dyDescent="0.2">
      <c r="A109" s="4">
        <f t="shared" si="111"/>
        <v>8.0999999999999872</v>
      </c>
      <c r="B109" s="4">
        <f t="shared" si="70"/>
        <v>40.499999999999936</v>
      </c>
      <c r="C109" s="4">
        <f t="shared" si="71"/>
        <v>0</v>
      </c>
      <c r="D109" s="4">
        <v>1</v>
      </c>
      <c r="E109" s="4">
        <f t="shared" si="72"/>
        <v>8.0999999999999872</v>
      </c>
      <c r="F109" s="19">
        <f t="shared" si="56"/>
        <v>0</v>
      </c>
      <c r="G109" s="19">
        <f t="shared" si="73"/>
        <v>0</v>
      </c>
      <c r="H109" s="19"/>
      <c r="I109" s="19">
        <f t="shared" si="74"/>
        <v>73.133251935885482</v>
      </c>
      <c r="J109" s="19">
        <f t="shared" si="75"/>
        <v>66.449999999999932</v>
      </c>
      <c r="K109" s="19"/>
      <c r="L109" s="19">
        <f t="shared" si="76"/>
        <v>7.794228634059948</v>
      </c>
      <c r="M109" s="19">
        <f t="shared" si="77"/>
        <v>4.4999999999999991</v>
      </c>
      <c r="N109" s="19">
        <f t="shared" si="78"/>
        <v>9</v>
      </c>
      <c r="O109" s="19">
        <f t="shared" si="79"/>
        <v>0.52359877559829882</v>
      </c>
      <c r="P109" s="19">
        <f t="shared" si="80"/>
        <v>29.999999999999996</v>
      </c>
      <c r="Q109" s="19">
        <f t="shared" si="109"/>
        <v>72.899999999999892</v>
      </c>
      <c r="R109" s="19">
        <f t="shared" si="81"/>
        <v>-0.29999999999999993</v>
      </c>
      <c r="S109" s="19">
        <f t="shared" si="82"/>
        <v>0.51961524227066325</v>
      </c>
      <c r="T109" s="4" t="s">
        <v>0</v>
      </c>
      <c r="U109" s="4">
        <f t="shared" si="83"/>
        <v>2301</v>
      </c>
      <c r="V109" s="19">
        <f t="shared" si="57"/>
        <v>72.833251935885485</v>
      </c>
      <c r="W109" s="19">
        <f t="shared" si="58"/>
        <v>66.969615242270592</v>
      </c>
      <c r="X109" s="8">
        <f t="shared" si="84"/>
        <v>5</v>
      </c>
      <c r="Y109" s="4">
        <f t="shared" si="59"/>
        <v>12</v>
      </c>
      <c r="Z109" s="8">
        <f t="shared" si="85"/>
        <v>1008.1</v>
      </c>
      <c r="AA109" s="4">
        <f t="shared" si="86"/>
        <v>0</v>
      </c>
      <c r="AB109" s="4">
        <f t="shared" si="87"/>
        <v>0</v>
      </c>
      <c r="AC109" s="4" t="str">
        <f t="shared" si="88"/>
        <v>G0</v>
      </c>
      <c r="AD109" s="4">
        <f t="shared" si="89"/>
        <v>0</v>
      </c>
      <c r="AE109" s="4">
        <f t="shared" si="90"/>
        <v>8.1999999999999869</v>
      </c>
      <c r="AF109" s="19">
        <f t="shared" si="60"/>
        <v>0</v>
      </c>
      <c r="AG109" s="19">
        <f t="shared" si="61"/>
        <v>0</v>
      </c>
      <c r="AH109" s="19"/>
      <c r="AI109" s="19">
        <f t="shared" si="62"/>
        <v>73.912674799291466</v>
      </c>
      <c r="AJ109" s="19">
        <f t="shared" si="63"/>
        <v>66.899999999999935</v>
      </c>
      <c r="AK109" s="19"/>
      <c r="AL109" s="19">
        <f t="shared" si="64"/>
        <v>7.794228634059948</v>
      </c>
      <c r="AM109" s="19">
        <f t="shared" si="65"/>
        <v>4.4999999999999991</v>
      </c>
      <c r="AN109" s="19">
        <f t="shared" si="91"/>
        <v>9</v>
      </c>
      <c r="AO109" s="19">
        <f t="shared" si="92"/>
        <v>0.52359877559829882</v>
      </c>
      <c r="AP109" s="19">
        <f t="shared" si="93"/>
        <v>29.999999999999996</v>
      </c>
      <c r="AQ109" s="19">
        <f t="shared" si="110"/>
        <v>72.899999999999892</v>
      </c>
      <c r="AR109" s="19">
        <f t="shared" si="94"/>
        <v>0.29999999999999993</v>
      </c>
      <c r="AS109" s="19">
        <f t="shared" si="95"/>
        <v>-0.51961524227066325</v>
      </c>
      <c r="AT109" s="4" t="s">
        <v>0</v>
      </c>
      <c r="AU109" s="4">
        <f t="shared" si="96"/>
        <v>2302</v>
      </c>
      <c r="AV109" s="19">
        <f t="shared" si="66"/>
        <v>74.212674799291463</v>
      </c>
      <c r="AW109" s="19">
        <f t="shared" si="67"/>
        <v>66.380384757729274</v>
      </c>
      <c r="AX109" s="8">
        <f t="shared" si="97"/>
        <v>5</v>
      </c>
      <c r="AY109" s="4">
        <f t="shared" si="98"/>
        <v>12</v>
      </c>
      <c r="AZ109" s="8">
        <f t="shared" si="99"/>
        <v>1008.1999999999999</v>
      </c>
      <c r="BA109" s="4">
        <f t="shared" si="100"/>
        <v>0</v>
      </c>
      <c r="BB109" s="4">
        <f t="shared" si="101"/>
        <v>0</v>
      </c>
      <c r="BC109" s="4" t="str">
        <f t="shared" si="102"/>
        <v>G0</v>
      </c>
      <c r="BD109" s="4">
        <f t="shared" si="103"/>
        <v>0</v>
      </c>
      <c r="BE109" s="19">
        <f t="shared" si="104"/>
        <v>0.89999999999999158</v>
      </c>
      <c r="BF109" s="19">
        <f t="shared" si="105"/>
        <v>1.4999999999999811</v>
      </c>
      <c r="BG109" s="19">
        <f t="shared" si="106"/>
        <v>156.86989764584405</v>
      </c>
      <c r="BH109" s="1" t="str">
        <f t="shared" si="107"/>
        <v>T,2301,72.8,67.0,5,12,1008.1,0,0,G0,0</v>
      </c>
      <c r="BI109" s="1" t="str">
        <f t="shared" si="108"/>
        <v>T,2302,74.2,66.4,5,12,1008.2,0,0,G0,0</v>
      </c>
      <c r="BJ109" s="1" t="str">
        <f t="shared" si="68"/>
        <v/>
      </c>
      <c r="BK109" s="1" t="str">
        <f t="shared" si="69"/>
        <v>73.1,66.4,5.0,9.0,0.0,72.9,30.0,72.9</v>
      </c>
    </row>
    <row r="110" spans="1:63" x14ac:dyDescent="0.2">
      <c r="A110" s="4">
        <f t="shared" si="111"/>
        <v>8.1999999999999869</v>
      </c>
      <c r="B110" s="4">
        <f t="shared" si="70"/>
        <v>40.999999999999929</v>
      </c>
      <c r="C110" s="4">
        <f t="shared" si="71"/>
        <v>1</v>
      </c>
      <c r="D110" s="4">
        <v>1</v>
      </c>
      <c r="E110" s="4">
        <f t="shared" si="72"/>
        <v>8.1999999999999869</v>
      </c>
      <c r="F110" s="19">
        <f t="shared" si="56"/>
        <v>0</v>
      </c>
      <c r="G110" s="19">
        <f t="shared" si="73"/>
        <v>0</v>
      </c>
      <c r="H110" s="19"/>
      <c r="I110" s="19">
        <f t="shared" si="74"/>
        <v>73.912674799291466</v>
      </c>
      <c r="J110" s="19">
        <f t="shared" si="75"/>
        <v>66.899999999999935</v>
      </c>
      <c r="K110" s="19"/>
      <c r="L110" s="19">
        <f t="shared" si="76"/>
        <v>7.794228634059948</v>
      </c>
      <c r="M110" s="19">
        <f t="shared" si="77"/>
        <v>4.4999999999999991</v>
      </c>
      <c r="N110" s="19">
        <f t="shared" si="78"/>
        <v>9</v>
      </c>
      <c r="O110" s="19">
        <f t="shared" si="79"/>
        <v>0.52359877559829882</v>
      </c>
      <c r="P110" s="19">
        <f t="shared" si="80"/>
        <v>29.999999999999996</v>
      </c>
      <c r="Q110" s="19">
        <f t="shared" si="109"/>
        <v>73.799999999999883</v>
      </c>
      <c r="R110" s="19">
        <f t="shared" si="81"/>
        <v>-0.29999999999999993</v>
      </c>
      <c r="S110" s="19">
        <f t="shared" si="82"/>
        <v>0.51961524227066325</v>
      </c>
      <c r="T110" s="4" t="s">
        <v>0</v>
      </c>
      <c r="U110" s="4">
        <f t="shared" si="83"/>
        <v>2301</v>
      </c>
      <c r="V110" s="19">
        <f t="shared" si="57"/>
        <v>73.612674799291469</v>
      </c>
      <c r="W110" s="19">
        <f t="shared" si="58"/>
        <v>67.419615242270595</v>
      </c>
      <c r="X110" s="8">
        <f t="shared" si="84"/>
        <v>5</v>
      </c>
      <c r="Y110" s="4">
        <f t="shared" si="59"/>
        <v>12</v>
      </c>
      <c r="Z110" s="8">
        <f t="shared" si="85"/>
        <v>1008.1999999999999</v>
      </c>
      <c r="AA110" s="4">
        <f t="shared" si="86"/>
        <v>0</v>
      </c>
      <c r="AB110" s="4">
        <f t="shared" si="87"/>
        <v>0</v>
      </c>
      <c r="AC110" s="4" t="str">
        <f t="shared" si="88"/>
        <v>G0</v>
      </c>
      <c r="AD110" s="4">
        <f t="shared" si="89"/>
        <v>0</v>
      </c>
      <c r="AE110" s="4">
        <f t="shared" si="90"/>
        <v>8.2999999999999865</v>
      </c>
      <c r="AF110" s="19">
        <f t="shared" si="60"/>
        <v>0</v>
      </c>
      <c r="AG110" s="19">
        <f t="shared" si="61"/>
        <v>0</v>
      </c>
      <c r="AH110" s="19"/>
      <c r="AI110" s="19">
        <f t="shared" si="62"/>
        <v>74.692097662697464</v>
      </c>
      <c r="AJ110" s="19">
        <f t="shared" si="63"/>
        <v>67.349999999999937</v>
      </c>
      <c r="AK110" s="19"/>
      <c r="AL110" s="19">
        <f t="shared" si="64"/>
        <v>7.794228634059948</v>
      </c>
      <c r="AM110" s="19">
        <f t="shared" si="65"/>
        <v>4.4999999999999991</v>
      </c>
      <c r="AN110" s="19">
        <f t="shared" si="91"/>
        <v>9</v>
      </c>
      <c r="AO110" s="19">
        <f t="shared" si="92"/>
        <v>0.52359877559829882</v>
      </c>
      <c r="AP110" s="19">
        <f t="shared" si="93"/>
        <v>29.999999999999996</v>
      </c>
      <c r="AQ110" s="19">
        <f t="shared" si="110"/>
        <v>73.799999999999898</v>
      </c>
      <c r="AR110" s="19">
        <f t="shared" si="94"/>
        <v>0.29999999999999993</v>
      </c>
      <c r="AS110" s="19">
        <f t="shared" si="95"/>
        <v>-0.51961524227066325</v>
      </c>
      <c r="AT110" s="4" t="s">
        <v>0</v>
      </c>
      <c r="AU110" s="4">
        <f t="shared" si="96"/>
        <v>2302</v>
      </c>
      <c r="AV110" s="19">
        <f t="shared" si="66"/>
        <v>74.992097662697461</v>
      </c>
      <c r="AW110" s="19">
        <f t="shared" si="67"/>
        <v>66.830384757729277</v>
      </c>
      <c r="AX110" s="8">
        <f t="shared" si="97"/>
        <v>5</v>
      </c>
      <c r="AY110" s="4">
        <f t="shared" si="98"/>
        <v>12</v>
      </c>
      <c r="AZ110" s="8">
        <f t="shared" si="99"/>
        <v>1008.3</v>
      </c>
      <c r="BA110" s="4">
        <f t="shared" si="100"/>
        <v>0</v>
      </c>
      <c r="BB110" s="4">
        <f t="shared" si="101"/>
        <v>0</v>
      </c>
      <c r="BC110" s="4" t="str">
        <f t="shared" si="102"/>
        <v>G0</v>
      </c>
      <c r="BD110" s="4">
        <f t="shared" si="103"/>
        <v>0</v>
      </c>
      <c r="BE110" s="19">
        <f t="shared" si="104"/>
        <v>0.90000000000000391</v>
      </c>
      <c r="BF110" s="19">
        <f t="shared" si="105"/>
        <v>1.499999999999994</v>
      </c>
      <c r="BG110" s="19">
        <f t="shared" si="106"/>
        <v>156.86989764584428</v>
      </c>
      <c r="BH110" s="1" t="str">
        <f t="shared" si="107"/>
        <v>T,2301,73.6,67.4,5,12,1008.2,0,0,G0,0</v>
      </c>
      <c r="BI110" s="1" t="str">
        <f t="shared" si="108"/>
        <v>T,2302,75.0,66.8,5,12,1008.3,0,0,G0,0</v>
      </c>
      <c r="BJ110" s="1" t="str">
        <f t="shared" si="68"/>
        <v>T,2301,73.6,67.4,5,12,1008.2,0,0,G0,0|T,2302,75.0,66.8,5,12,1008.3,0,0,G0,0|</v>
      </c>
      <c r="BK110" s="1" t="str">
        <f t="shared" si="69"/>
        <v>73.9,66.9,5.0,9.0,0.0,73.8,30.0,73.8</v>
      </c>
    </row>
    <row r="111" spans="1:63" x14ac:dyDescent="0.2">
      <c r="A111" s="4">
        <f t="shared" si="111"/>
        <v>8.2999999999999865</v>
      </c>
      <c r="B111" s="4">
        <f t="shared" si="70"/>
        <v>41.499999999999929</v>
      </c>
      <c r="C111" s="4">
        <f t="shared" si="71"/>
        <v>0</v>
      </c>
      <c r="D111" s="4">
        <v>1</v>
      </c>
      <c r="E111" s="4">
        <f t="shared" si="72"/>
        <v>8.2999999999999865</v>
      </c>
      <c r="F111" s="19">
        <f t="shared" si="56"/>
        <v>0</v>
      </c>
      <c r="G111" s="19">
        <f t="shared" si="73"/>
        <v>0</v>
      </c>
      <c r="H111" s="19"/>
      <c r="I111" s="19">
        <f t="shared" si="74"/>
        <v>74.692097662697464</v>
      </c>
      <c r="J111" s="19">
        <f t="shared" si="75"/>
        <v>67.349999999999937</v>
      </c>
      <c r="K111" s="19"/>
      <c r="L111" s="19">
        <f t="shared" si="76"/>
        <v>7.794228634059948</v>
      </c>
      <c r="M111" s="19">
        <f t="shared" si="77"/>
        <v>4.4999999999999991</v>
      </c>
      <c r="N111" s="19">
        <f t="shared" si="78"/>
        <v>9</v>
      </c>
      <c r="O111" s="19">
        <f t="shared" si="79"/>
        <v>0.52359877559829882</v>
      </c>
      <c r="P111" s="19">
        <f t="shared" si="80"/>
        <v>29.999999999999996</v>
      </c>
      <c r="Q111" s="19">
        <f t="shared" si="109"/>
        <v>74.699999999999889</v>
      </c>
      <c r="R111" s="19">
        <f t="shared" si="81"/>
        <v>-0.29999999999999993</v>
      </c>
      <c r="S111" s="19">
        <f t="shared" si="82"/>
        <v>0.51961524227066325</v>
      </c>
      <c r="T111" s="4" t="s">
        <v>0</v>
      </c>
      <c r="U111" s="4">
        <f t="shared" si="83"/>
        <v>2301</v>
      </c>
      <c r="V111" s="19">
        <f t="shared" si="57"/>
        <v>74.392097662697466</v>
      </c>
      <c r="W111" s="19">
        <f t="shared" si="58"/>
        <v>67.869615242270598</v>
      </c>
      <c r="X111" s="8">
        <f t="shared" si="84"/>
        <v>5</v>
      </c>
      <c r="Y111" s="4">
        <f t="shared" si="59"/>
        <v>12</v>
      </c>
      <c r="Z111" s="8">
        <f t="shared" si="85"/>
        <v>1008.3</v>
      </c>
      <c r="AA111" s="4">
        <f t="shared" si="86"/>
        <v>0</v>
      </c>
      <c r="AB111" s="4">
        <f t="shared" si="87"/>
        <v>0</v>
      </c>
      <c r="AC111" s="4" t="str">
        <f t="shared" si="88"/>
        <v>G0</v>
      </c>
      <c r="AD111" s="4">
        <f t="shared" si="89"/>
        <v>0</v>
      </c>
      <c r="AE111" s="4">
        <f t="shared" si="90"/>
        <v>8.3999999999999861</v>
      </c>
      <c r="AF111" s="19">
        <f t="shared" si="60"/>
        <v>0</v>
      </c>
      <c r="AG111" s="19">
        <f t="shared" si="61"/>
        <v>0</v>
      </c>
      <c r="AH111" s="19"/>
      <c r="AI111" s="19">
        <f t="shared" si="62"/>
        <v>75.471520526103461</v>
      </c>
      <c r="AJ111" s="19">
        <f t="shared" si="63"/>
        <v>67.799999999999926</v>
      </c>
      <c r="AK111" s="19"/>
      <c r="AL111" s="19">
        <f t="shared" si="64"/>
        <v>7.794228634059948</v>
      </c>
      <c r="AM111" s="19">
        <f t="shared" si="65"/>
        <v>4.4999999999999991</v>
      </c>
      <c r="AN111" s="19">
        <f t="shared" si="91"/>
        <v>9</v>
      </c>
      <c r="AO111" s="19">
        <f t="shared" si="92"/>
        <v>0.52359877559829882</v>
      </c>
      <c r="AP111" s="19">
        <f t="shared" si="93"/>
        <v>29.999999999999996</v>
      </c>
      <c r="AQ111" s="19">
        <f t="shared" si="110"/>
        <v>74.699999999999889</v>
      </c>
      <c r="AR111" s="19">
        <f t="shared" si="94"/>
        <v>0.29999999999999993</v>
      </c>
      <c r="AS111" s="19">
        <f t="shared" si="95"/>
        <v>-0.51961524227066325</v>
      </c>
      <c r="AT111" s="4" t="s">
        <v>0</v>
      </c>
      <c r="AU111" s="4">
        <f t="shared" si="96"/>
        <v>2302</v>
      </c>
      <c r="AV111" s="19">
        <f t="shared" si="66"/>
        <v>75.771520526103458</v>
      </c>
      <c r="AW111" s="19">
        <f t="shared" si="67"/>
        <v>67.280384757729266</v>
      </c>
      <c r="AX111" s="8">
        <f t="shared" si="97"/>
        <v>5</v>
      </c>
      <c r="AY111" s="4">
        <f t="shared" si="98"/>
        <v>12</v>
      </c>
      <c r="AZ111" s="8">
        <f t="shared" si="99"/>
        <v>1008.4</v>
      </c>
      <c r="BA111" s="4">
        <f t="shared" si="100"/>
        <v>0</v>
      </c>
      <c r="BB111" s="4">
        <f t="shared" si="101"/>
        <v>0</v>
      </c>
      <c r="BC111" s="4" t="str">
        <f t="shared" si="102"/>
        <v>G0</v>
      </c>
      <c r="BD111" s="4">
        <f t="shared" si="103"/>
        <v>0</v>
      </c>
      <c r="BE111" s="19">
        <f t="shared" si="104"/>
        <v>0.8999999999999968</v>
      </c>
      <c r="BF111" s="19">
        <f t="shared" si="105"/>
        <v>1.4999999999999998</v>
      </c>
      <c r="BG111" s="19">
        <f t="shared" si="106"/>
        <v>156.86989764584376</v>
      </c>
      <c r="BH111" s="1" t="str">
        <f t="shared" si="107"/>
        <v>T,2301,74.4,67.9,5,12,1008.3,0,0,G0,0</v>
      </c>
      <c r="BI111" s="1" t="str">
        <f t="shared" si="108"/>
        <v>T,2302,75.8,67.3,5,12,1008.4,0,0,G0,0</v>
      </c>
      <c r="BJ111" s="1" t="str">
        <f t="shared" si="68"/>
        <v/>
      </c>
      <c r="BK111" s="1" t="str">
        <f t="shared" si="69"/>
        <v>74.7,67.3,5.0,9.0,0.0,74.7,30.0,74.7</v>
      </c>
    </row>
    <row r="112" spans="1:63" x14ac:dyDescent="0.2">
      <c r="A112" s="4">
        <f t="shared" si="111"/>
        <v>8.3999999999999861</v>
      </c>
      <c r="B112" s="4">
        <f t="shared" si="70"/>
        <v>41.999999999999929</v>
      </c>
      <c r="C112" s="4">
        <f t="shared" si="71"/>
        <v>1</v>
      </c>
      <c r="D112" s="4">
        <v>1</v>
      </c>
      <c r="E112" s="4">
        <f t="shared" si="72"/>
        <v>8.3999999999999861</v>
      </c>
      <c r="F112" s="19">
        <f t="shared" si="56"/>
        <v>0</v>
      </c>
      <c r="G112" s="19">
        <f t="shared" si="73"/>
        <v>0</v>
      </c>
      <c r="H112" s="19"/>
      <c r="I112" s="19">
        <f t="shared" si="74"/>
        <v>75.471520526103461</v>
      </c>
      <c r="J112" s="19">
        <f t="shared" si="75"/>
        <v>67.799999999999926</v>
      </c>
      <c r="K112" s="19"/>
      <c r="L112" s="19">
        <f t="shared" si="76"/>
        <v>7.794228634059948</v>
      </c>
      <c r="M112" s="19">
        <f t="shared" si="77"/>
        <v>4.4999999999999991</v>
      </c>
      <c r="N112" s="19">
        <f t="shared" si="78"/>
        <v>9</v>
      </c>
      <c r="O112" s="19">
        <f t="shared" si="79"/>
        <v>0.52359877559829882</v>
      </c>
      <c r="P112" s="19">
        <f t="shared" si="80"/>
        <v>29.999999999999996</v>
      </c>
      <c r="Q112" s="19">
        <f t="shared" si="109"/>
        <v>75.599999999999881</v>
      </c>
      <c r="R112" s="19">
        <f t="shared" si="81"/>
        <v>-0.29999999999999993</v>
      </c>
      <c r="S112" s="19">
        <f t="shared" si="82"/>
        <v>0.51961524227066325</v>
      </c>
      <c r="T112" s="4" t="s">
        <v>0</v>
      </c>
      <c r="U112" s="4">
        <f t="shared" si="83"/>
        <v>2301</v>
      </c>
      <c r="V112" s="19">
        <f t="shared" si="57"/>
        <v>75.171520526103464</v>
      </c>
      <c r="W112" s="19">
        <f t="shared" si="58"/>
        <v>68.319615242270586</v>
      </c>
      <c r="X112" s="8">
        <f t="shared" si="84"/>
        <v>5</v>
      </c>
      <c r="Y112" s="4">
        <f t="shared" si="59"/>
        <v>12</v>
      </c>
      <c r="Z112" s="8">
        <f t="shared" si="85"/>
        <v>1008.4</v>
      </c>
      <c r="AA112" s="4">
        <f t="shared" si="86"/>
        <v>0</v>
      </c>
      <c r="AB112" s="4">
        <f t="shared" si="87"/>
        <v>0</v>
      </c>
      <c r="AC112" s="4" t="str">
        <f t="shared" si="88"/>
        <v>G0</v>
      </c>
      <c r="AD112" s="4">
        <f t="shared" si="89"/>
        <v>0</v>
      </c>
      <c r="AE112" s="4">
        <f t="shared" si="90"/>
        <v>8.4999999999999858</v>
      </c>
      <c r="AF112" s="19">
        <f t="shared" si="60"/>
        <v>0</v>
      </c>
      <c r="AG112" s="19">
        <f t="shared" si="61"/>
        <v>0</v>
      </c>
      <c r="AH112" s="19"/>
      <c r="AI112" s="19">
        <f t="shared" si="62"/>
        <v>76.250943389509445</v>
      </c>
      <c r="AJ112" s="19">
        <f t="shared" si="63"/>
        <v>68.249999999999929</v>
      </c>
      <c r="AK112" s="19"/>
      <c r="AL112" s="19">
        <f t="shared" si="64"/>
        <v>7.794228634059948</v>
      </c>
      <c r="AM112" s="19">
        <f t="shared" si="65"/>
        <v>4.4999999999999991</v>
      </c>
      <c r="AN112" s="19">
        <f t="shared" si="91"/>
        <v>9</v>
      </c>
      <c r="AO112" s="19">
        <f t="shared" si="92"/>
        <v>0.52359877559829882</v>
      </c>
      <c r="AP112" s="19">
        <f t="shared" si="93"/>
        <v>29.999999999999996</v>
      </c>
      <c r="AQ112" s="19">
        <f t="shared" si="110"/>
        <v>75.599999999999881</v>
      </c>
      <c r="AR112" s="19">
        <f t="shared" si="94"/>
        <v>0.29999999999999993</v>
      </c>
      <c r="AS112" s="19">
        <f t="shared" si="95"/>
        <v>-0.51961524227066325</v>
      </c>
      <c r="AT112" s="4" t="s">
        <v>0</v>
      </c>
      <c r="AU112" s="4">
        <f t="shared" si="96"/>
        <v>2302</v>
      </c>
      <c r="AV112" s="19">
        <f t="shared" si="66"/>
        <v>76.550943389509442</v>
      </c>
      <c r="AW112" s="19">
        <f t="shared" si="67"/>
        <v>67.730384757729269</v>
      </c>
      <c r="AX112" s="8">
        <f t="shared" si="97"/>
        <v>5</v>
      </c>
      <c r="AY112" s="4">
        <f t="shared" si="98"/>
        <v>12</v>
      </c>
      <c r="AZ112" s="8">
        <f t="shared" si="99"/>
        <v>1008.5</v>
      </c>
      <c r="BA112" s="4">
        <f t="shared" si="100"/>
        <v>0</v>
      </c>
      <c r="BB112" s="4">
        <f t="shared" si="101"/>
        <v>0</v>
      </c>
      <c r="BC112" s="4" t="str">
        <f t="shared" si="102"/>
        <v>G0</v>
      </c>
      <c r="BD112" s="4">
        <f t="shared" si="103"/>
        <v>0</v>
      </c>
      <c r="BE112" s="19">
        <f t="shared" si="104"/>
        <v>0.89999999999999158</v>
      </c>
      <c r="BF112" s="19">
        <f t="shared" si="105"/>
        <v>1.4999999999999811</v>
      </c>
      <c r="BG112" s="19">
        <f t="shared" si="106"/>
        <v>156.86989764584405</v>
      </c>
      <c r="BH112" s="1" t="str">
        <f t="shared" si="107"/>
        <v>T,2301,75.2,68.3,5,12,1008.4,0,0,G0,0</v>
      </c>
      <c r="BI112" s="1" t="str">
        <f t="shared" si="108"/>
        <v>T,2302,76.6,67.7,5,12,1008.5,0,0,G0,0</v>
      </c>
      <c r="BJ112" s="1" t="str">
        <f t="shared" si="68"/>
        <v>T,2301,75.2,68.3,5,12,1008.4,0,0,G0,0|T,2302,76.6,67.7,5,12,1008.5,0,0,G0,0|</v>
      </c>
      <c r="BK112" s="1" t="str">
        <f t="shared" si="69"/>
        <v>75.5,67.8,5.0,9.0,0.0,75.6,30.0,75.6</v>
      </c>
    </row>
    <row r="113" spans="1:63" x14ac:dyDescent="0.2">
      <c r="A113" s="4">
        <f t="shared" si="111"/>
        <v>8.4999999999999858</v>
      </c>
      <c r="B113" s="4">
        <f t="shared" si="70"/>
        <v>42.499999999999929</v>
      </c>
      <c r="C113" s="4">
        <f t="shared" si="71"/>
        <v>0</v>
      </c>
      <c r="D113" s="4">
        <v>1</v>
      </c>
      <c r="E113" s="4">
        <f t="shared" si="72"/>
        <v>8.4999999999999858</v>
      </c>
      <c r="F113" s="19">
        <f t="shared" si="56"/>
        <v>0</v>
      </c>
      <c r="G113" s="19">
        <f t="shared" si="73"/>
        <v>0</v>
      </c>
      <c r="H113" s="19"/>
      <c r="I113" s="19">
        <f t="shared" si="74"/>
        <v>76.250943389509445</v>
      </c>
      <c r="J113" s="19">
        <f t="shared" si="75"/>
        <v>68.249999999999929</v>
      </c>
      <c r="K113" s="19"/>
      <c r="L113" s="19">
        <f t="shared" si="76"/>
        <v>7.794228634059948</v>
      </c>
      <c r="M113" s="19">
        <f t="shared" si="77"/>
        <v>4.4999999999999991</v>
      </c>
      <c r="N113" s="19">
        <f t="shared" si="78"/>
        <v>9</v>
      </c>
      <c r="O113" s="19">
        <f t="shared" si="79"/>
        <v>0.52359877559829882</v>
      </c>
      <c r="P113" s="19">
        <f t="shared" si="80"/>
        <v>29.999999999999996</v>
      </c>
      <c r="Q113" s="19">
        <f t="shared" si="109"/>
        <v>76.499999999999872</v>
      </c>
      <c r="R113" s="19">
        <f t="shared" si="81"/>
        <v>-0.29999999999999993</v>
      </c>
      <c r="S113" s="19">
        <f t="shared" si="82"/>
        <v>0.51961524227066325</v>
      </c>
      <c r="T113" s="4" t="s">
        <v>0</v>
      </c>
      <c r="U113" s="4">
        <f t="shared" si="83"/>
        <v>2301</v>
      </c>
      <c r="V113" s="19">
        <f t="shared" si="57"/>
        <v>75.950943389509447</v>
      </c>
      <c r="W113" s="19">
        <f t="shared" si="58"/>
        <v>68.769615242270589</v>
      </c>
      <c r="X113" s="8">
        <f t="shared" si="84"/>
        <v>5</v>
      </c>
      <c r="Y113" s="4">
        <f t="shared" si="59"/>
        <v>12</v>
      </c>
      <c r="Z113" s="8">
        <f t="shared" si="85"/>
        <v>1008.5</v>
      </c>
      <c r="AA113" s="4">
        <f t="shared" si="86"/>
        <v>0</v>
      </c>
      <c r="AB113" s="4">
        <f t="shared" si="87"/>
        <v>0</v>
      </c>
      <c r="AC113" s="4" t="str">
        <f t="shared" si="88"/>
        <v>G0</v>
      </c>
      <c r="AD113" s="4">
        <f t="shared" si="89"/>
        <v>0</v>
      </c>
      <c r="AE113" s="4">
        <f t="shared" si="90"/>
        <v>8.5999999999999854</v>
      </c>
      <c r="AF113" s="19">
        <f t="shared" si="60"/>
        <v>0</v>
      </c>
      <c r="AG113" s="19">
        <f t="shared" si="61"/>
        <v>0</v>
      </c>
      <c r="AH113" s="19"/>
      <c r="AI113" s="19">
        <f t="shared" si="62"/>
        <v>77.030366252915442</v>
      </c>
      <c r="AJ113" s="19">
        <f t="shared" si="63"/>
        <v>68.699999999999932</v>
      </c>
      <c r="AK113" s="19"/>
      <c r="AL113" s="19">
        <f t="shared" si="64"/>
        <v>7.794228634059948</v>
      </c>
      <c r="AM113" s="19">
        <f t="shared" si="65"/>
        <v>4.4999999999999991</v>
      </c>
      <c r="AN113" s="19">
        <f t="shared" si="91"/>
        <v>9</v>
      </c>
      <c r="AO113" s="19">
        <f t="shared" si="92"/>
        <v>0.52359877559829882</v>
      </c>
      <c r="AP113" s="19">
        <f t="shared" si="93"/>
        <v>29.999999999999996</v>
      </c>
      <c r="AQ113" s="19">
        <f t="shared" si="110"/>
        <v>76.499999999999886</v>
      </c>
      <c r="AR113" s="19">
        <f t="shared" si="94"/>
        <v>0.29999999999999993</v>
      </c>
      <c r="AS113" s="19">
        <f t="shared" si="95"/>
        <v>-0.51961524227066325</v>
      </c>
      <c r="AT113" s="4" t="s">
        <v>0</v>
      </c>
      <c r="AU113" s="4">
        <f t="shared" si="96"/>
        <v>2302</v>
      </c>
      <c r="AV113" s="19">
        <f t="shared" si="66"/>
        <v>77.330366252915439</v>
      </c>
      <c r="AW113" s="19">
        <f t="shared" si="67"/>
        <v>68.180384757729271</v>
      </c>
      <c r="AX113" s="8">
        <f t="shared" si="97"/>
        <v>5</v>
      </c>
      <c r="AY113" s="4">
        <f t="shared" si="98"/>
        <v>12</v>
      </c>
      <c r="AZ113" s="8">
        <f t="shared" si="99"/>
        <v>1008.6</v>
      </c>
      <c r="BA113" s="4">
        <f t="shared" si="100"/>
        <v>0</v>
      </c>
      <c r="BB113" s="4">
        <f t="shared" si="101"/>
        <v>0</v>
      </c>
      <c r="BC113" s="4" t="str">
        <f t="shared" si="102"/>
        <v>G0</v>
      </c>
      <c r="BD113" s="4">
        <f t="shared" si="103"/>
        <v>0</v>
      </c>
      <c r="BE113" s="19">
        <f t="shared" si="104"/>
        <v>0.90000000000000391</v>
      </c>
      <c r="BF113" s="19">
        <f t="shared" si="105"/>
        <v>1.499999999999994</v>
      </c>
      <c r="BG113" s="19">
        <f t="shared" si="106"/>
        <v>156.86989764584428</v>
      </c>
      <c r="BH113" s="1" t="str">
        <f t="shared" si="107"/>
        <v>T,2301,76.0,68.8,5,12,1008.5,0,0,G0,0</v>
      </c>
      <c r="BI113" s="1" t="str">
        <f t="shared" si="108"/>
        <v>T,2302,77.3,68.2,5,12,1008.6,0,0,G0,0</v>
      </c>
      <c r="BJ113" s="1" t="str">
        <f t="shared" si="68"/>
        <v/>
      </c>
      <c r="BK113" s="1" t="str">
        <f t="shared" si="69"/>
        <v>76.3,68.2,5.0,9.0,0.0,76.5,30.0,76.5</v>
      </c>
    </row>
    <row r="114" spans="1:63" x14ac:dyDescent="0.2">
      <c r="A114" s="4">
        <f t="shared" si="111"/>
        <v>8.5999999999999854</v>
      </c>
      <c r="B114" s="4">
        <f t="shared" si="70"/>
        <v>42.999999999999922</v>
      </c>
      <c r="C114" s="4">
        <f t="shared" si="71"/>
        <v>1</v>
      </c>
      <c r="D114" s="4">
        <v>1</v>
      </c>
      <c r="E114" s="4">
        <f t="shared" si="72"/>
        <v>8.5999999999999854</v>
      </c>
      <c r="F114" s="19">
        <f t="shared" si="56"/>
        <v>0</v>
      </c>
      <c r="G114" s="19">
        <f t="shared" si="73"/>
        <v>0</v>
      </c>
      <c r="H114" s="19"/>
      <c r="I114" s="19">
        <f t="shared" si="74"/>
        <v>77.030366252915442</v>
      </c>
      <c r="J114" s="19">
        <f t="shared" si="75"/>
        <v>68.699999999999932</v>
      </c>
      <c r="K114" s="19"/>
      <c r="L114" s="19">
        <f t="shared" si="76"/>
        <v>7.794228634059948</v>
      </c>
      <c r="M114" s="19">
        <f t="shared" si="77"/>
        <v>4.4999999999999991</v>
      </c>
      <c r="N114" s="19">
        <f t="shared" si="78"/>
        <v>9</v>
      </c>
      <c r="O114" s="19">
        <f t="shared" si="79"/>
        <v>0.52359877559829882</v>
      </c>
      <c r="P114" s="19">
        <f t="shared" si="80"/>
        <v>29.999999999999996</v>
      </c>
      <c r="Q114" s="19">
        <f t="shared" si="109"/>
        <v>77.399999999999878</v>
      </c>
      <c r="R114" s="19">
        <f t="shared" si="81"/>
        <v>-0.29999999999999993</v>
      </c>
      <c r="S114" s="19">
        <f t="shared" si="82"/>
        <v>0.51961524227066325</v>
      </c>
      <c r="T114" s="4" t="s">
        <v>0</v>
      </c>
      <c r="U114" s="4">
        <f t="shared" si="83"/>
        <v>2301</v>
      </c>
      <c r="V114" s="19">
        <f t="shared" si="57"/>
        <v>76.730366252915445</v>
      </c>
      <c r="W114" s="19">
        <f t="shared" si="58"/>
        <v>69.219615242270592</v>
      </c>
      <c r="X114" s="8">
        <f t="shared" si="84"/>
        <v>5</v>
      </c>
      <c r="Y114" s="4">
        <f t="shared" si="59"/>
        <v>12</v>
      </c>
      <c r="Z114" s="8">
        <f t="shared" si="85"/>
        <v>1008.6</v>
      </c>
      <c r="AA114" s="4">
        <f t="shared" si="86"/>
        <v>0</v>
      </c>
      <c r="AB114" s="4">
        <f t="shared" si="87"/>
        <v>0</v>
      </c>
      <c r="AC114" s="4" t="str">
        <f t="shared" si="88"/>
        <v>G0</v>
      </c>
      <c r="AD114" s="4">
        <f t="shared" si="89"/>
        <v>0</v>
      </c>
      <c r="AE114" s="4">
        <f t="shared" si="90"/>
        <v>8.6999999999999851</v>
      </c>
      <c r="AF114" s="19">
        <f t="shared" si="60"/>
        <v>0</v>
      </c>
      <c r="AG114" s="19">
        <f t="shared" si="61"/>
        <v>0</v>
      </c>
      <c r="AH114" s="19"/>
      <c r="AI114" s="19">
        <f t="shared" si="62"/>
        <v>77.809789116321426</v>
      </c>
      <c r="AJ114" s="19">
        <f t="shared" si="63"/>
        <v>69.14999999999992</v>
      </c>
      <c r="AK114" s="19"/>
      <c r="AL114" s="19">
        <f t="shared" si="64"/>
        <v>7.794228634059948</v>
      </c>
      <c r="AM114" s="19">
        <f t="shared" si="65"/>
        <v>4.4999999999999991</v>
      </c>
      <c r="AN114" s="19">
        <f t="shared" si="91"/>
        <v>9</v>
      </c>
      <c r="AO114" s="19">
        <f t="shared" si="92"/>
        <v>0.52359877559829882</v>
      </c>
      <c r="AP114" s="19">
        <f t="shared" si="93"/>
        <v>29.999999999999996</v>
      </c>
      <c r="AQ114" s="19">
        <f t="shared" si="110"/>
        <v>77.399999999999878</v>
      </c>
      <c r="AR114" s="19">
        <f t="shared" si="94"/>
        <v>0.29999999999999993</v>
      </c>
      <c r="AS114" s="19">
        <f t="shared" si="95"/>
        <v>-0.51961524227066325</v>
      </c>
      <c r="AT114" s="4" t="s">
        <v>0</v>
      </c>
      <c r="AU114" s="4">
        <f t="shared" si="96"/>
        <v>2302</v>
      </c>
      <c r="AV114" s="19">
        <f t="shared" si="66"/>
        <v>78.109789116321423</v>
      </c>
      <c r="AW114" s="19">
        <f t="shared" si="67"/>
        <v>68.63038475772926</v>
      </c>
      <c r="AX114" s="8">
        <f t="shared" si="97"/>
        <v>5</v>
      </c>
      <c r="AY114" s="4">
        <f t="shared" si="98"/>
        <v>12</v>
      </c>
      <c r="AZ114" s="8">
        <f t="shared" si="99"/>
        <v>1008.6999999999999</v>
      </c>
      <c r="BA114" s="4">
        <f t="shared" si="100"/>
        <v>0</v>
      </c>
      <c r="BB114" s="4">
        <f t="shared" si="101"/>
        <v>0</v>
      </c>
      <c r="BC114" s="4" t="str">
        <f t="shared" si="102"/>
        <v>G0</v>
      </c>
      <c r="BD114" s="4">
        <f t="shared" si="103"/>
        <v>0</v>
      </c>
      <c r="BE114" s="19">
        <f t="shared" si="104"/>
        <v>0.89999999999998448</v>
      </c>
      <c r="BF114" s="19">
        <f t="shared" si="105"/>
        <v>1.4999999999999865</v>
      </c>
      <c r="BG114" s="19">
        <f t="shared" si="106"/>
        <v>156.86989764584357</v>
      </c>
      <c r="BH114" s="1" t="str">
        <f t="shared" si="107"/>
        <v>T,2301,76.7,69.2,5,12,1008.6,0,0,G0,0</v>
      </c>
      <c r="BI114" s="1" t="str">
        <f t="shared" si="108"/>
        <v>T,2302,78.1,68.6,5,12,1008.7,0,0,G0,0</v>
      </c>
      <c r="BJ114" s="1" t="str">
        <f t="shared" si="68"/>
        <v>T,2301,76.7,69.2,5,12,1008.6,0,0,G0,0|T,2302,78.1,68.6,5,12,1008.7,0,0,G0,0|</v>
      </c>
      <c r="BK114" s="1" t="str">
        <f t="shared" si="69"/>
        <v>77.0,68.7,5.0,9.0,0.0,77.4,30.0,77.4</v>
      </c>
    </row>
    <row r="115" spans="1:63" x14ac:dyDescent="0.2">
      <c r="A115" s="4">
        <f t="shared" si="111"/>
        <v>8.6999999999999851</v>
      </c>
      <c r="B115" s="4">
        <f t="shared" si="70"/>
        <v>43.499999999999922</v>
      </c>
      <c r="C115" s="4">
        <f t="shared" si="71"/>
        <v>0</v>
      </c>
      <c r="D115" s="4">
        <v>1</v>
      </c>
      <c r="E115" s="4">
        <f t="shared" si="72"/>
        <v>8.6999999999999851</v>
      </c>
      <c r="F115" s="19">
        <f t="shared" si="56"/>
        <v>0</v>
      </c>
      <c r="G115" s="19">
        <f t="shared" si="73"/>
        <v>0</v>
      </c>
      <c r="H115" s="19"/>
      <c r="I115" s="19">
        <f t="shared" si="74"/>
        <v>77.809789116321426</v>
      </c>
      <c r="J115" s="19">
        <f t="shared" si="75"/>
        <v>69.14999999999992</v>
      </c>
      <c r="K115" s="19"/>
      <c r="L115" s="19">
        <f t="shared" si="76"/>
        <v>7.794228634059948</v>
      </c>
      <c r="M115" s="19">
        <f t="shared" si="77"/>
        <v>4.4999999999999991</v>
      </c>
      <c r="N115" s="19">
        <f t="shared" si="78"/>
        <v>9</v>
      </c>
      <c r="O115" s="19">
        <f t="shared" si="79"/>
        <v>0.52359877559829882</v>
      </c>
      <c r="P115" s="19">
        <f t="shared" si="80"/>
        <v>29.999999999999996</v>
      </c>
      <c r="Q115" s="19">
        <f t="shared" si="109"/>
        <v>78.299999999999869</v>
      </c>
      <c r="R115" s="19">
        <f t="shared" si="81"/>
        <v>-0.29999999999999993</v>
      </c>
      <c r="S115" s="19">
        <f t="shared" si="82"/>
        <v>0.51961524227066325</v>
      </c>
      <c r="T115" s="4" t="s">
        <v>0</v>
      </c>
      <c r="U115" s="4">
        <f t="shared" si="83"/>
        <v>2301</v>
      </c>
      <c r="V115" s="19">
        <f t="shared" si="57"/>
        <v>77.509789116321429</v>
      </c>
      <c r="W115" s="19">
        <f t="shared" si="58"/>
        <v>69.669615242270581</v>
      </c>
      <c r="X115" s="8">
        <f t="shared" si="84"/>
        <v>5</v>
      </c>
      <c r="Y115" s="4">
        <f t="shared" si="59"/>
        <v>12</v>
      </c>
      <c r="Z115" s="8">
        <f t="shared" si="85"/>
        <v>1008.6999999999999</v>
      </c>
      <c r="AA115" s="4">
        <f t="shared" si="86"/>
        <v>0</v>
      </c>
      <c r="AB115" s="4">
        <f t="shared" si="87"/>
        <v>0</v>
      </c>
      <c r="AC115" s="4" t="str">
        <f t="shared" si="88"/>
        <v>G0</v>
      </c>
      <c r="AD115" s="4">
        <f t="shared" si="89"/>
        <v>0</v>
      </c>
      <c r="AE115" s="4">
        <f t="shared" si="90"/>
        <v>8.7999999999999847</v>
      </c>
      <c r="AF115" s="19">
        <f t="shared" si="60"/>
        <v>0</v>
      </c>
      <c r="AG115" s="19">
        <f t="shared" si="61"/>
        <v>0</v>
      </c>
      <c r="AH115" s="19"/>
      <c r="AI115" s="19">
        <f t="shared" si="62"/>
        <v>78.589211979727423</v>
      </c>
      <c r="AJ115" s="19">
        <f t="shared" si="63"/>
        <v>69.599999999999923</v>
      </c>
      <c r="AK115" s="19"/>
      <c r="AL115" s="19">
        <f t="shared" si="64"/>
        <v>7.794228634059948</v>
      </c>
      <c r="AM115" s="19">
        <f t="shared" si="65"/>
        <v>4.4999999999999991</v>
      </c>
      <c r="AN115" s="19">
        <f t="shared" si="91"/>
        <v>9</v>
      </c>
      <c r="AO115" s="19">
        <f t="shared" si="92"/>
        <v>0.52359877559829882</v>
      </c>
      <c r="AP115" s="19">
        <f t="shared" si="93"/>
        <v>29.999999999999996</v>
      </c>
      <c r="AQ115" s="19">
        <f t="shared" si="110"/>
        <v>78.299999999999883</v>
      </c>
      <c r="AR115" s="19">
        <f t="shared" si="94"/>
        <v>0.29999999999999993</v>
      </c>
      <c r="AS115" s="19">
        <f t="shared" si="95"/>
        <v>-0.51961524227066325</v>
      </c>
      <c r="AT115" s="4" t="s">
        <v>0</v>
      </c>
      <c r="AU115" s="4">
        <f t="shared" si="96"/>
        <v>2302</v>
      </c>
      <c r="AV115" s="19">
        <f t="shared" si="66"/>
        <v>78.88921197972742</v>
      </c>
      <c r="AW115" s="19">
        <f t="shared" si="67"/>
        <v>69.080384757729263</v>
      </c>
      <c r="AX115" s="8">
        <f t="shared" si="97"/>
        <v>5</v>
      </c>
      <c r="AY115" s="4">
        <f t="shared" si="98"/>
        <v>12</v>
      </c>
      <c r="AZ115" s="8">
        <f t="shared" si="99"/>
        <v>1008.8</v>
      </c>
      <c r="BA115" s="4">
        <f t="shared" si="100"/>
        <v>0</v>
      </c>
      <c r="BB115" s="4">
        <f t="shared" si="101"/>
        <v>0</v>
      </c>
      <c r="BC115" s="4" t="str">
        <f t="shared" si="102"/>
        <v>G0</v>
      </c>
      <c r="BD115" s="4">
        <f t="shared" si="103"/>
        <v>0</v>
      </c>
      <c r="BE115" s="19">
        <f t="shared" si="104"/>
        <v>0.90000000000000391</v>
      </c>
      <c r="BF115" s="19">
        <f t="shared" si="105"/>
        <v>1.499999999999994</v>
      </c>
      <c r="BG115" s="19">
        <f t="shared" si="106"/>
        <v>156.86989764584428</v>
      </c>
      <c r="BH115" s="1" t="str">
        <f t="shared" si="107"/>
        <v>T,2301,77.5,69.7,5,12,1008.7,0,0,G0,0</v>
      </c>
      <c r="BI115" s="1" t="str">
        <f t="shared" si="108"/>
        <v>T,2302,78.9,69.1,5,12,1008.8,0,0,G0,0</v>
      </c>
      <c r="BJ115" s="1" t="str">
        <f t="shared" si="68"/>
        <v/>
      </c>
      <c r="BK115" s="1" t="str">
        <f t="shared" si="69"/>
        <v>77.8,69.1,5.0,9.0,0.0,78.3,30.0,78.3</v>
      </c>
    </row>
    <row r="116" spans="1:63" x14ac:dyDescent="0.2">
      <c r="A116" s="4">
        <f t="shared" si="111"/>
        <v>8.7999999999999847</v>
      </c>
      <c r="B116" s="4">
        <f t="shared" si="70"/>
        <v>43.999999999999922</v>
      </c>
      <c r="C116" s="4">
        <f t="shared" si="71"/>
        <v>1</v>
      </c>
      <c r="D116" s="4">
        <v>1</v>
      </c>
      <c r="E116" s="4">
        <f t="shared" si="72"/>
        <v>8.7999999999999847</v>
      </c>
      <c r="F116" s="19">
        <f t="shared" si="56"/>
        <v>0</v>
      </c>
      <c r="G116" s="19">
        <f t="shared" si="73"/>
        <v>0</v>
      </c>
      <c r="H116" s="19"/>
      <c r="I116" s="19">
        <f t="shared" si="74"/>
        <v>78.589211979727423</v>
      </c>
      <c r="J116" s="19">
        <f t="shared" si="75"/>
        <v>69.599999999999923</v>
      </c>
      <c r="K116" s="19"/>
      <c r="L116" s="19">
        <f t="shared" si="76"/>
        <v>7.794228634059948</v>
      </c>
      <c r="M116" s="19">
        <f t="shared" si="77"/>
        <v>4.4999999999999991</v>
      </c>
      <c r="N116" s="19">
        <f t="shared" si="78"/>
        <v>9</v>
      </c>
      <c r="O116" s="19">
        <f t="shared" si="79"/>
        <v>0.52359877559829882</v>
      </c>
      <c r="P116" s="19">
        <f t="shared" si="80"/>
        <v>29.999999999999996</v>
      </c>
      <c r="Q116" s="19">
        <f t="shared" si="109"/>
        <v>79.199999999999875</v>
      </c>
      <c r="R116" s="19">
        <f t="shared" si="81"/>
        <v>-0.29999999999999993</v>
      </c>
      <c r="S116" s="19">
        <f t="shared" si="82"/>
        <v>0.51961524227066325</v>
      </c>
      <c r="T116" s="4" t="s">
        <v>0</v>
      </c>
      <c r="U116" s="4">
        <f t="shared" si="83"/>
        <v>2301</v>
      </c>
      <c r="V116" s="19">
        <f t="shared" si="57"/>
        <v>78.289211979727426</v>
      </c>
      <c r="W116" s="19">
        <f t="shared" si="58"/>
        <v>70.119615242270584</v>
      </c>
      <c r="X116" s="8">
        <f t="shared" si="84"/>
        <v>5</v>
      </c>
      <c r="Y116" s="4">
        <f t="shared" si="59"/>
        <v>12</v>
      </c>
      <c r="Z116" s="8">
        <f t="shared" si="85"/>
        <v>1008.8</v>
      </c>
      <c r="AA116" s="4">
        <f t="shared" si="86"/>
        <v>0</v>
      </c>
      <c r="AB116" s="4">
        <f t="shared" si="87"/>
        <v>0</v>
      </c>
      <c r="AC116" s="4" t="str">
        <f t="shared" si="88"/>
        <v>G0</v>
      </c>
      <c r="AD116" s="4">
        <f t="shared" si="89"/>
        <v>0</v>
      </c>
      <c r="AE116" s="4">
        <f t="shared" si="90"/>
        <v>8.8999999999999844</v>
      </c>
      <c r="AF116" s="19">
        <f t="shared" si="60"/>
        <v>0</v>
      </c>
      <c r="AG116" s="19">
        <f t="shared" si="61"/>
        <v>0</v>
      </c>
      <c r="AH116" s="19"/>
      <c r="AI116" s="19">
        <f t="shared" si="62"/>
        <v>79.368634843133421</v>
      </c>
      <c r="AJ116" s="19">
        <f t="shared" si="63"/>
        <v>70.049999999999926</v>
      </c>
      <c r="AK116" s="19"/>
      <c r="AL116" s="19">
        <f t="shared" si="64"/>
        <v>7.794228634059948</v>
      </c>
      <c r="AM116" s="19">
        <f t="shared" si="65"/>
        <v>4.4999999999999991</v>
      </c>
      <c r="AN116" s="19">
        <f t="shared" si="91"/>
        <v>9</v>
      </c>
      <c r="AO116" s="19">
        <f t="shared" si="92"/>
        <v>0.52359877559829882</v>
      </c>
      <c r="AP116" s="19">
        <f t="shared" si="93"/>
        <v>29.999999999999996</v>
      </c>
      <c r="AQ116" s="19">
        <f t="shared" si="110"/>
        <v>79.199999999999889</v>
      </c>
      <c r="AR116" s="19">
        <f t="shared" si="94"/>
        <v>0.29999999999999993</v>
      </c>
      <c r="AS116" s="19">
        <f t="shared" si="95"/>
        <v>-0.51961524227066325</v>
      </c>
      <c r="AT116" s="4" t="s">
        <v>0</v>
      </c>
      <c r="AU116" s="4">
        <f t="shared" si="96"/>
        <v>2302</v>
      </c>
      <c r="AV116" s="19">
        <f t="shared" si="66"/>
        <v>79.668634843133418</v>
      </c>
      <c r="AW116" s="19">
        <f t="shared" si="67"/>
        <v>69.530384757729266</v>
      </c>
      <c r="AX116" s="8">
        <f t="shared" si="97"/>
        <v>5</v>
      </c>
      <c r="AY116" s="4">
        <f t="shared" si="98"/>
        <v>12</v>
      </c>
      <c r="AZ116" s="8">
        <f t="shared" si="99"/>
        <v>1008.9</v>
      </c>
      <c r="BA116" s="4">
        <f t="shared" si="100"/>
        <v>0</v>
      </c>
      <c r="BB116" s="4">
        <f t="shared" si="101"/>
        <v>0</v>
      </c>
      <c r="BC116" s="4" t="str">
        <f t="shared" si="102"/>
        <v>G0</v>
      </c>
      <c r="BD116" s="4">
        <f t="shared" si="103"/>
        <v>0</v>
      </c>
      <c r="BE116" s="19">
        <f t="shared" si="104"/>
        <v>0.90000000000000391</v>
      </c>
      <c r="BF116" s="19">
        <f t="shared" si="105"/>
        <v>1.499999999999994</v>
      </c>
      <c r="BG116" s="19">
        <f t="shared" si="106"/>
        <v>156.86989764584428</v>
      </c>
      <c r="BH116" s="1" t="str">
        <f t="shared" si="107"/>
        <v>T,2301,78.3,70.1,5,12,1008.8,0,0,G0,0</v>
      </c>
      <c r="BI116" s="1" t="str">
        <f t="shared" si="108"/>
        <v>T,2302,79.7,69.5,5,12,1008.9,0,0,G0,0</v>
      </c>
      <c r="BJ116" s="1" t="str">
        <f t="shared" si="68"/>
        <v>T,2301,78.3,70.1,5,12,1008.8,0,0,G0,0|T,2302,79.7,69.5,5,12,1008.9,0,0,G0,0|</v>
      </c>
      <c r="BK116" s="1" t="str">
        <f t="shared" si="69"/>
        <v>78.6,69.6,5.0,9.0,0.0,79.2,30.0,79.2</v>
      </c>
    </row>
    <row r="117" spans="1:63" x14ac:dyDescent="0.2">
      <c r="A117" s="4">
        <f t="shared" si="111"/>
        <v>8.8999999999999844</v>
      </c>
      <c r="B117" s="4">
        <f t="shared" si="70"/>
        <v>44.499999999999922</v>
      </c>
      <c r="C117" s="4">
        <f t="shared" si="71"/>
        <v>0</v>
      </c>
      <c r="D117" s="4">
        <v>1</v>
      </c>
      <c r="E117" s="4">
        <f t="shared" si="72"/>
        <v>8.8999999999999844</v>
      </c>
      <c r="F117" s="19">
        <f t="shared" si="56"/>
        <v>0</v>
      </c>
      <c r="G117" s="19">
        <f t="shared" si="73"/>
        <v>0</v>
      </c>
      <c r="H117" s="19"/>
      <c r="I117" s="19">
        <f t="shared" si="74"/>
        <v>79.368634843133421</v>
      </c>
      <c r="J117" s="19">
        <f t="shared" si="75"/>
        <v>70.049999999999926</v>
      </c>
      <c r="K117" s="19"/>
      <c r="L117" s="19">
        <f t="shared" si="76"/>
        <v>7.794228634059948</v>
      </c>
      <c r="M117" s="19">
        <f t="shared" si="77"/>
        <v>4.4999999999999991</v>
      </c>
      <c r="N117" s="19">
        <f t="shared" si="78"/>
        <v>9</v>
      </c>
      <c r="O117" s="19">
        <f t="shared" si="79"/>
        <v>0.52359877559829882</v>
      </c>
      <c r="P117" s="19">
        <f t="shared" si="80"/>
        <v>29.999999999999996</v>
      </c>
      <c r="Q117" s="19">
        <f t="shared" si="109"/>
        <v>80.099999999999881</v>
      </c>
      <c r="R117" s="19">
        <f t="shared" si="81"/>
        <v>-0.29999999999999993</v>
      </c>
      <c r="S117" s="19">
        <f t="shared" si="82"/>
        <v>0.51961524227066325</v>
      </c>
      <c r="T117" s="4" t="s">
        <v>0</v>
      </c>
      <c r="U117" s="4">
        <f t="shared" si="83"/>
        <v>2301</v>
      </c>
      <c r="V117" s="19">
        <f t="shared" si="57"/>
        <v>79.068634843133424</v>
      </c>
      <c r="W117" s="19">
        <f t="shared" si="58"/>
        <v>70.569615242270586</v>
      </c>
      <c r="X117" s="8">
        <f t="shared" si="84"/>
        <v>5</v>
      </c>
      <c r="Y117" s="4">
        <f t="shared" si="59"/>
        <v>12</v>
      </c>
      <c r="Z117" s="8">
        <f t="shared" si="85"/>
        <v>1008.9</v>
      </c>
      <c r="AA117" s="4">
        <f t="shared" si="86"/>
        <v>0</v>
      </c>
      <c r="AB117" s="4">
        <f t="shared" si="87"/>
        <v>0</v>
      </c>
      <c r="AC117" s="4" t="str">
        <f t="shared" si="88"/>
        <v>G0</v>
      </c>
      <c r="AD117" s="4">
        <f t="shared" si="89"/>
        <v>0</v>
      </c>
      <c r="AE117" s="4">
        <f t="shared" si="90"/>
        <v>8.999999999999984</v>
      </c>
      <c r="AF117" s="19">
        <f t="shared" si="60"/>
        <v>0</v>
      </c>
      <c r="AG117" s="19">
        <f t="shared" si="61"/>
        <v>0</v>
      </c>
      <c r="AH117" s="19"/>
      <c r="AI117" s="19">
        <f t="shared" si="62"/>
        <v>80.148057706539404</v>
      </c>
      <c r="AJ117" s="19">
        <f t="shared" si="63"/>
        <v>70.499999999999915</v>
      </c>
      <c r="AK117" s="19"/>
      <c r="AL117" s="19">
        <f t="shared" si="64"/>
        <v>7.794228634059948</v>
      </c>
      <c r="AM117" s="19">
        <f t="shared" si="65"/>
        <v>4.4999999999999991</v>
      </c>
      <c r="AN117" s="19">
        <f t="shared" si="91"/>
        <v>9</v>
      </c>
      <c r="AO117" s="19">
        <f t="shared" si="92"/>
        <v>0.52359877559829882</v>
      </c>
      <c r="AP117" s="19">
        <f t="shared" si="93"/>
        <v>29.999999999999996</v>
      </c>
      <c r="AQ117" s="19">
        <f t="shared" si="110"/>
        <v>80.099999999999881</v>
      </c>
      <c r="AR117" s="19">
        <f t="shared" si="94"/>
        <v>0.29999999999999993</v>
      </c>
      <c r="AS117" s="19">
        <f t="shared" si="95"/>
        <v>-0.51961524227066325</v>
      </c>
      <c r="AT117" s="4" t="s">
        <v>0</v>
      </c>
      <c r="AU117" s="4">
        <f t="shared" si="96"/>
        <v>2302</v>
      </c>
      <c r="AV117" s="19">
        <f t="shared" si="66"/>
        <v>80.448057706539402</v>
      </c>
      <c r="AW117" s="19">
        <f t="shared" si="67"/>
        <v>69.980384757729254</v>
      </c>
      <c r="AX117" s="8">
        <f t="shared" si="97"/>
        <v>5</v>
      </c>
      <c r="AY117" s="4">
        <f t="shared" si="98"/>
        <v>12</v>
      </c>
      <c r="AZ117" s="8">
        <f t="shared" si="99"/>
        <v>1009</v>
      </c>
      <c r="BA117" s="4">
        <f t="shared" si="100"/>
        <v>0</v>
      </c>
      <c r="BB117" s="4">
        <f t="shared" si="101"/>
        <v>0</v>
      </c>
      <c r="BC117" s="4" t="str">
        <f t="shared" si="102"/>
        <v>G0</v>
      </c>
      <c r="BD117" s="4">
        <f t="shared" si="103"/>
        <v>0</v>
      </c>
      <c r="BE117" s="19">
        <f t="shared" si="104"/>
        <v>0.89999999999998448</v>
      </c>
      <c r="BF117" s="19">
        <f t="shared" si="105"/>
        <v>1.4999999999999865</v>
      </c>
      <c r="BG117" s="19">
        <f t="shared" si="106"/>
        <v>156.86989764584357</v>
      </c>
      <c r="BH117" s="1" t="str">
        <f t="shared" si="107"/>
        <v>T,2301,79.1,70.6,5,12,1008.9,0,0,G0,0</v>
      </c>
      <c r="BI117" s="1" t="str">
        <f t="shared" si="108"/>
        <v>T,2302,80.4,70.0,5,12,1009.0,0,0,G0,0</v>
      </c>
      <c r="BJ117" s="1" t="str">
        <f t="shared" si="68"/>
        <v/>
      </c>
      <c r="BK117" s="1" t="str">
        <f t="shared" si="69"/>
        <v>79.4,70.0,5.0,9.0,0.0,80.1,30.0,80.1</v>
      </c>
    </row>
    <row r="118" spans="1:63" x14ac:dyDescent="0.2">
      <c r="A118" s="4">
        <f t="shared" si="111"/>
        <v>8.999999999999984</v>
      </c>
      <c r="B118" s="4">
        <f t="shared" si="70"/>
        <v>44.999999999999915</v>
      </c>
      <c r="C118" s="4">
        <f t="shared" si="71"/>
        <v>1</v>
      </c>
      <c r="D118" s="4">
        <v>1</v>
      </c>
      <c r="E118" s="4">
        <f t="shared" si="72"/>
        <v>8.999999999999984</v>
      </c>
      <c r="F118" s="19">
        <f t="shared" si="56"/>
        <v>0</v>
      </c>
      <c r="G118" s="19">
        <f t="shared" si="73"/>
        <v>0</v>
      </c>
      <c r="H118" s="19"/>
      <c r="I118" s="19">
        <f t="shared" si="74"/>
        <v>80.148057706539404</v>
      </c>
      <c r="J118" s="19">
        <f t="shared" si="75"/>
        <v>70.499999999999915</v>
      </c>
      <c r="K118" s="19"/>
      <c r="L118" s="19">
        <f t="shared" si="76"/>
        <v>7.794228634059948</v>
      </c>
      <c r="M118" s="19">
        <f t="shared" si="77"/>
        <v>4.4999999999999991</v>
      </c>
      <c r="N118" s="19">
        <f t="shared" si="78"/>
        <v>9</v>
      </c>
      <c r="O118" s="19">
        <f t="shared" si="79"/>
        <v>0.52359877559829882</v>
      </c>
      <c r="P118" s="19">
        <f t="shared" si="80"/>
        <v>29.999999999999996</v>
      </c>
      <c r="Q118" s="19">
        <f t="shared" si="109"/>
        <v>80.999999999999872</v>
      </c>
      <c r="R118" s="19">
        <f t="shared" si="81"/>
        <v>-0.29999999999999993</v>
      </c>
      <c r="S118" s="19">
        <f t="shared" si="82"/>
        <v>0.51961524227066325</v>
      </c>
      <c r="T118" s="4" t="s">
        <v>0</v>
      </c>
      <c r="U118" s="4">
        <f t="shared" si="83"/>
        <v>2301</v>
      </c>
      <c r="V118" s="19">
        <f t="shared" si="57"/>
        <v>79.848057706539407</v>
      </c>
      <c r="W118" s="19">
        <f t="shared" si="58"/>
        <v>71.019615242270575</v>
      </c>
      <c r="X118" s="8">
        <f t="shared" si="84"/>
        <v>5</v>
      </c>
      <c r="Y118" s="4">
        <f t="shared" si="59"/>
        <v>12</v>
      </c>
      <c r="Z118" s="8">
        <f t="shared" si="85"/>
        <v>1009</v>
      </c>
      <c r="AA118" s="4">
        <f t="shared" si="86"/>
        <v>0</v>
      </c>
      <c r="AB118" s="4">
        <f t="shared" si="87"/>
        <v>0</v>
      </c>
      <c r="AC118" s="4" t="str">
        <f t="shared" si="88"/>
        <v>G0</v>
      </c>
      <c r="AD118" s="4">
        <f t="shared" si="89"/>
        <v>0</v>
      </c>
      <c r="AE118" s="4">
        <f t="shared" si="90"/>
        <v>9.0999999999999837</v>
      </c>
      <c r="AF118" s="19">
        <f t="shared" si="60"/>
        <v>0</v>
      </c>
      <c r="AG118" s="19">
        <f t="shared" si="61"/>
        <v>0</v>
      </c>
      <c r="AH118" s="19"/>
      <c r="AI118" s="19">
        <f t="shared" si="62"/>
        <v>80.927480569945402</v>
      </c>
      <c r="AJ118" s="19">
        <f t="shared" si="63"/>
        <v>70.949999999999918</v>
      </c>
      <c r="AK118" s="19"/>
      <c r="AL118" s="19">
        <f t="shared" si="64"/>
        <v>7.794228634059948</v>
      </c>
      <c r="AM118" s="19">
        <f t="shared" si="65"/>
        <v>4.4999999999999991</v>
      </c>
      <c r="AN118" s="19">
        <f t="shared" si="91"/>
        <v>9</v>
      </c>
      <c r="AO118" s="19">
        <f t="shared" si="92"/>
        <v>0.52359877559829882</v>
      </c>
      <c r="AP118" s="19">
        <f t="shared" si="93"/>
        <v>29.999999999999996</v>
      </c>
      <c r="AQ118" s="19">
        <f t="shared" si="110"/>
        <v>80.999999999999886</v>
      </c>
      <c r="AR118" s="19">
        <f t="shared" si="94"/>
        <v>0.29999999999999993</v>
      </c>
      <c r="AS118" s="19">
        <f t="shared" si="95"/>
        <v>-0.51961524227066325</v>
      </c>
      <c r="AT118" s="4" t="s">
        <v>0</v>
      </c>
      <c r="AU118" s="4">
        <f t="shared" si="96"/>
        <v>2302</v>
      </c>
      <c r="AV118" s="19">
        <f t="shared" si="66"/>
        <v>81.227480569945399</v>
      </c>
      <c r="AW118" s="19">
        <f t="shared" si="67"/>
        <v>70.430384757729257</v>
      </c>
      <c r="AX118" s="8">
        <f t="shared" si="97"/>
        <v>5</v>
      </c>
      <c r="AY118" s="4">
        <f t="shared" si="98"/>
        <v>12</v>
      </c>
      <c r="AZ118" s="8">
        <f t="shared" si="99"/>
        <v>1009.1</v>
      </c>
      <c r="BA118" s="4">
        <f t="shared" si="100"/>
        <v>0</v>
      </c>
      <c r="BB118" s="4">
        <f t="shared" si="101"/>
        <v>0</v>
      </c>
      <c r="BC118" s="4" t="str">
        <f t="shared" si="102"/>
        <v>G0</v>
      </c>
      <c r="BD118" s="4">
        <f t="shared" si="103"/>
        <v>0</v>
      </c>
      <c r="BE118" s="19">
        <f t="shared" si="104"/>
        <v>0.90000000000000391</v>
      </c>
      <c r="BF118" s="19">
        <f t="shared" si="105"/>
        <v>1.499999999999994</v>
      </c>
      <c r="BG118" s="19">
        <f t="shared" si="106"/>
        <v>156.86989764584428</v>
      </c>
      <c r="BH118" s="1" t="str">
        <f t="shared" si="107"/>
        <v>T,2301,79.8,71.0,5,12,1009.0,0,0,G0,0</v>
      </c>
      <c r="BI118" s="1" t="str">
        <f t="shared" si="108"/>
        <v>T,2302,81.2,70.4,5,12,1009.1,0,0,G0,0</v>
      </c>
      <c r="BJ118" s="1" t="str">
        <f t="shared" si="68"/>
        <v>T,2301,79.8,71.0,5,12,1009.0,0,0,G0,0|T,2302,81.2,70.4,5,12,1009.1,0,0,G0,0|</v>
      </c>
      <c r="BK118" s="1" t="str">
        <f t="shared" si="69"/>
        <v>80.1,70.5,5.0,9.0,0.0,81.0,30.0,81.0</v>
      </c>
    </row>
    <row r="119" spans="1:63" x14ac:dyDescent="0.2">
      <c r="A119" s="4">
        <f t="shared" si="111"/>
        <v>9.0999999999999837</v>
      </c>
      <c r="B119" s="4">
        <f t="shared" si="70"/>
        <v>45.499999999999915</v>
      </c>
      <c r="C119" s="4">
        <f t="shared" si="71"/>
        <v>0</v>
      </c>
      <c r="D119" s="4">
        <v>1</v>
      </c>
      <c r="E119" s="4">
        <f t="shared" si="72"/>
        <v>9.0999999999999837</v>
      </c>
      <c r="F119" s="19">
        <f t="shared" si="56"/>
        <v>0</v>
      </c>
      <c r="G119" s="19">
        <f t="shared" si="73"/>
        <v>0</v>
      </c>
      <c r="H119" s="19"/>
      <c r="I119" s="19">
        <f t="shared" si="74"/>
        <v>80.927480569945402</v>
      </c>
      <c r="J119" s="19">
        <f t="shared" si="75"/>
        <v>70.949999999999918</v>
      </c>
      <c r="K119" s="19"/>
      <c r="L119" s="19">
        <f t="shared" si="76"/>
        <v>7.794228634059948</v>
      </c>
      <c r="M119" s="19">
        <f t="shared" si="77"/>
        <v>4.4999999999999991</v>
      </c>
      <c r="N119" s="19">
        <f t="shared" si="78"/>
        <v>9</v>
      </c>
      <c r="O119" s="19">
        <f t="shared" si="79"/>
        <v>0.52359877559829882</v>
      </c>
      <c r="P119" s="19">
        <f t="shared" si="80"/>
        <v>29.999999999999996</v>
      </c>
      <c r="Q119" s="19">
        <f t="shared" si="109"/>
        <v>81.899999999999878</v>
      </c>
      <c r="R119" s="19">
        <f t="shared" si="81"/>
        <v>-0.29999999999999993</v>
      </c>
      <c r="S119" s="19">
        <f t="shared" si="82"/>
        <v>0.51961524227066325</v>
      </c>
      <c r="T119" s="4" t="s">
        <v>0</v>
      </c>
      <c r="U119" s="4">
        <f t="shared" si="83"/>
        <v>2301</v>
      </c>
      <c r="V119" s="19">
        <f t="shared" si="57"/>
        <v>80.627480569945405</v>
      </c>
      <c r="W119" s="19">
        <f t="shared" si="58"/>
        <v>71.469615242270578</v>
      </c>
      <c r="X119" s="8">
        <f t="shared" si="84"/>
        <v>5</v>
      </c>
      <c r="Y119" s="4">
        <f t="shared" si="59"/>
        <v>12</v>
      </c>
      <c r="Z119" s="8">
        <f t="shared" si="85"/>
        <v>1009.1</v>
      </c>
      <c r="AA119" s="4">
        <f t="shared" si="86"/>
        <v>0</v>
      </c>
      <c r="AB119" s="4">
        <f t="shared" si="87"/>
        <v>0</v>
      </c>
      <c r="AC119" s="4" t="str">
        <f t="shared" si="88"/>
        <v>G0</v>
      </c>
      <c r="AD119" s="4">
        <f t="shared" si="89"/>
        <v>0</v>
      </c>
      <c r="AE119" s="4">
        <f t="shared" si="90"/>
        <v>9.1999999999999833</v>
      </c>
      <c r="AF119" s="19">
        <f t="shared" si="60"/>
        <v>0</v>
      </c>
      <c r="AG119" s="19">
        <f t="shared" si="61"/>
        <v>0</v>
      </c>
      <c r="AH119" s="19"/>
      <c r="AI119" s="19">
        <f t="shared" si="62"/>
        <v>81.706903433351386</v>
      </c>
      <c r="AJ119" s="19">
        <f t="shared" si="63"/>
        <v>71.39999999999992</v>
      </c>
      <c r="AK119" s="19"/>
      <c r="AL119" s="19">
        <f t="shared" si="64"/>
        <v>7.794228634059948</v>
      </c>
      <c r="AM119" s="19">
        <f t="shared" si="65"/>
        <v>4.4999999999999991</v>
      </c>
      <c r="AN119" s="19">
        <f t="shared" si="91"/>
        <v>9</v>
      </c>
      <c r="AO119" s="19">
        <f t="shared" si="92"/>
        <v>0.52359877559829882</v>
      </c>
      <c r="AP119" s="19">
        <f t="shared" si="93"/>
        <v>29.999999999999996</v>
      </c>
      <c r="AQ119" s="19">
        <f t="shared" si="110"/>
        <v>81.899999999999878</v>
      </c>
      <c r="AR119" s="19">
        <f t="shared" si="94"/>
        <v>0.29999999999999993</v>
      </c>
      <c r="AS119" s="19">
        <f t="shared" si="95"/>
        <v>-0.51961524227066325</v>
      </c>
      <c r="AT119" s="4" t="s">
        <v>0</v>
      </c>
      <c r="AU119" s="4">
        <f t="shared" si="96"/>
        <v>2302</v>
      </c>
      <c r="AV119" s="19">
        <f t="shared" si="66"/>
        <v>82.006903433351383</v>
      </c>
      <c r="AW119" s="19">
        <f t="shared" si="67"/>
        <v>70.88038475772926</v>
      </c>
      <c r="AX119" s="8">
        <f t="shared" si="97"/>
        <v>5</v>
      </c>
      <c r="AY119" s="4">
        <f t="shared" si="98"/>
        <v>12</v>
      </c>
      <c r="AZ119" s="8">
        <f t="shared" si="99"/>
        <v>1009.1999999999999</v>
      </c>
      <c r="BA119" s="4">
        <f t="shared" si="100"/>
        <v>0</v>
      </c>
      <c r="BB119" s="4">
        <f t="shared" si="101"/>
        <v>0</v>
      </c>
      <c r="BC119" s="4" t="str">
        <f t="shared" si="102"/>
        <v>G0</v>
      </c>
      <c r="BD119" s="4">
        <f t="shared" si="103"/>
        <v>0</v>
      </c>
      <c r="BE119" s="19">
        <f t="shared" si="104"/>
        <v>0.89999999999999158</v>
      </c>
      <c r="BF119" s="19">
        <f t="shared" si="105"/>
        <v>1.4999999999999811</v>
      </c>
      <c r="BG119" s="19">
        <f t="shared" si="106"/>
        <v>156.86989764584405</v>
      </c>
      <c r="BH119" s="1" t="str">
        <f t="shared" si="107"/>
        <v>T,2301,80.6,71.5,5,12,1009.1,0,0,G0,0</v>
      </c>
      <c r="BI119" s="1" t="str">
        <f t="shared" si="108"/>
        <v>T,2302,82.0,70.9,5,12,1009.2,0,0,G0,0</v>
      </c>
      <c r="BJ119" s="1" t="str">
        <f t="shared" si="68"/>
        <v/>
      </c>
      <c r="BK119" s="1" t="str">
        <f t="shared" si="69"/>
        <v>80.9,70.9,5.0,9.0,0.0,81.9,30.0,81.9</v>
      </c>
    </row>
    <row r="120" spans="1:63" x14ac:dyDescent="0.2">
      <c r="A120" s="4">
        <f t="shared" si="111"/>
        <v>9.1999999999999833</v>
      </c>
      <c r="B120" s="4">
        <f t="shared" si="70"/>
        <v>45.999999999999915</v>
      </c>
      <c r="C120" s="4">
        <f t="shared" si="71"/>
        <v>1</v>
      </c>
      <c r="D120" s="4">
        <v>1</v>
      </c>
      <c r="E120" s="4">
        <f t="shared" si="72"/>
        <v>9.1999999999999833</v>
      </c>
      <c r="F120" s="19">
        <f t="shared" si="56"/>
        <v>0</v>
      </c>
      <c r="G120" s="19">
        <f t="shared" si="73"/>
        <v>0</v>
      </c>
      <c r="H120" s="19"/>
      <c r="I120" s="19">
        <f t="shared" si="74"/>
        <v>81.706903433351386</v>
      </c>
      <c r="J120" s="19">
        <f t="shared" si="75"/>
        <v>71.39999999999992</v>
      </c>
      <c r="K120" s="19"/>
      <c r="L120" s="19">
        <f t="shared" si="76"/>
        <v>7.794228634059948</v>
      </c>
      <c r="M120" s="19">
        <f t="shared" si="77"/>
        <v>4.4999999999999991</v>
      </c>
      <c r="N120" s="19">
        <f t="shared" si="78"/>
        <v>9</v>
      </c>
      <c r="O120" s="19">
        <f t="shared" si="79"/>
        <v>0.52359877559829882</v>
      </c>
      <c r="P120" s="19">
        <f t="shared" si="80"/>
        <v>29.999999999999996</v>
      </c>
      <c r="Q120" s="19">
        <f t="shared" si="109"/>
        <v>82.799999999999869</v>
      </c>
      <c r="R120" s="19">
        <f t="shared" si="81"/>
        <v>-0.29999999999999993</v>
      </c>
      <c r="S120" s="19">
        <f t="shared" si="82"/>
        <v>0.51961524227066325</v>
      </c>
      <c r="T120" s="4" t="s">
        <v>0</v>
      </c>
      <c r="U120" s="4">
        <f t="shared" si="83"/>
        <v>2301</v>
      </c>
      <c r="V120" s="19">
        <f t="shared" si="57"/>
        <v>81.406903433351388</v>
      </c>
      <c r="W120" s="19">
        <f t="shared" si="58"/>
        <v>71.919615242270581</v>
      </c>
      <c r="X120" s="8">
        <f t="shared" si="84"/>
        <v>5</v>
      </c>
      <c r="Y120" s="4">
        <f t="shared" si="59"/>
        <v>12</v>
      </c>
      <c r="Z120" s="8">
        <f t="shared" si="85"/>
        <v>1009.1999999999999</v>
      </c>
      <c r="AA120" s="4">
        <f t="shared" si="86"/>
        <v>0</v>
      </c>
      <c r="AB120" s="4">
        <f t="shared" si="87"/>
        <v>0</v>
      </c>
      <c r="AC120" s="4" t="str">
        <f t="shared" si="88"/>
        <v>G0</v>
      </c>
      <c r="AD120" s="4">
        <f t="shared" si="89"/>
        <v>0</v>
      </c>
      <c r="AE120" s="4">
        <f t="shared" si="90"/>
        <v>9.2999999999999829</v>
      </c>
      <c r="AF120" s="19">
        <f t="shared" si="60"/>
        <v>0</v>
      </c>
      <c r="AG120" s="19">
        <f t="shared" si="61"/>
        <v>0</v>
      </c>
      <c r="AH120" s="19"/>
      <c r="AI120" s="19">
        <f t="shared" si="62"/>
        <v>82.486326296757383</v>
      </c>
      <c r="AJ120" s="19">
        <f t="shared" si="63"/>
        <v>71.849999999999909</v>
      </c>
      <c r="AK120" s="19"/>
      <c r="AL120" s="19">
        <f t="shared" si="64"/>
        <v>7.794228634059948</v>
      </c>
      <c r="AM120" s="19">
        <f t="shared" si="65"/>
        <v>4.4999999999999991</v>
      </c>
      <c r="AN120" s="19">
        <f t="shared" si="91"/>
        <v>9</v>
      </c>
      <c r="AO120" s="19">
        <f t="shared" si="92"/>
        <v>0.52359877559829882</v>
      </c>
      <c r="AP120" s="19">
        <f t="shared" si="93"/>
        <v>29.999999999999996</v>
      </c>
      <c r="AQ120" s="19">
        <f t="shared" si="110"/>
        <v>82.799999999999869</v>
      </c>
      <c r="AR120" s="19">
        <f t="shared" si="94"/>
        <v>0.29999999999999993</v>
      </c>
      <c r="AS120" s="19">
        <f t="shared" si="95"/>
        <v>-0.51961524227066325</v>
      </c>
      <c r="AT120" s="4" t="s">
        <v>0</v>
      </c>
      <c r="AU120" s="4">
        <f t="shared" si="96"/>
        <v>2302</v>
      </c>
      <c r="AV120" s="19">
        <f t="shared" si="66"/>
        <v>82.78632629675738</v>
      </c>
      <c r="AW120" s="19">
        <f t="shared" si="67"/>
        <v>71.330384757729249</v>
      </c>
      <c r="AX120" s="8">
        <f t="shared" si="97"/>
        <v>5</v>
      </c>
      <c r="AY120" s="4">
        <f t="shared" si="98"/>
        <v>12</v>
      </c>
      <c r="AZ120" s="8">
        <f t="shared" si="99"/>
        <v>1009.3</v>
      </c>
      <c r="BA120" s="4">
        <f t="shared" si="100"/>
        <v>0</v>
      </c>
      <c r="BB120" s="4">
        <f t="shared" si="101"/>
        <v>0</v>
      </c>
      <c r="BC120" s="4" t="str">
        <f t="shared" si="102"/>
        <v>G0</v>
      </c>
      <c r="BD120" s="4">
        <f t="shared" si="103"/>
        <v>0</v>
      </c>
      <c r="BE120" s="19">
        <f t="shared" si="104"/>
        <v>0.8999999999999968</v>
      </c>
      <c r="BF120" s="19">
        <f t="shared" si="105"/>
        <v>1.4999999999999998</v>
      </c>
      <c r="BG120" s="19">
        <f t="shared" si="106"/>
        <v>156.86989764584376</v>
      </c>
      <c r="BH120" s="1" t="str">
        <f t="shared" si="107"/>
        <v>T,2301,81.4,71.9,5,12,1009.2,0,0,G0,0</v>
      </c>
      <c r="BI120" s="1" t="str">
        <f t="shared" si="108"/>
        <v>T,2302,82.8,71.3,5,12,1009.3,0,0,G0,0</v>
      </c>
      <c r="BJ120" s="1" t="str">
        <f t="shared" si="68"/>
        <v>T,2301,81.4,71.9,5,12,1009.2,0,0,G0,0|T,2302,82.8,71.3,5,12,1009.3,0,0,G0,0|</v>
      </c>
      <c r="BK120" s="1" t="str">
        <f t="shared" si="69"/>
        <v>81.7,71.4,5.0,9.0,0.0,82.8,30.0,82.8</v>
      </c>
    </row>
    <row r="121" spans="1:63" x14ac:dyDescent="0.2">
      <c r="A121" s="4">
        <f t="shared" si="111"/>
        <v>9.2999999999999829</v>
      </c>
      <c r="B121" s="4">
        <f t="shared" si="70"/>
        <v>46.499999999999915</v>
      </c>
      <c r="C121" s="4">
        <f t="shared" si="71"/>
        <v>0</v>
      </c>
      <c r="D121" s="4">
        <v>1</v>
      </c>
      <c r="E121" s="4">
        <f t="shared" si="72"/>
        <v>9.2999999999999829</v>
      </c>
      <c r="F121" s="19">
        <f t="shared" si="56"/>
        <v>0</v>
      </c>
      <c r="G121" s="19">
        <f t="shared" si="73"/>
        <v>0</v>
      </c>
      <c r="H121" s="19"/>
      <c r="I121" s="19">
        <f t="shared" si="74"/>
        <v>82.486326296757383</v>
      </c>
      <c r="J121" s="19">
        <f t="shared" si="75"/>
        <v>71.849999999999909</v>
      </c>
      <c r="K121" s="19"/>
      <c r="L121" s="19">
        <f t="shared" si="76"/>
        <v>7.794228634059948</v>
      </c>
      <c r="M121" s="19">
        <f t="shared" si="77"/>
        <v>4.4999999999999991</v>
      </c>
      <c r="N121" s="19">
        <f t="shared" si="78"/>
        <v>9</v>
      </c>
      <c r="O121" s="19">
        <f t="shared" si="79"/>
        <v>0.52359877559829882</v>
      </c>
      <c r="P121" s="19">
        <f t="shared" si="80"/>
        <v>29.999999999999996</v>
      </c>
      <c r="Q121" s="19">
        <f t="shared" si="109"/>
        <v>83.699999999999861</v>
      </c>
      <c r="R121" s="19">
        <f t="shared" si="81"/>
        <v>-0.29999999999999993</v>
      </c>
      <c r="S121" s="19">
        <f t="shared" si="82"/>
        <v>0.51961524227066325</v>
      </c>
      <c r="T121" s="4" t="s">
        <v>0</v>
      </c>
      <c r="U121" s="4">
        <f t="shared" si="83"/>
        <v>2301</v>
      </c>
      <c r="V121" s="19">
        <f t="shared" si="57"/>
        <v>82.186326296757386</v>
      </c>
      <c r="W121" s="19">
        <f t="shared" si="58"/>
        <v>72.369615242270569</v>
      </c>
      <c r="X121" s="8">
        <f t="shared" si="84"/>
        <v>5</v>
      </c>
      <c r="Y121" s="4">
        <f t="shared" si="59"/>
        <v>12</v>
      </c>
      <c r="Z121" s="8">
        <f t="shared" si="85"/>
        <v>1009.3</v>
      </c>
      <c r="AA121" s="4">
        <f t="shared" si="86"/>
        <v>0</v>
      </c>
      <c r="AB121" s="4">
        <f t="shared" si="87"/>
        <v>0</v>
      </c>
      <c r="AC121" s="4" t="str">
        <f t="shared" si="88"/>
        <v>G0</v>
      </c>
      <c r="AD121" s="4">
        <f t="shared" si="89"/>
        <v>0</v>
      </c>
      <c r="AE121" s="4">
        <f t="shared" si="90"/>
        <v>9.3999999999999826</v>
      </c>
      <c r="AF121" s="19">
        <f t="shared" si="60"/>
        <v>0</v>
      </c>
      <c r="AG121" s="19">
        <f t="shared" si="61"/>
        <v>0</v>
      </c>
      <c r="AH121" s="19"/>
      <c r="AI121" s="19">
        <f t="shared" si="62"/>
        <v>83.265749160163381</v>
      </c>
      <c r="AJ121" s="19">
        <f t="shared" si="63"/>
        <v>72.299999999999912</v>
      </c>
      <c r="AK121" s="19"/>
      <c r="AL121" s="19">
        <f t="shared" si="64"/>
        <v>7.794228634059948</v>
      </c>
      <c r="AM121" s="19">
        <f t="shared" si="65"/>
        <v>4.4999999999999991</v>
      </c>
      <c r="AN121" s="19">
        <f t="shared" si="91"/>
        <v>9</v>
      </c>
      <c r="AO121" s="19">
        <f t="shared" si="92"/>
        <v>0.52359877559829882</v>
      </c>
      <c r="AP121" s="19">
        <f t="shared" si="93"/>
        <v>29.999999999999996</v>
      </c>
      <c r="AQ121" s="19">
        <f t="shared" si="110"/>
        <v>83.699999999999875</v>
      </c>
      <c r="AR121" s="19">
        <f t="shared" si="94"/>
        <v>0.29999999999999993</v>
      </c>
      <c r="AS121" s="19">
        <f t="shared" si="95"/>
        <v>-0.51961524227066325</v>
      </c>
      <c r="AT121" s="4" t="s">
        <v>0</v>
      </c>
      <c r="AU121" s="4">
        <f t="shared" si="96"/>
        <v>2302</v>
      </c>
      <c r="AV121" s="19">
        <f t="shared" si="66"/>
        <v>83.565749160163378</v>
      </c>
      <c r="AW121" s="19">
        <f t="shared" si="67"/>
        <v>71.780384757729252</v>
      </c>
      <c r="AX121" s="8">
        <f t="shared" si="97"/>
        <v>5</v>
      </c>
      <c r="AY121" s="4">
        <f t="shared" si="98"/>
        <v>12</v>
      </c>
      <c r="AZ121" s="8">
        <f t="shared" si="99"/>
        <v>1009.4</v>
      </c>
      <c r="BA121" s="4">
        <f t="shared" si="100"/>
        <v>0</v>
      </c>
      <c r="BB121" s="4">
        <f t="shared" si="101"/>
        <v>0</v>
      </c>
      <c r="BC121" s="4" t="str">
        <f t="shared" si="102"/>
        <v>G0</v>
      </c>
      <c r="BD121" s="4">
        <f t="shared" si="103"/>
        <v>0</v>
      </c>
      <c r="BE121" s="19">
        <f t="shared" si="104"/>
        <v>0.90000000000000391</v>
      </c>
      <c r="BF121" s="19">
        <f t="shared" si="105"/>
        <v>1.499999999999994</v>
      </c>
      <c r="BG121" s="19">
        <f t="shared" si="106"/>
        <v>156.86989764584428</v>
      </c>
      <c r="BH121" s="1" t="str">
        <f t="shared" si="107"/>
        <v>T,2301,82.2,72.4,5,12,1009.3,0,0,G0,0</v>
      </c>
      <c r="BI121" s="1" t="str">
        <f t="shared" si="108"/>
        <v>T,2302,83.6,71.8,5,12,1009.4,0,0,G0,0</v>
      </c>
      <c r="BJ121" s="1" t="str">
        <f t="shared" si="68"/>
        <v/>
      </c>
      <c r="BK121" s="1" t="str">
        <f t="shared" si="69"/>
        <v>82.5,71.8,5.0,9.0,0.0,83.7,30.0,83.7</v>
      </c>
    </row>
    <row r="122" spans="1:63" x14ac:dyDescent="0.2">
      <c r="A122" s="4">
        <f t="shared" si="111"/>
        <v>9.3999999999999826</v>
      </c>
      <c r="B122" s="4">
        <f t="shared" si="70"/>
        <v>46.999999999999908</v>
      </c>
      <c r="C122" s="4">
        <f t="shared" si="71"/>
        <v>1</v>
      </c>
      <c r="D122" s="4">
        <v>1</v>
      </c>
      <c r="E122" s="4">
        <f t="shared" si="72"/>
        <v>9.3999999999999826</v>
      </c>
      <c r="F122" s="19">
        <f t="shared" si="56"/>
        <v>0</v>
      </c>
      <c r="G122" s="19">
        <f t="shared" si="73"/>
        <v>0</v>
      </c>
      <c r="H122" s="19"/>
      <c r="I122" s="19">
        <f t="shared" si="74"/>
        <v>83.265749160163381</v>
      </c>
      <c r="J122" s="19">
        <f t="shared" si="75"/>
        <v>72.299999999999912</v>
      </c>
      <c r="K122" s="19"/>
      <c r="L122" s="19">
        <f t="shared" si="76"/>
        <v>7.794228634059948</v>
      </c>
      <c r="M122" s="19">
        <f t="shared" si="77"/>
        <v>4.4999999999999991</v>
      </c>
      <c r="N122" s="19">
        <f t="shared" si="78"/>
        <v>9</v>
      </c>
      <c r="O122" s="19">
        <f t="shared" si="79"/>
        <v>0.52359877559829882</v>
      </c>
      <c r="P122" s="19">
        <f t="shared" si="80"/>
        <v>29.999999999999996</v>
      </c>
      <c r="Q122" s="19">
        <f t="shared" si="109"/>
        <v>84.599999999999866</v>
      </c>
      <c r="R122" s="19">
        <f t="shared" si="81"/>
        <v>-0.29999999999999993</v>
      </c>
      <c r="S122" s="19">
        <f t="shared" si="82"/>
        <v>0.51961524227066325</v>
      </c>
      <c r="T122" s="4" t="s">
        <v>0</v>
      </c>
      <c r="U122" s="4">
        <f t="shared" si="83"/>
        <v>2301</v>
      </c>
      <c r="V122" s="19">
        <f t="shared" si="57"/>
        <v>82.965749160163384</v>
      </c>
      <c r="W122" s="19">
        <f t="shared" si="58"/>
        <v>72.819615242270572</v>
      </c>
      <c r="X122" s="8">
        <f t="shared" si="84"/>
        <v>5</v>
      </c>
      <c r="Y122" s="4">
        <f t="shared" si="59"/>
        <v>12</v>
      </c>
      <c r="Z122" s="8">
        <f t="shared" si="85"/>
        <v>1009.4</v>
      </c>
      <c r="AA122" s="4">
        <f t="shared" si="86"/>
        <v>0</v>
      </c>
      <c r="AB122" s="4">
        <f t="shared" si="87"/>
        <v>0</v>
      </c>
      <c r="AC122" s="4" t="str">
        <f t="shared" si="88"/>
        <v>G0</v>
      </c>
      <c r="AD122" s="4">
        <f t="shared" si="89"/>
        <v>0</v>
      </c>
      <c r="AE122" s="4">
        <f t="shared" si="90"/>
        <v>9.4999999999999822</v>
      </c>
      <c r="AF122" s="19">
        <f t="shared" si="60"/>
        <v>0</v>
      </c>
      <c r="AG122" s="19">
        <f t="shared" si="61"/>
        <v>0</v>
      </c>
      <c r="AH122" s="19"/>
      <c r="AI122" s="19">
        <f t="shared" si="62"/>
        <v>84.045172023569364</v>
      </c>
      <c r="AJ122" s="19">
        <f t="shared" si="63"/>
        <v>72.749999999999915</v>
      </c>
      <c r="AK122" s="19"/>
      <c r="AL122" s="19">
        <f t="shared" si="64"/>
        <v>7.794228634059948</v>
      </c>
      <c r="AM122" s="19">
        <f t="shared" si="65"/>
        <v>4.4999999999999991</v>
      </c>
      <c r="AN122" s="19">
        <f t="shared" si="91"/>
        <v>9</v>
      </c>
      <c r="AO122" s="19">
        <f t="shared" si="92"/>
        <v>0.52359877559829882</v>
      </c>
      <c r="AP122" s="19">
        <f t="shared" si="93"/>
        <v>29.999999999999996</v>
      </c>
      <c r="AQ122" s="19">
        <f t="shared" si="110"/>
        <v>84.599999999999866</v>
      </c>
      <c r="AR122" s="19">
        <f t="shared" si="94"/>
        <v>0.29999999999999993</v>
      </c>
      <c r="AS122" s="19">
        <f t="shared" si="95"/>
        <v>-0.51961524227066325</v>
      </c>
      <c r="AT122" s="4" t="s">
        <v>0</v>
      </c>
      <c r="AU122" s="4">
        <f t="shared" si="96"/>
        <v>2302</v>
      </c>
      <c r="AV122" s="19">
        <f t="shared" si="66"/>
        <v>84.345172023569361</v>
      </c>
      <c r="AW122" s="19">
        <f t="shared" si="67"/>
        <v>72.230384757729254</v>
      </c>
      <c r="AX122" s="8">
        <f t="shared" si="97"/>
        <v>5</v>
      </c>
      <c r="AY122" s="4">
        <f t="shared" si="98"/>
        <v>12</v>
      </c>
      <c r="AZ122" s="8">
        <f t="shared" si="99"/>
        <v>1009.5</v>
      </c>
      <c r="BA122" s="4">
        <f t="shared" si="100"/>
        <v>0</v>
      </c>
      <c r="BB122" s="4">
        <f t="shared" si="101"/>
        <v>0</v>
      </c>
      <c r="BC122" s="4" t="str">
        <f t="shared" si="102"/>
        <v>G0</v>
      </c>
      <c r="BD122" s="4">
        <f t="shared" si="103"/>
        <v>0</v>
      </c>
      <c r="BE122" s="19">
        <f t="shared" si="104"/>
        <v>0.89999999999999158</v>
      </c>
      <c r="BF122" s="19">
        <f t="shared" si="105"/>
        <v>1.4999999999999811</v>
      </c>
      <c r="BG122" s="19">
        <f t="shared" si="106"/>
        <v>156.86989764584405</v>
      </c>
      <c r="BH122" s="1" t="str">
        <f t="shared" si="107"/>
        <v>T,2301,83.0,72.8,5,12,1009.4,0,0,G0,0</v>
      </c>
      <c r="BI122" s="1" t="str">
        <f t="shared" si="108"/>
        <v>T,2302,84.3,72.2,5,12,1009.5,0,0,G0,0</v>
      </c>
      <c r="BJ122" s="1" t="str">
        <f t="shared" si="68"/>
        <v>T,2301,83.0,72.8,5,12,1009.4,0,0,G0,0|T,2302,84.3,72.2,5,12,1009.5,0,0,G0,0|</v>
      </c>
      <c r="BK122" s="1" t="str">
        <f t="shared" si="69"/>
        <v>83.3,72.3,5.0,9.0,0.0,84.6,30.0,84.6</v>
      </c>
    </row>
    <row r="123" spans="1:63" x14ac:dyDescent="0.2">
      <c r="A123" s="4">
        <f t="shared" si="111"/>
        <v>9.4999999999999822</v>
      </c>
      <c r="B123" s="4">
        <f t="shared" si="70"/>
        <v>47.499999999999908</v>
      </c>
      <c r="C123" s="4">
        <f t="shared" si="71"/>
        <v>0</v>
      </c>
      <c r="D123" s="4">
        <v>1</v>
      </c>
      <c r="E123" s="4">
        <f t="shared" si="72"/>
        <v>9.4999999999999822</v>
      </c>
      <c r="F123" s="19">
        <f t="shared" si="56"/>
        <v>0</v>
      </c>
      <c r="G123" s="19">
        <f t="shared" si="73"/>
        <v>0</v>
      </c>
      <c r="H123" s="19"/>
      <c r="I123" s="19">
        <f t="shared" si="74"/>
        <v>84.045172023569364</v>
      </c>
      <c r="J123" s="19">
        <f t="shared" si="75"/>
        <v>72.749999999999915</v>
      </c>
      <c r="K123" s="19"/>
      <c r="L123" s="19">
        <f t="shared" si="76"/>
        <v>7.794228634059948</v>
      </c>
      <c r="M123" s="19">
        <f t="shared" si="77"/>
        <v>4.4999999999999991</v>
      </c>
      <c r="N123" s="19">
        <f t="shared" si="78"/>
        <v>9</v>
      </c>
      <c r="O123" s="19">
        <f t="shared" si="79"/>
        <v>0.52359877559829882</v>
      </c>
      <c r="P123" s="19">
        <f t="shared" si="80"/>
        <v>29.999999999999996</v>
      </c>
      <c r="Q123" s="19">
        <f t="shared" si="109"/>
        <v>85.499999999999858</v>
      </c>
      <c r="R123" s="19">
        <f t="shared" si="81"/>
        <v>-0.29999999999999993</v>
      </c>
      <c r="S123" s="19">
        <f t="shared" si="82"/>
        <v>0.51961524227066325</v>
      </c>
      <c r="T123" s="4" t="s">
        <v>0</v>
      </c>
      <c r="U123" s="4">
        <f t="shared" si="83"/>
        <v>2301</v>
      </c>
      <c r="V123" s="19">
        <f t="shared" si="57"/>
        <v>83.745172023569367</v>
      </c>
      <c r="W123" s="19">
        <f t="shared" si="58"/>
        <v>73.269615242270575</v>
      </c>
      <c r="X123" s="8">
        <f t="shared" si="84"/>
        <v>5</v>
      </c>
      <c r="Y123" s="4">
        <f t="shared" si="59"/>
        <v>12</v>
      </c>
      <c r="Z123" s="8">
        <f t="shared" si="85"/>
        <v>1009.5</v>
      </c>
      <c r="AA123" s="4">
        <f t="shared" si="86"/>
        <v>0</v>
      </c>
      <c r="AB123" s="4">
        <f t="shared" si="87"/>
        <v>0</v>
      </c>
      <c r="AC123" s="4" t="str">
        <f t="shared" si="88"/>
        <v>G0</v>
      </c>
      <c r="AD123" s="4">
        <f t="shared" si="89"/>
        <v>0</v>
      </c>
      <c r="AE123" s="4">
        <f t="shared" si="90"/>
        <v>9.5999999999999819</v>
      </c>
      <c r="AF123" s="19">
        <f t="shared" si="60"/>
        <v>0</v>
      </c>
      <c r="AG123" s="19">
        <f t="shared" si="61"/>
        <v>0</v>
      </c>
      <c r="AH123" s="19"/>
      <c r="AI123" s="19">
        <f t="shared" si="62"/>
        <v>84.824594886975362</v>
      </c>
      <c r="AJ123" s="19">
        <f t="shared" si="63"/>
        <v>73.199999999999903</v>
      </c>
      <c r="AK123" s="19"/>
      <c r="AL123" s="19">
        <f t="shared" si="64"/>
        <v>7.794228634059948</v>
      </c>
      <c r="AM123" s="19">
        <f t="shared" si="65"/>
        <v>4.4999999999999991</v>
      </c>
      <c r="AN123" s="19">
        <f t="shared" si="91"/>
        <v>9</v>
      </c>
      <c r="AO123" s="19">
        <f t="shared" si="92"/>
        <v>0.52359877559829882</v>
      </c>
      <c r="AP123" s="19">
        <f t="shared" si="93"/>
        <v>29.999999999999996</v>
      </c>
      <c r="AQ123" s="19">
        <f t="shared" si="110"/>
        <v>85.499999999999858</v>
      </c>
      <c r="AR123" s="19">
        <f t="shared" si="94"/>
        <v>0.29999999999999993</v>
      </c>
      <c r="AS123" s="19">
        <f t="shared" si="95"/>
        <v>-0.51961524227066325</v>
      </c>
      <c r="AT123" s="4" t="s">
        <v>0</v>
      </c>
      <c r="AU123" s="4">
        <f t="shared" si="96"/>
        <v>2302</v>
      </c>
      <c r="AV123" s="19">
        <f t="shared" si="66"/>
        <v>85.124594886975359</v>
      </c>
      <c r="AW123" s="19">
        <f t="shared" si="67"/>
        <v>72.680384757729243</v>
      </c>
      <c r="AX123" s="8">
        <f t="shared" si="97"/>
        <v>5</v>
      </c>
      <c r="AY123" s="4">
        <f t="shared" si="98"/>
        <v>12</v>
      </c>
      <c r="AZ123" s="8">
        <f t="shared" si="99"/>
        <v>1009.6</v>
      </c>
      <c r="BA123" s="4">
        <f t="shared" si="100"/>
        <v>0</v>
      </c>
      <c r="BB123" s="4">
        <f t="shared" si="101"/>
        <v>0</v>
      </c>
      <c r="BC123" s="4" t="str">
        <f t="shared" si="102"/>
        <v>G0</v>
      </c>
      <c r="BD123" s="4">
        <f t="shared" si="103"/>
        <v>0</v>
      </c>
      <c r="BE123" s="19">
        <f t="shared" si="104"/>
        <v>0.8999999999999968</v>
      </c>
      <c r="BF123" s="19">
        <f t="shared" si="105"/>
        <v>1.4999999999999998</v>
      </c>
      <c r="BG123" s="19">
        <f t="shared" si="106"/>
        <v>156.86989764584376</v>
      </c>
      <c r="BH123" s="1" t="str">
        <f t="shared" si="107"/>
        <v>T,2301,83.7,73.3,5,12,1009.5,0,0,G0,0</v>
      </c>
      <c r="BI123" s="1" t="str">
        <f t="shared" si="108"/>
        <v>T,2302,85.1,72.7,5,12,1009.6,0,0,G0,0</v>
      </c>
      <c r="BJ123" s="1" t="str">
        <f t="shared" si="68"/>
        <v/>
      </c>
      <c r="BK123" s="1" t="str">
        <f t="shared" si="69"/>
        <v>84.0,72.7,5.0,9.0,0.0,85.5,30.0,85.5</v>
      </c>
    </row>
    <row r="124" spans="1:63" x14ac:dyDescent="0.2">
      <c r="A124" s="4">
        <f t="shared" si="111"/>
        <v>9.5999999999999819</v>
      </c>
      <c r="B124" s="4">
        <f t="shared" si="70"/>
        <v>47.999999999999908</v>
      </c>
      <c r="C124" s="4">
        <f t="shared" si="71"/>
        <v>1</v>
      </c>
      <c r="D124" s="4">
        <v>1</v>
      </c>
      <c r="E124" s="4">
        <f t="shared" si="72"/>
        <v>9.5999999999999819</v>
      </c>
      <c r="F124" s="19">
        <f t="shared" si="56"/>
        <v>0</v>
      </c>
      <c r="G124" s="19">
        <f t="shared" si="73"/>
        <v>0</v>
      </c>
      <c r="H124" s="19"/>
      <c r="I124" s="19">
        <f t="shared" si="74"/>
        <v>84.824594886975362</v>
      </c>
      <c r="J124" s="19">
        <f t="shared" si="75"/>
        <v>73.199999999999903</v>
      </c>
      <c r="K124" s="19"/>
      <c r="L124" s="19">
        <f t="shared" si="76"/>
        <v>7.794228634059948</v>
      </c>
      <c r="M124" s="19">
        <f t="shared" si="77"/>
        <v>4.4999999999999991</v>
      </c>
      <c r="N124" s="19">
        <f t="shared" si="78"/>
        <v>9</v>
      </c>
      <c r="O124" s="19">
        <f t="shared" si="79"/>
        <v>0.52359877559829882</v>
      </c>
      <c r="P124" s="19">
        <f t="shared" si="80"/>
        <v>29.999999999999996</v>
      </c>
      <c r="Q124" s="19">
        <f t="shared" si="109"/>
        <v>86.399999999999849</v>
      </c>
      <c r="R124" s="19">
        <f t="shared" si="81"/>
        <v>-0.29999999999999993</v>
      </c>
      <c r="S124" s="19">
        <f t="shared" si="82"/>
        <v>0.51961524227066325</v>
      </c>
      <c r="T124" s="4" t="s">
        <v>0</v>
      </c>
      <c r="U124" s="4">
        <f t="shared" si="83"/>
        <v>2301</v>
      </c>
      <c r="V124" s="19">
        <f t="shared" si="57"/>
        <v>84.524594886975365</v>
      </c>
      <c r="W124" s="19">
        <f t="shared" si="58"/>
        <v>73.719615242270564</v>
      </c>
      <c r="X124" s="8">
        <f t="shared" si="84"/>
        <v>5</v>
      </c>
      <c r="Y124" s="4">
        <f t="shared" si="59"/>
        <v>12</v>
      </c>
      <c r="Z124" s="8">
        <f t="shared" si="85"/>
        <v>1009.6</v>
      </c>
      <c r="AA124" s="4">
        <f t="shared" si="86"/>
        <v>0</v>
      </c>
      <c r="AB124" s="4">
        <f t="shared" si="87"/>
        <v>0</v>
      </c>
      <c r="AC124" s="4" t="str">
        <f t="shared" si="88"/>
        <v>G0</v>
      </c>
      <c r="AD124" s="4">
        <f t="shared" si="89"/>
        <v>0</v>
      </c>
      <c r="AE124" s="4">
        <f t="shared" si="90"/>
        <v>9.6999999999999815</v>
      </c>
      <c r="AF124" s="19">
        <f t="shared" si="60"/>
        <v>0</v>
      </c>
      <c r="AG124" s="19">
        <f t="shared" si="61"/>
        <v>0</v>
      </c>
      <c r="AH124" s="19"/>
      <c r="AI124" s="19">
        <f t="shared" si="62"/>
        <v>85.604017750381345</v>
      </c>
      <c r="AJ124" s="19">
        <f t="shared" si="63"/>
        <v>73.649999999999906</v>
      </c>
      <c r="AK124" s="19"/>
      <c r="AL124" s="19">
        <f t="shared" si="64"/>
        <v>7.794228634059948</v>
      </c>
      <c r="AM124" s="19">
        <f t="shared" si="65"/>
        <v>4.4999999999999991</v>
      </c>
      <c r="AN124" s="19">
        <f t="shared" si="91"/>
        <v>9</v>
      </c>
      <c r="AO124" s="19">
        <f t="shared" si="92"/>
        <v>0.52359877559829882</v>
      </c>
      <c r="AP124" s="19">
        <f t="shared" si="93"/>
        <v>29.999999999999996</v>
      </c>
      <c r="AQ124" s="19">
        <f t="shared" si="110"/>
        <v>86.399999999999849</v>
      </c>
      <c r="AR124" s="19">
        <f t="shared" si="94"/>
        <v>0.29999999999999993</v>
      </c>
      <c r="AS124" s="19">
        <f t="shared" si="95"/>
        <v>-0.51961524227066325</v>
      </c>
      <c r="AT124" s="4" t="s">
        <v>0</v>
      </c>
      <c r="AU124" s="4">
        <f t="shared" si="96"/>
        <v>2302</v>
      </c>
      <c r="AV124" s="19">
        <f t="shared" si="66"/>
        <v>85.904017750381342</v>
      </c>
      <c r="AW124" s="19">
        <f t="shared" si="67"/>
        <v>73.130384757729246</v>
      </c>
      <c r="AX124" s="8">
        <f t="shared" si="97"/>
        <v>5</v>
      </c>
      <c r="AY124" s="4">
        <f t="shared" si="98"/>
        <v>12</v>
      </c>
      <c r="AZ124" s="8">
        <f t="shared" si="99"/>
        <v>1009.6999999999999</v>
      </c>
      <c r="BA124" s="4">
        <f t="shared" si="100"/>
        <v>0</v>
      </c>
      <c r="BB124" s="4">
        <f t="shared" si="101"/>
        <v>0</v>
      </c>
      <c r="BC124" s="4" t="str">
        <f t="shared" si="102"/>
        <v>G0</v>
      </c>
      <c r="BD124" s="4">
        <f t="shared" si="103"/>
        <v>0</v>
      </c>
      <c r="BE124" s="19">
        <f t="shared" si="104"/>
        <v>0.89999999999999158</v>
      </c>
      <c r="BF124" s="19">
        <f t="shared" si="105"/>
        <v>1.4999999999999811</v>
      </c>
      <c r="BG124" s="19">
        <f t="shared" si="106"/>
        <v>156.86989764584405</v>
      </c>
      <c r="BH124" s="1" t="str">
        <f t="shared" si="107"/>
        <v>T,2301,84.5,73.7,5,12,1009.6,0,0,G0,0</v>
      </c>
      <c r="BI124" s="1" t="str">
        <f t="shared" si="108"/>
        <v>T,2302,85.9,73.1,5,12,1009.7,0,0,G0,0</v>
      </c>
      <c r="BJ124" s="1" t="str">
        <f t="shared" si="68"/>
        <v>T,2301,84.5,73.7,5,12,1009.6,0,0,G0,0|T,2302,85.9,73.1,5,12,1009.7,0,0,G0,0|</v>
      </c>
      <c r="BK124" s="1" t="str">
        <f t="shared" si="69"/>
        <v>84.8,73.2,5.0,9.0,0.0,86.4,30.0,86.4</v>
      </c>
    </row>
    <row r="125" spans="1:63" x14ac:dyDescent="0.2">
      <c r="A125" s="4">
        <f t="shared" si="111"/>
        <v>9.6999999999999815</v>
      </c>
      <c r="B125" s="4">
        <f t="shared" si="70"/>
        <v>48.499999999999908</v>
      </c>
      <c r="C125" s="4">
        <f t="shared" si="71"/>
        <v>0</v>
      </c>
      <c r="D125" s="4">
        <v>1</v>
      </c>
      <c r="E125" s="4">
        <f t="shared" si="72"/>
        <v>9.6999999999999815</v>
      </c>
      <c r="F125" s="19">
        <f t="shared" si="56"/>
        <v>0</v>
      </c>
      <c r="G125" s="19">
        <f t="shared" si="73"/>
        <v>0</v>
      </c>
      <c r="H125" s="19"/>
      <c r="I125" s="19">
        <f t="shared" si="74"/>
        <v>85.604017750381345</v>
      </c>
      <c r="J125" s="19">
        <f t="shared" si="75"/>
        <v>73.649999999999906</v>
      </c>
      <c r="K125" s="19"/>
      <c r="L125" s="19">
        <f t="shared" si="76"/>
        <v>7.794228634059948</v>
      </c>
      <c r="M125" s="19">
        <f t="shared" si="77"/>
        <v>4.4999999999999991</v>
      </c>
      <c r="N125" s="19">
        <f t="shared" si="78"/>
        <v>9</v>
      </c>
      <c r="O125" s="19">
        <f t="shared" si="79"/>
        <v>0.52359877559829882</v>
      </c>
      <c r="P125" s="19">
        <f t="shared" si="80"/>
        <v>29.999999999999996</v>
      </c>
      <c r="Q125" s="19">
        <f t="shared" si="109"/>
        <v>87.299999999999841</v>
      </c>
      <c r="R125" s="19">
        <f t="shared" si="81"/>
        <v>-0.29999999999999993</v>
      </c>
      <c r="S125" s="19">
        <f t="shared" si="82"/>
        <v>0.51961524227066325</v>
      </c>
      <c r="T125" s="4" t="s">
        <v>0</v>
      </c>
      <c r="U125" s="4">
        <f t="shared" si="83"/>
        <v>2301</v>
      </c>
      <c r="V125" s="19">
        <f t="shared" si="57"/>
        <v>85.304017750381348</v>
      </c>
      <c r="W125" s="19">
        <f t="shared" si="58"/>
        <v>74.169615242270567</v>
      </c>
      <c r="X125" s="8">
        <f t="shared" si="84"/>
        <v>5</v>
      </c>
      <c r="Y125" s="4">
        <f t="shared" si="59"/>
        <v>12</v>
      </c>
      <c r="Z125" s="8">
        <f t="shared" si="85"/>
        <v>1009.6999999999999</v>
      </c>
      <c r="AA125" s="4">
        <f t="shared" si="86"/>
        <v>0</v>
      </c>
      <c r="AB125" s="4">
        <f t="shared" si="87"/>
        <v>0</v>
      </c>
      <c r="AC125" s="4" t="str">
        <f t="shared" si="88"/>
        <v>G0</v>
      </c>
      <c r="AD125" s="4">
        <f t="shared" si="89"/>
        <v>0</v>
      </c>
      <c r="AE125" s="4">
        <f t="shared" si="90"/>
        <v>9.7999999999999812</v>
      </c>
      <c r="AF125" s="19">
        <f t="shared" si="60"/>
        <v>0</v>
      </c>
      <c r="AG125" s="19">
        <f t="shared" si="61"/>
        <v>0</v>
      </c>
      <c r="AH125" s="19"/>
      <c r="AI125" s="19">
        <f t="shared" si="62"/>
        <v>86.383440613787343</v>
      </c>
      <c r="AJ125" s="19">
        <f t="shared" si="63"/>
        <v>74.099999999999909</v>
      </c>
      <c r="AK125" s="19"/>
      <c r="AL125" s="19">
        <f t="shared" si="64"/>
        <v>7.794228634059948</v>
      </c>
      <c r="AM125" s="19">
        <f t="shared" si="65"/>
        <v>4.4999999999999991</v>
      </c>
      <c r="AN125" s="19">
        <f t="shared" si="91"/>
        <v>9</v>
      </c>
      <c r="AO125" s="19">
        <f t="shared" si="92"/>
        <v>0.52359877559829882</v>
      </c>
      <c r="AP125" s="19">
        <f t="shared" si="93"/>
        <v>29.999999999999996</v>
      </c>
      <c r="AQ125" s="19">
        <f t="shared" si="110"/>
        <v>87.299999999999855</v>
      </c>
      <c r="AR125" s="19">
        <f t="shared" si="94"/>
        <v>0.29999999999999993</v>
      </c>
      <c r="AS125" s="19">
        <f t="shared" si="95"/>
        <v>-0.51961524227066325</v>
      </c>
      <c r="AT125" s="4" t="s">
        <v>0</v>
      </c>
      <c r="AU125" s="4">
        <f t="shared" si="96"/>
        <v>2302</v>
      </c>
      <c r="AV125" s="19">
        <f t="shared" si="66"/>
        <v>86.68344061378734</v>
      </c>
      <c r="AW125" s="19">
        <f t="shared" si="67"/>
        <v>73.580384757729249</v>
      </c>
      <c r="AX125" s="8">
        <f t="shared" si="97"/>
        <v>5</v>
      </c>
      <c r="AY125" s="4">
        <f t="shared" si="98"/>
        <v>12</v>
      </c>
      <c r="AZ125" s="8">
        <f t="shared" si="99"/>
        <v>1009.8</v>
      </c>
      <c r="BA125" s="4">
        <f t="shared" si="100"/>
        <v>0</v>
      </c>
      <c r="BB125" s="4">
        <f t="shared" si="101"/>
        <v>0</v>
      </c>
      <c r="BC125" s="4" t="str">
        <f t="shared" si="102"/>
        <v>G0</v>
      </c>
      <c r="BD125" s="4">
        <f t="shared" si="103"/>
        <v>0</v>
      </c>
      <c r="BE125" s="19">
        <f t="shared" si="104"/>
        <v>0.90000000000000391</v>
      </c>
      <c r="BF125" s="19">
        <f t="shared" si="105"/>
        <v>1.499999999999994</v>
      </c>
      <c r="BG125" s="19">
        <f t="shared" si="106"/>
        <v>156.86989764584428</v>
      </c>
      <c r="BH125" s="1" t="str">
        <f t="shared" si="107"/>
        <v>T,2301,85.3,74.2,5,12,1009.7,0,0,G0,0</v>
      </c>
      <c r="BI125" s="1" t="str">
        <f t="shared" si="108"/>
        <v>T,2302,86.7,73.6,5,12,1009.8,0,0,G0,0</v>
      </c>
      <c r="BJ125" s="1" t="str">
        <f t="shared" si="68"/>
        <v/>
      </c>
      <c r="BK125" s="1" t="str">
        <f t="shared" si="69"/>
        <v>85.6,73.6,5.0,9.0,0.0,87.3,30.0,87.3</v>
      </c>
    </row>
    <row r="126" spans="1:63" x14ac:dyDescent="0.2">
      <c r="A126" s="4">
        <f t="shared" si="111"/>
        <v>9.7999999999999812</v>
      </c>
      <c r="B126" s="4">
        <f t="shared" si="70"/>
        <v>48.999999999999901</v>
      </c>
      <c r="C126" s="4">
        <f t="shared" si="71"/>
        <v>1</v>
      </c>
      <c r="D126" s="4">
        <v>1</v>
      </c>
      <c r="E126" s="4">
        <f t="shared" si="72"/>
        <v>9.7999999999999812</v>
      </c>
      <c r="F126" s="19">
        <f t="shared" si="56"/>
        <v>0</v>
      </c>
      <c r="G126" s="19">
        <f t="shared" si="73"/>
        <v>0</v>
      </c>
      <c r="H126" s="19"/>
      <c r="I126" s="19">
        <f t="shared" si="74"/>
        <v>86.383440613787343</v>
      </c>
      <c r="J126" s="19">
        <f t="shared" si="75"/>
        <v>74.099999999999909</v>
      </c>
      <c r="K126" s="19"/>
      <c r="L126" s="19">
        <f t="shared" si="76"/>
        <v>7.794228634059948</v>
      </c>
      <c r="M126" s="19">
        <f t="shared" si="77"/>
        <v>4.4999999999999991</v>
      </c>
      <c r="N126" s="19">
        <f t="shared" si="78"/>
        <v>9</v>
      </c>
      <c r="O126" s="19">
        <f t="shared" si="79"/>
        <v>0.52359877559829882</v>
      </c>
      <c r="P126" s="19">
        <f t="shared" si="80"/>
        <v>29.999999999999996</v>
      </c>
      <c r="Q126" s="19">
        <f t="shared" si="109"/>
        <v>88.199999999999847</v>
      </c>
      <c r="R126" s="19">
        <f t="shared" si="81"/>
        <v>-0.29999999999999993</v>
      </c>
      <c r="S126" s="19">
        <f t="shared" si="82"/>
        <v>0.51961524227066325</v>
      </c>
      <c r="T126" s="4" t="s">
        <v>0</v>
      </c>
      <c r="U126" s="4">
        <f t="shared" si="83"/>
        <v>2301</v>
      </c>
      <c r="V126" s="19">
        <f t="shared" si="57"/>
        <v>86.083440613787346</v>
      </c>
      <c r="W126" s="19">
        <f t="shared" si="58"/>
        <v>74.619615242270569</v>
      </c>
      <c r="X126" s="8">
        <f t="shared" si="84"/>
        <v>5</v>
      </c>
      <c r="Y126" s="4">
        <f t="shared" si="59"/>
        <v>12</v>
      </c>
      <c r="Z126" s="8">
        <f t="shared" si="85"/>
        <v>1009.8</v>
      </c>
      <c r="AA126" s="4">
        <f t="shared" si="86"/>
        <v>0</v>
      </c>
      <c r="AB126" s="4">
        <f t="shared" si="87"/>
        <v>0</v>
      </c>
      <c r="AC126" s="4" t="str">
        <f t="shared" si="88"/>
        <v>G0</v>
      </c>
      <c r="AD126" s="4">
        <f t="shared" si="89"/>
        <v>0</v>
      </c>
      <c r="AE126" s="4">
        <f t="shared" si="90"/>
        <v>9.8999999999999808</v>
      </c>
      <c r="AF126" s="19">
        <f t="shared" si="60"/>
        <v>0</v>
      </c>
      <c r="AG126" s="19">
        <f t="shared" si="61"/>
        <v>0</v>
      </c>
      <c r="AH126" s="19"/>
      <c r="AI126" s="19">
        <f t="shared" si="62"/>
        <v>87.162863477193341</v>
      </c>
      <c r="AJ126" s="19">
        <f t="shared" si="63"/>
        <v>74.549999999999898</v>
      </c>
      <c r="AK126" s="19"/>
      <c r="AL126" s="19">
        <f t="shared" si="64"/>
        <v>7.794228634059948</v>
      </c>
      <c r="AM126" s="19">
        <f t="shared" si="65"/>
        <v>4.4999999999999991</v>
      </c>
      <c r="AN126" s="19">
        <f t="shared" si="91"/>
        <v>9</v>
      </c>
      <c r="AO126" s="19">
        <f t="shared" si="92"/>
        <v>0.52359877559829882</v>
      </c>
      <c r="AP126" s="19">
        <f t="shared" si="93"/>
        <v>29.999999999999996</v>
      </c>
      <c r="AQ126" s="19">
        <f t="shared" si="110"/>
        <v>88.199999999999847</v>
      </c>
      <c r="AR126" s="19">
        <f t="shared" si="94"/>
        <v>0.29999999999999993</v>
      </c>
      <c r="AS126" s="19">
        <f t="shared" si="95"/>
        <v>-0.51961524227066325</v>
      </c>
      <c r="AT126" s="4" t="s">
        <v>0</v>
      </c>
      <c r="AU126" s="4">
        <f t="shared" si="96"/>
        <v>2302</v>
      </c>
      <c r="AV126" s="19">
        <f t="shared" si="66"/>
        <v>87.462863477193338</v>
      </c>
      <c r="AW126" s="19">
        <f t="shared" si="67"/>
        <v>74.030384757729237</v>
      </c>
      <c r="AX126" s="8">
        <f t="shared" si="97"/>
        <v>5</v>
      </c>
      <c r="AY126" s="4">
        <f t="shared" si="98"/>
        <v>12</v>
      </c>
      <c r="AZ126" s="8">
        <f t="shared" si="99"/>
        <v>1009.9</v>
      </c>
      <c r="BA126" s="4">
        <f t="shared" si="100"/>
        <v>0</v>
      </c>
      <c r="BB126" s="4">
        <f t="shared" si="101"/>
        <v>0</v>
      </c>
      <c r="BC126" s="4" t="str">
        <f t="shared" si="102"/>
        <v>G0</v>
      </c>
      <c r="BD126" s="4">
        <f t="shared" si="103"/>
        <v>0</v>
      </c>
      <c r="BE126" s="19">
        <f t="shared" si="104"/>
        <v>0.8999999999999968</v>
      </c>
      <c r="BF126" s="19">
        <f t="shared" si="105"/>
        <v>1.4999999999999998</v>
      </c>
      <c r="BG126" s="19">
        <f t="shared" si="106"/>
        <v>156.86989764584376</v>
      </c>
      <c r="BH126" s="1" t="str">
        <f t="shared" si="107"/>
        <v>T,2301,86.1,74.6,5,12,1009.8,0,0,G0,0</v>
      </c>
      <c r="BI126" s="1" t="str">
        <f t="shared" si="108"/>
        <v>T,2302,87.5,74.0,5,12,1009.9,0,0,G0,0</v>
      </c>
      <c r="BJ126" s="1" t="str">
        <f t="shared" si="68"/>
        <v>T,2301,86.1,74.6,5,12,1009.8,0,0,G0,0|T,2302,87.5,74.0,5,12,1009.9,0,0,G0,0|</v>
      </c>
      <c r="BK126" s="1" t="str">
        <f t="shared" si="69"/>
        <v>86.4,74.1,5.0,9.0,0.0,88.2,30.0,88.2</v>
      </c>
    </row>
    <row r="127" spans="1:63" x14ac:dyDescent="0.2">
      <c r="A127" s="4">
        <f t="shared" si="111"/>
        <v>9.8999999999999808</v>
      </c>
      <c r="B127" s="4">
        <f t="shared" si="70"/>
        <v>49.499999999999901</v>
      </c>
      <c r="C127" s="4">
        <f t="shared" si="71"/>
        <v>0</v>
      </c>
      <c r="D127" s="4">
        <v>1</v>
      </c>
      <c r="E127" s="4">
        <f t="shared" si="72"/>
        <v>9.8999999999999808</v>
      </c>
      <c r="F127" s="19">
        <f t="shared" si="56"/>
        <v>0</v>
      </c>
      <c r="G127" s="19">
        <f t="shared" si="73"/>
        <v>0</v>
      </c>
      <c r="H127" s="19"/>
      <c r="I127" s="19">
        <f t="shared" si="74"/>
        <v>87.162863477193341</v>
      </c>
      <c r="J127" s="19">
        <f t="shared" si="75"/>
        <v>74.549999999999898</v>
      </c>
      <c r="K127" s="19"/>
      <c r="L127" s="19">
        <f t="shared" si="76"/>
        <v>7.794228634059948</v>
      </c>
      <c r="M127" s="19">
        <f t="shared" si="77"/>
        <v>4.4999999999999991</v>
      </c>
      <c r="N127" s="19">
        <f t="shared" si="78"/>
        <v>9</v>
      </c>
      <c r="O127" s="19">
        <f t="shared" si="79"/>
        <v>0.52359877559829882</v>
      </c>
      <c r="P127" s="19">
        <f t="shared" si="80"/>
        <v>29.999999999999996</v>
      </c>
      <c r="Q127" s="19">
        <f t="shared" si="109"/>
        <v>89.099999999999838</v>
      </c>
      <c r="R127" s="19">
        <f t="shared" si="81"/>
        <v>-0.29999999999999993</v>
      </c>
      <c r="S127" s="19">
        <f t="shared" si="82"/>
        <v>0.51961524227066325</v>
      </c>
      <c r="T127" s="4" t="s">
        <v>0</v>
      </c>
      <c r="U127" s="4">
        <f t="shared" si="83"/>
        <v>2301</v>
      </c>
      <c r="V127" s="19">
        <f t="shared" si="57"/>
        <v>86.862863477193343</v>
      </c>
      <c r="W127" s="19">
        <f t="shared" si="58"/>
        <v>75.069615242270558</v>
      </c>
      <c r="X127" s="8">
        <f t="shared" si="84"/>
        <v>5</v>
      </c>
      <c r="Y127" s="4">
        <f t="shared" si="59"/>
        <v>12</v>
      </c>
      <c r="Z127" s="8">
        <f t="shared" si="85"/>
        <v>1009.9</v>
      </c>
      <c r="AA127" s="4">
        <f t="shared" si="86"/>
        <v>0</v>
      </c>
      <c r="AB127" s="4">
        <f t="shared" si="87"/>
        <v>0</v>
      </c>
      <c r="AC127" s="4" t="str">
        <f t="shared" si="88"/>
        <v>G0</v>
      </c>
      <c r="AD127" s="4">
        <f t="shared" si="89"/>
        <v>0</v>
      </c>
      <c r="AE127" s="4">
        <f t="shared" si="90"/>
        <v>9.9999999999999805</v>
      </c>
      <c r="AF127" s="19">
        <f t="shared" si="60"/>
        <v>0</v>
      </c>
      <c r="AG127" s="19">
        <f t="shared" si="61"/>
        <v>0</v>
      </c>
      <c r="AH127" s="19"/>
      <c r="AI127" s="19">
        <f t="shared" si="62"/>
        <v>87.942286340599324</v>
      </c>
      <c r="AJ127" s="19">
        <f t="shared" si="63"/>
        <v>74.999999999999901</v>
      </c>
      <c r="AK127" s="19"/>
      <c r="AL127" s="19">
        <f t="shared" si="64"/>
        <v>7.794228634059948</v>
      </c>
      <c r="AM127" s="19">
        <f t="shared" si="65"/>
        <v>4.4999999999999991</v>
      </c>
      <c r="AN127" s="19">
        <f t="shared" si="91"/>
        <v>9</v>
      </c>
      <c r="AO127" s="19">
        <f t="shared" si="92"/>
        <v>0.52359877559829882</v>
      </c>
      <c r="AP127" s="19">
        <f t="shared" si="93"/>
        <v>29.999999999999996</v>
      </c>
      <c r="AQ127" s="19">
        <f t="shared" si="110"/>
        <v>89.099999999999838</v>
      </c>
      <c r="AR127" s="19">
        <f t="shared" si="94"/>
        <v>0.29999999999999993</v>
      </c>
      <c r="AS127" s="19">
        <f t="shared" si="95"/>
        <v>-0.51961524227066325</v>
      </c>
      <c r="AT127" s="4" t="s">
        <v>0</v>
      </c>
      <c r="AU127" s="4">
        <f t="shared" si="96"/>
        <v>2302</v>
      </c>
      <c r="AV127" s="19">
        <f t="shared" si="66"/>
        <v>88.242286340599321</v>
      </c>
      <c r="AW127" s="19">
        <f t="shared" si="67"/>
        <v>74.48038475772924</v>
      </c>
      <c r="AX127" s="8">
        <f t="shared" si="97"/>
        <v>5</v>
      </c>
      <c r="AY127" s="4">
        <f t="shared" si="98"/>
        <v>12</v>
      </c>
      <c r="AZ127" s="8">
        <f t="shared" si="99"/>
        <v>1010</v>
      </c>
      <c r="BA127" s="4">
        <f t="shared" si="100"/>
        <v>0</v>
      </c>
      <c r="BB127" s="4">
        <f t="shared" si="101"/>
        <v>0</v>
      </c>
      <c r="BC127" s="4" t="str">
        <f t="shared" si="102"/>
        <v>G0</v>
      </c>
      <c r="BD127" s="4">
        <f t="shared" si="103"/>
        <v>0</v>
      </c>
      <c r="BE127" s="19">
        <f t="shared" si="104"/>
        <v>0.89999999999999158</v>
      </c>
      <c r="BF127" s="19">
        <f t="shared" si="105"/>
        <v>1.4999999999999811</v>
      </c>
      <c r="BG127" s="19">
        <f t="shared" si="106"/>
        <v>156.86989764584405</v>
      </c>
      <c r="BH127" s="1" t="str">
        <f t="shared" si="107"/>
        <v>T,2301,86.9,75.1,5,12,1009.9,0,0,G0,0</v>
      </c>
      <c r="BI127" s="1" t="str">
        <f t="shared" si="108"/>
        <v>T,2302,88.2,74.5,5,12,1010.0,0,0,G0,0</v>
      </c>
      <c r="BJ127" s="1" t="str">
        <f t="shared" si="68"/>
        <v/>
      </c>
      <c r="BK127" s="1" t="str">
        <f t="shared" si="69"/>
        <v>87.2,74.5,5.0,9.0,0.0,89.1,30.0,89.1</v>
      </c>
    </row>
    <row r="128" spans="1:63" x14ac:dyDescent="0.2">
      <c r="A128" s="4">
        <f t="shared" si="111"/>
        <v>9.9999999999999805</v>
      </c>
      <c r="B128" s="4">
        <f t="shared" si="70"/>
        <v>49.999999999999901</v>
      </c>
      <c r="C128" s="4">
        <f t="shared" si="71"/>
        <v>1</v>
      </c>
      <c r="D128" s="4">
        <v>1</v>
      </c>
      <c r="E128" s="4">
        <f t="shared" si="72"/>
        <v>9.9999999999999805</v>
      </c>
      <c r="F128" s="19">
        <f t="shared" si="56"/>
        <v>0</v>
      </c>
      <c r="G128" s="19">
        <f t="shared" si="73"/>
        <v>0</v>
      </c>
      <c r="H128" s="19"/>
      <c r="I128" s="19">
        <f t="shared" si="74"/>
        <v>87.942286340599324</v>
      </c>
      <c r="J128" s="19">
        <f t="shared" si="75"/>
        <v>74.999999999999901</v>
      </c>
      <c r="K128" s="19"/>
      <c r="L128" s="19">
        <f t="shared" si="76"/>
        <v>7.794228634059948</v>
      </c>
      <c r="M128" s="19">
        <f t="shared" si="77"/>
        <v>4.4999999999999991</v>
      </c>
      <c r="N128" s="19">
        <f t="shared" si="78"/>
        <v>9</v>
      </c>
      <c r="O128" s="19">
        <f t="shared" si="79"/>
        <v>0.52359877559829882</v>
      </c>
      <c r="P128" s="19">
        <f t="shared" si="80"/>
        <v>29.999999999999996</v>
      </c>
      <c r="Q128" s="19">
        <f t="shared" si="109"/>
        <v>89.999999999999829</v>
      </c>
      <c r="R128" s="19">
        <f t="shared" si="81"/>
        <v>-0.29999999999999993</v>
      </c>
      <c r="S128" s="19">
        <f t="shared" si="82"/>
        <v>0.51961524227066325</v>
      </c>
      <c r="T128" s="4" t="s">
        <v>0</v>
      </c>
      <c r="U128" s="4">
        <f t="shared" si="83"/>
        <v>2301</v>
      </c>
      <c r="V128" s="19">
        <f t="shared" si="57"/>
        <v>87.642286340599327</v>
      </c>
      <c r="W128" s="19">
        <f t="shared" si="58"/>
        <v>75.519615242270561</v>
      </c>
      <c r="X128" s="8">
        <f t="shared" si="84"/>
        <v>5</v>
      </c>
      <c r="Y128" s="4">
        <f t="shared" si="59"/>
        <v>12</v>
      </c>
      <c r="Z128" s="8">
        <f t="shared" si="85"/>
        <v>1010</v>
      </c>
      <c r="AA128" s="4">
        <f t="shared" si="86"/>
        <v>0</v>
      </c>
      <c r="AB128" s="4">
        <f t="shared" si="87"/>
        <v>0</v>
      </c>
      <c r="AC128" s="4" t="str">
        <f t="shared" si="88"/>
        <v>G0</v>
      </c>
      <c r="AD128" s="4">
        <f t="shared" si="89"/>
        <v>0</v>
      </c>
      <c r="AE128" s="4">
        <f t="shared" si="90"/>
        <v>10.09999999999998</v>
      </c>
      <c r="AF128" s="19">
        <f t="shared" si="60"/>
        <v>0</v>
      </c>
      <c r="AG128" s="19">
        <f t="shared" si="61"/>
        <v>0</v>
      </c>
      <c r="AH128" s="19"/>
      <c r="AI128" s="19">
        <f t="shared" si="62"/>
        <v>88.721709204005322</v>
      </c>
      <c r="AJ128" s="19">
        <f t="shared" si="63"/>
        <v>75.449999999999903</v>
      </c>
      <c r="AK128" s="19"/>
      <c r="AL128" s="19">
        <f t="shared" si="64"/>
        <v>7.794228634059948</v>
      </c>
      <c r="AM128" s="19">
        <f t="shared" si="65"/>
        <v>4.4999999999999991</v>
      </c>
      <c r="AN128" s="19">
        <f t="shared" si="91"/>
        <v>9</v>
      </c>
      <c r="AO128" s="19">
        <f t="shared" si="92"/>
        <v>0.52359877559829882</v>
      </c>
      <c r="AP128" s="19">
        <f t="shared" si="93"/>
        <v>29.999999999999996</v>
      </c>
      <c r="AQ128" s="19">
        <f t="shared" si="110"/>
        <v>89.999999999999844</v>
      </c>
      <c r="AR128" s="19">
        <f t="shared" si="94"/>
        <v>0.29999999999999993</v>
      </c>
      <c r="AS128" s="19">
        <f t="shared" si="95"/>
        <v>-0.51961524227066325</v>
      </c>
      <c r="AT128" s="4" t="s">
        <v>0</v>
      </c>
      <c r="AU128" s="4">
        <f t="shared" si="96"/>
        <v>2302</v>
      </c>
      <c r="AV128" s="19">
        <f t="shared" si="66"/>
        <v>89.021709204005319</v>
      </c>
      <c r="AW128" s="19">
        <f t="shared" si="67"/>
        <v>74.930384757729243</v>
      </c>
      <c r="AX128" s="8">
        <f t="shared" si="97"/>
        <v>5</v>
      </c>
      <c r="AY128" s="4">
        <f t="shared" si="98"/>
        <v>12</v>
      </c>
      <c r="AZ128" s="8">
        <f t="shared" si="99"/>
        <v>1010.1</v>
      </c>
      <c r="BA128" s="4">
        <f t="shared" si="100"/>
        <v>0</v>
      </c>
      <c r="BB128" s="4">
        <f t="shared" si="101"/>
        <v>0</v>
      </c>
      <c r="BC128" s="4" t="str">
        <f t="shared" si="102"/>
        <v>G0</v>
      </c>
      <c r="BD128" s="4">
        <f t="shared" si="103"/>
        <v>0</v>
      </c>
      <c r="BE128" s="19">
        <f t="shared" si="104"/>
        <v>0.90000000000000391</v>
      </c>
      <c r="BF128" s="19">
        <f t="shared" si="105"/>
        <v>1.499999999999994</v>
      </c>
      <c r="BG128" s="19">
        <f t="shared" si="106"/>
        <v>156.86989764584428</v>
      </c>
      <c r="BH128" s="1" t="str">
        <f t="shared" si="107"/>
        <v>T,2301,87.6,75.5,5,12,1010.0,0,0,G0,0</v>
      </c>
      <c r="BI128" s="1" t="str">
        <f t="shared" si="108"/>
        <v>T,2302,89.0,74.9,5,12,1010.1,0,0,G0,0</v>
      </c>
      <c r="BJ128" s="1" t="str">
        <f t="shared" si="68"/>
        <v>T,2301,87.6,75.5,5,12,1010.0,0,0,G0,0|T,2302,89.0,74.9,5,12,1010.1,0,0,G0,0|</v>
      </c>
      <c r="BK128" s="1" t="str">
        <f t="shared" si="69"/>
        <v>87.9,75.0,5.0,9.0,0.0,90.0,30.0,90.0</v>
      </c>
    </row>
    <row r="129" spans="1:63" x14ac:dyDescent="0.2">
      <c r="A129" s="4">
        <f t="shared" si="111"/>
        <v>10.09999999999998</v>
      </c>
      <c r="B129" s="4">
        <f t="shared" si="70"/>
        <v>50.499999999999901</v>
      </c>
      <c r="C129" s="4">
        <f t="shared" si="71"/>
        <v>0</v>
      </c>
      <c r="D129" s="4">
        <v>1</v>
      </c>
      <c r="E129" s="4">
        <f t="shared" si="72"/>
        <v>10.09999999999998</v>
      </c>
      <c r="F129" s="19">
        <f t="shared" si="56"/>
        <v>0</v>
      </c>
      <c r="G129" s="19">
        <f t="shared" si="73"/>
        <v>0</v>
      </c>
      <c r="H129" s="19"/>
      <c r="I129" s="19">
        <f t="shared" si="74"/>
        <v>88.721709204005322</v>
      </c>
      <c r="J129" s="19">
        <f t="shared" si="75"/>
        <v>75.449999999999903</v>
      </c>
      <c r="K129" s="19"/>
      <c r="L129" s="19">
        <f t="shared" si="76"/>
        <v>7.794228634059948</v>
      </c>
      <c r="M129" s="19">
        <f t="shared" si="77"/>
        <v>4.4999999999999991</v>
      </c>
      <c r="N129" s="19">
        <f t="shared" si="78"/>
        <v>9</v>
      </c>
      <c r="O129" s="19">
        <f t="shared" si="79"/>
        <v>0.52359877559829882</v>
      </c>
      <c r="P129" s="19">
        <f t="shared" si="80"/>
        <v>29.999999999999996</v>
      </c>
      <c r="Q129" s="19">
        <f t="shared" si="109"/>
        <v>90.899999999999835</v>
      </c>
      <c r="R129" s="19">
        <f t="shared" si="81"/>
        <v>-0.29999999999999993</v>
      </c>
      <c r="S129" s="19">
        <f t="shared" si="82"/>
        <v>0.51961524227066325</v>
      </c>
      <c r="T129" s="4" t="s">
        <v>0</v>
      </c>
      <c r="U129" s="4">
        <f t="shared" si="83"/>
        <v>2301</v>
      </c>
      <c r="V129" s="19">
        <f t="shared" si="57"/>
        <v>88.421709204005325</v>
      </c>
      <c r="W129" s="19">
        <f t="shared" si="58"/>
        <v>75.969615242270564</v>
      </c>
      <c r="X129" s="8">
        <f t="shared" si="84"/>
        <v>5</v>
      </c>
      <c r="Y129" s="4">
        <f t="shared" si="59"/>
        <v>12</v>
      </c>
      <c r="Z129" s="8">
        <f t="shared" si="85"/>
        <v>1010.1</v>
      </c>
      <c r="AA129" s="4">
        <f t="shared" si="86"/>
        <v>0</v>
      </c>
      <c r="AB129" s="4">
        <f t="shared" si="87"/>
        <v>0</v>
      </c>
      <c r="AC129" s="4" t="str">
        <f t="shared" si="88"/>
        <v>G0</v>
      </c>
      <c r="AD129" s="4">
        <f t="shared" si="89"/>
        <v>0</v>
      </c>
      <c r="AE129" s="4">
        <f t="shared" si="90"/>
        <v>10.19999999999998</v>
      </c>
      <c r="AF129" s="19">
        <f t="shared" si="60"/>
        <v>0</v>
      </c>
      <c r="AG129" s="19">
        <f t="shared" si="61"/>
        <v>0</v>
      </c>
      <c r="AH129" s="19"/>
      <c r="AI129" s="19">
        <f t="shared" si="62"/>
        <v>89.501132067411305</v>
      </c>
      <c r="AJ129" s="19">
        <f t="shared" si="63"/>
        <v>75.899999999999892</v>
      </c>
      <c r="AK129" s="19"/>
      <c r="AL129" s="19">
        <f t="shared" si="64"/>
        <v>7.794228634059948</v>
      </c>
      <c r="AM129" s="19">
        <f t="shared" si="65"/>
        <v>4.4999999999999991</v>
      </c>
      <c r="AN129" s="19">
        <f t="shared" si="91"/>
        <v>9</v>
      </c>
      <c r="AO129" s="19">
        <f t="shared" si="92"/>
        <v>0.52359877559829882</v>
      </c>
      <c r="AP129" s="19">
        <f t="shared" si="93"/>
        <v>29.999999999999996</v>
      </c>
      <c r="AQ129" s="19">
        <f t="shared" si="110"/>
        <v>90.899999999999835</v>
      </c>
      <c r="AR129" s="19">
        <f t="shared" si="94"/>
        <v>0.29999999999999993</v>
      </c>
      <c r="AS129" s="19">
        <f t="shared" si="95"/>
        <v>-0.51961524227066325</v>
      </c>
      <c r="AT129" s="4" t="s">
        <v>0</v>
      </c>
      <c r="AU129" s="4">
        <f t="shared" si="96"/>
        <v>2302</v>
      </c>
      <c r="AV129" s="19">
        <f t="shared" si="66"/>
        <v>89.801132067411302</v>
      </c>
      <c r="AW129" s="19">
        <f t="shared" si="67"/>
        <v>75.380384757729232</v>
      </c>
      <c r="AX129" s="8">
        <f t="shared" si="97"/>
        <v>5</v>
      </c>
      <c r="AY129" s="4">
        <f t="shared" si="98"/>
        <v>12</v>
      </c>
      <c r="AZ129" s="8">
        <f t="shared" si="99"/>
        <v>1010.1999999999999</v>
      </c>
      <c r="BA129" s="4">
        <f t="shared" si="100"/>
        <v>0</v>
      </c>
      <c r="BB129" s="4">
        <f t="shared" si="101"/>
        <v>0</v>
      </c>
      <c r="BC129" s="4" t="str">
        <f t="shared" si="102"/>
        <v>G0</v>
      </c>
      <c r="BD129" s="4">
        <f t="shared" si="103"/>
        <v>0</v>
      </c>
      <c r="BE129" s="19">
        <f t="shared" si="104"/>
        <v>0.89999999999998448</v>
      </c>
      <c r="BF129" s="19">
        <f t="shared" si="105"/>
        <v>1.4999999999999865</v>
      </c>
      <c r="BG129" s="19">
        <f t="shared" si="106"/>
        <v>156.86989764584357</v>
      </c>
      <c r="BH129" s="1" t="str">
        <f t="shared" si="107"/>
        <v>T,2301,88.4,76.0,5,12,1010.1,0,0,G0,0</v>
      </c>
      <c r="BI129" s="1" t="str">
        <f t="shared" si="108"/>
        <v>T,2302,89.8,75.4,5,12,1010.2,0,0,G0,0</v>
      </c>
      <c r="BJ129" s="1" t="str">
        <f t="shared" si="68"/>
        <v/>
      </c>
      <c r="BK129" s="1" t="str">
        <f t="shared" si="69"/>
        <v>88.7,75.4,5.0,9.0,0.0,90.9,30.0,90.9</v>
      </c>
    </row>
    <row r="130" spans="1:63" x14ac:dyDescent="0.2">
      <c r="A130" s="4">
        <f t="shared" si="111"/>
        <v>10.19999999999998</v>
      </c>
      <c r="B130" s="4">
        <f t="shared" si="70"/>
        <v>50.999999999999893</v>
      </c>
      <c r="C130" s="4">
        <f t="shared" si="71"/>
        <v>1</v>
      </c>
      <c r="D130" s="4">
        <v>1</v>
      </c>
      <c r="E130" s="4">
        <f t="shared" si="72"/>
        <v>10.19999999999998</v>
      </c>
      <c r="F130" s="19">
        <f t="shared" si="56"/>
        <v>0</v>
      </c>
      <c r="G130" s="19">
        <f t="shared" si="73"/>
        <v>0</v>
      </c>
      <c r="H130" s="19"/>
      <c r="I130" s="19">
        <f t="shared" si="74"/>
        <v>89.501132067411305</v>
      </c>
      <c r="J130" s="19">
        <f t="shared" si="75"/>
        <v>75.899999999999892</v>
      </c>
      <c r="K130" s="19"/>
      <c r="L130" s="19">
        <f t="shared" si="76"/>
        <v>7.794228634059948</v>
      </c>
      <c r="M130" s="19">
        <f t="shared" si="77"/>
        <v>4.4999999999999991</v>
      </c>
      <c r="N130" s="19">
        <f t="shared" si="78"/>
        <v>9</v>
      </c>
      <c r="O130" s="19">
        <f t="shared" si="79"/>
        <v>0.52359877559829882</v>
      </c>
      <c r="P130" s="19">
        <f t="shared" si="80"/>
        <v>29.999999999999996</v>
      </c>
      <c r="Q130" s="19">
        <f t="shared" si="109"/>
        <v>91.799999999999827</v>
      </c>
      <c r="R130" s="19">
        <f t="shared" si="81"/>
        <v>-0.29999999999999993</v>
      </c>
      <c r="S130" s="19">
        <f t="shared" si="82"/>
        <v>0.51961524227066325</v>
      </c>
      <c r="T130" s="4" t="s">
        <v>0</v>
      </c>
      <c r="U130" s="4">
        <f t="shared" si="83"/>
        <v>2301</v>
      </c>
      <c r="V130" s="19">
        <f t="shared" si="57"/>
        <v>89.201132067411308</v>
      </c>
      <c r="W130" s="19">
        <f t="shared" si="58"/>
        <v>76.419615242270552</v>
      </c>
      <c r="X130" s="8">
        <f t="shared" si="84"/>
        <v>5</v>
      </c>
      <c r="Y130" s="4">
        <f t="shared" si="59"/>
        <v>12</v>
      </c>
      <c r="Z130" s="8">
        <f t="shared" si="85"/>
        <v>1010.1999999999999</v>
      </c>
      <c r="AA130" s="4">
        <f t="shared" si="86"/>
        <v>0</v>
      </c>
      <c r="AB130" s="4">
        <f t="shared" si="87"/>
        <v>0</v>
      </c>
      <c r="AC130" s="4" t="str">
        <f t="shared" si="88"/>
        <v>G0</v>
      </c>
      <c r="AD130" s="4">
        <f t="shared" si="89"/>
        <v>0</v>
      </c>
      <c r="AE130" s="4">
        <f t="shared" si="90"/>
        <v>10.299999999999979</v>
      </c>
      <c r="AF130" s="19">
        <f t="shared" si="60"/>
        <v>0</v>
      </c>
      <c r="AG130" s="19">
        <f t="shared" si="61"/>
        <v>0</v>
      </c>
      <c r="AH130" s="19"/>
      <c r="AI130" s="19">
        <f t="shared" si="62"/>
        <v>90.280554930817303</v>
      </c>
      <c r="AJ130" s="19">
        <f t="shared" si="63"/>
        <v>76.349999999999895</v>
      </c>
      <c r="AK130" s="19"/>
      <c r="AL130" s="19">
        <f t="shared" si="64"/>
        <v>7.794228634059948</v>
      </c>
      <c r="AM130" s="19">
        <f t="shared" si="65"/>
        <v>4.4999999999999991</v>
      </c>
      <c r="AN130" s="19">
        <f t="shared" si="91"/>
        <v>9</v>
      </c>
      <c r="AO130" s="19">
        <f t="shared" si="92"/>
        <v>0.52359877559829882</v>
      </c>
      <c r="AP130" s="19">
        <f t="shared" si="93"/>
        <v>29.999999999999996</v>
      </c>
      <c r="AQ130" s="19">
        <f t="shared" si="110"/>
        <v>91.799999999999841</v>
      </c>
      <c r="AR130" s="19">
        <f t="shared" si="94"/>
        <v>0.29999999999999993</v>
      </c>
      <c r="AS130" s="19">
        <f t="shared" si="95"/>
        <v>-0.51961524227066325</v>
      </c>
      <c r="AT130" s="4" t="s">
        <v>0</v>
      </c>
      <c r="AU130" s="4">
        <f t="shared" si="96"/>
        <v>2302</v>
      </c>
      <c r="AV130" s="19">
        <f t="shared" si="66"/>
        <v>90.5805549308173</v>
      </c>
      <c r="AW130" s="19">
        <f t="shared" si="67"/>
        <v>75.830384757729234</v>
      </c>
      <c r="AX130" s="8">
        <f t="shared" si="97"/>
        <v>5</v>
      </c>
      <c r="AY130" s="4">
        <f t="shared" si="98"/>
        <v>12</v>
      </c>
      <c r="AZ130" s="8">
        <f t="shared" si="99"/>
        <v>1010.3</v>
      </c>
      <c r="BA130" s="4">
        <f t="shared" si="100"/>
        <v>0</v>
      </c>
      <c r="BB130" s="4">
        <f t="shared" si="101"/>
        <v>0</v>
      </c>
      <c r="BC130" s="4" t="str">
        <f t="shared" si="102"/>
        <v>G0</v>
      </c>
      <c r="BD130" s="4">
        <f t="shared" si="103"/>
        <v>0</v>
      </c>
      <c r="BE130" s="19">
        <f t="shared" si="104"/>
        <v>0.90000000000000391</v>
      </c>
      <c r="BF130" s="19">
        <f t="shared" si="105"/>
        <v>1.499999999999994</v>
      </c>
      <c r="BG130" s="19">
        <f t="shared" si="106"/>
        <v>156.86989764584428</v>
      </c>
      <c r="BH130" s="1" t="str">
        <f t="shared" si="107"/>
        <v>T,2301,89.2,76.4,5,12,1010.2,0,0,G0,0</v>
      </c>
      <c r="BI130" s="1" t="str">
        <f t="shared" si="108"/>
        <v>T,2302,90.6,75.8,5,12,1010.3,0,0,G0,0</v>
      </c>
      <c r="BJ130" s="1" t="str">
        <f t="shared" si="68"/>
        <v>T,2301,89.2,76.4,5,12,1010.2,0,0,G0,0|T,2302,90.6,75.8,5,12,1010.3,0,0,G0,0|</v>
      </c>
      <c r="BK130" s="1" t="str">
        <f t="shared" si="69"/>
        <v>89.5,75.9,5.0,9.0,0.0,91.8,30.0,91.8</v>
      </c>
    </row>
    <row r="131" spans="1:63" x14ac:dyDescent="0.2">
      <c r="A131" s="4">
        <f t="shared" si="111"/>
        <v>10.299999999999979</v>
      </c>
      <c r="B131" s="4">
        <f t="shared" si="70"/>
        <v>51.499999999999893</v>
      </c>
      <c r="C131" s="4">
        <f t="shared" si="71"/>
        <v>0</v>
      </c>
      <c r="D131" s="4">
        <v>1</v>
      </c>
      <c r="E131" s="4">
        <f t="shared" si="72"/>
        <v>10.299999999999979</v>
      </c>
      <c r="F131" s="19">
        <f t="shared" si="56"/>
        <v>0</v>
      </c>
      <c r="G131" s="19">
        <f t="shared" si="73"/>
        <v>0</v>
      </c>
      <c r="H131" s="19"/>
      <c r="I131" s="19">
        <f t="shared" si="74"/>
        <v>90.280554930817303</v>
      </c>
      <c r="J131" s="19">
        <f t="shared" si="75"/>
        <v>76.349999999999895</v>
      </c>
      <c r="K131" s="19"/>
      <c r="L131" s="19">
        <f t="shared" si="76"/>
        <v>7.794228634059948</v>
      </c>
      <c r="M131" s="19">
        <f t="shared" si="77"/>
        <v>4.4999999999999991</v>
      </c>
      <c r="N131" s="19">
        <f t="shared" si="78"/>
        <v>9</v>
      </c>
      <c r="O131" s="19">
        <f t="shared" si="79"/>
        <v>0.52359877559829882</v>
      </c>
      <c r="P131" s="19">
        <f t="shared" si="80"/>
        <v>29.999999999999996</v>
      </c>
      <c r="Q131" s="19">
        <f t="shared" si="109"/>
        <v>92.699999999999832</v>
      </c>
      <c r="R131" s="19">
        <f t="shared" si="81"/>
        <v>-0.29999999999999993</v>
      </c>
      <c r="S131" s="19">
        <f t="shared" si="82"/>
        <v>0.51961524227066325</v>
      </c>
      <c r="T131" s="4" t="s">
        <v>0</v>
      </c>
      <c r="U131" s="4">
        <f t="shared" si="83"/>
        <v>2301</v>
      </c>
      <c r="V131" s="19">
        <f t="shared" si="57"/>
        <v>89.980554930817306</v>
      </c>
      <c r="W131" s="19">
        <f t="shared" si="58"/>
        <v>76.869615242270555</v>
      </c>
      <c r="X131" s="8">
        <f t="shared" si="84"/>
        <v>5</v>
      </c>
      <c r="Y131" s="4">
        <f t="shared" si="59"/>
        <v>12</v>
      </c>
      <c r="Z131" s="8">
        <f t="shared" si="85"/>
        <v>1010.3</v>
      </c>
      <c r="AA131" s="4">
        <f t="shared" si="86"/>
        <v>0</v>
      </c>
      <c r="AB131" s="4">
        <f t="shared" si="87"/>
        <v>0</v>
      </c>
      <c r="AC131" s="4" t="str">
        <f t="shared" si="88"/>
        <v>G0</v>
      </c>
      <c r="AD131" s="4">
        <f t="shared" si="89"/>
        <v>0</v>
      </c>
      <c r="AE131" s="4">
        <f t="shared" si="90"/>
        <v>10.399999999999979</v>
      </c>
      <c r="AF131" s="19">
        <f t="shared" si="60"/>
        <v>0</v>
      </c>
      <c r="AG131" s="19">
        <f t="shared" si="61"/>
        <v>0</v>
      </c>
      <c r="AH131" s="19"/>
      <c r="AI131" s="19">
        <f t="shared" si="62"/>
        <v>91.0599777942233</v>
      </c>
      <c r="AJ131" s="19">
        <f t="shared" si="63"/>
        <v>76.799999999999898</v>
      </c>
      <c r="AK131" s="19"/>
      <c r="AL131" s="19">
        <f t="shared" si="64"/>
        <v>7.794228634059948</v>
      </c>
      <c r="AM131" s="19">
        <f t="shared" si="65"/>
        <v>4.4999999999999991</v>
      </c>
      <c r="AN131" s="19">
        <f t="shared" si="91"/>
        <v>9</v>
      </c>
      <c r="AO131" s="19">
        <f t="shared" si="92"/>
        <v>0.52359877559829882</v>
      </c>
      <c r="AP131" s="19">
        <f t="shared" si="93"/>
        <v>29.999999999999996</v>
      </c>
      <c r="AQ131" s="19">
        <f t="shared" si="110"/>
        <v>92.699999999999847</v>
      </c>
      <c r="AR131" s="19">
        <f t="shared" si="94"/>
        <v>0.29999999999999993</v>
      </c>
      <c r="AS131" s="19">
        <f t="shared" si="95"/>
        <v>-0.51961524227066325</v>
      </c>
      <c r="AT131" s="4" t="s">
        <v>0</v>
      </c>
      <c r="AU131" s="4">
        <f t="shared" si="96"/>
        <v>2302</v>
      </c>
      <c r="AV131" s="19">
        <f t="shared" si="66"/>
        <v>91.359977794223298</v>
      </c>
      <c r="AW131" s="19">
        <f t="shared" si="67"/>
        <v>76.280384757729237</v>
      </c>
      <c r="AX131" s="8">
        <f t="shared" si="97"/>
        <v>5</v>
      </c>
      <c r="AY131" s="4">
        <f t="shared" si="98"/>
        <v>12</v>
      </c>
      <c r="AZ131" s="8">
        <f t="shared" si="99"/>
        <v>1010.4</v>
      </c>
      <c r="BA131" s="4">
        <f t="shared" si="100"/>
        <v>0</v>
      </c>
      <c r="BB131" s="4">
        <f t="shared" si="101"/>
        <v>0</v>
      </c>
      <c r="BC131" s="4" t="str">
        <f t="shared" si="102"/>
        <v>G0</v>
      </c>
      <c r="BD131" s="4">
        <f t="shared" si="103"/>
        <v>0</v>
      </c>
      <c r="BE131" s="19">
        <f t="shared" si="104"/>
        <v>0.90000000000000391</v>
      </c>
      <c r="BF131" s="19">
        <f t="shared" si="105"/>
        <v>1.499999999999994</v>
      </c>
      <c r="BG131" s="19">
        <f t="shared" si="106"/>
        <v>156.86989764584428</v>
      </c>
      <c r="BH131" s="1" t="str">
        <f t="shared" si="107"/>
        <v>T,2301,90.0,76.9,5,12,1010.3,0,0,G0,0</v>
      </c>
      <c r="BI131" s="1" t="str">
        <f t="shared" si="108"/>
        <v>T,2302,91.4,76.3,5,12,1010.4,0,0,G0,0</v>
      </c>
      <c r="BJ131" s="1" t="str">
        <f t="shared" si="68"/>
        <v/>
      </c>
      <c r="BK131" s="1" t="str">
        <f t="shared" si="69"/>
        <v>90.3,76.3,5.0,9.0,0.0,92.7,30.0,92.7</v>
      </c>
    </row>
    <row r="132" spans="1:63" x14ac:dyDescent="0.2">
      <c r="A132" s="4">
        <f t="shared" si="111"/>
        <v>10.399999999999979</v>
      </c>
      <c r="B132" s="4">
        <f t="shared" si="70"/>
        <v>51.999999999999893</v>
      </c>
      <c r="C132" s="4">
        <f t="shared" si="71"/>
        <v>1</v>
      </c>
      <c r="D132" s="4">
        <v>1</v>
      </c>
      <c r="E132" s="4">
        <f t="shared" si="72"/>
        <v>10.399999999999979</v>
      </c>
      <c r="F132" s="19">
        <f t="shared" si="56"/>
        <v>0</v>
      </c>
      <c r="G132" s="19">
        <f t="shared" si="73"/>
        <v>0</v>
      </c>
      <c r="H132" s="19"/>
      <c r="I132" s="19">
        <f t="shared" si="74"/>
        <v>91.0599777942233</v>
      </c>
      <c r="J132" s="19">
        <f t="shared" si="75"/>
        <v>76.799999999999898</v>
      </c>
      <c r="K132" s="19"/>
      <c r="L132" s="19">
        <f t="shared" si="76"/>
        <v>7.794228634059948</v>
      </c>
      <c r="M132" s="19">
        <f t="shared" si="77"/>
        <v>4.4999999999999991</v>
      </c>
      <c r="N132" s="19">
        <f t="shared" si="78"/>
        <v>9</v>
      </c>
      <c r="O132" s="19">
        <f t="shared" si="79"/>
        <v>0.52359877559829882</v>
      </c>
      <c r="P132" s="19">
        <f t="shared" si="80"/>
        <v>29.999999999999996</v>
      </c>
      <c r="Q132" s="19">
        <f t="shared" si="109"/>
        <v>93.599999999999838</v>
      </c>
      <c r="R132" s="19">
        <f t="shared" si="81"/>
        <v>-0.29999999999999993</v>
      </c>
      <c r="S132" s="19">
        <f t="shared" si="82"/>
        <v>0.51961524227066325</v>
      </c>
      <c r="T132" s="4" t="s">
        <v>0</v>
      </c>
      <c r="U132" s="4">
        <f t="shared" si="83"/>
        <v>2301</v>
      </c>
      <c r="V132" s="19">
        <f t="shared" si="57"/>
        <v>90.759977794223303</v>
      </c>
      <c r="W132" s="19">
        <f t="shared" si="58"/>
        <v>77.319615242270558</v>
      </c>
      <c r="X132" s="8">
        <f t="shared" si="84"/>
        <v>5</v>
      </c>
      <c r="Y132" s="4">
        <f t="shared" si="59"/>
        <v>12</v>
      </c>
      <c r="Z132" s="8">
        <f t="shared" si="85"/>
        <v>1010.4</v>
      </c>
      <c r="AA132" s="4">
        <f t="shared" si="86"/>
        <v>0</v>
      </c>
      <c r="AB132" s="4">
        <f t="shared" si="87"/>
        <v>0</v>
      </c>
      <c r="AC132" s="4" t="str">
        <f t="shared" si="88"/>
        <v>G0</v>
      </c>
      <c r="AD132" s="4">
        <f t="shared" si="89"/>
        <v>0</v>
      </c>
      <c r="AE132" s="4">
        <f t="shared" si="90"/>
        <v>10.499999999999979</v>
      </c>
      <c r="AF132" s="19">
        <f t="shared" si="60"/>
        <v>0</v>
      </c>
      <c r="AG132" s="19">
        <f t="shared" si="61"/>
        <v>0</v>
      </c>
      <c r="AH132" s="19"/>
      <c r="AI132" s="19">
        <f t="shared" si="62"/>
        <v>91.839400657629284</v>
      </c>
      <c r="AJ132" s="19">
        <f t="shared" si="63"/>
        <v>77.249999999999886</v>
      </c>
      <c r="AK132" s="19"/>
      <c r="AL132" s="19">
        <f t="shared" si="64"/>
        <v>7.794228634059948</v>
      </c>
      <c r="AM132" s="19">
        <f t="shared" si="65"/>
        <v>4.4999999999999991</v>
      </c>
      <c r="AN132" s="19">
        <f t="shared" si="91"/>
        <v>9</v>
      </c>
      <c r="AO132" s="19">
        <f t="shared" si="92"/>
        <v>0.52359877559829882</v>
      </c>
      <c r="AP132" s="19">
        <f t="shared" si="93"/>
        <v>29.999999999999996</v>
      </c>
      <c r="AQ132" s="19">
        <f t="shared" si="110"/>
        <v>93.599999999999838</v>
      </c>
      <c r="AR132" s="19">
        <f t="shared" si="94"/>
        <v>0.29999999999999993</v>
      </c>
      <c r="AS132" s="19">
        <f t="shared" si="95"/>
        <v>-0.51961524227066325</v>
      </c>
      <c r="AT132" s="4" t="s">
        <v>0</v>
      </c>
      <c r="AU132" s="4">
        <f t="shared" si="96"/>
        <v>2302</v>
      </c>
      <c r="AV132" s="19">
        <f t="shared" si="66"/>
        <v>92.139400657629281</v>
      </c>
      <c r="AW132" s="19">
        <f t="shared" si="67"/>
        <v>76.730384757729226</v>
      </c>
      <c r="AX132" s="8">
        <f t="shared" si="97"/>
        <v>5</v>
      </c>
      <c r="AY132" s="4">
        <f t="shared" si="98"/>
        <v>12</v>
      </c>
      <c r="AZ132" s="8">
        <f t="shared" si="99"/>
        <v>1010.5</v>
      </c>
      <c r="BA132" s="4">
        <f t="shared" si="100"/>
        <v>0</v>
      </c>
      <c r="BB132" s="4">
        <f t="shared" si="101"/>
        <v>0</v>
      </c>
      <c r="BC132" s="4" t="str">
        <f t="shared" si="102"/>
        <v>G0</v>
      </c>
      <c r="BD132" s="4">
        <f t="shared" si="103"/>
        <v>0</v>
      </c>
      <c r="BE132" s="19">
        <f t="shared" si="104"/>
        <v>0.89999999999998448</v>
      </c>
      <c r="BF132" s="19">
        <f t="shared" si="105"/>
        <v>1.4999999999999865</v>
      </c>
      <c r="BG132" s="19">
        <f t="shared" si="106"/>
        <v>156.86989764584357</v>
      </c>
      <c r="BH132" s="1" t="str">
        <f t="shared" si="107"/>
        <v>T,2301,90.8,77.3,5,12,1010.4,0,0,G0,0</v>
      </c>
      <c r="BI132" s="1" t="str">
        <f t="shared" si="108"/>
        <v>T,2302,92.1,76.7,5,12,1010.5,0,0,G0,0</v>
      </c>
      <c r="BJ132" s="1" t="str">
        <f t="shared" si="68"/>
        <v>T,2301,90.8,77.3,5,12,1010.4,0,0,G0,0|T,2302,92.1,76.7,5,12,1010.5,0,0,G0,0|</v>
      </c>
      <c r="BK132" s="1" t="str">
        <f t="shared" si="69"/>
        <v>91.1,76.8,5.0,9.0,0.0,93.6,30.0,93.6</v>
      </c>
    </row>
    <row r="133" spans="1:63" x14ac:dyDescent="0.2">
      <c r="A133" s="4">
        <f t="shared" si="111"/>
        <v>10.499999999999979</v>
      </c>
      <c r="B133" s="4">
        <f t="shared" si="70"/>
        <v>52.499999999999893</v>
      </c>
      <c r="C133" s="4">
        <f t="shared" si="71"/>
        <v>0</v>
      </c>
      <c r="D133" s="4">
        <v>1</v>
      </c>
      <c r="E133" s="4">
        <f t="shared" si="72"/>
        <v>10.499999999999979</v>
      </c>
      <c r="F133" s="19">
        <f t="shared" si="56"/>
        <v>0</v>
      </c>
      <c r="G133" s="19">
        <f t="shared" si="73"/>
        <v>0</v>
      </c>
      <c r="H133" s="19"/>
      <c r="I133" s="19">
        <f t="shared" si="74"/>
        <v>91.839400657629284</v>
      </c>
      <c r="J133" s="19">
        <f t="shared" si="75"/>
        <v>77.249999999999886</v>
      </c>
      <c r="K133" s="19"/>
      <c r="L133" s="19">
        <f t="shared" si="76"/>
        <v>7.794228634059948</v>
      </c>
      <c r="M133" s="19">
        <f t="shared" si="77"/>
        <v>4.4999999999999991</v>
      </c>
      <c r="N133" s="19">
        <f t="shared" si="78"/>
        <v>9</v>
      </c>
      <c r="O133" s="19">
        <f t="shared" si="79"/>
        <v>0.52359877559829882</v>
      </c>
      <c r="P133" s="19">
        <f t="shared" si="80"/>
        <v>29.999999999999996</v>
      </c>
      <c r="Q133" s="19">
        <f t="shared" si="109"/>
        <v>94.499999999999829</v>
      </c>
      <c r="R133" s="19">
        <f t="shared" si="81"/>
        <v>-0.29999999999999993</v>
      </c>
      <c r="S133" s="19">
        <f t="shared" si="82"/>
        <v>0.51961524227066325</v>
      </c>
      <c r="T133" s="4" t="s">
        <v>0</v>
      </c>
      <c r="U133" s="4">
        <f t="shared" si="83"/>
        <v>2301</v>
      </c>
      <c r="V133" s="19">
        <f t="shared" si="57"/>
        <v>91.539400657629287</v>
      </c>
      <c r="W133" s="19">
        <f t="shared" si="58"/>
        <v>77.769615242270547</v>
      </c>
      <c r="X133" s="8">
        <f t="shared" si="84"/>
        <v>5</v>
      </c>
      <c r="Y133" s="4">
        <f t="shared" si="59"/>
        <v>12</v>
      </c>
      <c r="Z133" s="8">
        <f t="shared" si="85"/>
        <v>1010.5</v>
      </c>
      <c r="AA133" s="4">
        <f t="shared" si="86"/>
        <v>0</v>
      </c>
      <c r="AB133" s="4">
        <f t="shared" si="87"/>
        <v>0</v>
      </c>
      <c r="AC133" s="4" t="str">
        <f t="shared" si="88"/>
        <v>G0</v>
      </c>
      <c r="AD133" s="4">
        <f t="shared" si="89"/>
        <v>0</v>
      </c>
      <c r="AE133" s="4">
        <f t="shared" si="90"/>
        <v>10.599999999999978</v>
      </c>
      <c r="AF133" s="19">
        <f t="shared" si="60"/>
        <v>0</v>
      </c>
      <c r="AG133" s="19">
        <f t="shared" si="61"/>
        <v>0</v>
      </c>
      <c r="AH133" s="19"/>
      <c r="AI133" s="19">
        <f t="shared" si="62"/>
        <v>92.618823521035281</v>
      </c>
      <c r="AJ133" s="19">
        <f t="shared" si="63"/>
        <v>77.699999999999903</v>
      </c>
      <c r="AK133" s="19"/>
      <c r="AL133" s="19">
        <f t="shared" si="64"/>
        <v>7.794228634059948</v>
      </c>
      <c r="AM133" s="19">
        <f t="shared" si="65"/>
        <v>4.4999999999999991</v>
      </c>
      <c r="AN133" s="19">
        <f t="shared" si="91"/>
        <v>9</v>
      </c>
      <c r="AO133" s="19">
        <f t="shared" si="92"/>
        <v>0.52359877559829882</v>
      </c>
      <c r="AP133" s="19">
        <f t="shared" si="93"/>
        <v>29.999999999999996</v>
      </c>
      <c r="AQ133" s="19">
        <f t="shared" si="110"/>
        <v>94.499999999999844</v>
      </c>
      <c r="AR133" s="19">
        <f t="shared" si="94"/>
        <v>0.29999999999999993</v>
      </c>
      <c r="AS133" s="19">
        <f t="shared" si="95"/>
        <v>-0.51961524227066325</v>
      </c>
      <c r="AT133" s="4" t="s">
        <v>0</v>
      </c>
      <c r="AU133" s="4">
        <f t="shared" si="96"/>
        <v>2302</v>
      </c>
      <c r="AV133" s="19">
        <f t="shared" si="66"/>
        <v>92.918823521035279</v>
      </c>
      <c r="AW133" s="19">
        <f t="shared" si="67"/>
        <v>77.180384757729243</v>
      </c>
      <c r="AX133" s="8">
        <f t="shared" si="97"/>
        <v>5</v>
      </c>
      <c r="AY133" s="4">
        <f t="shared" si="98"/>
        <v>12</v>
      </c>
      <c r="AZ133" s="8">
        <f t="shared" si="99"/>
        <v>1010.6</v>
      </c>
      <c r="BA133" s="4">
        <f t="shared" si="100"/>
        <v>0</v>
      </c>
      <c r="BB133" s="4">
        <f t="shared" si="101"/>
        <v>0</v>
      </c>
      <c r="BC133" s="4" t="str">
        <f t="shared" si="102"/>
        <v>G0</v>
      </c>
      <c r="BD133" s="4">
        <f t="shared" si="103"/>
        <v>0</v>
      </c>
      <c r="BE133" s="19">
        <f t="shared" si="104"/>
        <v>0.90000000000001101</v>
      </c>
      <c r="BF133" s="19">
        <f t="shared" si="105"/>
        <v>1.4999999999999885</v>
      </c>
      <c r="BG133" s="19">
        <f t="shared" si="106"/>
        <v>156.86989764584476</v>
      </c>
      <c r="BH133" s="1" t="str">
        <f t="shared" si="107"/>
        <v>T,2301,91.5,77.8,5,12,1010.5,0,0,G0,0</v>
      </c>
      <c r="BI133" s="1" t="str">
        <f t="shared" si="108"/>
        <v>T,2302,92.9,77.2,5,12,1010.6,0,0,G0,0</v>
      </c>
      <c r="BJ133" s="1" t="str">
        <f t="shared" si="68"/>
        <v/>
      </c>
      <c r="BK133" s="1" t="str">
        <f t="shared" si="69"/>
        <v>91.8,77.2,5.0,9.0,0.0,94.5,30.0,94.5</v>
      </c>
    </row>
    <row r="134" spans="1:63" x14ac:dyDescent="0.2">
      <c r="A134" s="4">
        <f t="shared" si="111"/>
        <v>10.599999999999978</v>
      </c>
      <c r="B134" s="4">
        <f t="shared" si="70"/>
        <v>52.999999999999886</v>
      </c>
      <c r="C134" s="4">
        <f t="shared" si="71"/>
        <v>1</v>
      </c>
      <c r="D134" s="4">
        <v>1</v>
      </c>
      <c r="E134" s="4">
        <f t="shared" si="72"/>
        <v>10.599999999999978</v>
      </c>
      <c r="F134" s="19">
        <f t="shared" si="56"/>
        <v>0</v>
      </c>
      <c r="G134" s="19">
        <f t="shared" si="73"/>
        <v>0</v>
      </c>
      <c r="H134" s="19"/>
      <c r="I134" s="19">
        <f t="shared" si="74"/>
        <v>92.618823521035281</v>
      </c>
      <c r="J134" s="19">
        <f t="shared" si="75"/>
        <v>77.699999999999903</v>
      </c>
      <c r="K134" s="19"/>
      <c r="L134" s="19">
        <f t="shared" si="76"/>
        <v>7.794228634059948</v>
      </c>
      <c r="M134" s="19">
        <f t="shared" si="77"/>
        <v>4.4999999999999991</v>
      </c>
      <c r="N134" s="19">
        <f t="shared" si="78"/>
        <v>9</v>
      </c>
      <c r="O134" s="19">
        <f t="shared" si="79"/>
        <v>0.52359877559829882</v>
      </c>
      <c r="P134" s="19">
        <f t="shared" si="80"/>
        <v>29.999999999999996</v>
      </c>
      <c r="Q134" s="19">
        <f t="shared" si="109"/>
        <v>95.399999999999835</v>
      </c>
      <c r="R134" s="19">
        <f t="shared" si="81"/>
        <v>-0.29999999999999993</v>
      </c>
      <c r="S134" s="19">
        <f t="shared" si="82"/>
        <v>0.51961524227066325</v>
      </c>
      <c r="T134" s="4" t="s">
        <v>0</v>
      </c>
      <c r="U134" s="4">
        <f t="shared" si="83"/>
        <v>2301</v>
      </c>
      <c r="V134" s="19">
        <f t="shared" si="57"/>
        <v>92.318823521035284</v>
      </c>
      <c r="W134" s="19">
        <f t="shared" si="58"/>
        <v>78.219615242270564</v>
      </c>
      <c r="X134" s="8">
        <f t="shared" si="84"/>
        <v>5</v>
      </c>
      <c r="Y134" s="4">
        <f t="shared" si="59"/>
        <v>12</v>
      </c>
      <c r="Z134" s="8">
        <f t="shared" si="85"/>
        <v>1010.6</v>
      </c>
      <c r="AA134" s="4">
        <f t="shared" si="86"/>
        <v>0</v>
      </c>
      <c r="AB134" s="4">
        <f t="shared" si="87"/>
        <v>0</v>
      </c>
      <c r="AC134" s="4" t="str">
        <f t="shared" si="88"/>
        <v>G0</v>
      </c>
      <c r="AD134" s="4">
        <f t="shared" si="89"/>
        <v>0</v>
      </c>
      <c r="AE134" s="4">
        <f t="shared" si="90"/>
        <v>10.699999999999978</v>
      </c>
      <c r="AF134" s="19">
        <f t="shared" si="60"/>
        <v>0</v>
      </c>
      <c r="AG134" s="19">
        <f t="shared" si="61"/>
        <v>0</v>
      </c>
      <c r="AH134" s="19"/>
      <c r="AI134" s="19">
        <f t="shared" si="62"/>
        <v>93.398246384441279</v>
      </c>
      <c r="AJ134" s="19">
        <f t="shared" si="63"/>
        <v>78.149999999999892</v>
      </c>
      <c r="AK134" s="19"/>
      <c r="AL134" s="19">
        <f t="shared" si="64"/>
        <v>7.794228634059948</v>
      </c>
      <c r="AM134" s="19">
        <f t="shared" si="65"/>
        <v>4.4999999999999991</v>
      </c>
      <c r="AN134" s="19">
        <f t="shared" si="91"/>
        <v>9</v>
      </c>
      <c r="AO134" s="19">
        <f t="shared" si="92"/>
        <v>0.52359877559829882</v>
      </c>
      <c r="AP134" s="19">
        <f t="shared" si="93"/>
        <v>29.999999999999996</v>
      </c>
      <c r="AQ134" s="19">
        <f t="shared" si="110"/>
        <v>95.399999999999835</v>
      </c>
      <c r="AR134" s="19">
        <f t="shared" si="94"/>
        <v>0.29999999999999993</v>
      </c>
      <c r="AS134" s="19">
        <f t="shared" si="95"/>
        <v>-0.51961524227066325</v>
      </c>
      <c r="AT134" s="4" t="s">
        <v>0</v>
      </c>
      <c r="AU134" s="4">
        <f t="shared" si="96"/>
        <v>2302</v>
      </c>
      <c r="AV134" s="19">
        <f t="shared" si="66"/>
        <v>93.698246384441276</v>
      </c>
      <c r="AW134" s="19">
        <f t="shared" si="67"/>
        <v>77.630384757729232</v>
      </c>
      <c r="AX134" s="8">
        <f t="shared" si="97"/>
        <v>5</v>
      </c>
      <c r="AY134" s="4">
        <f t="shared" si="98"/>
        <v>12</v>
      </c>
      <c r="AZ134" s="8">
        <f t="shared" si="99"/>
        <v>1010.6999999999999</v>
      </c>
      <c r="BA134" s="4">
        <f t="shared" si="100"/>
        <v>0</v>
      </c>
      <c r="BB134" s="4">
        <f t="shared" si="101"/>
        <v>0</v>
      </c>
      <c r="BC134" s="4" t="str">
        <f t="shared" si="102"/>
        <v>G0</v>
      </c>
      <c r="BD134" s="4">
        <f t="shared" si="103"/>
        <v>0</v>
      </c>
      <c r="BE134" s="19">
        <f t="shared" si="104"/>
        <v>0.8999999999999968</v>
      </c>
      <c r="BF134" s="19">
        <f t="shared" si="105"/>
        <v>1.4999999999999998</v>
      </c>
      <c r="BG134" s="19">
        <f t="shared" si="106"/>
        <v>156.86989764584376</v>
      </c>
      <c r="BH134" s="1" t="str">
        <f t="shared" si="107"/>
        <v>T,2301,92.3,78.2,5,12,1010.6,0,0,G0,0</v>
      </c>
      <c r="BI134" s="1" t="str">
        <f t="shared" si="108"/>
        <v>T,2302,93.7,77.6,5,12,1010.7,0,0,G0,0</v>
      </c>
      <c r="BJ134" s="1" t="str">
        <f t="shared" si="68"/>
        <v>T,2301,92.3,78.2,5,12,1010.6,0,0,G0,0|T,2302,93.7,77.6,5,12,1010.7,0,0,G0,0|</v>
      </c>
      <c r="BK134" s="1" t="str">
        <f t="shared" si="69"/>
        <v>92.6,77.7,5.0,9.0,0.0,95.4,30.0,95.4</v>
      </c>
    </row>
    <row r="135" spans="1:63" x14ac:dyDescent="0.2">
      <c r="A135" s="4">
        <f t="shared" si="111"/>
        <v>10.699999999999978</v>
      </c>
      <c r="B135" s="4">
        <f t="shared" si="70"/>
        <v>53.499999999999886</v>
      </c>
      <c r="C135" s="4">
        <f t="shared" si="71"/>
        <v>0</v>
      </c>
      <c r="D135" s="4">
        <v>1</v>
      </c>
      <c r="E135" s="4">
        <f t="shared" si="72"/>
        <v>10.699999999999978</v>
      </c>
      <c r="F135" s="19">
        <f t="shared" si="56"/>
        <v>0</v>
      </c>
      <c r="G135" s="19">
        <f t="shared" si="73"/>
        <v>0</v>
      </c>
      <c r="H135" s="19"/>
      <c r="I135" s="19">
        <f t="shared" si="74"/>
        <v>93.398246384441279</v>
      </c>
      <c r="J135" s="19">
        <f t="shared" si="75"/>
        <v>78.149999999999892</v>
      </c>
      <c r="K135" s="19"/>
      <c r="L135" s="19">
        <f t="shared" si="76"/>
        <v>7.794228634059948</v>
      </c>
      <c r="M135" s="19">
        <f t="shared" si="77"/>
        <v>4.4999999999999991</v>
      </c>
      <c r="N135" s="19">
        <f t="shared" si="78"/>
        <v>9</v>
      </c>
      <c r="O135" s="19">
        <f t="shared" si="79"/>
        <v>0.52359877559829882</v>
      </c>
      <c r="P135" s="19">
        <f t="shared" si="80"/>
        <v>29.999999999999996</v>
      </c>
      <c r="Q135" s="19">
        <f t="shared" si="109"/>
        <v>96.299999999999827</v>
      </c>
      <c r="R135" s="19">
        <f t="shared" si="81"/>
        <v>-0.29999999999999993</v>
      </c>
      <c r="S135" s="19">
        <f t="shared" si="82"/>
        <v>0.51961524227066325</v>
      </c>
      <c r="T135" s="4" t="s">
        <v>0</v>
      </c>
      <c r="U135" s="4">
        <f t="shared" si="83"/>
        <v>2301</v>
      </c>
      <c r="V135" s="19">
        <f t="shared" si="57"/>
        <v>93.098246384441282</v>
      </c>
      <c r="W135" s="19">
        <f t="shared" si="58"/>
        <v>78.669615242270552</v>
      </c>
      <c r="X135" s="8">
        <f t="shared" si="84"/>
        <v>5</v>
      </c>
      <c r="Y135" s="4">
        <f t="shared" si="59"/>
        <v>12</v>
      </c>
      <c r="Z135" s="8">
        <f t="shared" si="85"/>
        <v>1010.6999999999999</v>
      </c>
      <c r="AA135" s="4">
        <f t="shared" si="86"/>
        <v>0</v>
      </c>
      <c r="AB135" s="4">
        <f t="shared" si="87"/>
        <v>0</v>
      </c>
      <c r="AC135" s="4" t="str">
        <f t="shared" si="88"/>
        <v>G0</v>
      </c>
      <c r="AD135" s="4">
        <f t="shared" si="89"/>
        <v>0</v>
      </c>
      <c r="AE135" s="4">
        <f t="shared" si="90"/>
        <v>10.799999999999978</v>
      </c>
      <c r="AF135" s="19">
        <f t="shared" si="60"/>
        <v>0</v>
      </c>
      <c r="AG135" s="19">
        <f t="shared" si="61"/>
        <v>0</v>
      </c>
      <c r="AH135" s="19"/>
      <c r="AI135" s="19">
        <f t="shared" si="62"/>
        <v>94.177669247847263</v>
      </c>
      <c r="AJ135" s="19">
        <f t="shared" si="63"/>
        <v>78.599999999999881</v>
      </c>
      <c r="AK135" s="19"/>
      <c r="AL135" s="19">
        <f t="shared" si="64"/>
        <v>7.794228634059948</v>
      </c>
      <c r="AM135" s="19">
        <f t="shared" si="65"/>
        <v>4.4999999999999991</v>
      </c>
      <c r="AN135" s="19">
        <f t="shared" si="91"/>
        <v>9</v>
      </c>
      <c r="AO135" s="19">
        <f t="shared" si="92"/>
        <v>0.52359877559829882</v>
      </c>
      <c r="AP135" s="19">
        <f t="shared" si="93"/>
        <v>29.999999999999996</v>
      </c>
      <c r="AQ135" s="19">
        <f t="shared" si="110"/>
        <v>96.299999999999827</v>
      </c>
      <c r="AR135" s="19">
        <f t="shared" si="94"/>
        <v>0.29999999999999993</v>
      </c>
      <c r="AS135" s="19">
        <f t="shared" si="95"/>
        <v>-0.51961524227066325</v>
      </c>
      <c r="AT135" s="4" t="s">
        <v>0</v>
      </c>
      <c r="AU135" s="4">
        <f t="shared" si="96"/>
        <v>2302</v>
      </c>
      <c r="AV135" s="19">
        <f t="shared" si="66"/>
        <v>94.47766924784726</v>
      </c>
      <c r="AW135" s="19">
        <f t="shared" si="67"/>
        <v>78.08038475772922</v>
      </c>
      <c r="AX135" s="8">
        <f t="shared" si="97"/>
        <v>5</v>
      </c>
      <c r="AY135" s="4">
        <f t="shared" si="98"/>
        <v>12</v>
      </c>
      <c r="AZ135" s="8">
        <f t="shared" si="99"/>
        <v>1010.8</v>
      </c>
      <c r="BA135" s="4">
        <f t="shared" si="100"/>
        <v>0</v>
      </c>
      <c r="BB135" s="4">
        <f t="shared" si="101"/>
        <v>0</v>
      </c>
      <c r="BC135" s="4" t="str">
        <f t="shared" si="102"/>
        <v>G0</v>
      </c>
      <c r="BD135" s="4">
        <f t="shared" si="103"/>
        <v>0</v>
      </c>
      <c r="BE135" s="19">
        <f t="shared" si="104"/>
        <v>0.89999999999998448</v>
      </c>
      <c r="BF135" s="19">
        <f t="shared" si="105"/>
        <v>1.4999999999999865</v>
      </c>
      <c r="BG135" s="19">
        <f t="shared" si="106"/>
        <v>156.86989764584357</v>
      </c>
      <c r="BH135" s="1" t="str">
        <f t="shared" si="107"/>
        <v>T,2301,93.1,78.7,5,12,1010.7,0,0,G0,0</v>
      </c>
      <c r="BI135" s="1" t="str">
        <f t="shared" si="108"/>
        <v>T,2302,94.5,78.1,5,12,1010.8,0,0,G0,0</v>
      </c>
      <c r="BJ135" s="1" t="str">
        <f t="shared" si="68"/>
        <v/>
      </c>
      <c r="BK135" s="1" t="str">
        <f t="shared" si="69"/>
        <v>93.4,78.1,5.0,9.0,0.0,96.3,30.0,96.3</v>
      </c>
    </row>
    <row r="136" spans="1:63" x14ac:dyDescent="0.2">
      <c r="A136" s="4">
        <f t="shared" si="111"/>
        <v>10.799999999999978</v>
      </c>
      <c r="B136" s="4">
        <f t="shared" si="70"/>
        <v>53.999999999999886</v>
      </c>
      <c r="C136" s="4">
        <f t="shared" si="71"/>
        <v>1</v>
      </c>
      <c r="D136" s="4">
        <v>1</v>
      </c>
      <c r="E136" s="4">
        <f t="shared" si="72"/>
        <v>10.799999999999978</v>
      </c>
      <c r="F136" s="19">
        <f t="shared" si="56"/>
        <v>0</v>
      </c>
      <c r="G136" s="19">
        <f t="shared" si="73"/>
        <v>0</v>
      </c>
      <c r="H136" s="19"/>
      <c r="I136" s="19">
        <f t="shared" si="74"/>
        <v>94.177669247847263</v>
      </c>
      <c r="J136" s="19">
        <f t="shared" si="75"/>
        <v>78.599999999999881</v>
      </c>
      <c r="K136" s="19"/>
      <c r="L136" s="19">
        <f t="shared" si="76"/>
        <v>7.794228634059948</v>
      </c>
      <c r="M136" s="19">
        <f t="shared" si="77"/>
        <v>4.4999999999999991</v>
      </c>
      <c r="N136" s="19">
        <f t="shared" si="78"/>
        <v>9</v>
      </c>
      <c r="O136" s="19">
        <f t="shared" si="79"/>
        <v>0.52359877559829882</v>
      </c>
      <c r="P136" s="19">
        <f t="shared" si="80"/>
        <v>29.999999999999996</v>
      </c>
      <c r="Q136" s="19">
        <f t="shared" si="109"/>
        <v>97.199999999999818</v>
      </c>
      <c r="R136" s="19">
        <f t="shared" si="81"/>
        <v>-0.29999999999999993</v>
      </c>
      <c r="S136" s="19">
        <f t="shared" si="82"/>
        <v>0.51961524227066325</v>
      </c>
      <c r="T136" s="4" t="s">
        <v>0</v>
      </c>
      <c r="U136" s="4">
        <f t="shared" si="83"/>
        <v>2301</v>
      </c>
      <c r="V136" s="19">
        <f t="shared" si="57"/>
        <v>93.877669247847265</v>
      </c>
      <c r="W136" s="19">
        <f t="shared" si="58"/>
        <v>79.119615242270541</v>
      </c>
      <c r="X136" s="8">
        <f t="shared" si="84"/>
        <v>5</v>
      </c>
      <c r="Y136" s="4">
        <f t="shared" si="59"/>
        <v>12</v>
      </c>
      <c r="Z136" s="8">
        <f t="shared" si="85"/>
        <v>1010.8</v>
      </c>
      <c r="AA136" s="4">
        <f t="shared" si="86"/>
        <v>0</v>
      </c>
      <c r="AB136" s="4">
        <f t="shared" si="87"/>
        <v>0</v>
      </c>
      <c r="AC136" s="4" t="str">
        <f t="shared" si="88"/>
        <v>G0</v>
      </c>
      <c r="AD136" s="4">
        <f t="shared" si="89"/>
        <v>0</v>
      </c>
      <c r="AE136" s="4">
        <f t="shared" si="90"/>
        <v>10.899999999999977</v>
      </c>
      <c r="AF136" s="19">
        <f t="shared" si="60"/>
        <v>0</v>
      </c>
      <c r="AG136" s="19">
        <f t="shared" si="61"/>
        <v>0</v>
      </c>
      <c r="AH136" s="19"/>
      <c r="AI136" s="19">
        <f t="shared" si="62"/>
        <v>94.95709211125326</v>
      </c>
      <c r="AJ136" s="19">
        <f t="shared" si="63"/>
        <v>79.049999999999898</v>
      </c>
      <c r="AK136" s="19"/>
      <c r="AL136" s="19">
        <f t="shared" si="64"/>
        <v>7.794228634059948</v>
      </c>
      <c r="AM136" s="19">
        <f t="shared" si="65"/>
        <v>4.4999999999999991</v>
      </c>
      <c r="AN136" s="19">
        <f t="shared" si="91"/>
        <v>9</v>
      </c>
      <c r="AO136" s="19">
        <f t="shared" si="92"/>
        <v>0.52359877559829882</v>
      </c>
      <c r="AP136" s="19">
        <f t="shared" si="93"/>
        <v>29.999999999999996</v>
      </c>
      <c r="AQ136" s="19">
        <f t="shared" si="110"/>
        <v>97.199999999999832</v>
      </c>
      <c r="AR136" s="19">
        <f t="shared" si="94"/>
        <v>0.29999999999999993</v>
      </c>
      <c r="AS136" s="19">
        <f t="shared" si="95"/>
        <v>-0.51961524227066325</v>
      </c>
      <c r="AT136" s="4" t="s">
        <v>0</v>
      </c>
      <c r="AU136" s="4">
        <f t="shared" si="96"/>
        <v>2302</v>
      </c>
      <c r="AV136" s="19">
        <f t="shared" si="66"/>
        <v>95.257092111253257</v>
      </c>
      <c r="AW136" s="19">
        <f t="shared" si="67"/>
        <v>78.530384757729237</v>
      </c>
      <c r="AX136" s="8">
        <f t="shared" si="97"/>
        <v>5</v>
      </c>
      <c r="AY136" s="4">
        <f t="shared" si="98"/>
        <v>12</v>
      </c>
      <c r="AZ136" s="8">
        <f t="shared" si="99"/>
        <v>1010.9</v>
      </c>
      <c r="BA136" s="4">
        <f t="shared" si="100"/>
        <v>0</v>
      </c>
      <c r="BB136" s="4">
        <f t="shared" si="101"/>
        <v>0</v>
      </c>
      <c r="BC136" s="4" t="str">
        <f t="shared" si="102"/>
        <v>G0</v>
      </c>
      <c r="BD136" s="4">
        <f t="shared" si="103"/>
        <v>0</v>
      </c>
      <c r="BE136" s="19">
        <f t="shared" si="104"/>
        <v>0.90000000000001101</v>
      </c>
      <c r="BF136" s="19">
        <f t="shared" si="105"/>
        <v>1.4999999999999885</v>
      </c>
      <c r="BG136" s="19">
        <f t="shared" si="106"/>
        <v>156.86989764584476</v>
      </c>
      <c r="BH136" s="1" t="str">
        <f t="shared" si="107"/>
        <v>T,2301,93.9,79.1,5,12,1010.8,0,0,G0,0</v>
      </c>
      <c r="BI136" s="1" t="str">
        <f t="shared" si="108"/>
        <v>T,2302,95.3,78.5,5,12,1010.9,0,0,G0,0</v>
      </c>
      <c r="BJ136" s="1" t="str">
        <f t="shared" si="68"/>
        <v>T,2301,93.9,79.1,5,12,1010.8,0,0,G0,0|T,2302,95.3,78.5,5,12,1010.9,0,0,G0,0|</v>
      </c>
      <c r="BK136" s="1" t="str">
        <f t="shared" si="69"/>
        <v>94.2,78.6,5.0,9.0,0.0,97.2,30.0,97.2</v>
      </c>
    </row>
    <row r="137" spans="1:63" x14ac:dyDescent="0.2">
      <c r="A137" s="4">
        <f t="shared" si="111"/>
        <v>10.899999999999977</v>
      </c>
      <c r="B137" s="4">
        <f t="shared" si="70"/>
        <v>54.499999999999886</v>
      </c>
      <c r="C137" s="4">
        <f t="shared" si="71"/>
        <v>0</v>
      </c>
      <c r="D137" s="4">
        <v>1</v>
      </c>
      <c r="E137" s="4">
        <f t="shared" si="72"/>
        <v>10.899999999999977</v>
      </c>
      <c r="F137" s="19">
        <f t="shared" si="56"/>
        <v>0</v>
      </c>
      <c r="G137" s="19">
        <f t="shared" si="73"/>
        <v>0</v>
      </c>
      <c r="H137" s="19"/>
      <c r="I137" s="19">
        <f t="shared" si="74"/>
        <v>94.95709211125326</v>
      </c>
      <c r="J137" s="19">
        <f t="shared" si="75"/>
        <v>79.049999999999898</v>
      </c>
      <c r="K137" s="19"/>
      <c r="L137" s="19">
        <f t="shared" si="76"/>
        <v>7.794228634059948</v>
      </c>
      <c r="M137" s="19">
        <f t="shared" si="77"/>
        <v>4.4999999999999991</v>
      </c>
      <c r="N137" s="19">
        <f t="shared" si="78"/>
        <v>9</v>
      </c>
      <c r="O137" s="19">
        <f t="shared" si="79"/>
        <v>0.52359877559829882</v>
      </c>
      <c r="P137" s="19">
        <f t="shared" si="80"/>
        <v>29.999999999999996</v>
      </c>
      <c r="Q137" s="19">
        <f t="shared" si="109"/>
        <v>98.099999999999824</v>
      </c>
      <c r="R137" s="19">
        <f t="shared" si="81"/>
        <v>-0.29999999999999993</v>
      </c>
      <c r="S137" s="19">
        <f t="shared" si="82"/>
        <v>0.51961524227066325</v>
      </c>
      <c r="T137" s="4" t="s">
        <v>0</v>
      </c>
      <c r="U137" s="4">
        <f t="shared" si="83"/>
        <v>2301</v>
      </c>
      <c r="V137" s="19">
        <f t="shared" si="57"/>
        <v>94.657092111253263</v>
      </c>
      <c r="W137" s="19">
        <f t="shared" si="58"/>
        <v>79.569615242270558</v>
      </c>
      <c r="X137" s="8">
        <f t="shared" si="84"/>
        <v>5</v>
      </c>
      <c r="Y137" s="4">
        <f t="shared" si="59"/>
        <v>12</v>
      </c>
      <c r="Z137" s="8">
        <f t="shared" si="85"/>
        <v>1010.9</v>
      </c>
      <c r="AA137" s="4">
        <f t="shared" si="86"/>
        <v>0</v>
      </c>
      <c r="AB137" s="4">
        <f t="shared" si="87"/>
        <v>0</v>
      </c>
      <c r="AC137" s="4" t="str">
        <f t="shared" si="88"/>
        <v>G0</v>
      </c>
      <c r="AD137" s="4">
        <f t="shared" si="89"/>
        <v>0</v>
      </c>
      <c r="AE137" s="4">
        <f t="shared" si="90"/>
        <v>10.999999999999977</v>
      </c>
      <c r="AF137" s="19">
        <f t="shared" si="60"/>
        <v>0</v>
      </c>
      <c r="AG137" s="19">
        <f t="shared" si="61"/>
        <v>0</v>
      </c>
      <c r="AH137" s="19"/>
      <c r="AI137" s="19">
        <f t="shared" si="62"/>
        <v>95.736514974659244</v>
      </c>
      <c r="AJ137" s="19">
        <f t="shared" si="63"/>
        <v>79.499999999999886</v>
      </c>
      <c r="AK137" s="19"/>
      <c r="AL137" s="19">
        <f t="shared" si="64"/>
        <v>7.794228634059948</v>
      </c>
      <c r="AM137" s="19">
        <f t="shared" si="65"/>
        <v>4.4999999999999991</v>
      </c>
      <c r="AN137" s="19">
        <f t="shared" si="91"/>
        <v>9</v>
      </c>
      <c r="AO137" s="19">
        <f t="shared" si="92"/>
        <v>0.52359877559829882</v>
      </c>
      <c r="AP137" s="19">
        <f t="shared" si="93"/>
        <v>29.999999999999996</v>
      </c>
      <c r="AQ137" s="19">
        <f t="shared" si="110"/>
        <v>98.099999999999824</v>
      </c>
      <c r="AR137" s="19">
        <f t="shared" si="94"/>
        <v>0.29999999999999993</v>
      </c>
      <c r="AS137" s="19">
        <f t="shared" si="95"/>
        <v>-0.51961524227066325</v>
      </c>
      <c r="AT137" s="4" t="s">
        <v>0</v>
      </c>
      <c r="AU137" s="4">
        <f t="shared" si="96"/>
        <v>2302</v>
      </c>
      <c r="AV137" s="19">
        <f t="shared" si="66"/>
        <v>96.036514974659241</v>
      </c>
      <c r="AW137" s="19">
        <f t="shared" si="67"/>
        <v>78.980384757729226</v>
      </c>
      <c r="AX137" s="8">
        <f t="shared" si="97"/>
        <v>5</v>
      </c>
      <c r="AY137" s="4">
        <f t="shared" si="98"/>
        <v>12</v>
      </c>
      <c r="AZ137" s="8">
        <f t="shared" si="99"/>
        <v>1011</v>
      </c>
      <c r="BA137" s="4">
        <f t="shared" si="100"/>
        <v>0</v>
      </c>
      <c r="BB137" s="4">
        <f t="shared" si="101"/>
        <v>0</v>
      </c>
      <c r="BC137" s="4" t="str">
        <f t="shared" si="102"/>
        <v>G0</v>
      </c>
      <c r="BD137" s="4">
        <f t="shared" si="103"/>
        <v>0</v>
      </c>
      <c r="BE137" s="19">
        <f t="shared" si="104"/>
        <v>0.89999999999998448</v>
      </c>
      <c r="BF137" s="19">
        <f t="shared" si="105"/>
        <v>1.4999999999999865</v>
      </c>
      <c r="BG137" s="19">
        <f t="shared" si="106"/>
        <v>156.86989764584357</v>
      </c>
      <c r="BH137" s="1" t="str">
        <f t="shared" si="107"/>
        <v>T,2301,94.7,79.6,5,12,1010.9,0,0,G0,0</v>
      </c>
      <c r="BI137" s="1" t="str">
        <f t="shared" si="108"/>
        <v>T,2302,96.0,79.0,5,12,1011.0,0,0,G0,0</v>
      </c>
      <c r="BJ137" s="1" t="str">
        <f t="shared" si="68"/>
        <v/>
      </c>
      <c r="BK137" s="1" t="str">
        <f t="shared" si="69"/>
        <v>95.0,79.0,5.0,9.0,0.0,98.1,30.0,98.1</v>
      </c>
    </row>
    <row r="138" spans="1:63" x14ac:dyDescent="0.2">
      <c r="A138" s="4">
        <f t="shared" si="111"/>
        <v>10.999999999999977</v>
      </c>
      <c r="B138" s="4">
        <f t="shared" si="70"/>
        <v>54.999999999999879</v>
      </c>
      <c r="C138" s="4">
        <f t="shared" si="71"/>
        <v>1</v>
      </c>
      <c r="D138" s="4">
        <v>1</v>
      </c>
      <c r="E138" s="4">
        <f t="shared" si="72"/>
        <v>10.999999999999977</v>
      </c>
      <c r="F138" s="19">
        <f t="shared" si="56"/>
        <v>0</v>
      </c>
      <c r="G138" s="19">
        <f t="shared" si="73"/>
        <v>0</v>
      </c>
      <c r="H138" s="19"/>
      <c r="I138" s="19">
        <f t="shared" si="74"/>
        <v>95.736514974659244</v>
      </c>
      <c r="J138" s="19">
        <f t="shared" si="75"/>
        <v>79.499999999999886</v>
      </c>
      <c r="K138" s="19"/>
      <c r="L138" s="19">
        <f t="shared" si="76"/>
        <v>7.794228634059948</v>
      </c>
      <c r="M138" s="19">
        <f t="shared" si="77"/>
        <v>4.4999999999999991</v>
      </c>
      <c r="N138" s="19">
        <f t="shared" si="78"/>
        <v>9</v>
      </c>
      <c r="O138" s="19">
        <f t="shared" si="79"/>
        <v>0.52359877559829882</v>
      </c>
      <c r="P138" s="19">
        <f t="shared" si="80"/>
        <v>29.999999999999996</v>
      </c>
      <c r="Q138" s="19">
        <f t="shared" si="109"/>
        <v>98.999999999999815</v>
      </c>
      <c r="R138" s="19">
        <f t="shared" si="81"/>
        <v>-0.29999999999999993</v>
      </c>
      <c r="S138" s="19">
        <f t="shared" si="82"/>
        <v>0.51961524227066325</v>
      </c>
      <c r="T138" s="4" t="s">
        <v>0</v>
      </c>
      <c r="U138" s="4">
        <f t="shared" si="83"/>
        <v>2301</v>
      </c>
      <c r="V138" s="19">
        <f t="shared" si="57"/>
        <v>95.436514974659246</v>
      </c>
      <c r="W138" s="19">
        <f t="shared" si="58"/>
        <v>80.019615242270547</v>
      </c>
      <c r="X138" s="8">
        <f t="shared" si="84"/>
        <v>5</v>
      </c>
      <c r="Y138" s="4">
        <f t="shared" si="59"/>
        <v>12</v>
      </c>
      <c r="Z138" s="8">
        <f t="shared" si="85"/>
        <v>1011</v>
      </c>
      <c r="AA138" s="4">
        <f t="shared" si="86"/>
        <v>0</v>
      </c>
      <c r="AB138" s="4">
        <f t="shared" si="87"/>
        <v>0</v>
      </c>
      <c r="AC138" s="4" t="str">
        <f t="shared" si="88"/>
        <v>G0</v>
      </c>
      <c r="AD138" s="4">
        <f t="shared" si="89"/>
        <v>0</v>
      </c>
      <c r="AE138" s="4">
        <f t="shared" si="90"/>
        <v>11.099999999999977</v>
      </c>
      <c r="AF138" s="19">
        <f t="shared" si="60"/>
        <v>0</v>
      </c>
      <c r="AG138" s="19">
        <f t="shared" si="61"/>
        <v>0</v>
      </c>
      <c r="AH138" s="19"/>
      <c r="AI138" s="19">
        <f t="shared" si="62"/>
        <v>96.515937838065241</v>
      </c>
      <c r="AJ138" s="19">
        <f t="shared" si="63"/>
        <v>79.949999999999875</v>
      </c>
      <c r="AK138" s="19"/>
      <c r="AL138" s="19">
        <f t="shared" si="64"/>
        <v>7.794228634059948</v>
      </c>
      <c r="AM138" s="19">
        <f t="shared" si="65"/>
        <v>4.4999999999999991</v>
      </c>
      <c r="AN138" s="19">
        <f t="shared" si="91"/>
        <v>9</v>
      </c>
      <c r="AO138" s="19">
        <f t="shared" si="92"/>
        <v>0.52359877559829882</v>
      </c>
      <c r="AP138" s="19">
        <f t="shared" si="93"/>
        <v>29.999999999999996</v>
      </c>
      <c r="AQ138" s="19">
        <f t="shared" si="110"/>
        <v>98.999999999999815</v>
      </c>
      <c r="AR138" s="19">
        <f t="shared" si="94"/>
        <v>0.29999999999999993</v>
      </c>
      <c r="AS138" s="19">
        <f t="shared" si="95"/>
        <v>-0.51961524227066325</v>
      </c>
      <c r="AT138" s="4" t="s">
        <v>0</v>
      </c>
      <c r="AU138" s="4">
        <f t="shared" si="96"/>
        <v>2302</v>
      </c>
      <c r="AV138" s="19">
        <f t="shared" si="66"/>
        <v>96.815937838065238</v>
      </c>
      <c r="AW138" s="19">
        <f t="shared" si="67"/>
        <v>79.430384757729215</v>
      </c>
      <c r="AX138" s="8">
        <f t="shared" si="97"/>
        <v>5</v>
      </c>
      <c r="AY138" s="4">
        <f t="shared" si="98"/>
        <v>12</v>
      </c>
      <c r="AZ138" s="8">
        <f t="shared" si="99"/>
        <v>1011.1</v>
      </c>
      <c r="BA138" s="4">
        <f t="shared" si="100"/>
        <v>0</v>
      </c>
      <c r="BB138" s="4">
        <f t="shared" si="101"/>
        <v>0</v>
      </c>
      <c r="BC138" s="4" t="str">
        <f t="shared" si="102"/>
        <v>G0</v>
      </c>
      <c r="BD138" s="4">
        <f t="shared" si="103"/>
        <v>0</v>
      </c>
      <c r="BE138" s="19">
        <f t="shared" si="104"/>
        <v>0.8999999999999968</v>
      </c>
      <c r="BF138" s="19">
        <f t="shared" si="105"/>
        <v>1.4999999999999998</v>
      </c>
      <c r="BG138" s="19">
        <f t="shared" si="106"/>
        <v>156.86989764584376</v>
      </c>
      <c r="BH138" s="1" t="str">
        <f t="shared" si="107"/>
        <v>T,2301,95.4,80.0,5,12,1011.0,0,0,G0,0</v>
      </c>
      <c r="BI138" s="1" t="str">
        <f t="shared" si="108"/>
        <v>T,2302,96.8,79.4,5,12,1011.1,0,0,G0,0</v>
      </c>
      <c r="BJ138" s="1" t="str">
        <f t="shared" si="68"/>
        <v>T,2301,95.4,80.0,5,12,1011.0,0,0,G0,0|T,2302,96.8,79.4,5,12,1011.1,0,0,G0,0|</v>
      </c>
      <c r="BK138" s="1" t="str">
        <f t="shared" si="69"/>
        <v>95.7,79.5,5.0,9.0,0.0,99.0,30.0,99.0</v>
      </c>
    </row>
    <row r="139" spans="1:63" x14ac:dyDescent="0.2">
      <c r="A139" s="4">
        <f t="shared" si="111"/>
        <v>11.099999999999977</v>
      </c>
      <c r="B139" s="4">
        <f t="shared" si="70"/>
        <v>55.499999999999879</v>
      </c>
      <c r="C139" s="4">
        <f t="shared" si="71"/>
        <v>0</v>
      </c>
      <c r="D139" s="4">
        <v>1</v>
      </c>
      <c r="E139" s="4">
        <f t="shared" si="72"/>
        <v>11.099999999999977</v>
      </c>
      <c r="F139" s="19">
        <f t="shared" si="56"/>
        <v>0</v>
      </c>
      <c r="G139" s="19">
        <f t="shared" si="73"/>
        <v>0</v>
      </c>
      <c r="H139" s="19"/>
      <c r="I139" s="19">
        <f t="shared" si="74"/>
        <v>96.515937838065241</v>
      </c>
      <c r="J139" s="19">
        <f t="shared" si="75"/>
        <v>79.949999999999875</v>
      </c>
      <c r="K139" s="19"/>
      <c r="L139" s="19">
        <f t="shared" si="76"/>
        <v>7.794228634059948</v>
      </c>
      <c r="M139" s="19">
        <f t="shared" si="77"/>
        <v>4.4999999999999991</v>
      </c>
      <c r="N139" s="19">
        <f t="shared" si="78"/>
        <v>9</v>
      </c>
      <c r="O139" s="19">
        <f t="shared" si="79"/>
        <v>0.52359877559829882</v>
      </c>
      <c r="P139" s="19">
        <f t="shared" si="80"/>
        <v>29.999999999999996</v>
      </c>
      <c r="Q139" s="19">
        <f t="shared" si="109"/>
        <v>99.899999999999807</v>
      </c>
      <c r="R139" s="19">
        <f t="shared" si="81"/>
        <v>-0.29999999999999993</v>
      </c>
      <c r="S139" s="19">
        <f t="shared" si="82"/>
        <v>0.51961524227066325</v>
      </c>
      <c r="T139" s="4" t="s">
        <v>0</v>
      </c>
      <c r="U139" s="4">
        <f t="shared" si="83"/>
        <v>2301</v>
      </c>
      <c r="V139" s="19">
        <f t="shared" si="57"/>
        <v>96.215937838065244</v>
      </c>
      <c r="W139" s="19">
        <f t="shared" si="58"/>
        <v>80.469615242270535</v>
      </c>
      <c r="X139" s="8">
        <f t="shared" si="84"/>
        <v>5</v>
      </c>
      <c r="Y139" s="4">
        <f t="shared" si="59"/>
        <v>12</v>
      </c>
      <c r="Z139" s="8">
        <f t="shared" si="85"/>
        <v>1011.1</v>
      </c>
      <c r="AA139" s="4">
        <f t="shared" si="86"/>
        <v>0</v>
      </c>
      <c r="AB139" s="4">
        <f t="shared" si="87"/>
        <v>0</v>
      </c>
      <c r="AC139" s="4" t="str">
        <f t="shared" si="88"/>
        <v>G0</v>
      </c>
      <c r="AD139" s="4">
        <f t="shared" si="89"/>
        <v>0</v>
      </c>
      <c r="AE139" s="4">
        <f t="shared" si="90"/>
        <v>11.199999999999976</v>
      </c>
      <c r="AF139" s="19">
        <f t="shared" si="60"/>
        <v>0</v>
      </c>
      <c r="AG139" s="19">
        <f t="shared" si="61"/>
        <v>0</v>
      </c>
      <c r="AH139" s="19"/>
      <c r="AI139" s="19">
        <f t="shared" si="62"/>
        <v>97.295360701471239</v>
      </c>
      <c r="AJ139" s="19">
        <f t="shared" si="63"/>
        <v>80.399999999999892</v>
      </c>
      <c r="AK139" s="19"/>
      <c r="AL139" s="19">
        <f t="shared" si="64"/>
        <v>7.794228634059948</v>
      </c>
      <c r="AM139" s="19">
        <f t="shared" si="65"/>
        <v>4.4999999999999991</v>
      </c>
      <c r="AN139" s="19">
        <f t="shared" si="91"/>
        <v>9</v>
      </c>
      <c r="AO139" s="19">
        <f t="shared" si="92"/>
        <v>0.52359877559829882</v>
      </c>
      <c r="AP139" s="19">
        <f t="shared" si="93"/>
        <v>29.999999999999996</v>
      </c>
      <c r="AQ139" s="19">
        <f t="shared" si="110"/>
        <v>99.899999999999821</v>
      </c>
      <c r="AR139" s="19">
        <f t="shared" si="94"/>
        <v>0.29999999999999993</v>
      </c>
      <c r="AS139" s="19">
        <f t="shared" si="95"/>
        <v>-0.51961524227066325</v>
      </c>
      <c r="AT139" s="4" t="s">
        <v>0</v>
      </c>
      <c r="AU139" s="4">
        <f t="shared" si="96"/>
        <v>2302</v>
      </c>
      <c r="AV139" s="19">
        <f t="shared" si="66"/>
        <v>97.595360701471236</v>
      </c>
      <c r="AW139" s="19">
        <f t="shared" si="67"/>
        <v>79.880384757729232</v>
      </c>
      <c r="AX139" s="8">
        <f t="shared" si="97"/>
        <v>5</v>
      </c>
      <c r="AY139" s="4">
        <f t="shared" si="98"/>
        <v>12</v>
      </c>
      <c r="AZ139" s="8">
        <f t="shared" si="99"/>
        <v>1011.1999999999999</v>
      </c>
      <c r="BA139" s="4">
        <f t="shared" si="100"/>
        <v>0</v>
      </c>
      <c r="BB139" s="4">
        <f t="shared" si="101"/>
        <v>0</v>
      </c>
      <c r="BC139" s="4" t="str">
        <f t="shared" si="102"/>
        <v>G0</v>
      </c>
      <c r="BD139" s="4">
        <f t="shared" si="103"/>
        <v>0</v>
      </c>
      <c r="BE139" s="19">
        <f t="shared" si="104"/>
        <v>0.90000000000001101</v>
      </c>
      <c r="BF139" s="19">
        <f t="shared" si="105"/>
        <v>1.4999999999999885</v>
      </c>
      <c r="BG139" s="19">
        <f t="shared" si="106"/>
        <v>156.86989764584476</v>
      </c>
      <c r="BH139" s="1" t="str">
        <f t="shared" si="107"/>
        <v>T,2301,96.2,80.5,5,12,1011.1,0,0,G0,0</v>
      </c>
      <c r="BI139" s="1" t="str">
        <f t="shared" si="108"/>
        <v>T,2302,97.6,79.9,5,12,1011.2,0,0,G0,0</v>
      </c>
      <c r="BJ139" s="1" t="str">
        <f t="shared" si="68"/>
        <v/>
      </c>
      <c r="BK139" s="1" t="str">
        <f t="shared" si="69"/>
        <v>96.5,79.9,5.0,9.0,0.0,99.9,30.0,99.9</v>
      </c>
    </row>
    <row r="140" spans="1:63" x14ac:dyDescent="0.2">
      <c r="A140" s="4">
        <f t="shared" si="111"/>
        <v>11.199999999999976</v>
      </c>
      <c r="B140" s="4">
        <f t="shared" si="70"/>
        <v>55.999999999999879</v>
      </c>
      <c r="C140" s="4">
        <f t="shared" si="71"/>
        <v>1</v>
      </c>
      <c r="D140" s="4">
        <v>1</v>
      </c>
      <c r="E140" s="4">
        <f t="shared" si="72"/>
        <v>11.199999999999976</v>
      </c>
      <c r="F140" s="19">
        <f t="shared" si="56"/>
        <v>0</v>
      </c>
      <c r="G140" s="19">
        <f t="shared" si="73"/>
        <v>0</v>
      </c>
      <c r="H140" s="19"/>
      <c r="I140" s="19">
        <f t="shared" si="74"/>
        <v>97.295360701471239</v>
      </c>
      <c r="J140" s="19">
        <f t="shared" si="75"/>
        <v>80.399999999999892</v>
      </c>
      <c r="K140" s="19"/>
      <c r="L140" s="19">
        <f t="shared" si="76"/>
        <v>7.794228634059948</v>
      </c>
      <c r="M140" s="19">
        <f t="shared" si="77"/>
        <v>4.4999999999999991</v>
      </c>
      <c r="N140" s="19">
        <f t="shared" si="78"/>
        <v>9</v>
      </c>
      <c r="O140" s="19">
        <f t="shared" si="79"/>
        <v>0.52359877559829882</v>
      </c>
      <c r="P140" s="19">
        <f t="shared" si="80"/>
        <v>29.999999999999996</v>
      </c>
      <c r="Q140" s="19">
        <f t="shared" si="109"/>
        <v>100.79999999999981</v>
      </c>
      <c r="R140" s="19">
        <f t="shared" si="81"/>
        <v>-0.29999999999999993</v>
      </c>
      <c r="S140" s="19">
        <f t="shared" si="82"/>
        <v>0.51961524227066325</v>
      </c>
      <c r="T140" s="4" t="s">
        <v>0</v>
      </c>
      <c r="U140" s="4">
        <f t="shared" si="83"/>
        <v>2301</v>
      </c>
      <c r="V140" s="19">
        <f t="shared" si="57"/>
        <v>96.995360701471242</v>
      </c>
      <c r="W140" s="19">
        <f t="shared" si="58"/>
        <v>80.919615242270552</v>
      </c>
      <c r="X140" s="8">
        <f t="shared" si="84"/>
        <v>5</v>
      </c>
      <c r="Y140" s="4">
        <f t="shared" si="59"/>
        <v>12</v>
      </c>
      <c r="Z140" s="8">
        <f t="shared" si="85"/>
        <v>1011.1999999999999</v>
      </c>
      <c r="AA140" s="4">
        <f t="shared" si="86"/>
        <v>0</v>
      </c>
      <c r="AB140" s="4">
        <f t="shared" si="87"/>
        <v>0</v>
      </c>
      <c r="AC140" s="4" t="str">
        <f t="shared" si="88"/>
        <v>G0</v>
      </c>
      <c r="AD140" s="4">
        <f t="shared" si="89"/>
        <v>0</v>
      </c>
      <c r="AE140" s="4">
        <f t="shared" si="90"/>
        <v>11.299999999999976</v>
      </c>
      <c r="AF140" s="19">
        <f t="shared" si="60"/>
        <v>0</v>
      </c>
      <c r="AG140" s="19">
        <f t="shared" si="61"/>
        <v>0</v>
      </c>
      <c r="AH140" s="19"/>
      <c r="AI140" s="19">
        <f t="shared" si="62"/>
        <v>98.074783564877222</v>
      </c>
      <c r="AJ140" s="19">
        <f t="shared" si="63"/>
        <v>80.849999999999881</v>
      </c>
      <c r="AK140" s="19"/>
      <c r="AL140" s="19">
        <f t="shared" si="64"/>
        <v>7.794228634059948</v>
      </c>
      <c r="AM140" s="19">
        <f t="shared" si="65"/>
        <v>4.4999999999999991</v>
      </c>
      <c r="AN140" s="19">
        <f t="shared" si="91"/>
        <v>9</v>
      </c>
      <c r="AO140" s="19">
        <f t="shared" si="92"/>
        <v>0.52359877559829882</v>
      </c>
      <c r="AP140" s="19">
        <f t="shared" si="93"/>
        <v>29.999999999999996</v>
      </c>
      <c r="AQ140" s="19">
        <f t="shared" si="110"/>
        <v>100.79999999999981</v>
      </c>
      <c r="AR140" s="19">
        <f t="shared" si="94"/>
        <v>0.29999999999999993</v>
      </c>
      <c r="AS140" s="19">
        <f t="shared" si="95"/>
        <v>-0.51961524227066325</v>
      </c>
      <c r="AT140" s="4" t="s">
        <v>0</v>
      </c>
      <c r="AU140" s="4">
        <f t="shared" si="96"/>
        <v>2302</v>
      </c>
      <c r="AV140" s="19">
        <f t="shared" si="66"/>
        <v>98.37478356487722</v>
      </c>
      <c r="AW140" s="19">
        <f t="shared" si="67"/>
        <v>80.33038475772922</v>
      </c>
      <c r="AX140" s="8">
        <f t="shared" si="97"/>
        <v>5</v>
      </c>
      <c r="AY140" s="4">
        <f t="shared" si="98"/>
        <v>12</v>
      </c>
      <c r="AZ140" s="8">
        <f t="shared" si="99"/>
        <v>1011.3</v>
      </c>
      <c r="BA140" s="4">
        <f t="shared" si="100"/>
        <v>0</v>
      </c>
      <c r="BB140" s="4">
        <f t="shared" si="101"/>
        <v>0</v>
      </c>
      <c r="BC140" s="4" t="str">
        <f t="shared" si="102"/>
        <v>G0</v>
      </c>
      <c r="BD140" s="4">
        <f t="shared" si="103"/>
        <v>0</v>
      </c>
      <c r="BE140" s="19">
        <f t="shared" si="104"/>
        <v>0.89999999999998448</v>
      </c>
      <c r="BF140" s="19">
        <f t="shared" si="105"/>
        <v>1.4999999999999865</v>
      </c>
      <c r="BG140" s="19">
        <f t="shared" si="106"/>
        <v>156.86989764584357</v>
      </c>
      <c r="BH140" s="1" t="str">
        <f t="shared" si="107"/>
        <v>T,2301,97.0,80.9,5,12,1011.2,0,0,G0,0</v>
      </c>
      <c r="BI140" s="1" t="str">
        <f t="shared" si="108"/>
        <v>T,2302,98.4,80.3,5,12,1011.3,0,0,G0,0</v>
      </c>
      <c r="BJ140" s="1" t="str">
        <f t="shared" si="68"/>
        <v>T,2301,97.0,80.9,5,12,1011.2,0,0,G0,0|T,2302,98.4,80.3,5,12,1011.3,0,0,G0,0|</v>
      </c>
      <c r="BK140" s="1" t="str">
        <f t="shared" si="69"/>
        <v>97.3,80.4,5.0,9.0,0.0,100.8,30.0,100.8</v>
      </c>
    </row>
    <row r="141" spans="1:63" x14ac:dyDescent="0.2">
      <c r="A141" s="4">
        <f t="shared" si="111"/>
        <v>11.299999999999976</v>
      </c>
      <c r="B141" s="4">
        <f t="shared" si="70"/>
        <v>56.499999999999879</v>
      </c>
      <c r="C141" s="4">
        <f t="shared" si="71"/>
        <v>0</v>
      </c>
      <c r="D141" s="4">
        <v>1</v>
      </c>
      <c r="E141" s="4">
        <f t="shared" si="72"/>
        <v>11.299999999999976</v>
      </c>
      <c r="F141" s="19">
        <f t="shared" si="56"/>
        <v>0</v>
      </c>
      <c r="G141" s="19">
        <f t="shared" si="73"/>
        <v>0</v>
      </c>
      <c r="H141" s="19"/>
      <c r="I141" s="19">
        <f t="shared" si="74"/>
        <v>98.074783564877222</v>
      </c>
      <c r="J141" s="19">
        <f t="shared" si="75"/>
        <v>80.849999999999881</v>
      </c>
      <c r="K141" s="19"/>
      <c r="L141" s="19">
        <f t="shared" si="76"/>
        <v>7.794228634059948</v>
      </c>
      <c r="M141" s="19">
        <f t="shared" si="77"/>
        <v>4.4999999999999991</v>
      </c>
      <c r="N141" s="19">
        <f t="shared" si="78"/>
        <v>9</v>
      </c>
      <c r="O141" s="19">
        <f t="shared" si="79"/>
        <v>0.52359877559829882</v>
      </c>
      <c r="P141" s="19">
        <f t="shared" si="80"/>
        <v>29.999999999999996</v>
      </c>
      <c r="Q141" s="19">
        <f t="shared" si="109"/>
        <v>101.6999999999998</v>
      </c>
      <c r="R141" s="19">
        <f t="shared" si="81"/>
        <v>-0.29999999999999993</v>
      </c>
      <c r="S141" s="19">
        <f t="shared" si="82"/>
        <v>0.51961524227066325</v>
      </c>
      <c r="T141" s="4" t="s">
        <v>0</v>
      </c>
      <c r="U141" s="4">
        <f t="shared" si="83"/>
        <v>2301</v>
      </c>
      <c r="V141" s="19">
        <f t="shared" si="57"/>
        <v>97.774783564877225</v>
      </c>
      <c r="W141" s="19">
        <f t="shared" si="58"/>
        <v>81.369615242270541</v>
      </c>
      <c r="X141" s="8">
        <f t="shared" si="84"/>
        <v>5</v>
      </c>
      <c r="Y141" s="4">
        <f t="shared" si="59"/>
        <v>12</v>
      </c>
      <c r="Z141" s="8">
        <f t="shared" si="85"/>
        <v>1011.3</v>
      </c>
      <c r="AA141" s="4">
        <f t="shared" si="86"/>
        <v>0</v>
      </c>
      <c r="AB141" s="4">
        <f t="shared" si="87"/>
        <v>0</v>
      </c>
      <c r="AC141" s="4" t="str">
        <f t="shared" si="88"/>
        <v>G0</v>
      </c>
      <c r="AD141" s="4">
        <f t="shared" si="89"/>
        <v>0</v>
      </c>
      <c r="AE141" s="4">
        <f t="shared" si="90"/>
        <v>11.399999999999975</v>
      </c>
      <c r="AF141" s="19">
        <f t="shared" si="60"/>
        <v>0</v>
      </c>
      <c r="AG141" s="19">
        <f t="shared" si="61"/>
        <v>0</v>
      </c>
      <c r="AH141" s="19"/>
      <c r="AI141" s="19">
        <f t="shared" si="62"/>
        <v>98.85420642828322</v>
      </c>
      <c r="AJ141" s="19">
        <f t="shared" si="63"/>
        <v>81.299999999999869</v>
      </c>
      <c r="AK141" s="19"/>
      <c r="AL141" s="19">
        <f t="shared" si="64"/>
        <v>7.794228634059948</v>
      </c>
      <c r="AM141" s="19">
        <f t="shared" si="65"/>
        <v>4.4999999999999991</v>
      </c>
      <c r="AN141" s="19">
        <f t="shared" si="91"/>
        <v>9</v>
      </c>
      <c r="AO141" s="19">
        <f t="shared" si="92"/>
        <v>0.52359877559829882</v>
      </c>
      <c r="AP141" s="19">
        <f t="shared" si="93"/>
        <v>29.999999999999996</v>
      </c>
      <c r="AQ141" s="19">
        <f t="shared" si="110"/>
        <v>101.6999999999998</v>
      </c>
      <c r="AR141" s="19">
        <f t="shared" si="94"/>
        <v>0.29999999999999993</v>
      </c>
      <c r="AS141" s="19">
        <f t="shared" si="95"/>
        <v>-0.51961524227066325</v>
      </c>
      <c r="AT141" s="4" t="s">
        <v>0</v>
      </c>
      <c r="AU141" s="4">
        <f t="shared" si="96"/>
        <v>2302</v>
      </c>
      <c r="AV141" s="19">
        <f t="shared" si="66"/>
        <v>99.154206428283217</v>
      </c>
      <c r="AW141" s="19">
        <f t="shared" si="67"/>
        <v>80.780384757729209</v>
      </c>
      <c r="AX141" s="8">
        <f t="shared" si="97"/>
        <v>5</v>
      </c>
      <c r="AY141" s="4">
        <f t="shared" si="98"/>
        <v>12</v>
      </c>
      <c r="AZ141" s="8">
        <f t="shared" si="99"/>
        <v>1011.4</v>
      </c>
      <c r="BA141" s="4">
        <f t="shared" si="100"/>
        <v>0</v>
      </c>
      <c r="BB141" s="4">
        <f t="shared" si="101"/>
        <v>0</v>
      </c>
      <c r="BC141" s="4" t="str">
        <f t="shared" si="102"/>
        <v>G0</v>
      </c>
      <c r="BD141" s="4">
        <f t="shared" si="103"/>
        <v>0</v>
      </c>
      <c r="BE141" s="19">
        <f t="shared" si="104"/>
        <v>0.8999999999999968</v>
      </c>
      <c r="BF141" s="19">
        <f t="shared" si="105"/>
        <v>1.4999999999999998</v>
      </c>
      <c r="BG141" s="19">
        <f t="shared" si="106"/>
        <v>156.86989764584376</v>
      </c>
      <c r="BH141" s="1" t="str">
        <f t="shared" si="107"/>
        <v>T,2301,97.8,81.4,5,12,1011.3,0,0,G0,0</v>
      </c>
      <c r="BI141" s="1" t="str">
        <f t="shared" si="108"/>
        <v>T,2302,99.2,80.8,5,12,1011.4,0,0,G0,0</v>
      </c>
      <c r="BJ141" s="1" t="str">
        <f t="shared" si="68"/>
        <v/>
      </c>
      <c r="BK141" s="1" t="str">
        <f t="shared" si="69"/>
        <v>98.1,80.8,5.0,9.0,0.0,101.7,30.0,101.7</v>
      </c>
    </row>
    <row r="142" spans="1:63" x14ac:dyDescent="0.2">
      <c r="A142" s="4">
        <f t="shared" si="111"/>
        <v>11.399999999999975</v>
      </c>
      <c r="B142" s="4">
        <f t="shared" si="70"/>
        <v>56.999999999999872</v>
      </c>
      <c r="C142" s="4">
        <f t="shared" si="71"/>
        <v>1</v>
      </c>
      <c r="D142" s="4">
        <v>1</v>
      </c>
      <c r="E142" s="4">
        <f t="shared" si="72"/>
        <v>11.399999999999975</v>
      </c>
      <c r="F142" s="19">
        <f t="shared" si="56"/>
        <v>0</v>
      </c>
      <c r="G142" s="19">
        <f t="shared" si="73"/>
        <v>0</v>
      </c>
      <c r="H142" s="19"/>
      <c r="I142" s="19">
        <f t="shared" si="74"/>
        <v>98.85420642828322</v>
      </c>
      <c r="J142" s="19">
        <f t="shared" si="75"/>
        <v>81.299999999999869</v>
      </c>
      <c r="K142" s="19"/>
      <c r="L142" s="19">
        <f t="shared" si="76"/>
        <v>7.794228634059948</v>
      </c>
      <c r="M142" s="19">
        <f t="shared" si="77"/>
        <v>4.4999999999999991</v>
      </c>
      <c r="N142" s="19">
        <f t="shared" si="78"/>
        <v>9</v>
      </c>
      <c r="O142" s="19">
        <f t="shared" si="79"/>
        <v>0.52359877559829882</v>
      </c>
      <c r="P142" s="19">
        <f t="shared" si="80"/>
        <v>29.999999999999996</v>
      </c>
      <c r="Q142" s="19">
        <f t="shared" si="109"/>
        <v>102.5999999999998</v>
      </c>
      <c r="R142" s="19">
        <f t="shared" si="81"/>
        <v>-0.29999999999999993</v>
      </c>
      <c r="S142" s="19">
        <f t="shared" si="82"/>
        <v>0.51961524227066325</v>
      </c>
      <c r="T142" s="4" t="s">
        <v>0</v>
      </c>
      <c r="U142" s="4">
        <f t="shared" si="83"/>
        <v>2301</v>
      </c>
      <c r="V142" s="19">
        <f t="shared" si="57"/>
        <v>98.554206428283223</v>
      </c>
      <c r="W142" s="19">
        <f t="shared" si="58"/>
        <v>81.81961524227053</v>
      </c>
      <c r="X142" s="8">
        <f t="shared" si="84"/>
        <v>5</v>
      </c>
      <c r="Y142" s="4">
        <f t="shared" si="59"/>
        <v>12</v>
      </c>
      <c r="Z142" s="8">
        <f t="shared" si="85"/>
        <v>1011.4</v>
      </c>
      <c r="AA142" s="4">
        <f t="shared" si="86"/>
        <v>0</v>
      </c>
      <c r="AB142" s="4">
        <f t="shared" si="87"/>
        <v>0</v>
      </c>
      <c r="AC142" s="4" t="str">
        <f t="shared" si="88"/>
        <v>G0</v>
      </c>
      <c r="AD142" s="4">
        <f t="shared" si="89"/>
        <v>0</v>
      </c>
      <c r="AE142" s="4">
        <f t="shared" si="90"/>
        <v>11.499999999999975</v>
      </c>
      <c r="AF142" s="19">
        <f t="shared" si="60"/>
        <v>0</v>
      </c>
      <c r="AG142" s="19">
        <f t="shared" si="61"/>
        <v>0</v>
      </c>
      <c r="AH142" s="19"/>
      <c r="AI142" s="19">
        <f t="shared" si="62"/>
        <v>99.633629291689203</v>
      </c>
      <c r="AJ142" s="19">
        <f t="shared" si="63"/>
        <v>81.749999999999886</v>
      </c>
      <c r="AK142" s="19"/>
      <c r="AL142" s="19">
        <f t="shared" si="64"/>
        <v>7.794228634059948</v>
      </c>
      <c r="AM142" s="19">
        <f t="shared" si="65"/>
        <v>4.4999999999999991</v>
      </c>
      <c r="AN142" s="19">
        <f t="shared" si="91"/>
        <v>9</v>
      </c>
      <c r="AO142" s="19">
        <f t="shared" si="92"/>
        <v>0.52359877559829882</v>
      </c>
      <c r="AP142" s="19">
        <f t="shared" si="93"/>
        <v>29.999999999999996</v>
      </c>
      <c r="AQ142" s="19">
        <f t="shared" si="110"/>
        <v>102.59999999999981</v>
      </c>
      <c r="AR142" s="19">
        <f t="shared" si="94"/>
        <v>0.29999999999999993</v>
      </c>
      <c r="AS142" s="19">
        <f t="shared" si="95"/>
        <v>-0.51961524227066325</v>
      </c>
      <c r="AT142" s="4" t="s">
        <v>0</v>
      </c>
      <c r="AU142" s="4">
        <f t="shared" si="96"/>
        <v>2302</v>
      </c>
      <c r="AV142" s="19">
        <f t="shared" si="66"/>
        <v>99.933629291689201</v>
      </c>
      <c r="AW142" s="19">
        <f t="shared" si="67"/>
        <v>81.230384757729226</v>
      </c>
      <c r="AX142" s="8">
        <f t="shared" si="97"/>
        <v>5</v>
      </c>
      <c r="AY142" s="4">
        <f t="shared" si="98"/>
        <v>12</v>
      </c>
      <c r="AZ142" s="8">
        <f t="shared" si="99"/>
        <v>1011.5</v>
      </c>
      <c r="BA142" s="4">
        <f t="shared" si="100"/>
        <v>0</v>
      </c>
      <c r="BB142" s="4">
        <f t="shared" si="101"/>
        <v>0</v>
      </c>
      <c r="BC142" s="4" t="str">
        <f t="shared" si="102"/>
        <v>G0</v>
      </c>
      <c r="BD142" s="4">
        <f t="shared" si="103"/>
        <v>0</v>
      </c>
      <c r="BE142" s="19">
        <f t="shared" si="104"/>
        <v>0.89999999999999869</v>
      </c>
      <c r="BF142" s="19">
        <f t="shared" si="105"/>
        <v>1.4999999999999754</v>
      </c>
      <c r="BG142" s="19">
        <f t="shared" si="106"/>
        <v>156.86989764584456</v>
      </c>
      <c r="BH142" s="1" t="str">
        <f t="shared" si="107"/>
        <v>T,2301,98.6,81.8,5,12,1011.4,0,0,G0,0</v>
      </c>
      <c r="BI142" s="1" t="str">
        <f t="shared" si="108"/>
        <v>T,2302,99.9,81.2,5,12,1011.5,0,0,G0,0</v>
      </c>
      <c r="BJ142" s="1" t="str">
        <f t="shared" si="68"/>
        <v>T,2301,98.6,81.8,5,12,1011.4,0,0,G0,0|T,2302,99.9,81.2,5,12,1011.5,0,0,G0,0|</v>
      </c>
      <c r="BK142" s="1" t="str">
        <f t="shared" si="69"/>
        <v>98.9,81.3,5.0,9.0,0.0,102.6,30.0,102.6</v>
      </c>
    </row>
    <row r="143" spans="1:63" x14ac:dyDescent="0.2">
      <c r="A143" s="4">
        <f t="shared" si="111"/>
        <v>11.499999999999975</v>
      </c>
      <c r="B143" s="4">
        <f t="shared" si="70"/>
        <v>57.499999999999872</v>
      </c>
      <c r="C143" s="4">
        <f t="shared" si="71"/>
        <v>0</v>
      </c>
      <c r="D143" s="4">
        <v>1</v>
      </c>
      <c r="E143" s="4">
        <f t="shared" si="72"/>
        <v>11.499999999999975</v>
      </c>
      <c r="F143" s="19">
        <f t="shared" si="56"/>
        <v>0</v>
      </c>
      <c r="G143" s="19">
        <f t="shared" si="73"/>
        <v>0</v>
      </c>
      <c r="H143" s="19"/>
      <c r="I143" s="19">
        <f t="shared" si="74"/>
        <v>99.633629291689203</v>
      </c>
      <c r="J143" s="19">
        <f t="shared" si="75"/>
        <v>81.749999999999886</v>
      </c>
      <c r="K143" s="19"/>
      <c r="L143" s="19">
        <f t="shared" si="76"/>
        <v>7.794228634059948</v>
      </c>
      <c r="M143" s="19">
        <f t="shared" si="77"/>
        <v>4.4999999999999991</v>
      </c>
      <c r="N143" s="19">
        <f t="shared" si="78"/>
        <v>9</v>
      </c>
      <c r="O143" s="19">
        <f t="shared" si="79"/>
        <v>0.52359877559829882</v>
      </c>
      <c r="P143" s="19">
        <f t="shared" si="80"/>
        <v>29.999999999999996</v>
      </c>
      <c r="Q143" s="19">
        <f t="shared" si="109"/>
        <v>103.4999999999998</v>
      </c>
      <c r="R143" s="19">
        <f t="shared" si="81"/>
        <v>-0.29999999999999993</v>
      </c>
      <c r="S143" s="19">
        <f t="shared" si="82"/>
        <v>0.51961524227066325</v>
      </c>
      <c r="T143" s="4" t="s">
        <v>0</v>
      </c>
      <c r="U143" s="4">
        <f t="shared" si="83"/>
        <v>2301</v>
      </c>
      <c r="V143" s="19">
        <f t="shared" si="57"/>
        <v>99.333629291689206</v>
      </c>
      <c r="W143" s="19">
        <f t="shared" si="58"/>
        <v>82.269615242270547</v>
      </c>
      <c r="X143" s="8">
        <f t="shared" si="84"/>
        <v>5</v>
      </c>
      <c r="Y143" s="4">
        <f t="shared" si="59"/>
        <v>12</v>
      </c>
      <c r="Z143" s="8">
        <f t="shared" si="85"/>
        <v>1011.5</v>
      </c>
      <c r="AA143" s="4">
        <f t="shared" si="86"/>
        <v>0</v>
      </c>
      <c r="AB143" s="4">
        <f t="shared" si="87"/>
        <v>0</v>
      </c>
      <c r="AC143" s="4" t="str">
        <f t="shared" si="88"/>
        <v>G0</v>
      </c>
      <c r="AD143" s="4">
        <f t="shared" si="89"/>
        <v>0</v>
      </c>
      <c r="AE143" s="4">
        <f t="shared" si="90"/>
        <v>11.599999999999975</v>
      </c>
      <c r="AF143" s="19">
        <f t="shared" si="60"/>
        <v>0</v>
      </c>
      <c r="AG143" s="19">
        <f t="shared" si="61"/>
        <v>0</v>
      </c>
      <c r="AH143" s="19"/>
      <c r="AI143" s="19">
        <f t="shared" si="62"/>
        <v>100.4130521550952</v>
      </c>
      <c r="AJ143" s="19">
        <f t="shared" si="63"/>
        <v>82.199999999999875</v>
      </c>
      <c r="AK143" s="19"/>
      <c r="AL143" s="19">
        <f t="shared" si="64"/>
        <v>7.794228634059948</v>
      </c>
      <c r="AM143" s="19">
        <f t="shared" si="65"/>
        <v>4.4999999999999991</v>
      </c>
      <c r="AN143" s="19">
        <f t="shared" si="91"/>
        <v>9</v>
      </c>
      <c r="AO143" s="19">
        <f t="shared" si="92"/>
        <v>0.52359877559829882</v>
      </c>
      <c r="AP143" s="19">
        <f t="shared" si="93"/>
        <v>29.999999999999996</v>
      </c>
      <c r="AQ143" s="19">
        <f t="shared" si="110"/>
        <v>103.4999999999998</v>
      </c>
      <c r="AR143" s="19">
        <f t="shared" si="94"/>
        <v>0.29999999999999993</v>
      </c>
      <c r="AS143" s="19">
        <f t="shared" si="95"/>
        <v>-0.51961524227066325</v>
      </c>
      <c r="AT143" s="4" t="s">
        <v>0</v>
      </c>
      <c r="AU143" s="4">
        <f t="shared" si="96"/>
        <v>2302</v>
      </c>
      <c r="AV143" s="19">
        <f t="shared" si="66"/>
        <v>100.7130521550952</v>
      </c>
      <c r="AW143" s="19">
        <f t="shared" si="67"/>
        <v>81.680384757729215</v>
      </c>
      <c r="AX143" s="8">
        <f t="shared" si="97"/>
        <v>5</v>
      </c>
      <c r="AY143" s="4">
        <f t="shared" si="98"/>
        <v>12</v>
      </c>
      <c r="AZ143" s="8">
        <f t="shared" si="99"/>
        <v>1011.6</v>
      </c>
      <c r="BA143" s="4">
        <f t="shared" si="100"/>
        <v>0</v>
      </c>
      <c r="BB143" s="4">
        <f t="shared" si="101"/>
        <v>0</v>
      </c>
      <c r="BC143" s="4" t="str">
        <f t="shared" si="102"/>
        <v>G0</v>
      </c>
      <c r="BD143" s="4">
        <f t="shared" si="103"/>
        <v>0</v>
      </c>
      <c r="BE143" s="19">
        <f t="shared" si="104"/>
        <v>0.8999999999999968</v>
      </c>
      <c r="BF143" s="19">
        <f t="shared" si="105"/>
        <v>1.4999999999999998</v>
      </c>
      <c r="BG143" s="19">
        <f t="shared" si="106"/>
        <v>156.86989764584376</v>
      </c>
      <c r="BH143" s="1" t="str">
        <f t="shared" si="107"/>
        <v>T,2301,99.3,82.3,5,12,1011.5,0,0,G0,0</v>
      </c>
      <c r="BI143" s="1" t="str">
        <f t="shared" si="108"/>
        <v>T,2302,100.7,81.7,5,12,1011.6,0,0,G0,0</v>
      </c>
      <c r="BJ143" s="1" t="str">
        <f t="shared" si="68"/>
        <v/>
      </c>
      <c r="BK143" s="1" t="str">
        <f t="shared" si="69"/>
        <v>99.6,81.7,5.0,9.0,0.0,103.5,30.0,103.5</v>
      </c>
    </row>
    <row r="144" spans="1:63" x14ac:dyDescent="0.2">
      <c r="A144" s="4">
        <f t="shared" si="111"/>
        <v>11.599999999999975</v>
      </c>
      <c r="B144" s="4">
        <f t="shared" si="70"/>
        <v>57.999999999999872</v>
      </c>
      <c r="C144" s="4">
        <f t="shared" si="71"/>
        <v>1</v>
      </c>
      <c r="D144" s="4">
        <v>1</v>
      </c>
      <c r="E144" s="4">
        <f t="shared" si="72"/>
        <v>11.599999999999975</v>
      </c>
      <c r="F144" s="19">
        <f t="shared" si="56"/>
        <v>0</v>
      </c>
      <c r="G144" s="19">
        <f t="shared" si="73"/>
        <v>0</v>
      </c>
      <c r="H144" s="19"/>
      <c r="I144" s="19">
        <f t="shared" si="74"/>
        <v>100.4130521550952</v>
      </c>
      <c r="J144" s="19">
        <f t="shared" si="75"/>
        <v>82.199999999999875</v>
      </c>
      <c r="K144" s="19"/>
      <c r="L144" s="19">
        <f t="shared" si="76"/>
        <v>7.794228634059948</v>
      </c>
      <c r="M144" s="19">
        <f t="shared" si="77"/>
        <v>4.4999999999999991</v>
      </c>
      <c r="N144" s="19">
        <f t="shared" si="78"/>
        <v>9</v>
      </c>
      <c r="O144" s="19">
        <f t="shared" si="79"/>
        <v>0.52359877559829882</v>
      </c>
      <c r="P144" s="19">
        <f t="shared" si="80"/>
        <v>29.999999999999996</v>
      </c>
      <c r="Q144" s="19">
        <f t="shared" si="109"/>
        <v>104.39999999999979</v>
      </c>
      <c r="R144" s="19">
        <f t="shared" si="81"/>
        <v>-0.29999999999999993</v>
      </c>
      <c r="S144" s="19">
        <f t="shared" si="82"/>
        <v>0.51961524227066325</v>
      </c>
      <c r="T144" s="4" t="s">
        <v>0</v>
      </c>
      <c r="U144" s="4">
        <f t="shared" si="83"/>
        <v>2301</v>
      </c>
      <c r="V144" s="19">
        <f t="shared" si="57"/>
        <v>100.1130521550952</v>
      </c>
      <c r="W144" s="19">
        <f t="shared" si="58"/>
        <v>82.719615242270535</v>
      </c>
      <c r="X144" s="8">
        <f t="shared" si="84"/>
        <v>5</v>
      </c>
      <c r="Y144" s="4">
        <f t="shared" si="59"/>
        <v>12</v>
      </c>
      <c r="Z144" s="8">
        <f t="shared" si="85"/>
        <v>1011.6</v>
      </c>
      <c r="AA144" s="4">
        <f t="shared" si="86"/>
        <v>0</v>
      </c>
      <c r="AB144" s="4">
        <f t="shared" si="87"/>
        <v>0</v>
      </c>
      <c r="AC144" s="4" t="str">
        <f t="shared" si="88"/>
        <v>G0</v>
      </c>
      <c r="AD144" s="4">
        <f t="shared" si="89"/>
        <v>0</v>
      </c>
      <c r="AE144" s="4">
        <f t="shared" si="90"/>
        <v>11.699999999999974</v>
      </c>
      <c r="AF144" s="19">
        <f t="shared" si="60"/>
        <v>0</v>
      </c>
      <c r="AG144" s="19">
        <f t="shared" si="61"/>
        <v>0</v>
      </c>
      <c r="AH144" s="19"/>
      <c r="AI144" s="19">
        <f t="shared" si="62"/>
        <v>101.1924750185012</v>
      </c>
      <c r="AJ144" s="19">
        <f t="shared" si="63"/>
        <v>82.649999999999878</v>
      </c>
      <c r="AK144" s="19"/>
      <c r="AL144" s="19">
        <f t="shared" si="64"/>
        <v>7.794228634059948</v>
      </c>
      <c r="AM144" s="19">
        <f t="shared" si="65"/>
        <v>4.4999999999999991</v>
      </c>
      <c r="AN144" s="19">
        <f t="shared" si="91"/>
        <v>9</v>
      </c>
      <c r="AO144" s="19">
        <f t="shared" si="92"/>
        <v>0.52359877559829882</v>
      </c>
      <c r="AP144" s="19">
        <f t="shared" si="93"/>
        <v>29.999999999999996</v>
      </c>
      <c r="AQ144" s="19">
        <f t="shared" si="110"/>
        <v>104.39999999999981</v>
      </c>
      <c r="AR144" s="19">
        <f t="shared" si="94"/>
        <v>0.29999999999999993</v>
      </c>
      <c r="AS144" s="19">
        <f t="shared" si="95"/>
        <v>-0.51961524227066325</v>
      </c>
      <c r="AT144" s="4" t="s">
        <v>0</v>
      </c>
      <c r="AU144" s="4">
        <f t="shared" si="96"/>
        <v>2302</v>
      </c>
      <c r="AV144" s="19">
        <f t="shared" si="66"/>
        <v>101.4924750185012</v>
      </c>
      <c r="AW144" s="19">
        <f t="shared" si="67"/>
        <v>82.130384757729217</v>
      </c>
      <c r="AX144" s="8">
        <f t="shared" si="97"/>
        <v>5</v>
      </c>
      <c r="AY144" s="4">
        <f t="shared" si="98"/>
        <v>12</v>
      </c>
      <c r="AZ144" s="8">
        <f t="shared" si="99"/>
        <v>1011.6999999999999</v>
      </c>
      <c r="BA144" s="4">
        <f t="shared" si="100"/>
        <v>0</v>
      </c>
      <c r="BB144" s="4">
        <f t="shared" si="101"/>
        <v>0</v>
      </c>
      <c r="BC144" s="4" t="str">
        <f t="shared" si="102"/>
        <v>G0</v>
      </c>
      <c r="BD144" s="4">
        <f t="shared" si="103"/>
        <v>0</v>
      </c>
      <c r="BE144" s="19">
        <f t="shared" si="104"/>
        <v>0.90000000000000391</v>
      </c>
      <c r="BF144" s="19">
        <f t="shared" si="105"/>
        <v>1.499999999999994</v>
      </c>
      <c r="BG144" s="19">
        <f t="shared" si="106"/>
        <v>156.86989764584428</v>
      </c>
      <c r="BH144" s="1" t="str">
        <f t="shared" si="107"/>
        <v>T,2301,100.1,82.7,5,12,1011.6,0,0,G0,0</v>
      </c>
      <c r="BI144" s="1" t="str">
        <f t="shared" si="108"/>
        <v>T,2302,101.5,82.1,5,12,1011.7,0,0,G0,0</v>
      </c>
      <c r="BJ144" s="1" t="str">
        <f t="shared" si="68"/>
        <v>T,2301,100.1,82.7,5,12,1011.6,0,0,G0,0|T,2302,101.5,82.1,5,12,1011.7,0,0,G0,0|</v>
      </c>
      <c r="BK144" s="1" t="str">
        <f t="shared" si="69"/>
        <v>100.4,82.2,5.0,9.0,0.0,104.4,30.0,104.4</v>
      </c>
    </row>
    <row r="145" spans="1:63" x14ac:dyDescent="0.2">
      <c r="A145" s="4">
        <f t="shared" si="111"/>
        <v>11.699999999999974</v>
      </c>
      <c r="B145" s="4">
        <f t="shared" si="70"/>
        <v>58.499999999999872</v>
      </c>
      <c r="C145" s="4">
        <f t="shared" si="71"/>
        <v>0</v>
      </c>
      <c r="D145" s="4">
        <v>1</v>
      </c>
      <c r="E145" s="4">
        <f t="shared" si="72"/>
        <v>11.699999999999974</v>
      </c>
      <c r="F145" s="19">
        <f t="shared" si="56"/>
        <v>0</v>
      </c>
      <c r="G145" s="19">
        <f t="shared" si="73"/>
        <v>0</v>
      </c>
      <c r="H145" s="19"/>
      <c r="I145" s="19">
        <f t="shared" si="74"/>
        <v>101.1924750185012</v>
      </c>
      <c r="J145" s="19">
        <f t="shared" si="75"/>
        <v>82.649999999999878</v>
      </c>
      <c r="K145" s="19"/>
      <c r="L145" s="19">
        <f t="shared" si="76"/>
        <v>7.794228634059948</v>
      </c>
      <c r="M145" s="19">
        <f t="shared" si="77"/>
        <v>4.4999999999999991</v>
      </c>
      <c r="N145" s="19">
        <f t="shared" si="78"/>
        <v>9</v>
      </c>
      <c r="O145" s="19">
        <f t="shared" si="79"/>
        <v>0.52359877559829882</v>
      </c>
      <c r="P145" s="19">
        <f t="shared" si="80"/>
        <v>29.999999999999996</v>
      </c>
      <c r="Q145" s="19">
        <f t="shared" si="109"/>
        <v>105.2999999999998</v>
      </c>
      <c r="R145" s="19">
        <f t="shared" si="81"/>
        <v>-0.29999999999999993</v>
      </c>
      <c r="S145" s="19">
        <f t="shared" si="82"/>
        <v>0.51961524227066325</v>
      </c>
      <c r="T145" s="4" t="s">
        <v>0</v>
      </c>
      <c r="U145" s="4">
        <f t="shared" si="83"/>
        <v>2301</v>
      </c>
      <c r="V145" s="19">
        <f t="shared" si="57"/>
        <v>100.8924750185012</v>
      </c>
      <c r="W145" s="19">
        <f t="shared" si="58"/>
        <v>83.169615242270538</v>
      </c>
      <c r="X145" s="8">
        <f t="shared" si="84"/>
        <v>5</v>
      </c>
      <c r="Y145" s="4">
        <f t="shared" si="59"/>
        <v>12</v>
      </c>
      <c r="Z145" s="8">
        <f t="shared" si="85"/>
        <v>1011.6999999999999</v>
      </c>
      <c r="AA145" s="4">
        <f t="shared" si="86"/>
        <v>0</v>
      </c>
      <c r="AB145" s="4">
        <f t="shared" si="87"/>
        <v>0</v>
      </c>
      <c r="AC145" s="4" t="str">
        <f t="shared" si="88"/>
        <v>G0</v>
      </c>
      <c r="AD145" s="4">
        <f t="shared" si="89"/>
        <v>0</v>
      </c>
      <c r="AE145" s="4">
        <f t="shared" si="90"/>
        <v>11.799999999999974</v>
      </c>
      <c r="AF145" s="19">
        <f t="shared" si="60"/>
        <v>0</v>
      </c>
      <c r="AG145" s="19">
        <f t="shared" si="61"/>
        <v>0</v>
      </c>
      <c r="AH145" s="19"/>
      <c r="AI145" s="19">
        <f t="shared" si="62"/>
        <v>101.97189788190718</v>
      </c>
      <c r="AJ145" s="19">
        <f t="shared" si="63"/>
        <v>83.099999999999881</v>
      </c>
      <c r="AK145" s="19"/>
      <c r="AL145" s="19">
        <f t="shared" si="64"/>
        <v>7.794228634059948</v>
      </c>
      <c r="AM145" s="19">
        <f t="shared" si="65"/>
        <v>4.4999999999999991</v>
      </c>
      <c r="AN145" s="19">
        <f t="shared" si="91"/>
        <v>9</v>
      </c>
      <c r="AO145" s="19">
        <f t="shared" si="92"/>
        <v>0.52359877559829882</v>
      </c>
      <c r="AP145" s="19">
        <f t="shared" si="93"/>
        <v>29.999999999999996</v>
      </c>
      <c r="AQ145" s="19">
        <f t="shared" si="110"/>
        <v>105.2999999999998</v>
      </c>
      <c r="AR145" s="19">
        <f t="shared" si="94"/>
        <v>0.29999999999999993</v>
      </c>
      <c r="AS145" s="19">
        <f t="shared" si="95"/>
        <v>-0.51961524227066325</v>
      </c>
      <c r="AT145" s="4" t="s">
        <v>0</v>
      </c>
      <c r="AU145" s="4">
        <f t="shared" si="96"/>
        <v>2302</v>
      </c>
      <c r="AV145" s="19">
        <f t="shared" si="66"/>
        <v>102.27189788190718</v>
      </c>
      <c r="AW145" s="19">
        <f t="shared" si="67"/>
        <v>82.58038475772922</v>
      </c>
      <c r="AX145" s="8">
        <f t="shared" si="97"/>
        <v>5</v>
      </c>
      <c r="AY145" s="4">
        <f t="shared" si="98"/>
        <v>12</v>
      </c>
      <c r="AZ145" s="8">
        <f t="shared" si="99"/>
        <v>1011.8</v>
      </c>
      <c r="BA145" s="4">
        <f t="shared" si="100"/>
        <v>0</v>
      </c>
      <c r="BB145" s="4">
        <f t="shared" si="101"/>
        <v>0</v>
      </c>
      <c r="BC145" s="4" t="str">
        <f t="shared" si="102"/>
        <v>G0</v>
      </c>
      <c r="BD145" s="4">
        <f t="shared" si="103"/>
        <v>0</v>
      </c>
      <c r="BE145" s="19">
        <f t="shared" si="104"/>
        <v>0.89999999999999158</v>
      </c>
      <c r="BF145" s="19">
        <f t="shared" si="105"/>
        <v>1.4999999999999811</v>
      </c>
      <c r="BG145" s="19">
        <f t="shared" si="106"/>
        <v>156.86989764584405</v>
      </c>
      <c r="BH145" s="1" t="str">
        <f t="shared" si="107"/>
        <v>T,2301,100.9,83.2,5,12,1011.7,0,0,G0,0</v>
      </c>
      <c r="BI145" s="1" t="str">
        <f t="shared" si="108"/>
        <v>T,2302,102.3,82.6,5,12,1011.8,0,0,G0,0</v>
      </c>
      <c r="BJ145" s="1" t="str">
        <f t="shared" si="68"/>
        <v/>
      </c>
      <c r="BK145" s="1" t="str">
        <f t="shared" si="69"/>
        <v>101.2,82.6,5.0,9.0,0.0,105.3,30.0,105.3</v>
      </c>
    </row>
    <row r="146" spans="1:63" x14ac:dyDescent="0.2">
      <c r="A146" s="4">
        <f t="shared" si="111"/>
        <v>11.799999999999974</v>
      </c>
      <c r="B146" s="4">
        <f t="shared" si="70"/>
        <v>58.999999999999865</v>
      </c>
      <c r="C146" s="4">
        <f t="shared" si="71"/>
        <v>1</v>
      </c>
      <c r="D146" s="4">
        <v>1</v>
      </c>
      <c r="E146" s="4">
        <f t="shared" si="72"/>
        <v>11.799999999999974</v>
      </c>
      <c r="F146" s="19">
        <f t="shared" si="56"/>
        <v>0</v>
      </c>
      <c r="G146" s="19">
        <f t="shared" si="73"/>
        <v>0</v>
      </c>
      <c r="H146" s="19"/>
      <c r="I146" s="19">
        <f t="shared" si="74"/>
        <v>101.97189788190718</v>
      </c>
      <c r="J146" s="19">
        <f t="shared" si="75"/>
        <v>83.099999999999881</v>
      </c>
      <c r="K146" s="19"/>
      <c r="L146" s="19">
        <f t="shared" si="76"/>
        <v>7.794228634059948</v>
      </c>
      <c r="M146" s="19">
        <f t="shared" si="77"/>
        <v>4.4999999999999991</v>
      </c>
      <c r="N146" s="19">
        <f t="shared" si="78"/>
        <v>9</v>
      </c>
      <c r="O146" s="19">
        <f t="shared" si="79"/>
        <v>0.52359877559829882</v>
      </c>
      <c r="P146" s="19">
        <f t="shared" si="80"/>
        <v>29.999999999999996</v>
      </c>
      <c r="Q146" s="19">
        <f t="shared" si="109"/>
        <v>106.19999999999979</v>
      </c>
      <c r="R146" s="19">
        <f t="shared" si="81"/>
        <v>-0.29999999999999993</v>
      </c>
      <c r="S146" s="19">
        <f t="shared" si="82"/>
        <v>0.51961524227066325</v>
      </c>
      <c r="T146" s="4" t="s">
        <v>0</v>
      </c>
      <c r="U146" s="4">
        <f t="shared" si="83"/>
        <v>2301</v>
      </c>
      <c r="V146" s="19">
        <f t="shared" si="57"/>
        <v>101.67189788190719</v>
      </c>
      <c r="W146" s="19">
        <f t="shared" si="58"/>
        <v>83.619615242270541</v>
      </c>
      <c r="X146" s="8">
        <f t="shared" si="84"/>
        <v>5</v>
      </c>
      <c r="Y146" s="4">
        <f t="shared" si="59"/>
        <v>12</v>
      </c>
      <c r="Z146" s="8">
        <f t="shared" si="85"/>
        <v>1011.8</v>
      </c>
      <c r="AA146" s="4">
        <f t="shared" si="86"/>
        <v>0</v>
      </c>
      <c r="AB146" s="4">
        <f t="shared" si="87"/>
        <v>0</v>
      </c>
      <c r="AC146" s="4" t="str">
        <f t="shared" si="88"/>
        <v>G0</v>
      </c>
      <c r="AD146" s="4">
        <f t="shared" si="89"/>
        <v>0</v>
      </c>
      <c r="AE146" s="4">
        <f t="shared" si="90"/>
        <v>11.899999999999974</v>
      </c>
      <c r="AF146" s="19">
        <f t="shared" si="60"/>
        <v>0</v>
      </c>
      <c r="AG146" s="19">
        <f t="shared" si="61"/>
        <v>0</v>
      </c>
      <c r="AH146" s="19"/>
      <c r="AI146" s="19">
        <f t="shared" si="62"/>
        <v>102.75132074531318</v>
      </c>
      <c r="AJ146" s="19">
        <f t="shared" si="63"/>
        <v>83.549999999999869</v>
      </c>
      <c r="AK146" s="19"/>
      <c r="AL146" s="19">
        <f t="shared" si="64"/>
        <v>7.794228634059948</v>
      </c>
      <c r="AM146" s="19">
        <f t="shared" si="65"/>
        <v>4.4999999999999991</v>
      </c>
      <c r="AN146" s="19">
        <f t="shared" si="91"/>
        <v>9</v>
      </c>
      <c r="AO146" s="19">
        <f t="shared" si="92"/>
        <v>0.52359877559829882</v>
      </c>
      <c r="AP146" s="19">
        <f t="shared" si="93"/>
        <v>29.999999999999996</v>
      </c>
      <c r="AQ146" s="19">
        <f t="shared" si="110"/>
        <v>106.19999999999979</v>
      </c>
      <c r="AR146" s="19">
        <f t="shared" si="94"/>
        <v>0.29999999999999993</v>
      </c>
      <c r="AS146" s="19">
        <f t="shared" si="95"/>
        <v>-0.51961524227066325</v>
      </c>
      <c r="AT146" s="4" t="s">
        <v>0</v>
      </c>
      <c r="AU146" s="4">
        <f t="shared" si="96"/>
        <v>2302</v>
      </c>
      <c r="AV146" s="19">
        <f t="shared" si="66"/>
        <v>103.05132074531318</v>
      </c>
      <c r="AW146" s="19">
        <f t="shared" si="67"/>
        <v>83.030384757729209</v>
      </c>
      <c r="AX146" s="8">
        <f t="shared" si="97"/>
        <v>5</v>
      </c>
      <c r="AY146" s="4">
        <f t="shared" si="98"/>
        <v>12</v>
      </c>
      <c r="AZ146" s="8">
        <f t="shared" si="99"/>
        <v>1011.9</v>
      </c>
      <c r="BA146" s="4">
        <f t="shared" si="100"/>
        <v>0</v>
      </c>
      <c r="BB146" s="4">
        <f t="shared" si="101"/>
        <v>0</v>
      </c>
      <c r="BC146" s="4" t="str">
        <f t="shared" si="102"/>
        <v>G0</v>
      </c>
      <c r="BD146" s="4">
        <f t="shared" si="103"/>
        <v>0</v>
      </c>
      <c r="BE146" s="19">
        <f t="shared" si="104"/>
        <v>0.8999999999999968</v>
      </c>
      <c r="BF146" s="19">
        <f t="shared" si="105"/>
        <v>1.4999999999999998</v>
      </c>
      <c r="BG146" s="19">
        <f t="shared" si="106"/>
        <v>156.86989764584376</v>
      </c>
      <c r="BH146" s="1" t="str">
        <f t="shared" si="107"/>
        <v>T,2301,101.7,83.6,5,12,1011.8,0,0,G0,0</v>
      </c>
      <c r="BI146" s="1" t="str">
        <f t="shared" si="108"/>
        <v>T,2302,103.1,83.0,5,12,1011.9,0,0,G0,0</v>
      </c>
      <c r="BJ146" s="1" t="str">
        <f t="shared" si="68"/>
        <v>T,2301,101.7,83.6,5,12,1011.8,0,0,G0,0|T,2302,103.1,83.0,5,12,1011.9,0,0,G0,0|</v>
      </c>
      <c r="BK146" s="1" t="str">
        <f t="shared" si="69"/>
        <v>102.0,83.1,5.0,9.0,0.0,106.2,30.0,106.2</v>
      </c>
    </row>
    <row r="147" spans="1:63" x14ac:dyDescent="0.2">
      <c r="A147" s="4">
        <f t="shared" si="111"/>
        <v>11.899999999999974</v>
      </c>
      <c r="B147" s="4">
        <f t="shared" si="70"/>
        <v>59.499999999999865</v>
      </c>
      <c r="C147" s="4">
        <f t="shared" si="71"/>
        <v>0</v>
      </c>
      <c r="D147" s="4">
        <v>1</v>
      </c>
      <c r="E147" s="4">
        <f t="shared" si="72"/>
        <v>11.899999999999974</v>
      </c>
      <c r="F147" s="19">
        <f t="shared" si="56"/>
        <v>0</v>
      </c>
      <c r="G147" s="19">
        <f t="shared" si="73"/>
        <v>0</v>
      </c>
      <c r="H147" s="19"/>
      <c r="I147" s="19">
        <f t="shared" si="74"/>
        <v>102.75132074531318</v>
      </c>
      <c r="J147" s="19">
        <f t="shared" si="75"/>
        <v>83.549999999999869</v>
      </c>
      <c r="K147" s="19"/>
      <c r="L147" s="19">
        <f t="shared" si="76"/>
        <v>7.794228634059948</v>
      </c>
      <c r="M147" s="19">
        <f t="shared" si="77"/>
        <v>4.4999999999999991</v>
      </c>
      <c r="N147" s="19">
        <f t="shared" si="78"/>
        <v>9</v>
      </c>
      <c r="O147" s="19">
        <f t="shared" si="79"/>
        <v>0.52359877559829882</v>
      </c>
      <c r="P147" s="19">
        <f t="shared" si="80"/>
        <v>29.999999999999996</v>
      </c>
      <c r="Q147" s="19">
        <f t="shared" si="109"/>
        <v>107.09999999999978</v>
      </c>
      <c r="R147" s="19">
        <f t="shared" si="81"/>
        <v>-0.29999999999999993</v>
      </c>
      <c r="S147" s="19">
        <f t="shared" si="82"/>
        <v>0.51961524227066325</v>
      </c>
      <c r="T147" s="4" t="s">
        <v>0</v>
      </c>
      <c r="U147" s="4">
        <f t="shared" si="83"/>
        <v>2301</v>
      </c>
      <c r="V147" s="19">
        <f t="shared" si="57"/>
        <v>102.45132074531318</v>
      </c>
      <c r="W147" s="19">
        <f t="shared" si="58"/>
        <v>84.06961524227053</v>
      </c>
      <c r="X147" s="8">
        <f t="shared" si="84"/>
        <v>5</v>
      </c>
      <c r="Y147" s="4">
        <f t="shared" si="59"/>
        <v>12</v>
      </c>
      <c r="Z147" s="8">
        <f t="shared" si="85"/>
        <v>1011.9</v>
      </c>
      <c r="AA147" s="4">
        <f t="shared" si="86"/>
        <v>0</v>
      </c>
      <c r="AB147" s="4">
        <f t="shared" si="87"/>
        <v>0</v>
      </c>
      <c r="AC147" s="4" t="str">
        <f t="shared" si="88"/>
        <v>G0</v>
      </c>
      <c r="AD147" s="4">
        <f t="shared" si="89"/>
        <v>0</v>
      </c>
      <c r="AE147" s="4">
        <f t="shared" si="90"/>
        <v>11.999999999999973</v>
      </c>
      <c r="AF147" s="19">
        <f t="shared" si="60"/>
        <v>0</v>
      </c>
      <c r="AG147" s="19">
        <f t="shared" si="61"/>
        <v>0</v>
      </c>
      <c r="AH147" s="19"/>
      <c r="AI147" s="19">
        <f t="shared" si="62"/>
        <v>103.53074360871916</v>
      </c>
      <c r="AJ147" s="19">
        <f t="shared" si="63"/>
        <v>83.999999999999872</v>
      </c>
      <c r="AK147" s="19"/>
      <c r="AL147" s="19">
        <f t="shared" si="64"/>
        <v>7.794228634059948</v>
      </c>
      <c r="AM147" s="19">
        <f t="shared" si="65"/>
        <v>4.4999999999999991</v>
      </c>
      <c r="AN147" s="19">
        <f t="shared" si="91"/>
        <v>9</v>
      </c>
      <c r="AO147" s="19">
        <f t="shared" si="92"/>
        <v>0.52359877559829882</v>
      </c>
      <c r="AP147" s="19">
        <f t="shared" si="93"/>
        <v>29.999999999999996</v>
      </c>
      <c r="AQ147" s="19">
        <f t="shared" si="110"/>
        <v>107.09999999999978</v>
      </c>
      <c r="AR147" s="19">
        <f t="shared" si="94"/>
        <v>0.29999999999999993</v>
      </c>
      <c r="AS147" s="19">
        <f t="shared" si="95"/>
        <v>-0.51961524227066325</v>
      </c>
      <c r="AT147" s="4" t="s">
        <v>0</v>
      </c>
      <c r="AU147" s="4">
        <f t="shared" si="96"/>
        <v>2302</v>
      </c>
      <c r="AV147" s="19">
        <f t="shared" si="66"/>
        <v>103.83074360871916</v>
      </c>
      <c r="AW147" s="19">
        <f t="shared" si="67"/>
        <v>83.480384757729212</v>
      </c>
      <c r="AX147" s="8">
        <f t="shared" si="97"/>
        <v>5</v>
      </c>
      <c r="AY147" s="4">
        <f t="shared" si="98"/>
        <v>12</v>
      </c>
      <c r="AZ147" s="8">
        <f t="shared" si="99"/>
        <v>1012</v>
      </c>
      <c r="BA147" s="4">
        <f t="shared" si="100"/>
        <v>0</v>
      </c>
      <c r="BB147" s="4">
        <f t="shared" si="101"/>
        <v>0</v>
      </c>
      <c r="BC147" s="4" t="str">
        <f t="shared" si="102"/>
        <v>G0</v>
      </c>
      <c r="BD147" s="4">
        <f t="shared" si="103"/>
        <v>0</v>
      </c>
      <c r="BE147" s="19">
        <f t="shared" si="104"/>
        <v>0.89999999999999158</v>
      </c>
      <c r="BF147" s="19">
        <f t="shared" si="105"/>
        <v>1.4999999999999811</v>
      </c>
      <c r="BG147" s="19">
        <f t="shared" si="106"/>
        <v>156.86989764584405</v>
      </c>
      <c r="BH147" s="1" t="str">
        <f t="shared" si="107"/>
        <v>T,2301,102.5,84.1,5,12,1011.9,0,0,G0,0</v>
      </c>
      <c r="BI147" s="1" t="str">
        <f t="shared" si="108"/>
        <v>T,2302,103.8,83.5,5,12,1012.0,0,0,G0,0</v>
      </c>
      <c r="BJ147" s="1" t="str">
        <f t="shared" si="68"/>
        <v/>
      </c>
      <c r="BK147" s="1" t="str">
        <f t="shared" si="69"/>
        <v>102.8,83.5,5.0,9.0,0.0,107.1,30.0,107.1</v>
      </c>
    </row>
    <row r="148" spans="1:63" x14ac:dyDescent="0.2">
      <c r="A148" s="4">
        <f t="shared" si="111"/>
        <v>11.999999999999973</v>
      </c>
      <c r="B148" s="4">
        <f t="shared" si="70"/>
        <v>59.999999999999865</v>
      </c>
      <c r="C148" s="4">
        <f t="shared" si="71"/>
        <v>1</v>
      </c>
      <c r="D148" s="4">
        <v>1</v>
      </c>
      <c r="E148" s="4">
        <f t="shared" si="72"/>
        <v>11.999999999999973</v>
      </c>
      <c r="F148" s="19">
        <f t="shared" si="56"/>
        <v>0</v>
      </c>
      <c r="G148" s="19">
        <f t="shared" si="73"/>
        <v>0</v>
      </c>
      <c r="H148" s="19"/>
      <c r="I148" s="19">
        <f t="shared" si="74"/>
        <v>103.53074360871916</v>
      </c>
      <c r="J148" s="19">
        <f t="shared" si="75"/>
        <v>83.999999999999872</v>
      </c>
      <c r="K148" s="19"/>
      <c r="L148" s="19">
        <f t="shared" si="76"/>
        <v>7.794228634059948</v>
      </c>
      <c r="M148" s="19">
        <f t="shared" si="77"/>
        <v>4.4999999999999991</v>
      </c>
      <c r="N148" s="19">
        <f t="shared" si="78"/>
        <v>9</v>
      </c>
      <c r="O148" s="19">
        <f t="shared" si="79"/>
        <v>0.52359877559829882</v>
      </c>
      <c r="P148" s="19">
        <f t="shared" si="80"/>
        <v>29.999999999999996</v>
      </c>
      <c r="Q148" s="19">
        <f t="shared" si="109"/>
        <v>107.99999999999977</v>
      </c>
      <c r="R148" s="19">
        <f t="shared" si="81"/>
        <v>-0.29999999999999993</v>
      </c>
      <c r="S148" s="19">
        <f t="shared" si="82"/>
        <v>0.51961524227066325</v>
      </c>
      <c r="T148" s="4" t="s">
        <v>0</v>
      </c>
      <c r="U148" s="4">
        <f t="shared" si="83"/>
        <v>2301</v>
      </c>
      <c r="V148" s="19">
        <f t="shared" si="57"/>
        <v>103.23074360871917</v>
      </c>
      <c r="W148" s="19">
        <f t="shared" si="58"/>
        <v>84.519615242270532</v>
      </c>
      <c r="X148" s="8">
        <f t="shared" si="84"/>
        <v>5</v>
      </c>
      <c r="Y148" s="4">
        <f t="shared" si="59"/>
        <v>12</v>
      </c>
      <c r="Z148" s="8">
        <f t="shared" si="85"/>
        <v>1012</v>
      </c>
      <c r="AA148" s="4">
        <f t="shared" si="86"/>
        <v>0</v>
      </c>
      <c r="AB148" s="4">
        <f t="shared" si="87"/>
        <v>0</v>
      </c>
      <c r="AC148" s="4" t="str">
        <f t="shared" si="88"/>
        <v>G0</v>
      </c>
      <c r="AD148" s="4">
        <f t="shared" si="89"/>
        <v>0</v>
      </c>
      <c r="AE148" s="4">
        <f t="shared" si="90"/>
        <v>12.099999999999973</v>
      </c>
      <c r="AF148" s="19">
        <f t="shared" si="60"/>
        <v>0</v>
      </c>
      <c r="AG148" s="19">
        <f t="shared" si="61"/>
        <v>0</v>
      </c>
      <c r="AH148" s="19"/>
      <c r="AI148" s="19">
        <f t="shared" si="62"/>
        <v>104.31016647212516</v>
      </c>
      <c r="AJ148" s="19">
        <f t="shared" si="63"/>
        <v>84.449999999999875</v>
      </c>
      <c r="AK148" s="19"/>
      <c r="AL148" s="19">
        <f t="shared" si="64"/>
        <v>7.794228634059948</v>
      </c>
      <c r="AM148" s="19">
        <f t="shared" si="65"/>
        <v>4.4999999999999991</v>
      </c>
      <c r="AN148" s="19">
        <f t="shared" si="91"/>
        <v>9</v>
      </c>
      <c r="AO148" s="19">
        <f t="shared" si="92"/>
        <v>0.52359877559829882</v>
      </c>
      <c r="AP148" s="19">
        <f t="shared" si="93"/>
        <v>29.999999999999996</v>
      </c>
      <c r="AQ148" s="19">
        <f t="shared" si="110"/>
        <v>107.99999999999979</v>
      </c>
      <c r="AR148" s="19">
        <f t="shared" si="94"/>
        <v>0.29999999999999993</v>
      </c>
      <c r="AS148" s="19">
        <f t="shared" si="95"/>
        <v>-0.51961524227066325</v>
      </c>
      <c r="AT148" s="4" t="s">
        <v>0</v>
      </c>
      <c r="AU148" s="4">
        <f t="shared" si="96"/>
        <v>2302</v>
      </c>
      <c r="AV148" s="19">
        <f t="shared" si="66"/>
        <v>104.61016647212516</v>
      </c>
      <c r="AW148" s="19">
        <f t="shared" si="67"/>
        <v>83.930384757729215</v>
      </c>
      <c r="AX148" s="8">
        <f t="shared" si="97"/>
        <v>5</v>
      </c>
      <c r="AY148" s="4">
        <f t="shared" si="98"/>
        <v>12</v>
      </c>
      <c r="AZ148" s="8">
        <f t="shared" si="99"/>
        <v>1012.1</v>
      </c>
      <c r="BA148" s="4">
        <f t="shared" si="100"/>
        <v>0</v>
      </c>
      <c r="BB148" s="4">
        <f t="shared" si="101"/>
        <v>0</v>
      </c>
      <c r="BC148" s="4" t="str">
        <f t="shared" si="102"/>
        <v>G0</v>
      </c>
      <c r="BD148" s="4">
        <f t="shared" si="103"/>
        <v>0</v>
      </c>
      <c r="BE148" s="19">
        <f t="shared" si="104"/>
        <v>0.90000000000000391</v>
      </c>
      <c r="BF148" s="19">
        <f t="shared" si="105"/>
        <v>1.499999999999994</v>
      </c>
      <c r="BG148" s="19">
        <f t="shared" si="106"/>
        <v>156.86989764584428</v>
      </c>
      <c r="BH148" s="1" t="str">
        <f t="shared" si="107"/>
        <v>T,2301,103.2,84.5,5,12,1012.0,0,0,G0,0</v>
      </c>
      <c r="BI148" s="1" t="str">
        <f t="shared" si="108"/>
        <v>T,2302,104.6,83.9,5,12,1012.1,0,0,G0,0</v>
      </c>
      <c r="BJ148" s="1" t="str">
        <f t="shared" si="68"/>
        <v>T,2301,103.2,84.5,5,12,1012.0,0,0,G0,0|T,2302,104.6,83.9,5,12,1012.1,0,0,G0,0|</v>
      </c>
      <c r="BK148" s="1" t="str">
        <f t="shared" si="69"/>
        <v>103.5,84.0,5.0,9.0,0.0,108.0,30.0,108.0</v>
      </c>
    </row>
    <row r="149" spans="1:63" x14ac:dyDescent="0.2">
      <c r="A149" s="4">
        <f t="shared" si="111"/>
        <v>12.099999999999973</v>
      </c>
      <c r="B149" s="4">
        <f t="shared" si="70"/>
        <v>60.499999999999865</v>
      </c>
      <c r="C149" s="4">
        <f t="shared" si="71"/>
        <v>0</v>
      </c>
      <c r="D149" s="4">
        <v>1</v>
      </c>
      <c r="E149" s="4">
        <f t="shared" si="72"/>
        <v>12.099999999999973</v>
      </c>
      <c r="F149" s="19">
        <f t="shared" si="56"/>
        <v>0</v>
      </c>
      <c r="G149" s="19">
        <f t="shared" si="73"/>
        <v>0</v>
      </c>
      <c r="H149" s="19"/>
      <c r="I149" s="19">
        <f t="shared" si="74"/>
        <v>104.31016647212516</v>
      </c>
      <c r="J149" s="19">
        <f t="shared" si="75"/>
        <v>84.449999999999875</v>
      </c>
      <c r="K149" s="19"/>
      <c r="L149" s="19">
        <f t="shared" si="76"/>
        <v>7.794228634059948</v>
      </c>
      <c r="M149" s="19">
        <f t="shared" si="77"/>
        <v>4.4999999999999991</v>
      </c>
      <c r="N149" s="19">
        <f t="shared" si="78"/>
        <v>9</v>
      </c>
      <c r="O149" s="19">
        <f t="shared" si="79"/>
        <v>0.52359877559829882</v>
      </c>
      <c r="P149" s="19">
        <f t="shared" si="80"/>
        <v>29.999999999999996</v>
      </c>
      <c r="Q149" s="19">
        <f t="shared" si="109"/>
        <v>108.89999999999978</v>
      </c>
      <c r="R149" s="19">
        <f t="shared" si="81"/>
        <v>-0.29999999999999993</v>
      </c>
      <c r="S149" s="19">
        <f t="shared" si="82"/>
        <v>0.51961524227066325</v>
      </c>
      <c r="T149" s="4" t="s">
        <v>0</v>
      </c>
      <c r="U149" s="4">
        <f t="shared" si="83"/>
        <v>2301</v>
      </c>
      <c r="V149" s="19">
        <f t="shared" si="57"/>
        <v>104.01016647212516</v>
      </c>
      <c r="W149" s="19">
        <f t="shared" si="58"/>
        <v>84.969615242270535</v>
      </c>
      <c r="X149" s="8">
        <f t="shared" si="84"/>
        <v>5</v>
      </c>
      <c r="Y149" s="4">
        <f t="shared" si="59"/>
        <v>12</v>
      </c>
      <c r="Z149" s="8">
        <f t="shared" si="85"/>
        <v>1012.1</v>
      </c>
      <c r="AA149" s="4">
        <f t="shared" si="86"/>
        <v>0</v>
      </c>
      <c r="AB149" s="4">
        <f t="shared" si="87"/>
        <v>0</v>
      </c>
      <c r="AC149" s="4" t="str">
        <f t="shared" si="88"/>
        <v>G0</v>
      </c>
      <c r="AD149" s="4">
        <f t="shared" si="89"/>
        <v>0</v>
      </c>
      <c r="AE149" s="4">
        <f t="shared" si="90"/>
        <v>12.199999999999973</v>
      </c>
      <c r="AF149" s="19">
        <f t="shared" si="60"/>
        <v>0</v>
      </c>
      <c r="AG149" s="19">
        <f t="shared" si="61"/>
        <v>0</v>
      </c>
      <c r="AH149" s="19"/>
      <c r="AI149" s="19">
        <f t="shared" si="62"/>
        <v>105.08958933553116</v>
      </c>
      <c r="AJ149" s="19">
        <f t="shared" si="63"/>
        <v>84.899999999999864</v>
      </c>
      <c r="AK149" s="19"/>
      <c r="AL149" s="19">
        <f t="shared" si="64"/>
        <v>7.794228634059948</v>
      </c>
      <c r="AM149" s="19">
        <f t="shared" si="65"/>
        <v>4.4999999999999991</v>
      </c>
      <c r="AN149" s="19">
        <f t="shared" si="91"/>
        <v>9</v>
      </c>
      <c r="AO149" s="19">
        <f t="shared" si="92"/>
        <v>0.52359877559829882</v>
      </c>
      <c r="AP149" s="19">
        <f t="shared" si="93"/>
        <v>29.999999999999996</v>
      </c>
      <c r="AQ149" s="19">
        <f t="shared" si="110"/>
        <v>108.89999999999978</v>
      </c>
      <c r="AR149" s="19">
        <f t="shared" si="94"/>
        <v>0.29999999999999993</v>
      </c>
      <c r="AS149" s="19">
        <f t="shared" si="95"/>
        <v>-0.51961524227066325</v>
      </c>
      <c r="AT149" s="4" t="s">
        <v>0</v>
      </c>
      <c r="AU149" s="4">
        <f t="shared" si="96"/>
        <v>2302</v>
      </c>
      <c r="AV149" s="19">
        <f t="shared" si="66"/>
        <v>105.38958933553116</v>
      </c>
      <c r="AW149" s="19">
        <f t="shared" si="67"/>
        <v>84.380384757729203</v>
      </c>
      <c r="AX149" s="8">
        <f t="shared" si="97"/>
        <v>5</v>
      </c>
      <c r="AY149" s="4">
        <f t="shared" si="98"/>
        <v>12</v>
      </c>
      <c r="AZ149" s="8">
        <f t="shared" si="99"/>
        <v>1012.1999999999999</v>
      </c>
      <c r="BA149" s="4">
        <f t="shared" si="100"/>
        <v>0</v>
      </c>
      <c r="BB149" s="4">
        <f t="shared" si="101"/>
        <v>0</v>
      </c>
      <c r="BC149" s="4" t="str">
        <f t="shared" si="102"/>
        <v>G0</v>
      </c>
      <c r="BD149" s="4">
        <f t="shared" si="103"/>
        <v>0</v>
      </c>
      <c r="BE149" s="19">
        <f t="shared" si="104"/>
        <v>0.8999999999999968</v>
      </c>
      <c r="BF149" s="19">
        <f t="shared" si="105"/>
        <v>1.4999999999999998</v>
      </c>
      <c r="BG149" s="19">
        <f t="shared" si="106"/>
        <v>156.86989764584376</v>
      </c>
      <c r="BH149" s="1" t="str">
        <f t="shared" si="107"/>
        <v>T,2301,104.0,85.0,5,12,1012.1,0,0,G0,0</v>
      </c>
      <c r="BI149" s="1" t="str">
        <f t="shared" si="108"/>
        <v>T,2302,105.4,84.4,5,12,1012.2,0,0,G0,0</v>
      </c>
      <c r="BJ149" s="1" t="str">
        <f t="shared" si="68"/>
        <v/>
      </c>
      <c r="BK149" s="1" t="str">
        <f t="shared" si="69"/>
        <v>104.3,84.4,5.0,9.0,0.0,108.9,30.0,108.9</v>
      </c>
    </row>
    <row r="150" spans="1:63" x14ac:dyDescent="0.2">
      <c r="A150" s="4">
        <f t="shared" si="111"/>
        <v>12.199999999999973</v>
      </c>
      <c r="B150" s="4">
        <f t="shared" si="70"/>
        <v>60.999999999999858</v>
      </c>
      <c r="C150" s="4">
        <f t="shared" si="71"/>
        <v>1</v>
      </c>
      <c r="D150" s="4">
        <v>1</v>
      </c>
      <c r="E150" s="4">
        <f t="shared" si="72"/>
        <v>12.199999999999973</v>
      </c>
      <c r="F150" s="19">
        <f t="shared" si="56"/>
        <v>0</v>
      </c>
      <c r="G150" s="19">
        <f t="shared" si="73"/>
        <v>0</v>
      </c>
      <c r="H150" s="19"/>
      <c r="I150" s="19">
        <f t="shared" si="74"/>
        <v>105.08958933553116</v>
      </c>
      <c r="J150" s="19">
        <f t="shared" si="75"/>
        <v>84.899999999999864</v>
      </c>
      <c r="K150" s="19"/>
      <c r="L150" s="19">
        <f t="shared" si="76"/>
        <v>7.794228634059948</v>
      </c>
      <c r="M150" s="19">
        <f t="shared" si="77"/>
        <v>4.4999999999999991</v>
      </c>
      <c r="N150" s="19">
        <f t="shared" si="78"/>
        <v>9</v>
      </c>
      <c r="O150" s="19">
        <f t="shared" si="79"/>
        <v>0.52359877559829882</v>
      </c>
      <c r="P150" s="19">
        <f t="shared" si="80"/>
        <v>29.999999999999996</v>
      </c>
      <c r="Q150" s="19">
        <f t="shared" si="109"/>
        <v>109.79999999999977</v>
      </c>
      <c r="R150" s="19">
        <f t="shared" si="81"/>
        <v>-0.29999999999999993</v>
      </c>
      <c r="S150" s="19">
        <f t="shared" si="82"/>
        <v>0.51961524227066325</v>
      </c>
      <c r="T150" s="4" t="s">
        <v>0</v>
      </c>
      <c r="U150" s="4">
        <f t="shared" si="83"/>
        <v>2301</v>
      </c>
      <c r="V150" s="19">
        <f t="shared" si="57"/>
        <v>104.78958933553116</v>
      </c>
      <c r="W150" s="19">
        <f t="shared" si="58"/>
        <v>85.419615242270524</v>
      </c>
      <c r="X150" s="8">
        <f t="shared" si="84"/>
        <v>5</v>
      </c>
      <c r="Y150" s="4">
        <f t="shared" si="59"/>
        <v>12</v>
      </c>
      <c r="Z150" s="8">
        <f t="shared" si="85"/>
        <v>1012.1999999999999</v>
      </c>
      <c r="AA150" s="4">
        <f t="shared" si="86"/>
        <v>0</v>
      </c>
      <c r="AB150" s="4">
        <f t="shared" si="87"/>
        <v>0</v>
      </c>
      <c r="AC150" s="4" t="str">
        <f t="shared" si="88"/>
        <v>G0</v>
      </c>
      <c r="AD150" s="4">
        <f t="shared" si="89"/>
        <v>0</v>
      </c>
      <c r="AE150" s="4">
        <f t="shared" si="90"/>
        <v>12.299999999999972</v>
      </c>
      <c r="AF150" s="19">
        <f t="shared" si="60"/>
        <v>0</v>
      </c>
      <c r="AG150" s="19">
        <f t="shared" si="61"/>
        <v>0</v>
      </c>
      <c r="AH150" s="19"/>
      <c r="AI150" s="19">
        <f t="shared" si="62"/>
        <v>105.86901219893714</v>
      </c>
      <c r="AJ150" s="19">
        <f t="shared" si="63"/>
        <v>85.349999999999866</v>
      </c>
      <c r="AK150" s="19"/>
      <c r="AL150" s="19">
        <f t="shared" si="64"/>
        <v>7.794228634059948</v>
      </c>
      <c r="AM150" s="19">
        <f t="shared" si="65"/>
        <v>4.4999999999999991</v>
      </c>
      <c r="AN150" s="19">
        <f t="shared" si="91"/>
        <v>9</v>
      </c>
      <c r="AO150" s="19">
        <f t="shared" si="92"/>
        <v>0.52359877559829882</v>
      </c>
      <c r="AP150" s="19">
        <f t="shared" si="93"/>
        <v>29.999999999999996</v>
      </c>
      <c r="AQ150" s="19">
        <f t="shared" si="110"/>
        <v>109.79999999999977</v>
      </c>
      <c r="AR150" s="19">
        <f t="shared" si="94"/>
        <v>0.29999999999999993</v>
      </c>
      <c r="AS150" s="19">
        <f t="shared" si="95"/>
        <v>-0.51961524227066325</v>
      </c>
      <c r="AT150" s="4" t="s">
        <v>0</v>
      </c>
      <c r="AU150" s="4">
        <f t="shared" si="96"/>
        <v>2302</v>
      </c>
      <c r="AV150" s="19">
        <f t="shared" si="66"/>
        <v>106.16901219893714</v>
      </c>
      <c r="AW150" s="19">
        <f t="shared" si="67"/>
        <v>84.830384757729206</v>
      </c>
      <c r="AX150" s="8">
        <f t="shared" si="97"/>
        <v>5</v>
      </c>
      <c r="AY150" s="4">
        <f t="shared" si="98"/>
        <v>12</v>
      </c>
      <c r="AZ150" s="8">
        <f t="shared" si="99"/>
        <v>1012.3</v>
      </c>
      <c r="BA150" s="4">
        <f t="shared" si="100"/>
        <v>0</v>
      </c>
      <c r="BB150" s="4">
        <f t="shared" si="101"/>
        <v>0</v>
      </c>
      <c r="BC150" s="4" t="str">
        <f t="shared" si="102"/>
        <v>G0</v>
      </c>
      <c r="BD150" s="4">
        <f t="shared" si="103"/>
        <v>0</v>
      </c>
      <c r="BE150" s="19">
        <f t="shared" si="104"/>
        <v>0.89999999999999158</v>
      </c>
      <c r="BF150" s="19">
        <f t="shared" si="105"/>
        <v>1.4999999999999811</v>
      </c>
      <c r="BG150" s="19">
        <f t="shared" si="106"/>
        <v>156.86989764584405</v>
      </c>
      <c r="BH150" s="1" t="str">
        <f t="shared" si="107"/>
        <v>T,2301,104.8,85.4,5,12,1012.2,0,0,G0,0</v>
      </c>
      <c r="BI150" s="1" t="str">
        <f t="shared" si="108"/>
        <v>T,2302,106.2,84.8,5,12,1012.3,0,0,G0,0</v>
      </c>
      <c r="BJ150" s="1" t="str">
        <f t="shared" si="68"/>
        <v>T,2301,104.8,85.4,5,12,1012.2,0,0,G0,0|T,2302,106.2,84.8,5,12,1012.3,0,0,G0,0|</v>
      </c>
      <c r="BK150" s="1" t="str">
        <f t="shared" si="69"/>
        <v>105.1,84.9,5.0,9.0,0.0,109.8,30.0,109.8</v>
      </c>
    </row>
    <row r="151" spans="1:63" x14ac:dyDescent="0.2">
      <c r="A151" s="4">
        <f t="shared" si="111"/>
        <v>12.299999999999972</v>
      </c>
      <c r="B151" s="4">
        <f t="shared" si="70"/>
        <v>61.499999999999858</v>
      </c>
      <c r="C151" s="4">
        <f t="shared" si="71"/>
        <v>0</v>
      </c>
      <c r="D151" s="4">
        <v>1</v>
      </c>
      <c r="E151" s="4">
        <f t="shared" si="72"/>
        <v>12.299999999999972</v>
      </c>
      <c r="F151" s="19">
        <f t="shared" si="56"/>
        <v>0</v>
      </c>
      <c r="G151" s="19">
        <f t="shared" si="73"/>
        <v>0</v>
      </c>
      <c r="H151" s="19"/>
      <c r="I151" s="19">
        <f t="shared" si="74"/>
        <v>105.86901219893714</v>
      </c>
      <c r="J151" s="19">
        <f t="shared" si="75"/>
        <v>85.349999999999866</v>
      </c>
      <c r="K151" s="19"/>
      <c r="L151" s="19">
        <f t="shared" si="76"/>
        <v>7.794228634059948</v>
      </c>
      <c r="M151" s="19">
        <f t="shared" si="77"/>
        <v>4.4999999999999991</v>
      </c>
      <c r="N151" s="19">
        <f t="shared" si="78"/>
        <v>9</v>
      </c>
      <c r="O151" s="19">
        <f t="shared" si="79"/>
        <v>0.52359877559829882</v>
      </c>
      <c r="P151" s="19">
        <f t="shared" si="80"/>
        <v>29.999999999999996</v>
      </c>
      <c r="Q151" s="19">
        <f t="shared" si="109"/>
        <v>110.69999999999976</v>
      </c>
      <c r="R151" s="19">
        <f t="shared" si="81"/>
        <v>-0.29999999999999993</v>
      </c>
      <c r="S151" s="19">
        <f t="shared" si="82"/>
        <v>0.51961524227066325</v>
      </c>
      <c r="T151" s="4" t="s">
        <v>0</v>
      </c>
      <c r="U151" s="4">
        <f t="shared" si="83"/>
        <v>2301</v>
      </c>
      <c r="V151" s="19">
        <f t="shared" si="57"/>
        <v>105.56901219893714</v>
      </c>
      <c r="W151" s="19">
        <f t="shared" si="58"/>
        <v>85.869615242270527</v>
      </c>
      <c r="X151" s="8">
        <f t="shared" si="84"/>
        <v>5</v>
      </c>
      <c r="Y151" s="4">
        <f t="shared" si="59"/>
        <v>12</v>
      </c>
      <c r="Z151" s="8">
        <f t="shared" si="85"/>
        <v>1012.3</v>
      </c>
      <c r="AA151" s="4">
        <f t="shared" si="86"/>
        <v>0</v>
      </c>
      <c r="AB151" s="4">
        <f t="shared" si="87"/>
        <v>0</v>
      </c>
      <c r="AC151" s="4" t="str">
        <f t="shared" si="88"/>
        <v>G0</v>
      </c>
      <c r="AD151" s="4">
        <f t="shared" si="89"/>
        <v>0</v>
      </c>
      <c r="AE151" s="4">
        <f t="shared" si="90"/>
        <v>12.399999999999972</v>
      </c>
      <c r="AF151" s="19">
        <f t="shared" si="60"/>
        <v>0</v>
      </c>
      <c r="AG151" s="19">
        <f t="shared" si="61"/>
        <v>0</v>
      </c>
      <c r="AH151" s="19"/>
      <c r="AI151" s="19">
        <f t="shared" si="62"/>
        <v>106.64843506234314</v>
      </c>
      <c r="AJ151" s="19">
        <f t="shared" si="63"/>
        <v>85.799999999999869</v>
      </c>
      <c r="AK151" s="19"/>
      <c r="AL151" s="19">
        <f t="shared" si="64"/>
        <v>7.794228634059948</v>
      </c>
      <c r="AM151" s="19">
        <f t="shared" si="65"/>
        <v>4.4999999999999991</v>
      </c>
      <c r="AN151" s="19">
        <f t="shared" si="91"/>
        <v>9</v>
      </c>
      <c r="AO151" s="19">
        <f t="shared" si="92"/>
        <v>0.52359877559829882</v>
      </c>
      <c r="AP151" s="19">
        <f t="shared" si="93"/>
        <v>29.999999999999996</v>
      </c>
      <c r="AQ151" s="19">
        <f t="shared" si="110"/>
        <v>110.69999999999978</v>
      </c>
      <c r="AR151" s="19">
        <f t="shared" si="94"/>
        <v>0.29999999999999993</v>
      </c>
      <c r="AS151" s="19">
        <f t="shared" si="95"/>
        <v>-0.51961524227066325</v>
      </c>
      <c r="AT151" s="4" t="s">
        <v>0</v>
      </c>
      <c r="AU151" s="4">
        <f t="shared" si="96"/>
        <v>2302</v>
      </c>
      <c r="AV151" s="19">
        <f t="shared" si="66"/>
        <v>106.94843506234314</v>
      </c>
      <c r="AW151" s="19">
        <f t="shared" si="67"/>
        <v>85.280384757729209</v>
      </c>
      <c r="AX151" s="8">
        <f t="shared" si="97"/>
        <v>5</v>
      </c>
      <c r="AY151" s="4">
        <f t="shared" si="98"/>
        <v>12</v>
      </c>
      <c r="AZ151" s="8">
        <f t="shared" si="99"/>
        <v>1012.4</v>
      </c>
      <c r="BA151" s="4">
        <f t="shared" si="100"/>
        <v>0</v>
      </c>
      <c r="BB151" s="4">
        <f t="shared" si="101"/>
        <v>0</v>
      </c>
      <c r="BC151" s="4" t="str">
        <f t="shared" si="102"/>
        <v>G0</v>
      </c>
      <c r="BD151" s="4">
        <f t="shared" si="103"/>
        <v>0</v>
      </c>
      <c r="BE151" s="19">
        <f t="shared" si="104"/>
        <v>0.90000000000000391</v>
      </c>
      <c r="BF151" s="19">
        <f t="shared" si="105"/>
        <v>1.499999999999994</v>
      </c>
      <c r="BG151" s="19">
        <f t="shared" si="106"/>
        <v>156.86989764584428</v>
      </c>
      <c r="BH151" s="1" t="str">
        <f t="shared" si="107"/>
        <v>T,2301,105.6,85.9,5,12,1012.3,0,0,G0,0</v>
      </c>
      <c r="BI151" s="1" t="str">
        <f t="shared" si="108"/>
        <v>T,2302,106.9,85.3,5,12,1012.4,0,0,G0,0</v>
      </c>
      <c r="BJ151" s="1" t="str">
        <f t="shared" si="68"/>
        <v/>
      </c>
      <c r="BK151" s="1" t="str">
        <f t="shared" si="69"/>
        <v>105.9,85.3,5.0,9.0,0.0,110.7,30.0,110.7</v>
      </c>
    </row>
    <row r="152" spans="1:63" x14ac:dyDescent="0.2">
      <c r="A152" s="4">
        <f t="shared" si="111"/>
        <v>12.399999999999972</v>
      </c>
      <c r="B152" s="4">
        <f t="shared" si="70"/>
        <v>61.999999999999858</v>
      </c>
      <c r="C152" s="4">
        <f t="shared" si="71"/>
        <v>1</v>
      </c>
      <c r="D152" s="4">
        <v>1</v>
      </c>
      <c r="E152" s="4">
        <f t="shared" si="72"/>
        <v>12.399999999999972</v>
      </c>
      <c r="F152" s="19">
        <f t="shared" si="56"/>
        <v>0</v>
      </c>
      <c r="G152" s="19">
        <f t="shared" si="73"/>
        <v>0</v>
      </c>
      <c r="H152" s="19"/>
      <c r="I152" s="19">
        <f t="shared" si="74"/>
        <v>106.64843506234314</v>
      </c>
      <c r="J152" s="19">
        <f t="shared" si="75"/>
        <v>85.799999999999869</v>
      </c>
      <c r="K152" s="19"/>
      <c r="L152" s="19">
        <f t="shared" si="76"/>
        <v>7.794228634059948</v>
      </c>
      <c r="M152" s="19">
        <f t="shared" si="77"/>
        <v>4.4999999999999991</v>
      </c>
      <c r="N152" s="19">
        <f t="shared" si="78"/>
        <v>9</v>
      </c>
      <c r="O152" s="19">
        <f t="shared" si="79"/>
        <v>0.52359877559829882</v>
      </c>
      <c r="P152" s="19">
        <f t="shared" si="80"/>
        <v>29.999999999999996</v>
      </c>
      <c r="Q152" s="19">
        <f t="shared" si="109"/>
        <v>111.59999999999977</v>
      </c>
      <c r="R152" s="19">
        <f t="shared" si="81"/>
        <v>-0.29999999999999993</v>
      </c>
      <c r="S152" s="19">
        <f t="shared" si="82"/>
        <v>0.51961524227066325</v>
      </c>
      <c r="T152" s="4" t="s">
        <v>0</v>
      </c>
      <c r="U152" s="4">
        <f t="shared" si="83"/>
        <v>2301</v>
      </c>
      <c r="V152" s="19">
        <f t="shared" si="57"/>
        <v>106.34843506234314</v>
      </c>
      <c r="W152" s="19">
        <f t="shared" si="58"/>
        <v>86.31961524227053</v>
      </c>
      <c r="X152" s="8">
        <f t="shared" si="84"/>
        <v>5</v>
      </c>
      <c r="Y152" s="4">
        <f t="shared" si="59"/>
        <v>12</v>
      </c>
      <c r="Z152" s="8">
        <f t="shared" si="85"/>
        <v>1012.4</v>
      </c>
      <c r="AA152" s="4">
        <f t="shared" si="86"/>
        <v>0</v>
      </c>
      <c r="AB152" s="4">
        <f t="shared" si="87"/>
        <v>0</v>
      </c>
      <c r="AC152" s="4" t="str">
        <f t="shared" si="88"/>
        <v>G0</v>
      </c>
      <c r="AD152" s="4">
        <f t="shared" si="89"/>
        <v>0</v>
      </c>
      <c r="AE152" s="4">
        <f t="shared" si="90"/>
        <v>12.499999999999972</v>
      </c>
      <c r="AF152" s="19">
        <f t="shared" si="60"/>
        <v>0</v>
      </c>
      <c r="AG152" s="19">
        <f t="shared" si="61"/>
        <v>0</v>
      </c>
      <c r="AH152" s="19"/>
      <c r="AI152" s="19">
        <f t="shared" si="62"/>
        <v>107.42785792574912</v>
      </c>
      <c r="AJ152" s="19">
        <f t="shared" si="63"/>
        <v>86.249999999999858</v>
      </c>
      <c r="AK152" s="19"/>
      <c r="AL152" s="19">
        <f t="shared" si="64"/>
        <v>7.794228634059948</v>
      </c>
      <c r="AM152" s="19">
        <f t="shared" si="65"/>
        <v>4.4999999999999991</v>
      </c>
      <c r="AN152" s="19">
        <f t="shared" si="91"/>
        <v>9</v>
      </c>
      <c r="AO152" s="19">
        <f t="shared" si="92"/>
        <v>0.52359877559829882</v>
      </c>
      <c r="AP152" s="19">
        <f t="shared" si="93"/>
        <v>29.999999999999996</v>
      </c>
      <c r="AQ152" s="19">
        <f t="shared" si="110"/>
        <v>111.59999999999977</v>
      </c>
      <c r="AR152" s="19">
        <f t="shared" si="94"/>
        <v>0.29999999999999993</v>
      </c>
      <c r="AS152" s="19">
        <f t="shared" si="95"/>
        <v>-0.51961524227066325</v>
      </c>
      <c r="AT152" s="4" t="s">
        <v>0</v>
      </c>
      <c r="AU152" s="4">
        <f t="shared" si="96"/>
        <v>2302</v>
      </c>
      <c r="AV152" s="19">
        <f t="shared" si="66"/>
        <v>107.72785792574912</v>
      </c>
      <c r="AW152" s="19">
        <f t="shared" si="67"/>
        <v>85.730384757729198</v>
      </c>
      <c r="AX152" s="8">
        <f t="shared" si="97"/>
        <v>5</v>
      </c>
      <c r="AY152" s="4">
        <f t="shared" si="98"/>
        <v>12</v>
      </c>
      <c r="AZ152" s="8">
        <f t="shared" si="99"/>
        <v>1012.5</v>
      </c>
      <c r="BA152" s="4">
        <f t="shared" si="100"/>
        <v>0</v>
      </c>
      <c r="BB152" s="4">
        <f t="shared" si="101"/>
        <v>0</v>
      </c>
      <c r="BC152" s="4" t="str">
        <f t="shared" si="102"/>
        <v>G0</v>
      </c>
      <c r="BD152" s="4">
        <f t="shared" si="103"/>
        <v>0</v>
      </c>
      <c r="BE152" s="19">
        <f t="shared" si="104"/>
        <v>0.89999999999998448</v>
      </c>
      <c r="BF152" s="19">
        <f t="shared" si="105"/>
        <v>1.4999999999999865</v>
      </c>
      <c r="BG152" s="19">
        <f t="shared" si="106"/>
        <v>156.86989764584357</v>
      </c>
      <c r="BH152" s="1" t="str">
        <f t="shared" si="107"/>
        <v>T,2301,106.3,86.3,5,12,1012.4,0,0,G0,0</v>
      </c>
      <c r="BI152" s="1" t="str">
        <f t="shared" si="108"/>
        <v>T,2302,107.7,85.7,5,12,1012.5,0,0,G0,0</v>
      </c>
      <c r="BJ152" s="1" t="str">
        <f t="shared" si="68"/>
        <v>T,2301,106.3,86.3,5,12,1012.4,0,0,G0,0|T,2302,107.7,85.7,5,12,1012.5,0,0,G0,0|</v>
      </c>
      <c r="BK152" s="1" t="str">
        <f t="shared" si="69"/>
        <v>106.6,85.8,5.0,9.0,0.0,111.6,30.0,111.6</v>
      </c>
    </row>
    <row r="153" spans="1:63" x14ac:dyDescent="0.2">
      <c r="A153" s="4">
        <f t="shared" si="111"/>
        <v>12.499999999999972</v>
      </c>
      <c r="B153" s="4">
        <f t="shared" si="70"/>
        <v>62.499999999999858</v>
      </c>
      <c r="C153" s="4">
        <f t="shared" si="71"/>
        <v>0</v>
      </c>
      <c r="D153" s="4">
        <v>1</v>
      </c>
      <c r="E153" s="4">
        <f t="shared" si="72"/>
        <v>12.499999999999972</v>
      </c>
      <c r="F153" s="19">
        <f t="shared" si="56"/>
        <v>0</v>
      </c>
      <c r="G153" s="19">
        <f t="shared" si="73"/>
        <v>0</v>
      </c>
      <c r="H153" s="19"/>
      <c r="I153" s="19">
        <f t="shared" si="74"/>
        <v>107.42785792574912</v>
      </c>
      <c r="J153" s="19">
        <f t="shared" si="75"/>
        <v>86.249999999999858</v>
      </c>
      <c r="K153" s="19"/>
      <c r="L153" s="19">
        <f t="shared" si="76"/>
        <v>7.794228634059948</v>
      </c>
      <c r="M153" s="19">
        <f t="shared" si="77"/>
        <v>4.4999999999999991</v>
      </c>
      <c r="N153" s="19">
        <f t="shared" si="78"/>
        <v>9</v>
      </c>
      <c r="O153" s="19">
        <f t="shared" si="79"/>
        <v>0.52359877559829882</v>
      </c>
      <c r="P153" s="19">
        <f t="shared" si="80"/>
        <v>29.999999999999996</v>
      </c>
      <c r="Q153" s="19">
        <f t="shared" si="109"/>
        <v>112.49999999999976</v>
      </c>
      <c r="R153" s="19">
        <f t="shared" si="81"/>
        <v>-0.29999999999999993</v>
      </c>
      <c r="S153" s="19">
        <f t="shared" si="82"/>
        <v>0.51961524227066325</v>
      </c>
      <c r="T153" s="4" t="s">
        <v>0</v>
      </c>
      <c r="U153" s="4">
        <f t="shared" si="83"/>
        <v>2301</v>
      </c>
      <c r="V153" s="19">
        <f t="shared" si="57"/>
        <v>107.12785792574913</v>
      </c>
      <c r="W153" s="19">
        <f t="shared" si="58"/>
        <v>86.769615242270518</v>
      </c>
      <c r="X153" s="8">
        <f t="shared" si="84"/>
        <v>5</v>
      </c>
      <c r="Y153" s="4">
        <f t="shared" si="59"/>
        <v>12</v>
      </c>
      <c r="Z153" s="8">
        <f t="shared" si="85"/>
        <v>1012.5</v>
      </c>
      <c r="AA153" s="4">
        <f t="shared" si="86"/>
        <v>0</v>
      </c>
      <c r="AB153" s="4">
        <f t="shared" si="87"/>
        <v>0</v>
      </c>
      <c r="AC153" s="4" t="str">
        <f t="shared" si="88"/>
        <v>G0</v>
      </c>
      <c r="AD153" s="4">
        <f t="shared" si="89"/>
        <v>0</v>
      </c>
      <c r="AE153" s="4">
        <f t="shared" si="90"/>
        <v>12.599999999999971</v>
      </c>
      <c r="AF153" s="19">
        <f t="shared" si="60"/>
        <v>0</v>
      </c>
      <c r="AG153" s="19">
        <f t="shared" si="61"/>
        <v>0</v>
      </c>
      <c r="AH153" s="19"/>
      <c r="AI153" s="19">
        <f t="shared" si="62"/>
        <v>108.20728078915512</v>
      </c>
      <c r="AJ153" s="19">
        <f t="shared" si="63"/>
        <v>86.699999999999861</v>
      </c>
      <c r="AK153" s="19"/>
      <c r="AL153" s="19">
        <f t="shared" si="64"/>
        <v>7.794228634059948</v>
      </c>
      <c r="AM153" s="19">
        <f t="shared" si="65"/>
        <v>4.4999999999999991</v>
      </c>
      <c r="AN153" s="19">
        <f t="shared" si="91"/>
        <v>9</v>
      </c>
      <c r="AO153" s="19">
        <f t="shared" si="92"/>
        <v>0.52359877559829882</v>
      </c>
      <c r="AP153" s="19">
        <f t="shared" si="93"/>
        <v>29.999999999999996</v>
      </c>
      <c r="AQ153" s="19">
        <f t="shared" si="110"/>
        <v>112.49999999999977</v>
      </c>
      <c r="AR153" s="19">
        <f t="shared" si="94"/>
        <v>0.29999999999999993</v>
      </c>
      <c r="AS153" s="19">
        <f t="shared" si="95"/>
        <v>-0.51961524227066325</v>
      </c>
      <c r="AT153" s="4" t="s">
        <v>0</v>
      </c>
      <c r="AU153" s="4">
        <f t="shared" si="96"/>
        <v>2302</v>
      </c>
      <c r="AV153" s="19">
        <f t="shared" si="66"/>
        <v>108.50728078915512</v>
      </c>
      <c r="AW153" s="19">
        <f t="shared" si="67"/>
        <v>86.1803847577292</v>
      </c>
      <c r="AX153" s="8">
        <f t="shared" si="97"/>
        <v>5</v>
      </c>
      <c r="AY153" s="4">
        <f t="shared" si="98"/>
        <v>12</v>
      </c>
      <c r="AZ153" s="8">
        <f t="shared" si="99"/>
        <v>1012.6</v>
      </c>
      <c r="BA153" s="4">
        <f t="shared" si="100"/>
        <v>0</v>
      </c>
      <c r="BB153" s="4">
        <f t="shared" si="101"/>
        <v>0</v>
      </c>
      <c r="BC153" s="4" t="str">
        <f t="shared" si="102"/>
        <v>G0</v>
      </c>
      <c r="BD153" s="4">
        <f t="shared" si="103"/>
        <v>0</v>
      </c>
      <c r="BE153" s="19">
        <f t="shared" si="104"/>
        <v>0.90000000000000391</v>
      </c>
      <c r="BF153" s="19">
        <f t="shared" si="105"/>
        <v>1.499999999999994</v>
      </c>
      <c r="BG153" s="19">
        <f t="shared" si="106"/>
        <v>156.86989764584428</v>
      </c>
      <c r="BH153" s="1" t="str">
        <f t="shared" si="107"/>
        <v>T,2301,107.1,86.8,5,12,1012.5,0,0,G0,0</v>
      </c>
      <c r="BI153" s="1" t="str">
        <f t="shared" si="108"/>
        <v>T,2302,108.5,86.2,5,12,1012.6,0,0,G0,0</v>
      </c>
      <c r="BJ153" s="1" t="str">
        <f t="shared" si="68"/>
        <v/>
      </c>
      <c r="BK153" s="1" t="str">
        <f t="shared" si="69"/>
        <v>107.4,86.2,5.0,9.0,0.0,112.5,30.0,112.5</v>
      </c>
    </row>
    <row r="154" spans="1:63" x14ac:dyDescent="0.2">
      <c r="A154" s="4">
        <f t="shared" si="111"/>
        <v>12.599999999999971</v>
      </c>
      <c r="B154" s="4">
        <f t="shared" si="70"/>
        <v>62.999999999999851</v>
      </c>
      <c r="C154" s="4">
        <f t="shared" si="71"/>
        <v>1</v>
      </c>
      <c r="D154" s="4">
        <v>1</v>
      </c>
      <c r="E154" s="4">
        <f t="shared" si="72"/>
        <v>12.599999999999971</v>
      </c>
      <c r="F154" s="19">
        <f t="shared" si="56"/>
        <v>0</v>
      </c>
      <c r="G154" s="19">
        <f t="shared" si="73"/>
        <v>0</v>
      </c>
      <c r="H154" s="19"/>
      <c r="I154" s="19">
        <f t="shared" si="74"/>
        <v>108.20728078915512</v>
      </c>
      <c r="J154" s="19">
        <f t="shared" si="75"/>
        <v>86.699999999999861</v>
      </c>
      <c r="K154" s="19"/>
      <c r="L154" s="19">
        <f t="shared" si="76"/>
        <v>7.794228634059948</v>
      </c>
      <c r="M154" s="19">
        <f t="shared" si="77"/>
        <v>4.4999999999999991</v>
      </c>
      <c r="N154" s="19">
        <f t="shared" si="78"/>
        <v>9</v>
      </c>
      <c r="O154" s="19">
        <f t="shared" si="79"/>
        <v>0.52359877559829882</v>
      </c>
      <c r="P154" s="19">
        <f t="shared" si="80"/>
        <v>29.999999999999996</v>
      </c>
      <c r="Q154" s="19">
        <f t="shared" si="109"/>
        <v>113.39999999999976</v>
      </c>
      <c r="R154" s="19">
        <f t="shared" si="81"/>
        <v>-0.29999999999999993</v>
      </c>
      <c r="S154" s="19">
        <f t="shared" si="82"/>
        <v>0.51961524227066325</v>
      </c>
      <c r="T154" s="4" t="s">
        <v>0</v>
      </c>
      <c r="U154" s="4">
        <f t="shared" si="83"/>
        <v>2301</v>
      </c>
      <c r="V154" s="19">
        <f t="shared" si="57"/>
        <v>107.90728078915512</v>
      </c>
      <c r="W154" s="19">
        <f t="shared" si="58"/>
        <v>87.219615242270521</v>
      </c>
      <c r="X154" s="8">
        <f t="shared" si="84"/>
        <v>5</v>
      </c>
      <c r="Y154" s="4">
        <f t="shared" si="59"/>
        <v>12</v>
      </c>
      <c r="Z154" s="8">
        <f t="shared" si="85"/>
        <v>1012.6</v>
      </c>
      <c r="AA154" s="4">
        <f t="shared" si="86"/>
        <v>0</v>
      </c>
      <c r="AB154" s="4">
        <f t="shared" si="87"/>
        <v>0</v>
      </c>
      <c r="AC154" s="4" t="str">
        <f t="shared" si="88"/>
        <v>G0</v>
      </c>
      <c r="AD154" s="4">
        <f t="shared" si="89"/>
        <v>0</v>
      </c>
      <c r="AE154" s="4">
        <f t="shared" si="90"/>
        <v>12.699999999999971</v>
      </c>
      <c r="AF154" s="19">
        <f t="shared" si="60"/>
        <v>0</v>
      </c>
      <c r="AG154" s="19">
        <f t="shared" si="61"/>
        <v>0</v>
      </c>
      <c r="AH154" s="19"/>
      <c r="AI154" s="19">
        <f t="shared" si="62"/>
        <v>108.98670365256112</v>
      </c>
      <c r="AJ154" s="19">
        <f t="shared" si="63"/>
        <v>87.149999999999864</v>
      </c>
      <c r="AK154" s="19"/>
      <c r="AL154" s="19">
        <f t="shared" si="64"/>
        <v>7.794228634059948</v>
      </c>
      <c r="AM154" s="19">
        <f t="shared" si="65"/>
        <v>4.4999999999999991</v>
      </c>
      <c r="AN154" s="19">
        <f t="shared" si="91"/>
        <v>9</v>
      </c>
      <c r="AO154" s="19">
        <f t="shared" si="92"/>
        <v>0.52359877559829882</v>
      </c>
      <c r="AP154" s="19">
        <f t="shared" si="93"/>
        <v>29.999999999999996</v>
      </c>
      <c r="AQ154" s="19">
        <f t="shared" si="110"/>
        <v>113.39999999999978</v>
      </c>
      <c r="AR154" s="19">
        <f t="shared" si="94"/>
        <v>0.29999999999999993</v>
      </c>
      <c r="AS154" s="19">
        <f t="shared" si="95"/>
        <v>-0.51961524227066325</v>
      </c>
      <c r="AT154" s="4" t="s">
        <v>0</v>
      </c>
      <c r="AU154" s="4">
        <f t="shared" si="96"/>
        <v>2302</v>
      </c>
      <c r="AV154" s="19">
        <f t="shared" si="66"/>
        <v>109.28670365256112</v>
      </c>
      <c r="AW154" s="19">
        <f t="shared" si="67"/>
        <v>86.630384757729203</v>
      </c>
      <c r="AX154" s="8">
        <f t="shared" si="97"/>
        <v>5</v>
      </c>
      <c r="AY154" s="4">
        <f t="shared" si="98"/>
        <v>12</v>
      </c>
      <c r="AZ154" s="8">
        <f t="shared" si="99"/>
        <v>1012.6999999999999</v>
      </c>
      <c r="BA154" s="4">
        <f t="shared" si="100"/>
        <v>0</v>
      </c>
      <c r="BB154" s="4">
        <f t="shared" si="101"/>
        <v>0</v>
      </c>
      <c r="BC154" s="4" t="str">
        <f t="shared" si="102"/>
        <v>G0</v>
      </c>
      <c r="BD154" s="4">
        <f t="shared" si="103"/>
        <v>0</v>
      </c>
      <c r="BE154" s="19">
        <f t="shared" si="104"/>
        <v>0.90000000000000391</v>
      </c>
      <c r="BF154" s="19">
        <f t="shared" si="105"/>
        <v>1.499999999999994</v>
      </c>
      <c r="BG154" s="19">
        <f t="shared" si="106"/>
        <v>156.86989764584428</v>
      </c>
      <c r="BH154" s="1" t="str">
        <f t="shared" si="107"/>
        <v>T,2301,107.9,87.2,5,12,1012.6,0,0,G0,0</v>
      </c>
      <c r="BI154" s="1" t="str">
        <f t="shared" si="108"/>
        <v>T,2302,109.3,86.6,5,12,1012.7,0,0,G0,0</v>
      </c>
      <c r="BJ154" s="1" t="str">
        <f t="shared" si="68"/>
        <v>T,2301,107.9,87.2,5,12,1012.6,0,0,G0,0|T,2302,109.3,86.6,5,12,1012.7,0,0,G0,0|</v>
      </c>
      <c r="BK154" s="1" t="str">
        <f t="shared" si="69"/>
        <v>108.2,86.7,5.0,9.0,0.0,113.4,30.0,113.4</v>
      </c>
    </row>
    <row r="155" spans="1:63" x14ac:dyDescent="0.2">
      <c r="A155" s="4">
        <f t="shared" si="111"/>
        <v>12.699999999999971</v>
      </c>
      <c r="B155" s="4">
        <f t="shared" si="70"/>
        <v>63.499999999999851</v>
      </c>
      <c r="C155" s="4">
        <f t="shared" si="71"/>
        <v>0</v>
      </c>
      <c r="D155" s="4">
        <v>1</v>
      </c>
      <c r="E155" s="4">
        <f t="shared" si="72"/>
        <v>12.699999999999971</v>
      </c>
      <c r="F155" s="19">
        <f t="shared" si="56"/>
        <v>0</v>
      </c>
      <c r="G155" s="19">
        <f t="shared" si="73"/>
        <v>0</v>
      </c>
      <c r="H155" s="19"/>
      <c r="I155" s="19">
        <f t="shared" si="74"/>
        <v>108.98670365256112</v>
      </c>
      <c r="J155" s="19">
        <f t="shared" si="75"/>
        <v>87.149999999999864</v>
      </c>
      <c r="K155" s="19"/>
      <c r="L155" s="19">
        <f t="shared" si="76"/>
        <v>7.794228634059948</v>
      </c>
      <c r="M155" s="19">
        <f t="shared" si="77"/>
        <v>4.4999999999999991</v>
      </c>
      <c r="N155" s="19">
        <f t="shared" si="78"/>
        <v>9</v>
      </c>
      <c r="O155" s="19">
        <f t="shared" si="79"/>
        <v>0.52359877559829882</v>
      </c>
      <c r="P155" s="19">
        <f t="shared" si="80"/>
        <v>29.999999999999996</v>
      </c>
      <c r="Q155" s="19">
        <f t="shared" si="109"/>
        <v>114.29999999999977</v>
      </c>
      <c r="R155" s="19">
        <f t="shared" si="81"/>
        <v>-0.29999999999999993</v>
      </c>
      <c r="S155" s="19">
        <f t="shared" si="82"/>
        <v>0.51961524227066325</v>
      </c>
      <c r="T155" s="4" t="s">
        <v>0</v>
      </c>
      <c r="U155" s="4">
        <f t="shared" si="83"/>
        <v>2301</v>
      </c>
      <c r="V155" s="19">
        <f t="shared" si="57"/>
        <v>108.68670365256112</v>
      </c>
      <c r="W155" s="19">
        <f t="shared" si="58"/>
        <v>87.669615242270524</v>
      </c>
      <c r="X155" s="8">
        <f t="shared" si="84"/>
        <v>5</v>
      </c>
      <c r="Y155" s="4">
        <f t="shared" si="59"/>
        <v>12</v>
      </c>
      <c r="Z155" s="8">
        <f t="shared" si="85"/>
        <v>1012.6999999999999</v>
      </c>
      <c r="AA155" s="4">
        <f t="shared" si="86"/>
        <v>0</v>
      </c>
      <c r="AB155" s="4">
        <f t="shared" si="87"/>
        <v>0</v>
      </c>
      <c r="AC155" s="4" t="str">
        <f t="shared" si="88"/>
        <v>G0</v>
      </c>
      <c r="AD155" s="4">
        <f t="shared" si="89"/>
        <v>0</v>
      </c>
      <c r="AE155" s="4">
        <f t="shared" si="90"/>
        <v>12.799999999999971</v>
      </c>
      <c r="AF155" s="19">
        <f t="shared" si="60"/>
        <v>0</v>
      </c>
      <c r="AG155" s="19">
        <f t="shared" si="61"/>
        <v>0</v>
      </c>
      <c r="AH155" s="19"/>
      <c r="AI155" s="19">
        <f t="shared" si="62"/>
        <v>109.7661265159671</v>
      </c>
      <c r="AJ155" s="19">
        <f t="shared" si="63"/>
        <v>87.599999999999852</v>
      </c>
      <c r="AK155" s="19"/>
      <c r="AL155" s="19">
        <f t="shared" si="64"/>
        <v>7.794228634059948</v>
      </c>
      <c r="AM155" s="19">
        <f t="shared" si="65"/>
        <v>4.4999999999999991</v>
      </c>
      <c r="AN155" s="19">
        <f t="shared" si="91"/>
        <v>9</v>
      </c>
      <c r="AO155" s="19">
        <f t="shared" si="92"/>
        <v>0.52359877559829882</v>
      </c>
      <c r="AP155" s="19">
        <f t="shared" si="93"/>
        <v>29.999999999999996</v>
      </c>
      <c r="AQ155" s="19">
        <f t="shared" si="110"/>
        <v>114.29999999999977</v>
      </c>
      <c r="AR155" s="19">
        <f t="shared" si="94"/>
        <v>0.29999999999999993</v>
      </c>
      <c r="AS155" s="19">
        <f t="shared" si="95"/>
        <v>-0.51961524227066325</v>
      </c>
      <c r="AT155" s="4" t="s">
        <v>0</v>
      </c>
      <c r="AU155" s="4">
        <f t="shared" si="96"/>
        <v>2302</v>
      </c>
      <c r="AV155" s="19">
        <f t="shared" si="66"/>
        <v>110.0661265159671</v>
      </c>
      <c r="AW155" s="19">
        <f t="shared" si="67"/>
        <v>87.080384757729192</v>
      </c>
      <c r="AX155" s="8">
        <f t="shared" si="97"/>
        <v>5</v>
      </c>
      <c r="AY155" s="4">
        <f t="shared" si="98"/>
        <v>12</v>
      </c>
      <c r="AZ155" s="8">
        <f t="shared" si="99"/>
        <v>1012.8</v>
      </c>
      <c r="BA155" s="4">
        <f t="shared" si="100"/>
        <v>0</v>
      </c>
      <c r="BB155" s="4">
        <f t="shared" si="101"/>
        <v>0</v>
      </c>
      <c r="BC155" s="4" t="str">
        <f t="shared" si="102"/>
        <v>G0</v>
      </c>
      <c r="BD155" s="4">
        <f t="shared" si="103"/>
        <v>0</v>
      </c>
      <c r="BE155" s="19">
        <f t="shared" si="104"/>
        <v>0.89999999999998448</v>
      </c>
      <c r="BF155" s="19">
        <f t="shared" si="105"/>
        <v>1.4999999999999865</v>
      </c>
      <c r="BG155" s="19">
        <f t="shared" si="106"/>
        <v>156.86989764584357</v>
      </c>
      <c r="BH155" s="1" t="str">
        <f t="shared" si="107"/>
        <v>T,2301,108.7,87.7,5,12,1012.7,0,0,G0,0</v>
      </c>
      <c r="BI155" s="1" t="str">
        <f t="shared" si="108"/>
        <v>T,2302,110.1,87.1,5,12,1012.8,0,0,G0,0</v>
      </c>
      <c r="BJ155" s="1" t="str">
        <f t="shared" si="68"/>
        <v/>
      </c>
      <c r="BK155" s="1" t="str">
        <f t="shared" si="69"/>
        <v>109.0,87.1,5.0,9.0,0.0,114.3,30.0,114.3</v>
      </c>
    </row>
    <row r="156" spans="1:63" x14ac:dyDescent="0.2">
      <c r="A156" s="4">
        <f t="shared" si="111"/>
        <v>12.799999999999971</v>
      </c>
      <c r="B156" s="4">
        <f t="shared" si="70"/>
        <v>63.999999999999851</v>
      </c>
      <c r="C156" s="4">
        <f t="shared" si="71"/>
        <v>1</v>
      </c>
      <c r="D156" s="4">
        <v>1</v>
      </c>
      <c r="E156" s="4">
        <f t="shared" si="72"/>
        <v>12.799999999999971</v>
      </c>
      <c r="F156" s="19">
        <f t="shared" ref="F156:F219" si="112">$B$14 + $D$14*$E156 + 0.5*$F$14*$E156*$E156</f>
        <v>0</v>
      </c>
      <c r="G156" s="19">
        <f t="shared" si="73"/>
        <v>0</v>
      </c>
      <c r="H156" s="19"/>
      <c r="I156" s="19">
        <f t="shared" si="74"/>
        <v>109.7661265159671</v>
      </c>
      <c r="J156" s="19">
        <f t="shared" si="75"/>
        <v>87.599999999999852</v>
      </c>
      <c r="K156" s="19"/>
      <c r="L156" s="19">
        <f t="shared" si="76"/>
        <v>7.794228634059948</v>
      </c>
      <c r="M156" s="19">
        <f t="shared" si="77"/>
        <v>4.4999999999999991</v>
      </c>
      <c r="N156" s="19">
        <f t="shared" si="78"/>
        <v>9</v>
      </c>
      <c r="O156" s="19">
        <f t="shared" si="79"/>
        <v>0.52359877559829882</v>
      </c>
      <c r="P156" s="19">
        <f t="shared" si="80"/>
        <v>29.999999999999996</v>
      </c>
      <c r="Q156" s="19">
        <f t="shared" si="109"/>
        <v>115.19999999999976</v>
      </c>
      <c r="R156" s="19">
        <f t="shared" si="81"/>
        <v>-0.29999999999999993</v>
      </c>
      <c r="S156" s="19">
        <f t="shared" si="82"/>
        <v>0.51961524227066325</v>
      </c>
      <c r="T156" s="4" t="s">
        <v>0</v>
      </c>
      <c r="U156" s="4">
        <f t="shared" si="83"/>
        <v>2301</v>
      </c>
      <c r="V156" s="19">
        <f t="shared" ref="V156:V219" si="113">I156+R156</f>
        <v>109.4661265159671</v>
      </c>
      <c r="W156" s="19">
        <f t="shared" ref="W156:W219" si="114">J156+S156</f>
        <v>88.119615242270513</v>
      </c>
      <c r="X156" s="8">
        <f t="shared" si="84"/>
        <v>5</v>
      </c>
      <c r="Y156" s="4">
        <f t="shared" ref="Y156:Y219" si="115">$B$22</f>
        <v>12</v>
      </c>
      <c r="Z156" s="8">
        <f t="shared" si="85"/>
        <v>1012.8</v>
      </c>
      <c r="AA156" s="4">
        <f t="shared" si="86"/>
        <v>0</v>
      </c>
      <c r="AB156" s="4">
        <f t="shared" si="87"/>
        <v>0</v>
      </c>
      <c r="AC156" s="4" t="str">
        <f t="shared" si="88"/>
        <v>G0</v>
      </c>
      <c r="AD156" s="4">
        <f t="shared" si="89"/>
        <v>0</v>
      </c>
      <c r="AE156" s="4">
        <f t="shared" si="90"/>
        <v>12.89999999999997</v>
      </c>
      <c r="AF156" s="19">
        <f t="shared" ref="AF156:AF219" si="116">$B$14 + $D$14*$AE156 + 0.5*$F$14*$AE156*$AE156</f>
        <v>0</v>
      </c>
      <c r="AG156" s="19">
        <f t="shared" ref="AG156:AG219" si="117">$D$14+ $F$14*$AE156</f>
        <v>0</v>
      </c>
      <c r="AH156" s="19"/>
      <c r="AI156" s="19">
        <f t="shared" ref="AI156:AI219" si="118">$B$7 + $B$10*$AE156 + 0.5*$B$12*$AE156*$AE156 + $B$13*COS(AF156)</f>
        <v>110.5455493793731</v>
      </c>
      <c r="AJ156" s="19">
        <f t="shared" ref="AJ156:AJ219" si="119">$D$7 + $D$10*$AE156 + 0.5*$D$12*$AE156*$AE156 + $B$13*SIN(AF156)</f>
        <v>88.049999999999855</v>
      </c>
      <c r="AK156" s="19"/>
      <c r="AL156" s="19">
        <f t="shared" ref="AL156:AL219" si="120">$B$10 + $B$12*$AE156 - $B$13*SIN(AF156)*AG156</f>
        <v>7.794228634059948</v>
      </c>
      <c r="AM156" s="19">
        <f t="shared" ref="AM156:AM219" si="121">$D$10 + $D$12*$AE156 + $B$13*COS(AF156)*AG156</f>
        <v>4.4999999999999991</v>
      </c>
      <c r="AN156" s="19">
        <f t="shared" si="91"/>
        <v>9</v>
      </c>
      <c r="AO156" s="19">
        <f t="shared" si="92"/>
        <v>0.52359877559829882</v>
      </c>
      <c r="AP156" s="19">
        <f t="shared" si="93"/>
        <v>29.999999999999996</v>
      </c>
      <c r="AQ156" s="19">
        <f t="shared" si="110"/>
        <v>115.19999999999978</v>
      </c>
      <c r="AR156" s="19">
        <f t="shared" si="94"/>
        <v>0.29999999999999993</v>
      </c>
      <c r="AS156" s="19">
        <f t="shared" si="95"/>
        <v>-0.51961524227066325</v>
      </c>
      <c r="AT156" s="4" t="s">
        <v>0</v>
      </c>
      <c r="AU156" s="4">
        <f t="shared" si="96"/>
        <v>2302</v>
      </c>
      <c r="AV156" s="19">
        <f t="shared" ref="AV156:AV219" si="122">AI156+AR156</f>
        <v>110.8455493793731</v>
      </c>
      <c r="AW156" s="19">
        <f t="shared" ref="AW156:AW219" si="123">AJ156+AS156</f>
        <v>87.530384757729195</v>
      </c>
      <c r="AX156" s="8">
        <f t="shared" si="97"/>
        <v>5</v>
      </c>
      <c r="AY156" s="4">
        <f t="shared" si="98"/>
        <v>12</v>
      </c>
      <c r="AZ156" s="8">
        <f t="shared" si="99"/>
        <v>1012.9</v>
      </c>
      <c r="BA156" s="4">
        <f t="shared" si="100"/>
        <v>0</v>
      </c>
      <c r="BB156" s="4">
        <f t="shared" si="101"/>
        <v>0</v>
      </c>
      <c r="BC156" s="4" t="str">
        <f t="shared" si="102"/>
        <v>G0</v>
      </c>
      <c r="BD156" s="4">
        <f t="shared" si="103"/>
        <v>0</v>
      </c>
      <c r="BE156" s="19">
        <f t="shared" si="104"/>
        <v>0.90000000000000391</v>
      </c>
      <c r="BF156" s="19">
        <f t="shared" si="105"/>
        <v>1.499999999999994</v>
      </c>
      <c r="BG156" s="19">
        <f t="shared" si="106"/>
        <v>156.86989764584428</v>
      </c>
      <c r="BH156" s="1" t="str">
        <f t="shared" si="107"/>
        <v>T,2301,109.5,88.1,5,12,1012.8,0,0,G0,0</v>
      </c>
      <c r="BI156" s="1" t="str">
        <f t="shared" si="108"/>
        <v>T,2302,110.8,87.5,5,12,1012.9,0,0,G0,0</v>
      </c>
      <c r="BJ156" s="1" t="str">
        <f t="shared" ref="BJ156:BJ219" si="124">IF(C156=1,CONCATENATE(BH156,$BH$25,BI156,$BH$25),"")</f>
        <v>T,2301,109.5,88.1,5,12,1012.8,0,0,G0,0|T,2302,110.8,87.5,5,12,1012.9,0,0,G0,0|</v>
      </c>
      <c r="BK156" s="1" t="str">
        <f t="shared" ref="BK156:BK219" si="125">CONCATENATE(TEXT(I156,"0.0"),",",TEXT(J156,"0.0"),",",TEXT($F$7,"0.0"),",",TEXT(N156,"0.0"),",",TEXT(0,"0.0"),",",TEXT($Q156,"0.0"),",",TEXT($P156,"0.0"),",",TEXT($Q156,"0.0"))</f>
        <v>109.8,87.6,5.0,9.0,0.0,115.2,30.0,115.2</v>
      </c>
    </row>
    <row r="157" spans="1:63" x14ac:dyDescent="0.2">
      <c r="A157" s="4">
        <f t="shared" si="111"/>
        <v>12.89999999999997</v>
      </c>
      <c r="B157" s="4">
        <f t="shared" ref="B157:B220" si="126">A157/$B$17</f>
        <v>64.499999999999844</v>
      </c>
      <c r="C157" s="4">
        <f t="shared" ref="C157:C220" si="127">IF(B157-INT(B157+0.001)&gt;0.001,0,1)</f>
        <v>0</v>
      </c>
      <c r="D157" s="4">
        <v>1</v>
      </c>
      <c r="E157" s="4">
        <f t="shared" ref="E157:E220" si="128">$A157+$B$21</f>
        <v>12.89999999999997</v>
      </c>
      <c r="F157" s="19">
        <f t="shared" si="112"/>
        <v>0</v>
      </c>
      <c r="G157" s="19">
        <f t="shared" ref="G157:G220" si="129">$D$14 + $F$14*$E157</f>
        <v>0</v>
      </c>
      <c r="H157" s="19"/>
      <c r="I157" s="19">
        <f t="shared" ref="I157:I220" si="130">$B$7 + $B$10*$E157 +  0.5*$B$12*$E157*$E157 + $B$13*COS(F157)</f>
        <v>110.5455493793731</v>
      </c>
      <c r="J157" s="19">
        <f t="shared" ref="J157:J220" si="131">$D$7 + $D$10*$E157 + 0.5*$D$12*$E157*$E157 + $B$13*SIN(F157)</f>
        <v>88.049999999999855</v>
      </c>
      <c r="K157" s="19"/>
      <c r="L157" s="19">
        <f t="shared" ref="L157:L220" si="132">$B$10 + $B$12*$E157 - $B$13*SIN(F157)*$G157</f>
        <v>7.794228634059948</v>
      </c>
      <c r="M157" s="19">
        <f t="shared" ref="M157:M220" si="133">$D$10 + $D$12*$E157 + $B$13*COS(F157)*$G157</f>
        <v>4.4999999999999991</v>
      </c>
      <c r="N157" s="19">
        <f t="shared" ref="N157:N220" si="134">SQRT(L157*L157+M157*M157)</f>
        <v>9</v>
      </c>
      <c r="O157" s="19">
        <f t="shared" ref="O157:O220" si="135">ATAN2(L157,M157)</f>
        <v>0.52359877559829882</v>
      </c>
      <c r="P157" s="19">
        <f t="shared" ref="P157:P220" si="136">O157/$H$12</f>
        <v>29.999999999999996</v>
      </c>
      <c r="Q157" s="19">
        <f t="shared" si="109"/>
        <v>116.09999999999977</v>
      </c>
      <c r="R157" s="19">
        <f t="shared" ref="R157:R220" si="137">$B$20*COS(O157)-$D$20*SIN(O157)</f>
        <v>-0.29999999999999993</v>
      </c>
      <c r="S157" s="19">
        <f t="shared" ref="S157:S220" si="138">$B$20*SIN(O157)+$D$20*COS(O157)</f>
        <v>0.51961524227066325</v>
      </c>
      <c r="T157" s="4" t="s">
        <v>0</v>
      </c>
      <c r="U157" s="4">
        <f t="shared" ref="U157:U220" si="139">$B$19</f>
        <v>2301</v>
      </c>
      <c r="V157" s="19">
        <f t="shared" si="113"/>
        <v>110.2455493793731</v>
      </c>
      <c r="W157" s="19">
        <f t="shared" si="114"/>
        <v>88.569615242270515</v>
      </c>
      <c r="X157" s="8">
        <f t="shared" ref="X157:X220" si="140">$F$7</f>
        <v>5</v>
      </c>
      <c r="Y157" s="4">
        <f t="shared" si="115"/>
        <v>12</v>
      </c>
      <c r="Z157" s="8">
        <f t="shared" ref="Z157:Z220" si="141">$B$5 + E157</f>
        <v>1012.9</v>
      </c>
      <c r="AA157" s="4">
        <f t="shared" ref="AA157:AA220" si="142">$J$19</f>
        <v>0</v>
      </c>
      <c r="AB157" s="4">
        <f t="shared" ref="AB157:AB220" si="143">$J$20</f>
        <v>0</v>
      </c>
      <c r="AC157" s="4" t="str">
        <f t="shared" ref="AC157:AC220" si="144">$J$21</f>
        <v>G0</v>
      </c>
      <c r="AD157" s="4">
        <f t="shared" ref="AD157:AD220" si="145">$J$22</f>
        <v>0</v>
      </c>
      <c r="AE157" s="4">
        <f t="shared" ref="AE157:AE220" si="146">$A157+$F$21</f>
        <v>12.99999999999997</v>
      </c>
      <c r="AF157" s="19">
        <f t="shared" si="116"/>
        <v>0</v>
      </c>
      <c r="AG157" s="19">
        <f t="shared" si="117"/>
        <v>0</v>
      </c>
      <c r="AH157" s="19"/>
      <c r="AI157" s="19">
        <f t="shared" si="118"/>
        <v>111.32497224277908</v>
      </c>
      <c r="AJ157" s="19">
        <f t="shared" si="119"/>
        <v>88.499999999999858</v>
      </c>
      <c r="AK157" s="19"/>
      <c r="AL157" s="19">
        <f t="shared" si="120"/>
        <v>7.794228634059948</v>
      </c>
      <c r="AM157" s="19">
        <f t="shared" si="121"/>
        <v>4.4999999999999991</v>
      </c>
      <c r="AN157" s="19">
        <f t="shared" ref="AN157:AN220" si="147">SQRT(AL157*AL157+AM157*AM157)</f>
        <v>9</v>
      </c>
      <c r="AO157" s="19">
        <f t="shared" ref="AO157:AO220" si="148">ATAN2(AL157,AM157)</f>
        <v>0.52359877559829882</v>
      </c>
      <c r="AP157" s="19">
        <f t="shared" ref="AP157:AP220" si="149">AO157/$H$12</f>
        <v>29.999999999999996</v>
      </c>
      <c r="AQ157" s="19">
        <f t="shared" si="110"/>
        <v>116.09999999999977</v>
      </c>
      <c r="AR157" s="19">
        <f t="shared" ref="AR157:AR220" si="150">$F$20*COS(AO157)-$H$20*SIN(AO157)</f>
        <v>0.29999999999999993</v>
      </c>
      <c r="AS157" s="19">
        <f t="shared" ref="AS157:AS220" si="151">$F$20*SIN(AO157)+$H$20*COS(AO157)</f>
        <v>-0.51961524227066325</v>
      </c>
      <c r="AT157" s="4" t="s">
        <v>0</v>
      </c>
      <c r="AU157" s="4">
        <f t="shared" ref="AU157:AU220" si="152">$F$19</f>
        <v>2302</v>
      </c>
      <c r="AV157" s="19">
        <f t="shared" si="122"/>
        <v>111.62497224277908</v>
      </c>
      <c r="AW157" s="19">
        <f t="shared" si="123"/>
        <v>87.980384757729198</v>
      </c>
      <c r="AX157" s="8">
        <f t="shared" ref="AX157:AX220" si="153">$F$7</f>
        <v>5</v>
      </c>
      <c r="AY157" s="4">
        <f t="shared" ref="AY157:AY220" si="154">$F$22</f>
        <v>12</v>
      </c>
      <c r="AZ157" s="8">
        <f t="shared" ref="AZ157:AZ220" si="155">$B$5 + AE157</f>
        <v>1013</v>
      </c>
      <c r="BA157" s="4">
        <f t="shared" ref="BA157:BA220" si="156">$J$19</f>
        <v>0</v>
      </c>
      <c r="BB157" s="4">
        <f t="shared" ref="BB157:BB220" si="157">$J$20</f>
        <v>0</v>
      </c>
      <c r="BC157" s="4" t="str">
        <f t="shared" ref="BC157:BC220" si="158">$J$21</f>
        <v>G0</v>
      </c>
      <c r="BD157" s="4">
        <f t="shared" ref="BD157:BD220" si="159">$J$22</f>
        <v>0</v>
      </c>
      <c r="BE157" s="19">
        <f t="shared" ref="BE157:BE220" si="160">SQRT((I157-AI157)*(I157-AI157)+(J157-AJ157)*(J157-AJ157))</f>
        <v>0.89999999999999158</v>
      </c>
      <c r="BF157" s="19">
        <f t="shared" ref="BF157:BF220" si="161">SQRT((V157-AV157)*(V157-AV157)+(W157-AW157)*(W157-AW157))</f>
        <v>1.4999999999999811</v>
      </c>
      <c r="BG157" s="19">
        <f t="shared" ref="BG157:BG220" si="162">ATAN2(V157-AV157,W157-AW157)/$H$12</f>
        <v>156.86989764584405</v>
      </c>
      <c r="BH157" s="1" t="str">
        <f t="shared" ref="BH157:BH220" si="163">CONCATENATE(T157,",",U157,",",TEXT(V157,"0.0"),",",TEXT(W157,"0.0"),",",X157,",",Y157,",",TEXT(Z157,"0.0"),",",AA157,",",AB157,",",AC157,",",AD157)</f>
        <v>T,2301,110.2,88.6,5,12,1012.9,0,0,G0,0</v>
      </c>
      <c r="BI157" s="1" t="str">
        <f t="shared" ref="BI157:BI220" si="164">CONCATENATE(AT157,",",AU157,",",TEXT(AV157,"0.0"),",",TEXT(AW157,"0.0"),",",AX157,",",AY157,",",TEXT(AZ157,"0.0"),",",BA157,",",BB157,",",BC157,",",BD157)</f>
        <v>T,2302,111.6,88.0,5,12,1013.0,0,0,G0,0</v>
      </c>
      <c r="BJ157" s="1" t="str">
        <f t="shared" si="124"/>
        <v/>
      </c>
      <c r="BK157" s="1" t="str">
        <f t="shared" si="125"/>
        <v>110.5,88.0,5.0,9.0,0.0,116.1,30.0,116.1</v>
      </c>
    </row>
    <row r="158" spans="1:63" x14ac:dyDescent="0.2">
      <c r="A158" s="4">
        <f t="shared" si="111"/>
        <v>12.99999999999997</v>
      </c>
      <c r="B158" s="4">
        <f t="shared" si="126"/>
        <v>64.999999999999844</v>
      </c>
      <c r="C158" s="4">
        <f t="shared" si="127"/>
        <v>1</v>
      </c>
      <c r="D158" s="4">
        <v>1</v>
      </c>
      <c r="E158" s="4">
        <f t="shared" si="128"/>
        <v>12.99999999999997</v>
      </c>
      <c r="F158" s="19">
        <f t="shared" si="112"/>
        <v>0</v>
      </c>
      <c r="G158" s="19">
        <f t="shared" si="129"/>
        <v>0</v>
      </c>
      <c r="H158" s="19"/>
      <c r="I158" s="19">
        <f t="shared" si="130"/>
        <v>111.32497224277908</v>
      </c>
      <c r="J158" s="19">
        <f t="shared" si="131"/>
        <v>88.499999999999858</v>
      </c>
      <c r="K158" s="19"/>
      <c r="L158" s="19">
        <f t="shared" si="132"/>
        <v>7.794228634059948</v>
      </c>
      <c r="M158" s="19">
        <f t="shared" si="133"/>
        <v>4.4999999999999991</v>
      </c>
      <c r="N158" s="19">
        <f t="shared" si="134"/>
        <v>9</v>
      </c>
      <c r="O158" s="19">
        <f t="shared" si="135"/>
        <v>0.52359877559829882</v>
      </c>
      <c r="P158" s="19">
        <f t="shared" si="136"/>
        <v>29.999999999999996</v>
      </c>
      <c r="Q158" s="19">
        <f t="shared" ref="Q158:Q221" si="165">Q157+ SQRT( (I158-I157)* (I158-I157) + (J158-J157)* (J158-J157))</f>
        <v>116.99999999999976</v>
      </c>
      <c r="R158" s="19">
        <f t="shared" si="137"/>
        <v>-0.29999999999999993</v>
      </c>
      <c r="S158" s="19">
        <f t="shared" si="138"/>
        <v>0.51961524227066325</v>
      </c>
      <c r="T158" s="4" t="s">
        <v>0</v>
      </c>
      <c r="U158" s="4">
        <f t="shared" si="139"/>
        <v>2301</v>
      </c>
      <c r="V158" s="19">
        <f t="shared" si="113"/>
        <v>111.02497224277909</v>
      </c>
      <c r="W158" s="19">
        <f t="shared" si="114"/>
        <v>89.019615242270518</v>
      </c>
      <c r="X158" s="8">
        <f t="shared" si="140"/>
        <v>5</v>
      </c>
      <c r="Y158" s="4">
        <f t="shared" si="115"/>
        <v>12</v>
      </c>
      <c r="Z158" s="8">
        <f t="shared" si="141"/>
        <v>1013</v>
      </c>
      <c r="AA158" s="4">
        <f t="shared" si="142"/>
        <v>0</v>
      </c>
      <c r="AB158" s="4">
        <f t="shared" si="143"/>
        <v>0</v>
      </c>
      <c r="AC158" s="4" t="str">
        <f t="shared" si="144"/>
        <v>G0</v>
      </c>
      <c r="AD158" s="4">
        <f t="shared" si="145"/>
        <v>0</v>
      </c>
      <c r="AE158" s="4">
        <f t="shared" si="146"/>
        <v>13.099999999999969</v>
      </c>
      <c r="AF158" s="19">
        <f t="shared" si="116"/>
        <v>0</v>
      </c>
      <c r="AG158" s="19">
        <f t="shared" si="117"/>
        <v>0</v>
      </c>
      <c r="AH158" s="19"/>
      <c r="AI158" s="19">
        <f t="shared" si="118"/>
        <v>112.10439510618508</v>
      </c>
      <c r="AJ158" s="19">
        <f t="shared" si="119"/>
        <v>88.949999999999847</v>
      </c>
      <c r="AK158" s="19"/>
      <c r="AL158" s="19">
        <f t="shared" si="120"/>
        <v>7.794228634059948</v>
      </c>
      <c r="AM158" s="19">
        <f t="shared" si="121"/>
        <v>4.4999999999999991</v>
      </c>
      <c r="AN158" s="19">
        <f t="shared" si="147"/>
        <v>9</v>
      </c>
      <c r="AO158" s="19">
        <f t="shared" si="148"/>
        <v>0.52359877559829882</v>
      </c>
      <c r="AP158" s="19">
        <f t="shared" si="149"/>
        <v>29.999999999999996</v>
      </c>
      <c r="AQ158" s="19">
        <f t="shared" ref="AQ158:AQ221" si="166">AQ157+ SQRT( (AI158-AI157)* (AI158-AI157) + (AJ158-AJ157)* (AJ158-AJ157))</f>
        <v>116.99999999999976</v>
      </c>
      <c r="AR158" s="19">
        <f t="shared" si="150"/>
        <v>0.29999999999999993</v>
      </c>
      <c r="AS158" s="19">
        <f t="shared" si="151"/>
        <v>-0.51961524227066325</v>
      </c>
      <c r="AT158" s="4" t="s">
        <v>0</v>
      </c>
      <c r="AU158" s="4">
        <f t="shared" si="152"/>
        <v>2302</v>
      </c>
      <c r="AV158" s="19">
        <f t="shared" si="122"/>
        <v>112.40439510618508</v>
      </c>
      <c r="AW158" s="19">
        <f t="shared" si="123"/>
        <v>88.430384757729186</v>
      </c>
      <c r="AX158" s="8">
        <f t="shared" si="153"/>
        <v>5</v>
      </c>
      <c r="AY158" s="4">
        <f t="shared" si="154"/>
        <v>12</v>
      </c>
      <c r="AZ158" s="8">
        <f t="shared" si="155"/>
        <v>1013.1</v>
      </c>
      <c r="BA158" s="4">
        <f t="shared" si="156"/>
        <v>0</v>
      </c>
      <c r="BB158" s="4">
        <f t="shared" si="157"/>
        <v>0</v>
      </c>
      <c r="BC158" s="4" t="str">
        <f t="shared" si="158"/>
        <v>G0</v>
      </c>
      <c r="BD158" s="4">
        <f t="shared" si="159"/>
        <v>0</v>
      </c>
      <c r="BE158" s="19">
        <f t="shared" si="160"/>
        <v>0.8999999999999968</v>
      </c>
      <c r="BF158" s="19">
        <f t="shared" si="161"/>
        <v>1.4999999999999998</v>
      </c>
      <c r="BG158" s="19">
        <f t="shared" si="162"/>
        <v>156.86989764584376</v>
      </c>
      <c r="BH158" s="1" t="str">
        <f t="shared" si="163"/>
        <v>T,2301,111.0,89.0,5,12,1013.0,0,0,G0,0</v>
      </c>
      <c r="BI158" s="1" t="str">
        <f t="shared" si="164"/>
        <v>T,2302,112.4,88.4,5,12,1013.1,0,0,G0,0</v>
      </c>
      <c r="BJ158" s="1" t="str">
        <f t="shared" si="124"/>
        <v>T,2301,111.0,89.0,5,12,1013.0,0,0,G0,0|T,2302,112.4,88.4,5,12,1013.1,0,0,G0,0|</v>
      </c>
      <c r="BK158" s="1" t="str">
        <f t="shared" si="125"/>
        <v>111.3,88.5,5.0,9.0,0.0,117.0,30.0,117.0</v>
      </c>
    </row>
    <row r="159" spans="1:63" x14ac:dyDescent="0.2">
      <c r="A159" s="4">
        <f t="shared" ref="A159:A222" si="167">A158+$B$16</f>
        <v>13.099999999999969</v>
      </c>
      <c r="B159" s="4">
        <f t="shared" si="126"/>
        <v>65.499999999999844</v>
      </c>
      <c r="C159" s="4">
        <f t="shared" si="127"/>
        <v>0</v>
      </c>
      <c r="D159" s="4">
        <v>1</v>
      </c>
      <c r="E159" s="4">
        <f t="shared" si="128"/>
        <v>13.099999999999969</v>
      </c>
      <c r="F159" s="19">
        <f t="shared" si="112"/>
        <v>0</v>
      </c>
      <c r="G159" s="19">
        <f t="shared" si="129"/>
        <v>0</v>
      </c>
      <c r="H159" s="19"/>
      <c r="I159" s="19">
        <f t="shared" si="130"/>
        <v>112.10439510618508</v>
      </c>
      <c r="J159" s="19">
        <f t="shared" si="131"/>
        <v>88.949999999999847</v>
      </c>
      <c r="K159" s="19"/>
      <c r="L159" s="19">
        <f t="shared" si="132"/>
        <v>7.794228634059948</v>
      </c>
      <c r="M159" s="19">
        <f t="shared" si="133"/>
        <v>4.4999999999999991</v>
      </c>
      <c r="N159" s="19">
        <f t="shared" si="134"/>
        <v>9</v>
      </c>
      <c r="O159" s="19">
        <f t="shared" si="135"/>
        <v>0.52359877559829882</v>
      </c>
      <c r="P159" s="19">
        <f t="shared" si="136"/>
        <v>29.999999999999996</v>
      </c>
      <c r="Q159" s="19">
        <f t="shared" si="165"/>
        <v>117.89999999999975</v>
      </c>
      <c r="R159" s="19">
        <f t="shared" si="137"/>
        <v>-0.29999999999999993</v>
      </c>
      <c r="S159" s="19">
        <f t="shared" si="138"/>
        <v>0.51961524227066325</v>
      </c>
      <c r="T159" s="4" t="s">
        <v>0</v>
      </c>
      <c r="U159" s="4">
        <f t="shared" si="139"/>
        <v>2301</v>
      </c>
      <c r="V159" s="19">
        <f t="shared" si="113"/>
        <v>111.80439510618508</v>
      </c>
      <c r="W159" s="19">
        <f t="shared" si="114"/>
        <v>89.469615242270507</v>
      </c>
      <c r="X159" s="8">
        <f t="shared" si="140"/>
        <v>5</v>
      </c>
      <c r="Y159" s="4">
        <f t="shared" si="115"/>
        <v>12</v>
      </c>
      <c r="Z159" s="8">
        <f t="shared" si="141"/>
        <v>1013.1</v>
      </c>
      <c r="AA159" s="4">
        <f t="shared" si="142"/>
        <v>0</v>
      </c>
      <c r="AB159" s="4">
        <f t="shared" si="143"/>
        <v>0</v>
      </c>
      <c r="AC159" s="4" t="str">
        <f t="shared" si="144"/>
        <v>G0</v>
      </c>
      <c r="AD159" s="4">
        <f t="shared" si="145"/>
        <v>0</v>
      </c>
      <c r="AE159" s="4">
        <f t="shared" si="146"/>
        <v>13.199999999999969</v>
      </c>
      <c r="AF159" s="19">
        <f t="shared" si="116"/>
        <v>0</v>
      </c>
      <c r="AG159" s="19">
        <f t="shared" si="117"/>
        <v>0</v>
      </c>
      <c r="AH159" s="19"/>
      <c r="AI159" s="19">
        <f t="shared" si="118"/>
        <v>112.88381796959108</v>
      </c>
      <c r="AJ159" s="19">
        <f t="shared" si="119"/>
        <v>89.399999999999849</v>
      </c>
      <c r="AK159" s="19"/>
      <c r="AL159" s="19">
        <f t="shared" si="120"/>
        <v>7.794228634059948</v>
      </c>
      <c r="AM159" s="19">
        <f t="shared" si="121"/>
        <v>4.4999999999999991</v>
      </c>
      <c r="AN159" s="19">
        <f t="shared" si="147"/>
        <v>9</v>
      </c>
      <c r="AO159" s="19">
        <f t="shared" si="148"/>
        <v>0.52359877559829882</v>
      </c>
      <c r="AP159" s="19">
        <f t="shared" si="149"/>
        <v>29.999999999999996</v>
      </c>
      <c r="AQ159" s="19">
        <f t="shared" si="166"/>
        <v>117.89999999999976</v>
      </c>
      <c r="AR159" s="19">
        <f t="shared" si="150"/>
        <v>0.29999999999999993</v>
      </c>
      <c r="AS159" s="19">
        <f t="shared" si="151"/>
        <v>-0.51961524227066325</v>
      </c>
      <c r="AT159" s="4" t="s">
        <v>0</v>
      </c>
      <c r="AU159" s="4">
        <f t="shared" si="152"/>
        <v>2302</v>
      </c>
      <c r="AV159" s="19">
        <f t="shared" si="122"/>
        <v>113.18381796959108</v>
      </c>
      <c r="AW159" s="19">
        <f t="shared" si="123"/>
        <v>88.880384757729189</v>
      </c>
      <c r="AX159" s="8">
        <f t="shared" si="153"/>
        <v>5</v>
      </c>
      <c r="AY159" s="4">
        <f t="shared" si="154"/>
        <v>12</v>
      </c>
      <c r="AZ159" s="8">
        <f t="shared" si="155"/>
        <v>1013.1999999999999</v>
      </c>
      <c r="BA159" s="4">
        <f t="shared" si="156"/>
        <v>0</v>
      </c>
      <c r="BB159" s="4">
        <f t="shared" si="157"/>
        <v>0</v>
      </c>
      <c r="BC159" s="4" t="str">
        <f t="shared" si="158"/>
        <v>G0</v>
      </c>
      <c r="BD159" s="4">
        <f t="shared" si="159"/>
        <v>0</v>
      </c>
      <c r="BE159" s="19">
        <f t="shared" si="160"/>
        <v>0.90000000000000391</v>
      </c>
      <c r="BF159" s="19">
        <f t="shared" si="161"/>
        <v>1.499999999999994</v>
      </c>
      <c r="BG159" s="19">
        <f t="shared" si="162"/>
        <v>156.86989764584428</v>
      </c>
      <c r="BH159" s="1" t="str">
        <f t="shared" si="163"/>
        <v>T,2301,111.8,89.5,5,12,1013.1,0,0,G0,0</v>
      </c>
      <c r="BI159" s="1" t="str">
        <f t="shared" si="164"/>
        <v>T,2302,113.2,88.9,5,12,1013.2,0,0,G0,0</v>
      </c>
      <c r="BJ159" s="1" t="str">
        <f t="shared" si="124"/>
        <v/>
      </c>
      <c r="BK159" s="1" t="str">
        <f t="shared" si="125"/>
        <v>112.1,88.9,5.0,9.0,0.0,117.9,30.0,117.9</v>
      </c>
    </row>
    <row r="160" spans="1:63" x14ac:dyDescent="0.2">
      <c r="A160" s="4">
        <f t="shared" si="167"/>
        <v>13.199999999999969</v>
      </c>
      <c r="B160" s="4">
        <f t="shared" si="126"/>
        <v>65.999999999999844</v>
      </c>
      <c r="C160" s="4">
        <f t="shared" si="127"/>
        <v>1</v>
      </c>
      <c r="D160" s="4">
        <v>1</v>
      </c>
      <c r="E160" s="4">
        <f t="shared" si="128"/>
        <v>13.199999999999969</v>
      </c>
      <c r="F160" s="19">
        <f t="shared" si="112"/>
        <v>0</v>
      </c>
      <c r="G160" s="19">
        <f t="shared" si="129"/>
        <v>0</v>
      </c>
      <c r="H160" s="19"/>
      <c r="I160" s="19">
        <f t="shared" si="130"/>
        <v>112.88381796959108</v>
      </c>
      <c r="J160" s="19">
        <f t="shared" si="131"/>
        <v>89.399999999999849</v>
      </c>
      <c r="K160" s="19"/>
      <c r="L160" s="19">
        <f t="shared" si="132"/>
        <v>7.794228634059948</v>
      </c>
      <c r="M160" s="19">
        <f t="shared" si="133"/>
        <v>4.4999999999999991</v>
      </c>
      <c r="N160" s="19">
        <f t="shared" si="134"/>
        <v>9</v>
      </c>
      <c r="O160" s="19">
        <f t="shared" si="135"/>
        <v>0.52359877559829882</v>
      </c>
      <c r="P160" s="19">
        <f t="shared" si="136"/>
        <v>29.999999999999996</v>
      </c>
      <c r="Q160" s="19">
        <f t="shared" si="165"/>
        <v>118.79999999999976</v>
      </c>
      <c r="R160" s="19">
        <f t="shared" si="137"/>
        <v>-0.29999999999999993</v>
      </c>
      <c r="S160" s="19">
        <f t="shared" si="138"/>
        <v>0.51961524227066325</v>
      </c>
      <c r="T160" s="4" t="s">
        <v>0</v>
      </c>
      <c r="U160" s="4">
        <f t="shared" si="139"/>
        <v>2301</v>
      </c>
      <c r="V160" s="19">
        <f t="shared" si="113"/>
        <v>112.58381796959108</v>
      </c>
      <c r="W160" s="19">
        <f t="shared" si="114"/>
        <v>89.91961524227051</v>
      </c>
      <c r="X160" s="8">
        <f t="shared" si="140"/>
        <v>5</v>
      </c>
      <c r="Y160" s="4">
        <f t="shared" si="115"/>
        <v>12</v>
      </c>
      <c r="Z160" s="8">
        <f t="shared" si="141"/>
        <v>1013.1999999999999</v>
      </c>
      <c r="AA160" s="4">
        <f t="shared" si="142"/>
        <v>0</v>
      </c>
      <c r="AB160" s="4">
        <f t="shared" si="143"/>
        <v>0</v>
      </c>
      <c r="AC160" s="4" t="str">
        <f t="shared" si="144"/>
        <v>G0</v>
      </c>
      <c r="AD160" s="4">
        <f t="shared" si="145"/>
        <v>0</v>
      </c>
      <c r="AE160" s="4">
        <f t="shared" si="146"/>
        <v>13.299999999999969</v>
      </c>
      <c r="AF160" s="19">
        <f t="shared" si="116"/>
        <v>0</v>
      </c>
      <c r="AG160" s="19">
        <f t="shared" si="117"/>
        <v>0</v>
      </c>
      <c r="AH160" s="19"/>
      <c r="AI160" s="19">
        <f t="shared" si="118"/>
        <v>113.66324083299706</v>
      </c>
      <c r="AJ160" s="19">
        <f t="shared" si="119"/>
        <v>89.849999999999852</v>
      </c>
      <c r="AK160" s="19"/>
      <c r="AL160" s="19">
        <f t="shared" si="120"/>
        <v>7.794228634059948</v>
      </c>
      <c r="AM160" s="19">
        <f t="shared" si="121"/>
        <v>4.4999999999999991</v>
      </c>
      <c r="AN160" s="19">
        <f t="shared" si="147"/>
        <v>9</v>
      </c>
      <c r="AO160" s="19">
        <f t="shared" si="148"/>
        <v>0.52359877559829882</v>
      </c>
      <c r="AP160" s="19">
        <f t="shared" si="149"/>
        <v>29.999999999999996</v>
      </c>
      <c r="AQ160" s="19">
        <f t="shared" si="166"/>
        <v>118.79999999999976</v>
      </c>
      <c r="AR160" s="19">
        <f t="shared" si="150"/>
        <v>0.29999999999999993</v>
      </c>
      <c r="AS160" s="19">
        <f t="shared" si="151"/>
        <v>-0.51961524227066325</v>
      </c>
      <c r="AT160" s="4" t="s">
        <v>0</v>
      </c>
      <c r="AU160" s="4">
        <f t="shared" si="152"/>
        <v>2302</v>
      </c>
      <c r="AV160" s="19">
        <f t="shared" si="122"/>
        <v>113.96324083299706</v>
      </c>
      <c r="AW160" s="19">
        <f t="shared" si="123"/>
        <v>89.330384757729192</v>
      </c>
      <c r="AX160" s="8">
        <f t="shared" si="153"/>
        <v>5</v>
      </c>
      <c r="AY160" s="4">
        <f t="shared" si="154"/>
        <v>12</v>
      </c>
      <c r="AZ160" s="8">
        <f t="shared" si="155"/>
        <v>1013.3</v>
      </c>
      <c r="BA160" s="4">
        <f t="shared" si="156"/>
        <v>0</v>
      </c>
      <c r="BB160" s="4">
        <f t="shared" si="157"/>
        <v>0</v>
      </c>
      <c r="BC160" s="4" t="str">
        <f t="shared" si="158"/>
        <v>G0</v>
      </c>
      <c r="BD160" s="4">
        <f t="shared" si="159"/>
        <v>0</v>
      </c>
      <c r="BE160" s="19">
        <f t="shared" si="160"/>
        <v>0.89999999999999158</v>
      </c>
      <c r="BF160" s="19">
        <f t="shared" si="161"/>
        <v>1.4999999999999811</v>
      </c>
      <c r="BG160" s="19">
        <f t="shared" si="162"/>
        <v>156.86989764584405</v>
      </c>
      <c r="BH160" s="1" t="str">
        <f t="shared" si="163"/>
        <v>T,2301,112.6,89.9,5,12,1013.2,0,0,G0,0</v>
      </c>
      <c r="BI160" s="1" t="str">
        <f t="shared" si="164"/>
        <v>T,2302,114.0,89.3,5,12,1013.3,0,0,G0,0</v>
      </c>
      <c r="BJ160" s="1" t="str">
        <f t="shared" si="124"/>
        <v>T,2301,112.6,89.9,5,12,1013.2,0,0,G0,0|T,2302,114.0,89.3,5,12,1013.3,0,0,G0,0|</v>
      </c>
      <c r="BK160" s="1" t="str">
        <f t="shared" si="125"/>
        <v>112.9,89.4,5.0,9.0,0.0,118.8,30.0,118.8</v>
      </c>
    </row>
    <row r="161" spans="1:63" x14ac:dyDescent="0.2">
      <c r="A161" s="4">
        <f t="shared" si="167"/>
        <v>13.299999999999969</v>
      </c>
      <c r="B161" s="4">
        <f t="shared" si="126"/>
        <v>66.499999999999844</v>
      </c>
      <c r="C161" s="4">
        <f t="shared" si="127"/>
        <v>0</v>
      </c>
      <c r="D161" s="4">
        <v>1</v>
      </c>
      <c r="E161" s="4">
        <f t="shared" si="128"/>
        <v>13.299999999999969</v>
      </c>
      <c r="F161" s="19">
        <f t="shared" si="112"/>
        <v>0</v>
      </c>
      <c r="G161" s="19">
        <f t="shared" si="129"/>
        <v>0</v>
      </c>
      <c r="H161" s="19"/>
      <c r="I161" s="19">
        <f t="shared" si="130"/>
        <v>113.66324083299706</v>
      </c>
      <c r="J161" s="19">
        <f t="shared" si="131"/>
        <v>89.849999999999852</v>
      </c>
      <c r="K161" s="19"/>
      <c r="L161" s="19">
        <f t="shared" si="132"/>
        <v>7.794228634059948</v>
      </c>
      <c r="M161" s="19">
        <f t="shared" si="133"/>
        <v>4.4999999999999991</v>
      </c>
      <c r="N161" s="19">
        <f t="shared" si="134"/>
        <v>9</v>
      </c>
      <c r="O161" s="19">
        <f t="shared" si="135"/>
        <v>0.52359877559829882</v>
      </c>
      <c r="P161" s="19">
        <f t="shared" si="136"/>
        <v>29.999999999999996</v>
      </c>
      <c r="Q161" s="19">
        <f t="shared" si="165"/>
        <v>119.69999999999975</v>
      </c>
      <c r="R161" s="19">
        <f t="shared" si="137"/>
        <v>-0.29999999999999993</v>
      </c>
      <c r="S161" s="19">
        <f t="shared" si="138"/>
        <v>0.51961524227066325</v>
      </c>
      <c r="T161" s="4" t="s">
        <v>0</v>
      </c>
      <c r="U161" s="4">
        <f t="shared" si="139"/>
        <v>2301</v>
      </c>
      <c r="V161" s="19">
        <f t="shared" si="113"/>
        <v>113.36324083299706</v>
      </c>
      <c r="W161" s="19">
        <f t="shared" si="114"/>
        <v>90.369615242270513</v>
      </c>
      <c r="X161" s="8">
        <f t="shared" si="140"/>
        <v>5</v>
      </c>
      <c r="Y161" s="4">
        <f t="shared" si="115"/>
        <v>12</v>
      </c>
      <c r="Z161" s="8">
        <f t="shared" si="141"/>
        <v>1013.3</v>
      </c>
      <c r="AA161" s="4">
        <f t="shared" si="142"/>
        <v>0</v>
      </c>
      <c r="AB161" s="4">
        <f t="shared" si="143"/>
        <v>0</v>
      </c>
      <c r="AC161" s="4" t="str">
        <f t="shared" si="144"/>
        <v>G0</v>
      </c>
      <c r="AD161" s="4">
        <f t="shared" si="145"/>
        <v>0</v>
      </c>
      <c r="AE161" s="4">
        <f t="shared" si="146"/>
        <v>13.399999999999968</v>
      </c>
      <c r="AF161" s="19">
        <f t="shared" si="116"/>
        <v>0</v>
      </c>
      <c r="AG161" s="19">
        <f t="shared" si="117"/>
        <v>0</v>
      </c>
      <c r="AH161" s="19"/>
      <c r="AI161" s="19">
        <f t="shared" si="118"/>
        <v>114.44266369640306</v>
      </c>
      <c r="AJ161" s="19">
        <f t="shared" si="119"/>
        <v>90.299999999999841</v>
      </c>
      <c r="AK161" s="19"/>
      <c r="AL161" s="19">
        <f t="shared" si="120"/>
        <v>7.794228634059948</v>
      </c>
      <c r="AM161" s="19">
        <f t="shared" si="121"/>
        <v>4.4999999999999991</v>
      </c>
      <c r="AN161" s="19">
        <f t="shared" si="147"/>
        <v>9</v>
      </c>
      <c r="AO161" s="19">
        <f t="shared" si="148"/>
        <v>0.52359877559829882</v>
      </c>
      <c r="AP161" s="19">
        <f t="shared" si="149"/>
        <v>29.999999999999996</v>
      </c>
      <c r="AQ161" s="19">
        <f t="shared" si="166"/>
        <v>119.69999999999975</v>
      </c>
      <c r="AR161" s="19">
        <f t="shared" si="150"/>
        <v>0.29999999999999993</v>
      </c>
      <c r="AS161" s="19">
        <f t="shared" si="151"/>
        <v>-0.51961524227066325</v>
      </c>
      <c r="AT161" s="4" t="s">
        <v>0</v>
      </c>
      <c r="AU161" s="4">
        <f t="shared" si="152"/>
        <v>2302</v>
      </c>
      <c r="AV161" s="19">
        <f t="shared" si="122"/>
        <v>114.74266369640306</v>
      </c>
      <c r="AW161" s="19">
        <f t="shared" si="123"/>
        <v>89.78038475772918</v>
      </c>
      <c r="AX161" s="8">
        <f t="shared" si="153"/>
        <v>5</v>
      </c>
      <c r="AY161" s="4">
        <f t="shared" si="154"/>
        <v>12</v>
      </c>
      <c r="AZ161" s="8">
        <f t="shared" si="155"/>
        <v>1013.4</v>
      </c>
      <c r="BA161" s="4">
        <f t="shared" si="156"/>
        <v>0</v>
      </c>
      <c r="BB161" s="4">
        <f t="shared" si="157"/>
        <v>0</v>
      </c>
      <c r="BC161" s="4" t="str">
        <f t="shared" si="158"/>
        <v>G0</v>
      </c>
      <c r="BD161" s="4">
        <f t="shared" si="159"/>
        <v>0</v>
      </c>
      <c r="BE161" s="19">
        <f t="shared" si="160"/>
        <v>0.8999999999999968</v>
      </c>
      <c r="BF161" s="19">
        <f t="shared" si="161"/>
        <v>1.4999999999999998</v>
      </c>
      <c r="BG161" s="19">
        <f t="shared" si="162"/>
        <v>156.86989764584376</v>
      </c>
      <c r="BH161" s="1" t="str">
        <f t="shared" si="163"/>
        <v>T,2301,113.4,90.4,5,12,1013.3,0,0,G0,0</v>
      </c>
      <c r="BI161" s="1" t="str">
        <f t="shared" si="164"/>
        <v>T,2302,114.7,89.8,5,12,1013.4,0,0,G0,0</v>
      </c>
      <c r="BJ161" s="1" t="str">
        <f t="shared" si="124"/>
        <v/>
      </c>
      <c r="BK161" s="1" t="str">
        <f t="shared" si="125"/>
        <v>113.7,89.8,5.0,9.0,0.0,119.7,30.0,119.7</v>
      </c>
    </row>
    <row r="162" spans="1:63" x14ac:dyDescent="0.2">
      <c r="A162" s="4">
        <f t="shared" si="167"/>
        <v>13.399999999999968</v>
      </c>
      <c r="B162" s="4">
        <f t="shared" si="126"/>
        <v>66.999999999999844</v>
      </c>
      <c r="C162" s="4">
        <f t="shared" si="127"/>
        <v>1</v>
      </c>
      <c r="D162" s="4">
        <v>1</v>
      </c>
      <c r="E162" s="4">
        <f t="shared" si="128"/>
        <v>13.399999999999968</v>
      </c>
      <c r="F162" s="19">
        <f t="shared" si="112"/>
        <v>0</v>
      </c>
      <c r="G162" s="19">
        <f t="shared" si="129"/>
        <v>0</v>
      </c>
      <c r="H162" s="19"/>
      <c r="I162" s="19">
        <f t="shared" si="130"/>
        <v>114.44266369640306</v>
      </c>
      <c r="J162" s="19">
        <f t="shared" si="131"/>
        <v>90.299999999999841</v>
      </c>
      <c r="K162" s="19"/>
      <c r="L162" s="19">
        <f t="shared" si="132"/>
        <v>7.794228634059948</v>
      </c>
      <c r="M162" s="19">
        <f t="shared" si="133"/>
        <v>4.4999999999999991</v>
      </c>
      <c r="N162" s="19">
        <f t="shared" si="134"/>
        <v>9</v>
      </c>
      <c r="O162" s="19">
        <f t="shared" si="135"/>
        <v>0.52359877559829882</v>
      </c>
      <c r="P162" s="19">
        <f t="shared" si="136"/>
        <v>29.999999999999996</v>
      </c>
      <c r="Q162" s="19">
        <f t="shared" si="165"/>
        <v>120.59999999999974</v>
      </c>
      <c r="R162" s="19">
        <f t="shared" si="137"/>
        <v>-0.29999999999999993</v>
      </c>
      <c r="S162" s="19">
        <f t="shared" si="138"/>
        <v>0.51961524227066325</v>
      </c>
      <c r="T162" s="4" t="s">
        <v>0</v>
      </c>
      <c r="U162" s="4">
        <f t="shared" si="139"/>
        <v>2301</v>
      </c>
      <c r="V162" s="19">
        <f t="shared" si="113"/>
        <v>114.14266369640306</v>
      </c>
      <c r="W162" s="19">
        <f t="shared" si="114"/>
        <v>90.819615242270501</v>
      </c>
      <c r="X162" s="8">
        <f t="shared" si="140"/>
        <v>5</v>
      </c>
      <c r="Y162" s="4">
        <f t="shared" si="115"/>
        <v>12</v>
      </c>
      <c r="Z162" s="8">
        <f t="shared" si="141"/>
        <v>1013.4</v>
      </c>
      <c r="AA162" s="4">
        <f t="shared" si="142"/>
        <v>0</v>
      </c>
      <c r="AB162" s="4">
        <f t="shared" si="143"/>
        <v>0</v>
      </c>
      <c r="AC162" s="4" t="str">
        <f t="shared" si="144"/>
        <v>G0</v>
      </c>
      <c r="AD162" s="4">
        <f t="shared" si="145"/>
        <v>0</v>
      </c>
      <c r="AE162" s="4">
        <f t="shared" si="146"/>
        <v>13.499999999999968</v>
      </c>
      <c r="AF162" s="19">
        <f t="shared" si="116"/>
        <v>0</v>
      </c>
      <c r="AG162" s="19">
        <f t="shared" si="117"/>
        <v>0</v>
      </c>
      <c r="AH162" s="19"/>
      <c r="AI162" s="19">
        <f t="shared" si="118"/>
        <v>115.22208655980904</v>
      </c>
      <c r="AJ162" s="19">
        <f t="shared" si="119"/>
        <v>90.749999999999844</v>
      </c>
      <c r="AK162" s="19"/>
      <c r="AL162" s="19">
        <f t="shared" si="120"/>
        <v>7.794228634059948</v>
      </c>
      <c r="AM162" s="19">
        <f t="shared" si="121"/>
        <v>4.4999999999999991</v>
      </c>
      <c r="AN162" s="19">
        <f t="shared" si="147"/>
        <v>9</v>
      </c>
      <c r="AO162" s="19">
        <f t="shared" si="148"/>
        <v>0.52359877559829882</v>
      </c>
      <c r="AP162" s="19">
        <f t="shared" si="149"/>
        <v>29.999999999999996</v>
      </c>
      <c r="AQ162" s="19">
        <f t="shared" si="166"/>
        <v>120.59999999999974</v>
      </c>
      <c r="AR162" s="19">
        <f t="shared" si="150"/>
        <v>0.29999999999999993</v>
      </c>
      <c r="AS162" s="19">
        <f t="shared" si="151"/>
        <v>-0.51961524227066325</v>
      </c>
      <c r="AT162" s="4" t="s">
        <v>0</v>
      </c>
      <c r="AU162" s="4">
        <f t="shared" si="152"/>
        <v>2302</v>
      </c>
      <c r="AV162" s="19">
        <f t="shared" si="122"/>
        <v>115.52208655980904</v>
      </c>
      <c r="AW162" s="19">
        <f t="shared" si="123"/>
        <v>90.230384757729183</v>
      </c>
      <c r="AX162" s="8">
        <f t="shared" si="153"/>
        <v>5</v>
      </c>
      <c r="AY162" s="4">
        <f t="shared" si="154"/>
        <v>12</v>
      </c>
      <c r="AZ162" s="8">
        <f t="shared" si="155"/>
        <v>1013.5</v>
      </c>
      <c r="BA162" s="4">
        <f t="shared" si="156"/>
        <v>0</v>
      </c>
      <c r="BB162" s="4">
        <f t="shared" si="157"/>
        <v>0</v>
      </c>
      <c r="BC162" s="4" t="str">
        <f t="shared" si="158"/>
        <v>G0</v>
      </c>
      <c r="BD162" s="4">
        <f t="shared" si="159"/>
        <v>0</v>
      </c>
      <c r="BE162" s="19">
        <f t="shared" si="160"/>
        <v>0.89999999999999158</v>
      </c>
      <c r="BF162" s="19">
        <f t="shared" si="161"/>
        <v>1.4999999999999811</v>
      </c>
      <c r="BG162" s="19">
        <f t="shared" si="162"/>
        <v>156.86989764584405</v>
      </c>
      <c r="BH162" s="1" t="str">
        <f t="shared" si="163"/>
        <v>T,2301,114.1,90.8,5,12,1013.4,0,0,G0,0</v>
      </c>
      <c r="BI162" s="1" t="str">
        <f t="shared" si="164"/>
        <v>T,2302,115.5,90.2,5,12,1013.5,0,0,G0,0</v>
      </c>
      <c r="BJ162" s="1" t="str">
        <f t="shared" si="124"/>
        <v>T,2301,114.1,90.8,5,12,1013.4,0,0,G0,0|T,2302,115.5,90.2,5,12,1013.5,0,0,G0,0|</v>
      </c>
      <c r="BK162" s="1" t="str">
        <f t="shared" si="125"/>
        <v>114.4,90.3,5.0,9.0,0.0,120.6,30.0,120.6</v>
      </c>
    </row>
    <row r="163" spans="1:63" x14ac:dyDescent="0.2">
      <c r="A163" s="4">
        <f t="shared" si="167"/>
        <v>13.499999999999968</v>
      </c>
      <c r="B163" s="4">
        <f t="shared" si="126"/>
        <v>67.499999999999829</v>
      </c>
      <c r="C163" s="4">
        <f t="shared" si="127"/>
        <v>0</v>
      </c>
      <c r="D163" s="4">
        <v>1</v>
      </c>
      <c r="E163" s="4">
        <f t="shared" si="128"/>
        <v>13.499999999999968</v>
      </c>
      <c r="F163" s="19">
        <f t="shared" si="112"/>
        <v>0</v>
      </c>
      <c r="G163" s="19">
        <f t="shared" si="129"/>
        <v>0</v>
      </c>
      <c r="H163" s="19"/>
      <c r="I163" s="19">
        <f t="shared" si="130"/>
        <v>115.22208655980904</v>
      </c>
      <c r="J163" s="19">
        <f t="shared" si="131"/>
        <v>90.749999999999844</v>
      </c>
      <c r="K163" s="19"/>
      <c r="L163" s="19">
        <f t="shared" si="132"/>
        <v>7.794228634059948</v>
      </c>
      <c r="M163" s="19">
        <f t="shared" si="133"/>
        <v>4.4999999999999991</v>
      </c>
      <c r="N163" s="19">
        <f t="shared" si="134"/>
        <v>9</v>
      </c>
      <c r="O163" s="19">
        <f t="shared" si="135"/>
        <v>0.52359877559829882</v>
      </c>
      <c r="P163" s="19">
        <f t="shared" si="136"/>
        <v>29.999999999999996</v>
      </c>
      <c r="Q163" s="19">
        <f t="shared" si="165"/>
        <v>121.49999999999973</v>
      </c>
      <c r="R163" s="19">
        <f t="shared" si="137"/>
        <v>-0.29999999999999993</v>
      </c>
      <c r="S163" s="19">
        <f t="shared" si="138"/>
        <v>0.51961524227066325</v>
      </c>
      <c r="T163" s="4" t="s">
        <v>0</v>
      </c>
      <c r="U163" s="4">
        <f t="shared" si="139"/>
        <v>2301</v>
      </c>
      <c r="V163" s="19">
        <f t="shared" si="113"/>
        <v>114.92208655980905</v>
      </c>
      <c r="W163" s="19">
        <f t="shared" si="114"/>
        <v>91.269615242270504</v>
      </c>
      <c r="X163" s="8">
        <f t="shared" si="140"/>
        <v>5</v>
      </c>
      <c r="Y163" s="4">
        <f t="shared" si="115"/>
        <v>12</v>
      </c>
      <c r="Z163" s="8">
        <f t="shared" si="141"/>
        <v>1013.5</v>
      </c>
      <c r="AA163" s="4">
        <f t="shared" si="142"/>
        <v>0</v>
      </c>
      <c r="AB163" s="4">
        <f t="shared" si="143"/>
        <v>0</v>
      </c>
      <c r="AC163" s="4" t="str">
        <f t="shared" si="144"/>
        <v>G0</v>
      </c>
      <c r="AD163" s="4">
        <f t="shared" si="145"/>
        <v>0</v>
      </c>
      <c r="AE163" s="4">
        <f t="shared" si="146"/>
        <v>13.599999999999968</v>
      </c>
      <c r="AF163" s="19">
        <f t="shared" si="116"/>
        <v>0</v>
      </c>
      <c r="AG163" s="19">
        <f t="shared" si="117"/>
        <v>0</v>
      </c>
      <c r="AH163" s="19"/>
      <c r="AI163" s="19">
        <f t="shared" si="118"/>
        <v>116.00150942321504</v>
      </c>
      <c r="AJ163" s="19">
        <f t="shared" si="119"/>
        <v>91.199999999999847</v>
      </c>
      <c r="AK163" s="19"/>
      <c r="AL163" s="19">
        <f t="shared" si="120"/>
        <v>7.794228634059948</v>
      </c>
      <c r="AM163" s="19">
        <f t="shared" si="121"/>
        <v>4.4999999999999991</v>
      </c>
      <c r="AN163" s="19">
        <f t="shared" si="147"/>
        <v>9</v>
      </c>
      <c r="AO163" s="19">
        <f t="shared" si="148"/>
        <v>0.52359877559829882</v>
      </c>
      <c r="AP163" s="19">
        <f t="shared" si="149"/>
        <v>29.999999999999996</v>
      </c>
      <c r="AQ163" s="19">
        <f t="shared" si="166"/>
        <v>121.49999999999974</v>
      </c>
      <c r="AR163" s="19">
        <f t="shared" si="150"/>
        <v>0.29999999999999993</v>
      </c>
      <c r="AS163" s="19">
        <f t="shared" si="151"/>
        <v>-0.51961524227066325</v>
      </c>
      <c r="AT163" s="4" t="s">
        <v>0</v>
      </c>
      <c r="AU163" s="4">
        <f t="shared" si="152"/>
        <v>2302</v>
      </c>
      <c r="AV163" s="19">
        <f t="shared" si="122"/>
        <v>116.30150942321504</v>
      </c>
      <c r="AW163" s="19">
        <f t="shared" si="123"/>
        <v>90.680384757729186</v>
      </c>
      <c r="AX163" s="8">
        <f t="shared" si="153"/>
        <v>5</v>
      </c>
      <c r="AY163" s="4">
        <f t="shared" si="154"/>
        <v>12</v>
      </c>
      <c r="AZ163" s="8">
        <f t="shared" si="155"/>
        <v>1013.6</v>
      </c>
      <c r="BA163" s="4">
        <f t="shared" si="156"/>
        <v>0</v>
      </c>
      <c r="BB163" s="4">
        <f t="shared" si="157"/>
        <v>0</v>
      </c>
      <c r="BC163" s="4" t="str">
        <f t="shared" si="158"/>
        <v>G0</v>
      </c>
      <c r="BD163" s="4">
        <f t="shared" si="159"/>
        <v>0</v>
      </c>
      <c r="BE163" s="19">
        <f t="shared" si="160"/>
        <v>0.90000000000000391</v>
      </c>
      <c r="BF163" s="19">
        <f t="shared" si="161"/>
        <v>1.499999999999994</v>
      </c>
      <c r="BG163" s="19">
        <f t="shared" si="162"/>
        <v>156.86989764584428</v>
      </c>
      <c r="BH163" s="1" t="str">
        <f t="shared" si="163"/>
        <v>T,2301,114.9,91.3,5,12,1013.5,0,0,G0,0</v>
      </c>
      <c r="BI163" s="1" t="str">
        <f t="shared" si="164"/>
        <v>T,2302,116.3,90.7,5,12,1013.6,0,0,G0,0</v>
      </c>
      <c r="BJ163" s="1" t="str">
        <f t="shared" si="124"/>
        <v/>
      </c>
      <c r="BK163" s="1" t="str">
        <f t="shared" si="125"/>
        <v>115.2,90.7,5.0,9.0,0.0,121.5,30.0,121.5</v>
      </c>
    </row>
    <row r="164" spans="1:63" x14ac:dyDescent="0.2">
      <c r="A164" s="4">
        <f t="shared" si="167"/>
        <v>13.599999999999968</v>
      </c>
      <c r="B164" s="4">
        <f t="shared" si="126"/>
        <v>67.999999999999829</v>
      </c>
      <c r="C164" s="4">
        <f t="shared" si="127"/>
        <v>1</v>
      </c>
      <c r="D164" s="4">
        <v>1</v>
      </c>
      <c r="E164" s="4">
        <f t="shared" si="128"/>
        <v>13.599999999999968</v>
      </c>
      <c r="F164" s="19">
        <f t="shared" si="112"/>
        <v>0</v>
      </c>
      <c r="G164" s="19">
        <f t="shared" si="129"/>
        <v>0</v>
      </c>
      <c r="H164" s="19"/>
      <c r="I164" s="19">
        <f t="shared" si="130"/>
        <v>116.00150942321504</v>
      </c>
      <c r="J164" s="19">
        <f t="shared" si="131"/>
        <v>91.199999999999847</v>
      </c>
      <c r="K164" s="19"/>
      <c r="L164" s="19">
        <f t="shared" si="132"/>
        <v>7.794228634059948</v>
      </c>
      <c r="M164" s="19">
        <f t="shared" si="133"/>
        <v>4.4999999999999991</v>
      </c>
      <c r="N164" s="19">
        <f t="shared" si="134"/>
        <v>9</v>
      </c>
      <c r="O164" s="19">
        <f t="shared" si="135"/>
        <v>0.52359877559829882</v>
      </c>
      <c r="P164" s="19">
        <f t="shared" si="136"/>
        <v>29.999999999999996</v>
      </c>
      <c r="Q164" s="19">
        <f t="shared" si="165"/>
        <v>122.39999999999974</v>
      </c>
      <c r="R164" s="19">
        <f t="shared" si="137"/>
        <v>-0.29999999999999993</v>
      </c>
      <c r="S164" s="19">
        <f t="shared" si="138"/>
        <v>0.51961524227066325</v>
      </c>
      <c r="T164" s="4" t="s">
        <v>0</v>
      </c>
      <c r="U164" s="4">
        <f t="shared" si="139"/>
        <v>2301</v>
      </c>
      <c r="V164" s="19">
        <f t="shared" si="113"/>
        <v>115.70150942321504</v>
      </c>
      <c r="W164" s="19">
        <f t="shared" si="114"/>
        <v>91.719615242270507</v>
      </c>
      <c r="X164" s="8">
        <f t="shared" si="140"/>
        <v>5</v>
      </c>
      <c r="Y164" s="4">
        <f t="shared" si="115"/>
        <v>12</v>
      </c>
      <c r="Z164" s="8">
        <f t="shared" si="141"/>
        <v>1013.6</v>
      </c>
      <c r="AA164" s="4">
        <f t="shared" si="142"/>
        <v>0</v>
      </c>
      <c r="AB164" s="4">
        <f t="shared" si="143"/>
        <v>0</v>
      </c>
      <c r="AC164" s="4" t="str">
        <f t="shared" si="144"/>
        <v>G0</v>
      </c>
      <c r="AD164" s="4">
        <f t="shared" si="145"/>
        <v>0</v>
      </c>
      <c r="AE164" s="4">
        <f t="shared" si="146"/>
        <v>13.699999999999967</v>
      </c>
      <c r="AF164" s="19">
        <f t="shared" si="116"/>
        <v>0</v>
      </c>
      <c r="AG164" s="19">
        <f t="shared" si="117"/>
        <v>0</v>
      </c>
      <c r="AH164" s="19"/>
      <c r="AI164" s="19">
        <f t="shared" si="118"/>
        <v>116.78093228662104</v>
      </c>
      <c r="AJ164" s="19">
        <f t="shared" si="119"/>
        <v>91.649999999999835</v>
      </c>
      <c r="AK164" s="19"/>
      <c r="AL164" s="19">
        <f t="shared" si="120"/>
        <v>7.794228634059948</v>
      </c>
      <c r="AM164" s="19">
        <f t="shared" si="121"/>
        <v>4.4999999999999991</v>
      </c>
      <c r="AN164" s="19">
        <f t="shared" si="147"/>
        <v>9</v>
      </c>
      <c r="AO164" s="19">
        <f t="shared" si="148"/>
        <v>0.52359877559829882</v>
      </c>
      <c r="AP164" s="19">
        <f t="shared" si="149"/>
        <v>29.999999999999996</v>
      </c>
      <c r="AQ164" s="19">
        <f t="shared" si="166"/>
        <v>122.39999999999974</v>
      </c>
      <c r="AR164" s="19">
        <f t="shared" si="150"/>
        <v>0.29999999999999993</v>
      </c>
      <c r="AS164" s="19">
        <f t="shared" si="151"/>
        <v>-0.51961524227066325</v>
      </c>
      <c r="AT164" s="4" t="s">
        <v>0</v>
      </c>
      <c r="AU164" s="4">
        <f t="shared" si="152"/>
        <v>2302</v>
      </c>
      <c r="AV164" s="19">
        <f t="shared" si="122"/>
        <v>117.08093228662104</v>
      </c>
      <c r="AW164" s="19">
        <f t="shared" si="123"/>
        <v>91.130384757729175</v>
      </c>
      <c r="AX164" s="8">
        <f t="shared" si="153"/>
        <v>5</v>
      </c>
      <c r="AY164" s="4">
        <f t="shared" si="154"/>
        <v>12</v>
      </c>
      <c r="AZ164" s="8">
        <f t="shared" si="155"/>
        <v>1013.6999999999999</v>
      </c>
      <c r="BA164" s="4">
        <f t="shared" si="156"/>
        <v>0</v>
      </c>
      <c r="BB164" s="4">
        <f t="shared" si="157"/>
        <v>0</v>
      </c>
      <c r="BC164" s="4" t="str">
        <f t="shared" si="158"/>
        <v>G0</v>
      </c>
      <c r="BD164" s="4">
        <f t="shared" si="159"/>
        <v>0</v>
      </c>
      <c r="BE164" s="19">
        <f t="shared" si="160"/>
        <v>0.8999999999999968</v>
      </c>
      <c r="BF164" s="19">
        <f t="shared" si="161"/>
        <v>1.4999999999999998</v>
      </c>
      <c r="BG164" s="19">
        <f t="shared" si="162"/>
        <v>156.86989764584376</v>
      </c>
      <c r="BH164" s="1" t="str">
        <f t="shared" si="163"/>
        <v>T,2301,115.7,91.7,5,12,1013.6,0,0,G0,0</v>
      </c>
      <c r="BI164" s="1" t="str">
        <f t="shared" si="164"/>
        <v>T,2302,117.1,91.1,5,12,1013.7,0,0,G0,0</v>
      </c>
      <c r="BJ164" s="1" t="str">
        <f t="shared" si="124"/>
        <v>T,2301,115.7,91.7,5,12,1013.6,0,0,G0,0|T,2302,117.1,91.1,5,12,1013.7,0,0,G0,0|</v>
      </c>
      <c r="BK164" s="1" t="str">
        <f t="shared" si="125"/>
        <v>116.0,91.2,5.0,9.0,0.0,122.4,30.0,122.4</v>
      </c>
    </row>
    <row r="165" spans="1:63" x14ac:dyDescent="0.2">
      <c r="A165" s="4">
        <f t="shared" si="167"/>
        <v>13.699999999999967</v>
      </c>
      <c r="B165" s="4">
        <f t="shared" si="126"/>
        <v>68.499999999999829</v>
      </c>
      <c r="C165" s="4">
        <f t="shared" si="127"/>
        <v>0</v>
      </c>
      <c r="D165" s="4">
        <v>1</v>
      </c>
      <c r="E165" s="4">
        <f t="shared" si="128"/>
        <v>13.699999999999967</v>
      </c>
      <c r="F165" s="19">
        <f t="shared" si="112"/>
        <v>0</v>
      </c>
      <c r="G165" s="19">
        <f t="shared" si="129"/>
        <v>0</v>
      </c>
      <c r="H165" s="19"/>
      <c r="I165" s="19">
        <f t="shared" si="130"/>
        <v>116.78093228662104</v>
      </c>
      <c r="J165" s="19">
        <f t="shared" si="131"/>
        <v>91.649999999999835</v>
      </c>
      <c r="K165" s="19"/>
      <c r="L165" s="19">
        <f t="shared" si="132"/>
        <v>7.794228634059948</v>
      </c>
      <c r="M165" s="19">
        <f t="shared" si="133"/>
        <v>4.4999999999999991</v>
      </c>
      <c r="N165" s="19">
        <f t="shared" si="134"/>
        <v>9</v>
      </c>
      <c r="O165" s="19">
        <f t="shared" si="135"/>
        <v>0.52359877559829882</v>
      </c>
      <c r="P165" s="19">
        <f t="shared" si="136"/>
        <v>29.999999999999996</v>
      </c>
      <c r="Q165" s="19">
        <f t="shared" si="165"/>
        <v>123.29999999999973</v>
      </c>
      <c r="R165" s="19">
        <f t="shared" si="137"/>
        <v>-0.29999999999999993</v>
      </c>
      <c r="S165" s="19">
        <f t="shared" si="138"/>
        <v>0.51961524227066325</v>
      </c>
      <c r="T165" s="4" t="s">
        <v>0</v>
      </c>
      <c r="U165" s="4">
        <f t="shared" si="139"/>
        <v>2301</v>
      </c>
      <c r="V165" s="19">
        <f t="shared" si="113"/>
        <v>116.48093228662104</v>
      </c>
      <c r="W165" s="19">
        <f t="shared" si="114"/>
        <v>92.169615242270496</v>
      </c>
      <c r="X165" s="8">
        <f t="shared" si="140"/>
        <v>5</v>
      </c>
      <c r="Y165" s="4">
        <f t="shared" si="115"/>
        <v>12</v>
      </c>
      <c r="Z165" s="8">
        <f t="shared" si="141"/>
        <v>1013.6999999999999</v>
      </c>
      <c r="AA165" s="4">
        <f t="shared" si="142"/>
        <v>0</v>
      </c>
      <c r="AB165" s="4">
        <f t="shared" si="143"/>
        <v>0</v>
      </c>
      <c r="AC165" s="4" t="str">
        <f t="shared" si="144"/>
        <v>G0</v>
      </c>
      <c r="AD165" s="4">
        <f t="shared" si="145"/>
        <v>0</v>
      </c>
      <c r="AE165" s="4">
        <f t="shared" si="146"/>
        <v>13.799999999999967</v>
      </c>
      <c r="AF165" s="19">
        <f t="shared" si="116"/>
        <v>0</v>
      </c>
      <c r="AG165" s="19">
        <f t="shared" si="117"/>
        <v>0</v>
      </c>
      <c r="AH165" s="19"/>
      <c r="AI165" s="19">
        <f t="shared" si="118"/>
        <v>117.56035515002702</v>
      </c>
      <c r="AJ165" s="19">
        <f t="shared" si="119"/>
        <v>92.099999999999838</v>
      </c>
      <c r="AK165" s="19"/>
      <c r="AL165" s="19">
        <f t="shared" si="120"/>
        <v>7.794228634059948</v>
      </c>
      <c r="AM165" s="19">
        <f t="shared" si="121"/>
        <v>4.4999999999999991</v>
      </c>
      <c r="AN165" s="19">
        <f t="shared" si="147"/>
        <v>9</v>
      </c>
      <c r="AO165" s="19">
        <f t="shared" si="148"/>
        <v>0.52359877559829882</v>
      </c>
      <c r="AP165" s="19">
        <f t="shared" si="149"/>
        <v>29.999999999999996</v>
      </c>
      <c r="AQ165" s="19">
        <f t="shared" si="166"/>
        <v>123.29999999999973</v>
      </c>
      <c r="AR165" s="19">
        <f t="shared" si="150"/>
        <v>0.29999999999999993</v>
      </c>
      <c r="AS165" s="19">
        <f t="shared" si="151"/>
        <v>-0.51961524227066325</v>
      </c>
      <c r="AT165" s="4" t="s">
        <v>0</v>
      </c>
      <c r="AU165" s="4">
        <f t="shared" si="152"/>
        <v>2302</v>
      </c>
      <c r="AV165" s="19">
        <f t="shared" si="122"/>
        <v>117.86035515002702</v>
      </c>
      <c r="AW165" s="19">
        <f t="shared" si="123"/>
        <v>91.580384757729178</v>
      </c>
      <c r="AX165" s="8">
        <f t="shared" si="153"/>
        <v>5</v>
      </c>
      <c r="AY165" s="4">
        <f t="shared" si="154"/>
        <v>12</v>
      </c>
      <c r="AZ165" s="8">
        <f t="shared" si="155"/>
        <v>1013.8</v>
      </c>
      <c r="BA165" s="4">
        <f t="shared" si="156"/>
        <v>0</v>
      </c>
      <c r="BB165" s="4">
        <f t="shared" si="157"/>
        <v>0</v>
      </c>
      <c r="BC165" s="4" t="str">
        <f t="shared" si="158"/>
        <v>G0</v>
      </c>
      <c r="BD165" s="4">
        <f t="shared" si="159"/>
        <v>0</v>
      </c>
      <c r="BE165" s="19">
        <f t="shared" si="160"/>
        <v>0.89999999999999158</v>
      </c>
      <c r="BF165" s="19">
        <f t="shared" si="161"/>
        <v>1.4999999999999811</v>
      </c>
      <c r="BG165" s="19">
        <f t="shared" si="162"/>
        <v>156.86989764584405</v>
      </c>
      <c r="BH165" s="1" t="str">
        <f t="shared" si="163"/>
        <v>T,2301,116.5,92.2,5,12,1013.7,0,0,G0,0</v>
      </c>
      <c r="BI165" s="1" t="str">
        <f t="shared" si="164"/>
        <v>T,2302,117.9,91.6,5,12,1013.8,0,0,G0,0</v>
      </c>
      <c r="BJ165" s="1" t="str">
        <f t="shared" si="124"/>
        <v/>
      </c>
      <c r="BK165" s="1" t="str">
        <f t="shared" si="125"/>
        <v>116.8,91.6,5.0,9.0,0.0,123.3,30.0,123.3</v>
      </c>
    </row>
    <row r="166" spans="1:63" x14ac:dyDescent="0.2">
      <c r="A166" s="4">
        <f t="shared" si="167"/>
        <v>13.799999999999967</v>
      </c>
      <c r="B166" s="4">
        <f t="shared" si="126"/>
        <v>68.999999999999829</v>
      </c>
      <c r="C166" s="4">
        <f t="shared" si="127"/>
        <v>1</v>
      </c>
      <c r="D166" s="4">
        <v>1</v>
      </c>
      <c r="E166" s="4">
        <f t="shared" si="128"/>
        <v>13.799999999999967</v>
      </c>
      <c r="F166" s="19">
        <f t="shared" si="112"/>
        <v>0</v>
      </c>
      <c r="G166" s="19">
        <f t="shared" si="129"/>
        <v>0</v>
      </c>
      <c r="H166" s="19"/>
      <c r="I166" s="19">
        <f t="shared" si="130"/>
        <v>117.56035515002702</v>
      </c>
      <c r="J166" s="19">
        <f t="shared" si="131"/>
        <v>92.099999999999838</v>
      </c>
      <c r="K166" s="19"/>
      <c r="L166" s="19">
        <f t="shared" si="132"/>
        <v>7.794228634059948</v>
      </c>
      <c r="M166" s="19">
        <f t="shared" si="133"/>
        <v>4.4999999999999991</v>
      </c>
      <c r="N166" s="19">
        <f t="shared" si="134"/>
        <v>9</v>
      </c>
      <c r="O166" s="19">
        <f t="shared" si="135"/>
        <v>0.52359877559829882</v>
      </c>
      <c r="P166" s="19">
        <f t="shared" si="136"/>
        <v>29.999999999999996</v>
      </c>
      <c r="Q166" s="19">
        <f t="shared" si="165"/>
        <v>124.19999999999972</v>
      </c>
      <c r="R166" s="19">
        <f t="shared" si="137"/>
        <v>-0.29999999999999993</v>
      </c>
      <c r="S166" s="19">
        <f t="shared" si="138"/>
        <v>0.51961524227066325</v>
      </c>
      <c r="T166" s="4" t="s">
        <v>0</v>
      </c>
      <c r="U166" s="4">
        <f t="shared" si="139"/>
        <v>2301</v>
      </c>
      <c r="V166" s="19">
        <f t="shared" si="113"/>
        <v>117.26035515002702</v>
      </c>
      <c r="W166" s="19">
        <f t="shared" si="114"/>
        <v>92.619615242270498</v>
      </c>
      <c r="X166" s="8">
        <f t="shared" si="140"/>
        <v>5</v>
      </c>
      <c r="Y166" s="4">
        <f t="shared" si="115"/>
        <v>12</v>
      </c>
      <c r="Z166" s="8">
        <f t="shared" si="141"/>
        <v>1013.8</v>
      </c>
      <c r="AA166" s="4">
        <f t="shared" si="142"/>
        <v>0</v>
      </c>
      <c r="AB166" s="4">
        <f t="shared" si="143"/>
        <v>0</v>
      </c>
      <c r="AC166" s="4" t="str">
        <f t="shared" si="144"/>
        <v>G0</v>
      </c>
      <c r="AD166" s="4">
        <f t="shared" si="145"/>
        <v>0</v>
      </c>
      <c r="AE166" s="4">
        <f t="shared" si="146"/>
        <v>13.899999999999967</v>
      </c>
      <c r="AF166" s="19">
        <f t="shared" si="116"/>
        <v>0</v>
      </c>
      <c r="AG166" s="19">
        <f t="shared" si="117"/>
        <v>0</v>
      </c>
      <c r="AH166" s="19"/>
      <c r="AI166" s="19">
        <f t="shared" si="118"/>
        <v>118.33977801343302</v>
      </c>
      <c r="AJ166" s="19">
        <f t="shared" si="119"/>
        <v>92.549999999999841</v>
      </c>
      <c r="AK166" s="19"/>
      <c r="AL166" s="19">
        <f t="shared" si="120"/>
        <v>7.794228634059948</v>
      </c>
      <c r="AM166" s="19">
        <f t="shared" si="121"/>
        <v>4.4999999999999991</v>
      </c>
      <c r="AN166" s="19">
        <f t="shared" si="147"/>
        <v>9</v>
      </c>
      <c r="AO166" s="19">
        <f t="shared" si="148"/>
        <v>0.52359877559829882</v>
      </c>
      <c r="AP166" s="19">
        <f t="shared" si="149"/>
        <v>29.999999999999996</v>
      </c>
      <c r="AQ166" s="19">
        <f t="shared" si="166"/>
        <v>124.19999999999973</v>
      </c>
      <c r="AR166" s="19">
        <f t="shared" si="150"/>
        <v>0.29999999999999993</v>
      </c>
      <c r="AS166" s="19">
        <f t="shared" si="151"/>
        <v>-0.51961524227066325</v>
      </c>
      <c r="AT166" s="4" t="s">
        <v>0</v>
      </c>
      <c r="AU166" s="4">
        <f t="shared" si="152"/>
        <v>2302</v>
      </c>
      <c r="AV166" s="19">
        <f t="shared" si="122"/>
        <v>118.63977801343302</v>
      </c>
      <c r="AW166" s="19">
        <f t="shared" si="123"/>
        <v>92.03038475772918</v>
      </c>
      <c r="AX166" s="8">
        <f t="shared" si="153"/>
        <v>5</v>
      </c>
      <c r="AY166" s="4">
        <f t="shared" si="154"/>
        <v>12</v>
      </c>
      <c r="AZ166" s="8">
        <f t="shared" si="155"/>
        <v>1013.9</v>
      </c>
      <c r="BA166" s="4">
        <f t="shared" si="156"/>
        <v>0</v>
      </c>
      <c r="BB166" s="4">
        <f t="shared" si="157"/>
        <v>0</v>
      </c>
      <c r="BC166" s="4" t="str">
        <f t="shared" si="158"/>
        <v>G0</v>
      </c>
      <c r="BD166" s="4">
        <f t="shared" si="159"/>
        <v>0</v>
      </c>
      <c r="BE166" s="19">
        <f t="shared" si="160"/>
        <v>0.90000000000000391</v>
      </c>
      <c r="BF166" s="19">
        <f t="shared" si="161"/>
        <v>1.499999999999994</v>
      </c>
      <c r="BG166" s="19">
        <f t="shared" si="162"/>
        <v>156.86989764584428</v>
      </c>
      <c r="BH166" s="1" t="str">
        <f t="shared" si="163"/>
        <v>T,2301,117.3,92.6,5,12,1013.8,0,0,G0,0</v>
      </c>
      <c r="BI166" s="1" t="str">
        <f t="shared" si="164"/>
        <v>T,2302,118.6,92.0,5,12,1013.9,0,0,G0,0</v>
      </c>
      <c r="BJ166" s="1" t="str">
        <f t="shared" si="124"/>
        <v>T,2301,117.3,92.6,5,12,1013.8,0,0,G0,0|T,2302,118.6,92.0,5,12,1013.9,0,0,G0,0|</v>
      </c>
      <c r="BK166" s="1" t="str">
        <f t="shared" si="125"/>
        <v>117.6,92.1,5.0,9.0,0.0,124.2,30.0,124.2</v>
      </c>
    </row>
    <row r="167" spans="1:63" x14ac:dyDescent="0.2">
      <c r="A167" s="4">
        <f t="shared" si="167"/>
        <v>13.899999999999967</v>
      </c>
      <c r="B167" s="4">
        <f t="shared" si="126"/>
        <v>69.499999999999829</v>
      </c>
      <c r="C167" s="4">
        <f t="shared" si="127"/>
        <v>0</v>
      </c>
      <c r="D167" s="4">
        <v>1</v>
      </c>
      <c r="E167" s="4">
        <f t="shared" si="128"/>
        <v>13.899999999999967</v>
      </c>
      <c r="F167" s="19">
        <f t="shared" si="112"/>
        <v>0</v>
      </c>
      <c r="G167" s="19">
        <f t="shared" si="129"/>
        <v>0</v>
      </c>
      <c r="H167" s="19"/>
      <c r="I167" s="19">
        <f t="shared" si="130"/>
        <v>118.33977801343302</v>
      </c>
      <c r="J167" s="19">
        <f t="shared" si="131"/>
        <v>92.549999999999841</v>
      </c>
      <c r="K167" s="19"/>
      <c r="L167" s="19">
        <f t="shared" si="132"/>
        <v>7.794228634059948</v>
      </c>
      <c r="M167" s="19">
        <f t="shared" si="133"/>
        <v>4.4999999999999991</v>
      </c>
      <c r="N167" s="19">
        <f t="shared" si="134"/>
        <v>9</v>
      </c>
      <c r="O167" s="19">
        <f t="shared" si="135"/>
        <v>0.52359877559829882</v>
      </c>
      <c r="P167" s="19">
        <f t="shared" si="136"/>
        <v>29.999999999999996</v>
      </c>
      <c r="Q167" s="19">
        <f t="shared" si="165"/>
        <v>125.09999999999972</v>
      </c>
      <c r="R167" s="19">
        <f t="shared" si="137"/>
        <v>-0.29999999999999993</v>
      </c>
      <c r="S167" s="19">
        <f t="shared" si="138"/>
        <v>0.51961524227066325</v>
      </c>
      <c r="T167" s="4" t="s">
        <v>0</v>
      </c>
      <c r="U167" s="4">
        <f t="shared" si="139"/>
        <v>2301</v>
      </c>
      <c r="V167" s="19">
        <f t="shared" si="113"/>
        <v>118.03977801343302</v>
      </c>
      <c r="W167" s="19">
        <f t="shared" si="114"/>
        <v>93.069615242270501</v>
      </c>
      <c r="X167" s="8">
        <f t="shared" si="140"/>
        <v>5</v>
      </c>
      <c r="Y167" s="4">
        <f t="shared" si="115"/>
        <v>12</v>
      </c>
      <c r="Z167" s="8">
        <f t="shared" si="141"/>
        <v>1013.9</v>
      </c>
      <c r="AA167" s="4">
        <f t="shared" si="142"/>
        <v>0</v>
      </c>
      <c r="AB167" s="4">
        <f t="shared" si="143"/>
        <v>0</v>
      </c>
      <c r="AC167" s="4" t="str">
        <f t="shared" si="144"/>
        <v>G0</v>
      </c>
      <c r="AD167" s="4">
        <f t="shared" si="145"/>
        <v>0</v>
      </c>
      <c r="AE167" s="4">
        <f t="shared" si="146"/>
        <v>13.999999999999966</v>
      </c>
      <c r="AF167" s="19">
        <f t="shared" si="116"/>
        <v>0</v>
      </c>
      <c r="AG167" s="19">
        <f t="shared" si="117"/>
        <v>0</v>
      </c>
      <c r="AH167" s="19"/>
      <c r="AI167" s="19">
        <f t="shared" si="118"/>
        <v>119.119200876839</v>
      </c>
      <c r="AJ167" s="19">
        <f t="shared" si="119"/>
        <v>92.999999999999829</v>
      </c>
      <c r="AK167" s="19"/>
      <c r="AL167" s="19">
        <f t="shared" si="120"/>
        <v>7.794228634059948</v>
      </c>
      <c r="AM167" s="19">
        <f t="shared" si="121"/>
        <v>4.4999999999999991</v>
      </c>
      <c r="AN167" s="19">
        <f t="shared" si="147"/>
        <v>9</v>
      </c>
      <c r="AO167" s="19">
        <f t="shared" si="148"/>
        <v>0.52359877559829882</v>
      </c>
      <c r="AP167" s="19">
        <f t="shared" si="149"/>
        <v>29.999999999999996</v>
      </c>
      <c r="AQ167" s="19">
        <f t="shared" si="166"/>
        <v>125.09999999999972</v>
      </c>
      <c r="AR167" s="19">
        <f t="shared" si="150"/>
        <v>0.29999999999999993</v>
      </c>
      <c r="AS167" s="19">
        <f t="shared" si="151"/>
        <v>-0.51961524227066325</v>
      </c>
      <c r="AT167" s="4" t="s">
        <v>0</v>
      </c>
      <c r="AU167" s="4">
        <f t="shared" si="152"/>
        <v>2302</v>
      </c>
      <c r="AV167" s="19">
        <f t="shared" si="122"/>
        <v>119.419200876839</v>
      </c>
      <c r="AW167" s="19">
        <f t="shared" si="123"/>
        <v>92.480384757729169</v>
      </c>
      <c r="AX167" s="8">
        <f t="shared" si="153"/>
        <v>5</v>
      </c>
      <c r="AY167" s="4">
        <f t="shared" si="154"/>
        <v>12</v>
      </c>
      <c r="AZ167" s="8">
        <f t="shared" si="155"/>
        <v>1014</v>
      </c>
      <c r="BA167" s="4">
        <f t="shared" si="156"/>
        <v>0</v>
      </c>
      <c r="BB167" s="4">
        <f t="shared" si="157"/>
        <v>0</v>
      </c>
      <c r="BC167" s="4" t="str">
        <f t="shared" si="158"/>
        <v>G0</v>
      </c>
      <c r="BD167" s="4">
        <f t="shared" si="159"/>
        <v>0</v>
      </c>
      <c r="BE167" s="19">
        <f t="shared" si="160"/>
        <v>0.89999999999998448</v>
      </c>
      <c r="BF167" s="19">
        <f t="shared" si="161"/>
        <v>1.4999999999999865</v>
      </c>
      <c r="BG167" s="19">
        <f t="shared" si="162"/>
        <v>156.86989764584357</v>
      </c>
      <c r="BH167" s="1" t="str">
        <f t="shared" si="163"/>
        <v>T,2301,118.0,93.1,5,12,1013.9,0,0,G0,0</v>
      </c>
      <c r="BI167" s="1" t="str">
        <f t="shared" si="164"/>
        <v>T,2302,119.4,92.5,5,12,1014.0,0,0,G0,0</v>
      </c>
      <c r="BJ167" s="1" t="str">
        <f t="shared" si="124"/>
        <v/>
      </c>
      <c r="BK167" s="1" t="str">
        <f t="shared" si="125"/>
        <v>118.3,92.5,5.0,9.0,0.0,125.1,30.0,125.1</v>
      </c>
    </row>
    <row r="168" spans="1:63" x14ac:dyDescent="0.2">
      <c r="A168" s="4">
        <f t="shared" si="167"/>
        <v>13.999999999999966</v>
      </c>
      <c r="B168" s="4">
        <f t="shared" si="126"/>
        <v>69.999999999999829</v>
      </c>
      <c r="C168" s="4">
        <f t="shared" si="127"/>
        <v>1</v>
      </c>
      <c r="D168" s="4">
        <v>1</v>
      </c>
      <c r="E168" s="4">
        <f t="shared" si="128"/>
        <v>13.999999999999966</v>
      </c>
      <c r="F168" s="19">
        <f t="shared" si="112"/>
        <v>0</v>
      </c>
      <c r="G168" s="19">
        <f t="shared" si="129"/>
        <v>0</v>
      </c>
      <c r="H168" s="19"/>
      <c r="I168" s="19">
        <f t="shared" si="130"/>
        <v>119.119200876839</v>
      </c>
      <c r="J168" s="19">
        <f t="shared" si="131"/>
        <v>92.999999999999829</v>
      </c>
      <c r="K168" s="19"/>
      <c r="L168" s="19">
        <f t="shared" si="132"/>
        <v>7.794228634059948</v>
      </c>
      <c r="M168" s="19">
        <f t="shared" si="133"/>
        <v>4.4999999999999991</v>
      </c>
      <c r="N168" s="19">
        <f t="shared" si="134"/>
        <v>9</v>
      </c>
      <c r="O168" s="19">
        <f t="shared" si="135"/>
        <v>0.52359877559829882</v>
      </c>
      <c r="P168" s="19">
        <f t="shared" si="136"/>
        <v>29.999999999999996</v>
      </c>
      <c r="Q168" s="19">
        <f t="shared" si="165"/>
        <v>125.99999999999972</v>
      </c>
      <c r="R168" s="19">
        <f t="shared" si="137"/>
        <v>-0.29999999999999993</v>
      </c>
      <c r="S168" s="19">
        <f t="shared" si="138"/>
        <v>0.51961524227066325</v>
      </c>
      <c r="T168" s="4" t="s">
        <v>0</v>
      </c>
      <c r="U168" s="4">
        <f t="shared" si="139"/>
        <v>2301</v>
      </c>
      <c r="V168" s="19">
        <f t="shared" si="113"/>
        <v>118.81920087683901</v>
      </c>
      <c r="W168" s="19">
        <f t="shared" si="114"/>
        <v>93.51961524227049</v>
      </c>
      <c r="X168" s="8">
        <f t="shared" si="140"/>
        <v>5</v>
      </c>
      <c r="Y168" s="4">
        <f t="shared" si="115"/>
        <v>12</v>
      </c>
      <c r="Z168" s="8">
        <f t="shared" si="141"/>
        <v>1014</v>
      </c>
      <c r="AA168" s="4">
        <f t="shared" si="142"/>
        <v>0</v>
      </c>
      <c r="AB168" s="4">
        <f t="shared" si="143"/>
        <v>0</v>
      </c>
      <c r="AC168" s="4" t="str">
        <f t="shared" si="144"/>
        <v>G0</v>
      </c>
      <c r="AD168" s="4">
        <f t="shared" si="145"/>
        <v>0</v>
      </c>
      <c r="AE168" s="4">
        <f t="shared" si="146"/>
        <v>14.099999999999966</v>
      </c>
      <c r="AF168" s="19">
        <f t="shared" si="116"/>
        <v>0</v>
      </c>
      <c r="AG168" s="19">
        <f t="shared" si="117"/>
        <v>0</v>
      </c>
      <c r="AH168" s="19"/>
      <c r="AI168" s="19">
        <f t="shared" si="118"/>
        <v>119.898623740245</v>
      </c>
      <c r="AJ168" s="19">
        <f t="shared" si="119"/>
        <v>93.449999999999832</v>
      </c>
      <c r="AK168" s="19"/>
      <c r="AL168" s="19">
        <f t="shared" si="120"/>
        <v>7.794228634059948</v>
      </c>
      <c r="AM168" s="19">
        <f t="shared" si="121"/>
        <v>4.4999999999999991</v>
      </c>
      <c r="AN168" s="19">
        <f t="shared" si="147"/>
        <v>9</v>
      </c>
      <c r="AO168" s="19">
        <f t="shared" si="148"/>
        <v>0.52359877559829882</v>
      </c>
      <c r="AP168" s="19">
        <f t="shared" si="149"/>
        <v>29.999999999999996</v>
      </c>
      <c r="AQ168" s="19">
        <f t="shared" si="166"/>
        <v>125.99999999999973</v>
      </c>
      <c r="AR168" s="19">
        <f t="shared" si="150"/>
        <v>0.29999999999999993</v>
      </c>
      <c r="AS168" s="19">
        <f t="shared" si="151"/>
        <v>-0.51961524227066325</v>
      </c>
      <c r="AT168" s="4" t="s">
        <v>0</v>
      </c>
      <c r="AU168" s="4">
        <f t="shared" si="152"/>
        <v>2302</v>
      </c>
      <c r="AV168" s="19">
        <f t="shared" si="122"/>
        <v>120.198623740245</v>
      </c>
      <c r="AW168" s="19">
        <f t="shared" si="123"/>
        <v>92.930384757729172</v>
      </c>
      <c r="AX168" s="8">
        <f t="shared" si="153"/>
        <v>5</v>
      </c>
      <c r="AY168" s="4">
        <f t="shared" si="154"/>
        <v>12</v>
      </c>
      <c r="AZ168" s="8">
        <f t="shared" si="155"/>
        <v>1014.0999999999999</v>
      </c>
      <c r="BA168" s="4">
        <f t="shared" si="156"/>
        <v>0</v>
      </c>
      <c r="BB168" s="4">
        <f t="shared" si="157"/>
        <v>0</v>
      </c>
      <c r="BC168" s="4" t="str">
        <f t="shared" si="158"/>
        <v>G0</v>
      </c>
      <c r="BD168" s="4">
        <f t="shared" si="159"/>
        <v>0</v>
      </c>
      <c r="BE168" s="19">
        <f t="shared" si="160"/>
        <v>0.90000000000000391</v>
      </c>
      <c r="BF168" s="19">
        <f t="shared" si="161"/>
        <v>1.499999999999994</v>
      </c>
      <c r="BG168" s="19">
        <f t="shared" si="162"/>
        <v>156.86989764584428</v>
      </c>
      <c r="BH168" s="1" t="str">
        <f t="shared" si="163"/>
        <v>T,2301,118.8,93.5,5,12,1014.0,0,0,G0,0</v>
      </c>
      <c r="BI168" s="1" t="str">
        <f t="shared" si="164"/>
        <v>T,2302,120.2,92.9,5,12,1014.1,0,0,G0,0</v>
      </c>
      <c r="BJ168" s="1" t="str">
        <f t="shared" si="124"/>
        <v>T,2301,118.8,93.5,5,12,1014.0,0,0,G0,0|T,2302,120.2,92.9,5,12,1014.1,0,0,G0,0|</v>
      </c>
      <c r="BK168" s="1" t="str">
        <f t="shared" si="125"/>
        <v>119.1,93.0,5.0,9.0,0.0,126.0,30.0,126.0</v>
      </c>
    </row>
    <row r="169" spans="1:63" x14ac:dyDescent="0.2">
      <c r="A169" s="4">
        <f t="shared" si="167"/>
        <v>14.099999999999966</v>
      </c>
      <c r="B169" s="4">
        <f t="shared" si="126"/>
        <v>70.499999999999829</v>
      </c>
      <c r="C169" s="4">
        <f t="shared" si="127"/>
        <v>0</v>
      </c>
      <c r="D169" s="4">
        <v>1</v>
      </c>
      <c r="E169" s="4">
        <f t="shared" si="128"/>
        <v>14.099999999999966</v>
      </c>
      <c r="F169" s="19">
        <f t="shared" si="112"/>
        <v>0</v>
      </c>
      <c r="G169" s="19">
        <f t="shared" si="129"/>
        <v>0</v>
      </c>
      <c r="H169" s="19"/>
      <c r="I169" s="19">
        <f t="shared" si="130"/>
        <v>119.898623740245</v>
      </c>
      <c r="J169" s="19">
        <f t="shared" si="131"/>
        <v>93.449999999999832</v>
      </c>
      <c r="K169" s="19"/>
      <c r="L169" s="19">
        <f t="shared" si="132"/>
        <v>7.794228634059948</v>
      </c>
      <c r="M169" s="19">
        <f t="shared" si="133"/>
        <v>4.4999999999999991</v>
      </c>
      <c r="N169" s="19">
        <f t="shared" si="134"/>
        <v>9</v>
      </c>
      <c r="O169" s="19">
        <f t="shared" si="135"/>
        <v>0.52359877559829882</v>
      </c>
      <c r="P169" s="19">
        <f t="shared" si="136"/>
        <v>29.999999999999996</v>
      </c>
      <c r="Q169" s="19">
        <f t="shared" si="165"/>
        <v>126.89999999999972</v>
      </c>
      <c r="R169" s="19">
        <f t="shared" si="137"/>
        <v>-0.29999999999999993</v>
      </c>
      <c r="S169" s="19">
        <f t="shared" si="138"/>
        <v>0.51961524227066325</v>
      </c>
      <c r="T169" s="4" t="s">
        <v>0</v>
      </c>
      <c r="U169" s="4">
        <f t="shared" si="139"/>
        <v>2301</v>
      </c>
      <c r="V169" s="19">
        <f t="shared" si="113"/>
        <v>119.598623740245</v>
      </c>
      <c r="W169" s="19">
        <f t="shared" si="114"/>
        <v>93.969615242270493</v>
      </c>
      <c r="X169" s="8">
        <f t="shared" si="140"/>
        <v>5</v>
      </c>
      <c r="Y169" s="4">
        <f t="shared" si="115"/>
        <v>12</v>
      </c>
      <c r="Z169" s="8">
        <f t="shared" si="141"/>
        <v>1014.0999999999999</v>
      </c>
      <c r="AA169" s="4">
        <f t="shared" si="142"/>
        <v>0</v>
      </c>
      <c r="AB169" s="4">
        <f t="shared" si="143"/>
        <v>0</v>
      </c>
      <c r="AC169" s="4" t="str">
        <f t="shared" si="144"/>
        <v>G0</v>
      </c>
      <c r="AD169" s="4">
        <f t="shared" si="145"/>
        <v>0</v>
      </c>
      <c r="AE169" s="4">
        <f t="shared" si="146"/>
        <v>14.199999999999966</v>
      </c>
      <c r="AF169" s="19">
        <f t="shared" si="116"/>
        <v>0</v>
      </c>
      <c r="AG169" s="19">
        <f t="shared" si="117"/>
        <v>0</v>
      </c>
      <c r="AH169" s="19"/>
      <c r="AI169" s="19">
        <f t="shared" si="118"/>
        <v>120.678046603651</v>
      </c>
      <c r="AJ169" s="19">
        <f t="shared" si="119"/>
        <v>93.899999999999835</v>
      </c>
      <c r="AK169" s="19"/>
      <c r="AL169" s="19">
        <f t="shared" si="120"/>
        <v>7.794228634059948</v>
      </c>
      <c r="AM169" s="19">
        <f t="shared" si="121"/>
        <v>4.4999999999999991</v>
      </c>
      <c r="AN169" s="19">
        <f t="shared" si="147"/>
        <v>9</v>
      </c>
      <c r="AO169" s="19">
        <f t="shared" si="148"/>
        <v>0.52359877559829882</v>
      </c>
      <c r="AP169" s="19">
        <f t="shared" si="149"/>
        <v>29.999999999999996</v>
      </c>
      <c r="AQ169" s="19">
        <f t="shared" si="166"/>
        <v>126.89999999999974</v>
      </c>
      <c r="AR169" s="19">
        <f t="shared" si="150"/>
        <v>0.29999999999999993</v>
      </c>
      <c r="AS169" s="19">
        <f t="shared" si="151"/>
        <v>-0.51961524227066325</v>
      </c>
      <c r="AT169" s="4" t="s">
        <v>0</v>
      </c>
      <c r="AU169" s="4">
        <f t="shared" si="152"/>
        <v>2302</v>
      </c>
      <c r="AV169" s="19">
        <f t="shared" si="122"/>
        <v>120.97804660365099</v>
      </c>
      <c r="AW169" s="19">
        <f t="shared" si="123"/>
        <v>93.380384757729175</v>
      </c>
      <c r="AX169" s="8">
        <f t="shared" si="153"/>
        <v>5</v>
      </c>
      <c r="AY169" s="4">
        <f t="shared" si="154"/>
        <v>12</v>
      </c>
      <c r="AZ169" s="8">
        <f t="shared" si="155"/>
        <v>1014.1999999999999</v>
      </c>
      <c r="BA169" s="4">
        <f t="shared" si="156"/>
        <v>0</v>
      </c>
      <c r="BB169" s="4">
        <f t="shared" si="157"/>
        <v>0</v>
      </c>
      <c r="BC169" s="4" t="str">
        <f t="shared" si="158"/>
        <v>G0</v>
      </c>
      <c r="BD169" s="4">
        <f t="shared" si="159"/>
        <v>0</v>
      </c>
      <c r="BE169" s="19">
        <f t="shared" si="160"/>
        <v>0.90000000000000391</v>
      </c>
      <c r="BF169" s="19">
        <f t="shared" si="161"/>
        <v>1.499999999999994</v>
      </c>
      <c r="BG169" s="19">
        <f t="shared" si="162"/>
        <v>156.86989764584428</v>
      </c>
      <c r="BH169" s="1" t="str">
        <f t="shared" si="163"/>
        <v>T,2301,119.6,94.0,5,12,1014.1,0,0,G0,0</v>
      </c>
      <c r="BI169" s="1" t="str">
        <f t="shared" si="164"/>
        <v>T,2302,121.0,93.4,5,12,1014.2,0,0,G0,0</v>
      </c>
      <c r="BJ169" s="1" t="str">
        <f t="shared" si="124"/>
        <v/>
      </c>
      <c r="BK169" s="1" t="str">
        <f t="shared" si="125"/>
        <v>119.9,93.4,5.0,9.0,0.0,126.9,30.0,126.9</v>
      </c>
    </row>
    <row r="170" spans="1:63" x14ac:dyDescent="0.2">
      <c r="A170" s="4">
        <f t="shared" si="167"/>
        <v>14.199999999999966</v>
      </c>
      <c r="B170" s="4">
        <f t="shared" si="126"/>
        <v>70.999999999999829</v>
      </c>
      <c r="C170" s="4">
        <f t="shared" si="127"/>
        <v>1</v>
      </c>
      <c r="D170" s="4">
        <v>1</v>
      </c>
      <c r="E170" s="4">
        <f t="shared" si="128"/>
        <v>14.199999999999966</v>
      </c>
      <c r="F170" s="19">
        <f t="shared" si="112"/>
        <v>0</v>
      </c>
      <c r="G170" s="19">
        <f t="shared" si="129"/>
        <v>0</v>
      </c>
      <c r="H170" s="19"/>
      <c r="I170" s="19">
        <f t="shared" si="130"/>
        <v>120.678046603651</v>
      </c>
      <c r="J170" s="19">
        <f t="shared" si="131"/>
        <v>93.899999999999835</v>
      </c>
      <c r="K170" s="19"/>
      <c r="L170" s="19">
        <f t="shared" si="132"/>
        <v>7.794228634059948</v>
      </c>
      <c r="M170" s="19">
        <f t="shared" si="133"/>
        <v>4.4999999999999991</v>
      </c>
      <c r="N170" s="19">
        <f t="shared" si="134"/>
        <v>9</v>
      </c>
      <c r="O170" s="19">
        <f t="shared" si="135"/>
        <v>0.52359877559829882</v>
      </c>
      <c r="P170" s="19">
        <f t="shared" si="136"/>
        <v>29.999999999999996</v>
      </c>
      <c r="Q170" s="19">
        <f t="shared" si="165"/>
        <v>127.79999999999973</v>
      </c>
      <c r="R170" s="19">
        <f t="shared" si="137"/>
        <v>-0.29999999999999993</v>
      </c>
      <c r="S170" s="19">
        <f t="shared" si="138"/>
        <v>0.51961524227066325</v>
      </c>
      <c r="T170" s="4" t="s">
        <v>0</v>
      </c>
      <c r="U170" s="4">
        <f t="shared" si="139"/>
        <v>2301</v>
      </c>
      <c r="V170" s="19">
        <f t="shared" si="113"/>
        <v>120.378046603651</v>
      </c>
      <c r="W170" s="19">
        <f t="shared" si="114"/>
        <v>94.419615242270496</v>
      </c>
      <c r="X170" s="8">
        <f t="shared" si="140"/>
        <v>5</v>
      </c>
      <c r="Y170" s="4">
        <f t="shared" si="115"/>
        <v>12</v>
      </c>
      <c r="Z170" s="8">
        <f t="shared" si="141"/>
        <v>1014.1999999999999</v>
      </c>
      <c r="AA170" s="4">
        <f t="shared" si="142"/>
        <v>0</v>
      </c>
      <c r="AB170" s="4">
        <f t="shared" si="143"/>
        <v>0</v>
      </c>
      <c r="AC170" s="4" t="str">
        <f t="shared" si="144"/>
        <v>G0</v>
      </c>
      <c r="AD170" s="4">
        <f t="shared" si="145"/>
        <v>0</v>
      </c>
      <c r="AE170" s="4">
        <f t="shared" si="146"/>
        <v>14.299999999999965</v>
      </c>
      <c r="AF170" s="19">
        <f t="shared" si="116"/>
        <v>0</v>
      </c>
      <c r="AG170" s="19">
        <f t="shared" si="117"/>
        <v>0</v>
      </c>
      <c r="AH170" s="19"/>
      <c r="AI170" s="19">
        <f t="shared" si="118"/>
        <v>121.45746946705698</v>
      </c>
      <c r="AJ170" s="19">
        <f t="shared" si="119"/>
        <v>94.349999999999824</v>
      </c>
      <c r="AK170" s="19"/>
      <c r="AL170" s="19">
        <f t="shared" si="120"/>
        <v>7.794228634059948</v>
      </c>
      <c r="AM170" s="19">
        <f t="shared" si="121"/>
        <v>4.4999999999999991</v>
      </c>
      <c r="AN170" s="19">
        <f t="shared" si="147"/>
        <v>9</v>
      </c>
      <c r="AO170" s="19">
        <f t="shared" si="148"/>
        <v>0.52359877559829882</v>
      </c>
      <c r="AP170" s="19">
        <f t="shared" si="149"/>
        <v>29.999999999999996</v>
      </c>
      <c r="AQ170" s="19">
        <f t="shared" si="166"/>
        <v>127.79999999999973</v>
      </c>
      <c r="AR170" s="19">
        <f t="shared" si="150"/>
        <v>0.29999999999999993</v>
      </c>
      <c r="AS170" s="19">
        <f t="shared" si="151"/>
        <v>-0.51961524227066325</v>
      </c>
      <c r="AT170" s="4" t="s">
        <v>0</v>
      </c>
      <c r="AU170" s="4">
        <f t="shared" si="152"/>
        <v>2302</v>
      </c>
      <c r="AV170" s="19">
        <f t="shared" si="122"/>
        <v>121.75746946705698</v>
      </c>
      <c r="AW170" s="19">
        <f t="shared" si="123"/>
        <v>93.830384757729163</v>
      </c>
      <c r="AX170" s="8">
        <f t="shared" si="153"/>
        <v>5</v>
      </c>
      <c r="AY170" s="4">
        <f t="shared" si="154"/>
        <v>12</v>
      </c>
      <c r="AZ170" s="8">
        <f t="shared" si="155"/>
        <v>1014.3</v>
      </c>
      <c r="BA170" s="4">
        <f t="shared" si="156"/>
        <v>0</v>
      </c>
      <c r="BB170" s="4">
        <f t="shared" si="157"/>
        <v>0</v>
      </c>
      <c r="BC170" s="4" t="str">
        <f t="shared" si="158"/>
        <v>G0</v>
      </c>
      <c r="BD170" s="4">
        <f t="shared" si="159"/>
        <v>0</v>
      </c>
      <c r="BE170" s="19">
        <f t="shared" si="160"/>
        <v>0.89999999999998448</v>
      </c>
      <c r="BF170" s="19">
        <f t="shared" si="161"/>
        <v>1.4999999999999865</v>
      </c>
      <c r="BG170" s="19">
        <f t="shared" si="162"/>
        <v>156.86989764584357</v>
      </c>
      <c r="BH170" s="1" t="str">
        <f t="shared" si="163"/>
        <v>T,2301,120.4,94.4,5,12,1014.2,0,0,G0,0</v>
      </c>
      <c r="BI170" s="1" t="str">
        <f t="shared" si="164"/>
        <v>T,2302,121.8,93.8,5,12,1014.3,0,0,G0,0</v>
      </c>
      <c r="BJ170" s="1" t="str">
        <f t="shared" si="124"/>
        <v>T,2301,120.4,94.4,5,12,1014.2,0,0,G0,0|T,2302,121.8,93.8,5,12,1014.3,0,0,G0,0|</v>
      </c>
      <c r="BK170" s="1" t="str">
        <f t="shared" si="125"/>
        <v>120.7,93.9,5.0,9.0,0.0,127.8,30.0,127.8</v>
      </c>
    </row>
    <row r="171" spans="1:63" x14ac:dyDescent="0.2">
      <c r="A171" s="4">
        <f t="shared" si="167"/>
        <v>14.299999999999965</v>
      </c>
      <c r="B171" s="4">
        <f t="shared" si="126"/>
        <v>71.499999999999815</v>
      </c>
      <c r="C171" s="4">
        <f t="shared" si="127"/>
        <v>0</v>
      </c>
      <c r="D171" s="4">
        <v>1</v>
      </c>
      <c r="E171" s="4">
        <f t="shared" si="128"/>
        <v>14.299999999999965</v>
      </c>
      <c r="F171" s="19">
        <f t="shared" si="112"/>
        <v>0</v>
      </c>
      <c r="G171" s="19">
        <f t="shared" si="129"/>
        <v>0</v>
      </c>
      <c r="H171" s="19"/>
      <c r="I171" s="19">
        <f t="shared" si="130"/>
        <v>121.45746946705698</v>
      </c>
      <c r="J171" s="19">
        <f t="shared" si="131"/>
        <v>94.349999999999824</v>
      </c>
      <c r="K171" s="19"/>
      <c r="L171" s="19">
        <f t="shared" si="132"/>
        <v>7.794228634059948</v>
      </c>
      <c r="M171" s="19">
        <f t="shared" si="133"/>
        <v>4.4999999999999991</v>
      </c>
      <c r="N171" s="19">
        <f t="shared" si="134"/>
        <v>9</v>
      </c>
      <c r="O171" s="19">
        <f t="shared" si="135"/>
        <v>0.52359877559829882</v>
      </c>
      <c r="P171" s="19">
        <f t="shared" si="136"/>
        <v>29.999999999999996</v>
      </c>
      <c r="Q171" s="19">
        <f t="shared" si="165"/>
        <v>128.6999999999997</v>
      </c>
      <c r="R171" s="19">
        <f t="shared" si="137"/>
        <v>-0.29999999999999993</v>
      </c>
      <c r="S171" s="19">
        <f t="shared" si="138"/>
        <v>0.51961524227066325</v>
      </c>
      <c r="T171" s="4" t="s">
        <v>0</v>
      </c>
      <c r="U171" s="4">
        <f t="shared" si="139"/>
        <v>2301</v>
      </c>
      <c r="V171" s="19">
        <f t="shared" si="113"/>
        <v>121.15746946705698</v>
      </c>
      <c r="W171" s="19">
        <f t="shared" si="114"/>
        <v>94.869615242270484</v>
      </c>
      <c r="X171" s="8">
        <f t="shared" si="140"/>
        <v>5</v>
      </c>
      <c r="Y171" s="4">
        <f t="shared" si="115"/>
        <v>12</v>
      </c>
      <c r="Z171" s="8">
        <f t="shared" si="141"/>
        <v>1014.3</v>
      </c>
      <c r="AA171" s="4">
        <f t="shared" si="142"/>
        <v>0</v>
      </c>
      <c r="AB171" s="4">
        <f t="shared" si="143"/>
        <v>0</v>
      </c>
      <c r="AC171" s="4" t="str">
        <f t="shared" si="144"/>
        <v>G0</v>
      </c>
      <c r="AD171" s="4">
        <f t="shared" si="145"/>
        <v>0</v>
      </c>
      <c r="AE171" s="4">
        <f t="shared" si="146"/>
        <v>14.399999999999965</v>
      </c>
      <c r="AF171" s="19">
        <f t="shared" si="116"/>
        <v>0</v>
      </c>
      <c r="AG171" s="19">
        <f t="shared" si="117"/>
        <v>0</v>
      </c>
      <c r="AH171" s="19"/>
      <c r="AI171" s="19">
        <f t="shared" si="118"/>
        <v>122.23689233046298</v>
      </c>
      <c r="AJ171" s="19">
        <f t="shared" si="119"/>
        <v>94.799999999999827</v>
      </c>
      <c r="AK171" s="19"/>
      <c r="AL171" s="19">
        <f t="shared" si="120"/>
        <v>7.794228634059948</v>
      </c>
      <c r="AM171" s="19">
        <f t="shared" si="121"/>
        <v>4.4999999999999991</v>
      </c>
      <c r="AN171" s="19">
        <f t="shared" si="147"/>
        <v>9</v>
      </c>
      <c r="AO171" s="19">
        <f t="shared" si="148"/>
        <v>0.52359877559829882</v>
      </c>
      <c r="AP171" s="19">
        <f t="shared" si="149"/>
        <v>29.999999999999996</v>
      </c>
      <c r="AQ171" s="19">
        <f t="shared" si="166"/>
        <v>128.69999999999973</v>
      </c>
      <c r="AR171" s="19">
        <f t="shared" si="150"/>
        <v>0.29999999999999993</v>
      </c>
      <c r="AS171" s="19">
        <f t="shared" si="151"/>
        <v>-0.51961524227066325</v>
      </c>
      <c r="AT171" s="4" t="s">
        <v>0</v>
      </c>
      <c r="AU171" s="4">
        <f t="shared" si="152"/>
        <v>2302</v>
      </c>
      <c r="AV171" s="19">
        <f t="shared" si="122"/>
        <v>122.53689233046298</v>
      </c>
      <c r="AW171" s="19">
        <f t="shared" si="123"/>
        <v>94.280384757729166</v>
      </c>
      <c r="AX171" s="8">
        <f t="shared" si="153"/>
        <v>5</v>
      </c>
      <c r="AY171" s="4">
        <f t="shared" si="154"/>
        <v>12</v>
      </c>
      <c r="AZ171" s="8">
        <f t="shared" si="155"/>
        <v>1014.4</v>
      </c>
      <c r="BA171" s="4">
        <f t="shared" si="156"/>
        <v>0</v>
      </c>
      <c r="BB171" s="4">
        <f t="shared" si="157"/>
        <v>0</v>
      </c>
      <c r="BC171" s="4" t="str">
        <f t="shared" si="158"/>
        <v>G0</v>
      </c>
      <c r="BD171" s="4">
        <f t="shared" si="159"/>
        <v>0</v>
      </c>
      <c r="BE171" s="19">
        <f t="shared" si="160"/>
        <v>0.90000000000000391</v>
      </c>
      <c r="BF171" s="19">
        <f t="shared" si="161"/>
        <v>1.499999999999994</v>
      </c>
      <c r="BG171" s="19">
        <f t="shared" si="162"/>
        <v>156.86989764584428</v>
      </c>
      <c r="BH171" s="1" t="str">
        <f t="shared" si="163"/>
        <v>T,2301,121.2,94.9,5,12,1014.3,0,0,G0,0</v>
      </c>
      <c r="BI171" s="1" t="str">
        <f t="shared" si="164"/>
        <v>T,2302,122.5,94.3,5,12,1014.4,0,0,G0,0</v>
      </c>
      <c r="BJ171" s="1" t="str">
        <f t="shared" si="124"/>
        <v/>
      </c>
      <c r="BK171" s="1" t="str">
        <f t="shared" si="125"/>
        <v>121.5,94.3,5.0,9.0,0.0,128.7,30.0,128.7</v>
      </c>
    </row>
    <row r="172" spans="1:63" x14ac:dyDescent="0.2">
      <c r="A172" s="4">
        <f t="shared" si="167"/>
        <v>14.399999999999965</v>
      </c>
      <c r="B172" s="4">
        <f t="shared" si="126"/>
        <v>71.999999999999815</v>
      </c>
      <c r="C172" s="4">
        <f t="shared" si="127"/>
        <v>1</v>
      </c>
      <c r="D172" s="4">
        <v>1</v>
      </c>
      <c r="E172" s="4">
        <f t="shared" si="128"/>
        <v>14.399999999999965</v>
      </c>
      <c r="F172" s="19">
        <f t="shared" si="112"/>
        <v>0</v>
      </c>
      <c r="G172" s="19">
        <f t="shared" si="129"/>
        <v>0</v>
      </c>
      <c r="H172" s="19"/>
      <c r="I172" s="19">
        <f t="shared" si="130"/>
        <v>122.23689233046298</v>
      </c>
      <c r="J172" s="19">
        <f t="shared" si="131"/>
        <v>94.799999999999827</v>
      </c>
      <c r="K172" s="19"/>
      <c r="L172" s="19">
        <f t="shared" si="132"/>
        <v>7.794228634059948</v>
      </c>
      <c r="M172" s="19">
        <f t="shared" si="133"/>
        <v>4.4999999999999991</v>
      </c>
      <c r="N172" s="19">
        <f t="shared" si="134"/>
        <v>9</v>
      </c>
      <c r="O172" s="19">
        <f t="shared" si="135"/>
        <v>0.52359877559829882</v>
      </c>
      <c r="P172" s="19">
        <f t="shared" si="136"/>
        <v>29.999999999999996</v>
      </c>
      <c r="Q172" s="19">
        <f t="shared" si="165"/>
        <v>129.59999999999971</v>
      </c>
      <c r="R172" s="19">
        <f t="shared" si="137"/>
        <v>-0.29999999999999993</v>
      </c>
      <c r="S172" s="19">
        <f t="shared" si="138"/>
        <v>0.51961524227066325</v>
      </c>
      <c r="T172" s="4" t="s">
        <v>0</v>
      </c>
      <c r="U172" s="4">
        <f t="shared" si="139"/>
        <v>2301</v>
      </c>
      <c r="V172" s="19">
        <f t="shared" si="113"/>
        <v>121.93689233046298</v>
      </c>
      <c r="W172" s="19">
        <f t="shared" si="114"/>
        <v>95.319615242270487</v>
      </c>
      <c r="X172" s="8">
        <f t="shared" si="140"/>
        <v>5</v>
      </c>
      <c r="Y172" s="4">
        <f t="shared" si="115"/>
        <v>12</v>
      </c>
      <c r="Z172" s="8">
        <f t="shared" si="141"/>
        <v>1014.4</v>
      </c>
      <c r="AA172" s="4">
        <f t="shared" si="142"/>
        <v>0</v>
      </c>
      <c r="AB172" s="4">
        <f t="shared" si="143"/>
        <v>0</v>
      </c>
      <c r="AC172" s="4" t="str">
        <f t="shared" si="144"/>
        <v>G0</v>
      </c>
      <c r="AD172" s="4">
        <f t="shared" si="145"/>
        <v>0</v>
      </c>
      <c r="AE172" s="4">
        <f t="shared" si="146"/>
        <v>14.499999999999964</v>
      </c>
      <c r="AF172" s="19">
        <f t="shared" si="116"/>
        <v>0</v>
      </c>
      <c r="AG172" s="19">
        <f t="shared" si="117"/>
        <v>0</v>
      </c>
      <c r="AH172" s="19"/>
      <c r="AI172" s="19">
        <f t="shared" si="118"/>
        <v>123.01631519386898</v>
      </c>
      <c r="AJ172" s="19">
        <f t="shared" si="119"/>
        <v>95.249999999999829</v>
      </c>
      <c r="AK172" s="19"/>
      <c r="AL172" s="19">
        <f t="shared" si="120"/>
        <v>7.794228634059948</v>
      </c>
      <c r="AM172" s="19">
        <f t="shared" si="121"/>
        <v>4.4999999999999991</v>
      </c>
      <c r="AN172" s="19">
        <f t="shared" si="147"/>
        <v>9</v>
      </c>
      <c r="AO172" s="19">
        <f t="shared" si="148"/>
        <v>0.52359877559829882</v>
      </c>
      <c r="AP172" s="19">
        <f t="shared" si="149"/>
        <v>29.999999999999996</v>
      </c>
      <c r="AQ172" s="19">
        <f t="shared" si="166"/>
        <v>129.59999999999974</v>
      </c>
      <c r="AR172" s="19">
        <f t="shared" si="150"/>
        <v>0.29999999999999993</v>
      </c>
      <c r="AS172" s="19">
        <f t="shared" si="151"/>
        <v>-0.51961524227066325</v>
      </c>
      <c r="AT172" s="4" t="s">
        <v>0</v>
      </c>
      <c r="AU172" s="4">
        <f t="shared" si="152"/>
        <v>2302</v>
      </c>
      <c r="AV172" s="19">
        <f t="shared" si="122"/>
        <v>123.31631519386897</v>
      </c>
      <c r="AW172" s="19">
        <f t="shared" si="123"/>
        <v>94.730384757729169</v>
      </c>
      <c r="AX172" s="8">
        <f t="shared" si="153"/>
        <v>5</v>
      </c>
      <c r="AY172" s="4">
        <f t="shared" si="154"/>
        <v>12</v>
      </c>
      <c r="AZ172" s="8">
        <f t="shared" si="155"/>
        <v>1014.5</v>
      </c>
      <c r="BA172" s="4">
        <f t="shared" si="156"/>
        <v>0</v>
      </c>
      <c r="BB172" s="4">
        <f t="shared" si="157"/>
        <v>0</v>
      </c>
      <c r="BC172" s="4" t="str">
        <f t="shared" si="158"/>
        <v>G0</v>
      </c>
      <c r="BD172" s="4">
        <f t="shared" si="159"/>
        <v>0</v>
      </c>
      <c r="BE172" s="19">
        <f t="shared" si="160"/>
        <v>0.90000000000000391</v>
      </c>
      <c r="BF172" s="19">
        <f t="shared" si="161"/>
        <v>1.499999999999994</v>
      </c>
      <c r="BG172" s="19">
        <f t="shared" si="162"/>
        <v>156.86989764584428</v>
      </c>
      <c r="BH172" s="1" t="str">
        <f t="shared" si="163"/>
        <v>T,2301,121.9,95.3,5,12,1014.4,0,0,G0,0</v>
      </c>
      <c r="BI172" s="1" t="str">
        <f t="shared" si="164"/>
        <v>T,2302,123.3,94.7,5,12,1014.5,0,0,G0,0</v>
      </c>
      <c r="BJ172" s="1" t="str">
        <f t="shared" si="124"/>
        <v>T,2301,121.9,95.3,5,12,1014.4,0,0,G0,0|T,2302,123.3,94.7,5,12,1014.5,0,0,G0,0|</v>
      </c>
      <c r="BK172" s="1" t="str">
        <f t="shared" si="125"/>
        <v>122.2,94.8,5.0,9.0,0.0,129.6,30.0,129.6</v>
      </c>
    </row>
    <row r="173" spans="1:63" x14ac:dyDescent="0.2">
      <c r="A173" s="4">
        <f t="shared" si="167"/>
        <v>14.499999999999964</v>
      </c>
      <c r="B173" s="4">
        <f t="shared" si="126"/>
        <v>72.499999999999815</v>
      </c>
      <c r="C173" s="4">
        <f t="shared" si="127"/>
        <v>0</v>
      </c>
      <c r="D173" s="4">
        <v>1</v>
      </c>
      <c r="E173" s="4">
        <f t="shared" si="128"/>
        <v>14.499999999999964</v>
      </c>
      <c r="F173" s="19">
        <f t="shared" si="112"/>
        <v>0</v>
      </c>
      <c r="G173" s="19">
        <f t="shared" si="129"/>
        <v>0</v>
      </c>
      <c r="H173" s="19"/>
      <c r="I173" s="19">
        <f t="shared" si="130"/>
        <v>123.01631519386898</v>
      </c>
      <c r="J173" s="19">
        <f t="shared" si="131"/>
        <v>95.249999999999829</v>
      </c>
      <c r="K173" s="19"/>
      <c r="L173" s="19">
        <f t="shared" si="132"/>
        <v>7.794228634059948</v>
      </c>
      <c r="M173" s="19">
        <f t="shared" si="133"/>
        <v>4.4999999999999991</v>
      </c>
      <c r="N173" s="19">
        <f t="shared" si="134"/>
        <v>9</v>
      </c>
      <c r="O173" s="19">
        <f t="shared" si="135"/>
        <v>0.52359877559829882</v>
      </c>
      <c r="P173" s="19">
        <f t="shared" si="136"/>
        <v>29.999999999999996</v>
      </c>
      <c r="Q173" s="19">
        <f t="shared" si="165"/>
        <v>130.49999999999972</v>
      </c>
      <c r="R173" s="19">
        <f t="shared" si="137"/>
        <v>-0.29999999999999993</v>
      </c>
      <c r="S173" s="19">
        <f t="shared" si="138"/>
        <v>0.51961524227066325</v>
      </c>
      <c r="T173" s="4" t="s">
        <v>0</v>
      </c>
      <c r="U173" s="4">
        <f t="shared" si="139"/>
        <v>2301</v>
      </c>
      <c r="V173" s="19">
        <f t="shared" si="113"/>
        <v>122.71631519386898</v>
      </c>
      <c r="W173" s="19">
        <f t="shared" si="114"/>
        <v>95.76961524227049</v>
      </c>
      <c r="X173" s="8">
        <f t="shared" si="140"/>
        <v>5</v>
      </c>
      <c r="Y173" s="4">
        <f t="shared" si="115"/>
        <v>12</v>
      </c>
      <c r="Z173" s="8">
        <f t="shared" si="141"/>
        <v>1014.5</v>
      </c>
      <c r="AA173" s="4">
        <f t="shared" si="142"/>
        <v>0</v>
      </c>
      <c r="AB173" s="4">
        <f t="shared" si="143"/>
        <v>0</v>
      </c>
      <c r="AC173" s="4" t="str">
        <f t="shared" si="144"/>
        <v>G0</v>
      </c>
      <c r="AD173" s="4">
        <f t="shared" si="145"/>
        <v>0</v>
      </c>
      <c r="AE173" s="4">
        <f t="shared" si="146"/>
        <v>14.599999999999964</v>
      </c>
      <c r="AF173" s="19">
        <f t="shared" si="116"/>
        <v>0</v>
      </c>
      <c r="AG173" s="19">
        <f t="shared" si="117"/>
        <v>0</v>
      </c>
      <c r="AH173" s="19"/>
      <c r="AI173" s="19">
        <f t="shared" si="118"/>
        <v>123.79573805727496</v>
      </c>
      <c r="AJ173" s="19">
        <f t="shared" si="119"/>
        <v>95.699999999999832</v>
      </c>
      <c r="AK173" s="19"/>
      <c r="AL173" s="19">
        <f t="shared" si="120"/>
        <v>7.794228634059948</v>
      </c>
      <c r="AM173" s="19">
        <f t="shared" si="121"/>
        <v>4.4999999999999991</v>
      </c>
      <c r="AN173" s="19">
        <f t="shared" si="147"/>
        <v>9</v>
      </c>
      <c r="AO173" s="19">
        <f t="shared" si="148"/>
        <v>0.52359877559829882</v>
      </c>
      <c r="AP173" s="19">
        <f t="shared" si="149"/>
        <v>29.999999999999996</v>
      </c>
      <c r="AQ173" s="19">
        <f t="shared" si="166"/>
        <v>130.49999999999974</v>
      </c>
      <c r="AR173" s="19">
        <f t="shared" si="150"/>
        <v>0.29999999999999993</v>
      </c>
      <c r="AS173" s="19">
        <f t="shared" si="151"/>
        <v>-0.51961524227066325</v>
      </c>
      <c r="AT173" s="4" t="s">
        <v>0</v>
      </c>
      <c r="AU173" s="4">
        <f t="shared" si="152"/>
        <v>2302</v>
      </c>
      <c r="AV173" s="19">
        <f t="shared" si="122"/>
        <v>124.09573805727496</v>
      </c>
      <c r="AW173" s="19">
        <f t="shared" si="123"/>
        <v>95.180384757729172</v>
      </c>
      <c r="AX173" s="8">
        <f t="shared" si="153"/>
        <v>5</v>
      </c>
      <c r="AY173" s="4">
        <f t="shared" si="154"/>
        <v>12</v>
      </c>
      <c r="AZ173" s="8">
        <f t="shared" si="155"/>
        <v>1014.5999999999999</v>
      </c>
      <c r="BA173" s="4">
        <f t="shared" si="156"/>
        <v>0</v>
      </c>
      <c r="BB173" s="4">
        <f t="shared" si="157"/>
        <v>0</v>
      </c>
      <c r="BC173" s="4" t="str">
        <f t="shared" si="158"/>
        <v>G0</v>
      </c>
      <c r="BD173" s="4">
        <f t="shared" si="159"/>
        <v>0</v>
      </c>
      <c r="BE173" s="19">
        <f t="shared" si="160"/>
        <v>0.89999999999999158</v>
      </c>
      <c r="BF173" s="19">
        <f t="shared" si="161"/>
        <v>1.4999999999999811</v>
      </c>
      <c r="BG173" s="19">
        <f t="shared" si="162"/>
        <v>156.86989764584405</v>
      </c>
      <c r="BH173" s="1" t="str">
        <f t="shared" si="163"/>
        <v>T,2301,122.7,95.8,5,12,1014.5,0,0,G0,0</v>
      </c>
      <c r="BI173" s="1" t="str">
        <f t="shared" si="164"/>
        <v>T,2302,124.1,95.2,5,12,1014.6,0,0,G0,0</v>
      </c>
      <c r="BJ173" s="1" t="str">
        <f t="shared" si="124"/>
        <v/>
      </c>
      <c r="BK173" s="1" t="str">
        <f t="shared" si="125"/>
        <v>123.0,95.2,5.0,9.0,0.0,130.5,30.0,130.5</v>
      </c>
    </row>
    <row r="174" spans="1:63" x14ac:dyDescent="0.2">
      <c r="A174" s="4">
        <f t="shared" si="167"/>
        <v>14.599999999999964</v>
      </c>
      <c r="B174" s="4">
        <f t="shared" si="126"/>
        <v>72.999999999999815</v>
      </c>
      <c r="C174" s="4">
        <f t="shared" si="127"/>
        <v>1</v>
      </c>
      <c r="D174" s="4">
        <v>1</v>
      </c>
      <c r="E174" s="4">
        <f t="shared" si="128"/>
        <v>14.599999999999964</v>
      </c>
      <c r="F174" s="19">
        <f t="shared" si="112"/>
        <v>0</v>
      </c>
      <c r="G174" s="19">
        <f t="shared" si="129"/>
        <v>0</v>
      </c>
      <c r="H174" s="19"/>
      <c r="I174" s="19">
        <f t="shared" si="130"/>
        <v>123.79573805727496</v>
      </c>
      <c r="J174" s="19">
        <f t="shared" si="131"/>
        <v>95.699999999999832</v>
      </c>
      <c r="K174" s="19"/>
      <c r="L174" s="19">
        <f t="shared" si="132"/>
        <v>7.794228634059948</v>
      </c>
      <c r="M174" s="19">
        <f t="shared" si="133"/>
        <v>4.4999999999999991</v>
      </c>
      <c r="N174" s="19">
        <f t="shared" si="134"/>
        <v>9</v>
      </c>
      <c r="O174" s="19">
        <f t="shared" si="135"/>
        <v>0.52359877559829882</v>
      </c>
      <c r="P174" s="19">
        <f t="shared" si="136"/>
        <v>29.999999999999996</v>
      </c>
      <c r="Q174" s="19">
        <f t="shared" si="165"/>
        <v>131.39999999999972</v>
      </c>
      <c r="R174" s="19">
        <f t="shared" si="137"/>
        <v>-0.29999999999999993</v>
      </c>
      <c r="S174" s="19">
        <f t="shared" si="138"/>
        <v>0.51961524227066325</v>
      </c>
      <c r="T174" s="4" t="s">
        <v>0</v>
      </c>
      <c r="U174" s="4">
        <f t="shared" si="139"/>
        <v>2301</v>
      </c>
      <c r="V174" s="19">
        <f t="shared" si="113"/>
        <v>123.49573805727496</v>
      </c>
      <c r="W174" s="19">
        <f t="shared" si="114"/>
        <v>96.219615242270493</v>
      </c>
      <c r="X174" s="8">
        <f t="shared" si="140"/>
        <v>5</v>
      </c>
      <c r="Y174" s="4">
        <f t="shared" si="115"/>
        <v>12</v>
      </c>
      <c r="Z174" s="8">
        <f t="shared" si="141"/>
        <v>1014.5999999999999</v>
      </c>
      <c r="AA174" s="4">
        <f t="shared" si="142"/>
        <v>0</v>
      </c>
      <c r="AB174" s="4">
        <f t="shared" si="143"/>
        <v>0</v>
      </c>
      <c r="AC174" s="4" t="str">
        <f t="shared" si="144"/>
        <v>G0</v>
      </c>
      <c r="AD174" s="4">
        <f t="shared" si="145"/>
        <v>0</v>
      </c>
      <c r="AE174" s="4">
        <f t="shared" si="146"/>
        <v>14.699999999999964</v>
      </c>
      <c r="AF174" s="19">
        <f t="shared" si="116"/>
        <v>0</v>
      </c>
      <c r="AG174" s="19">
        <f t="shared" si="117"/>
        <v>0</v>
      </c>
      <c r="AH174" s="19"/>
      <c r="AI174" s="19">
        <f t="shared" si="118"/>
        <v>124.57516092068096</v>
      </c>
      <c r="AJ174" s="19">
        <f t="shared" si="119"/>
        <v>96.149999999999821</v>
      </c>
      <c r="AK174" s="19"/>
      <c r="AL174" s="19">
        <f t="shared" si="120"/>
        <v>7.794228634059948</v>
      </c>
      <c r="AM174" s="19">
        <f t="shared" si="121"/>
        <v>4.4999999999999991</v>
      </c>
      <c r="AN174" s="19">
        <f t="shared" si="147"/>
        <v>9</v>
      </c>
      <c r="AO174" s="19">
        <f t="shared" si="148"/>
        <v>0.52359877559829882</v>
      </c>
      <c r="AP174" s="19">
        <f t="shared" si="149"/>
        <v>29.999999999999996</v>
      </c>
      <c r="AQ174" s="19">
        <f t="shared" si="166"/>
        <v>131.39999999999975</v>
      </c>
      <c r="AR174" s="19">
        <f t="shared" si="150"/>
        <v>0.29999999999999993</v>
      </c>
      <c r="AS174" s="19">
        <f t="shared" si="151"/>
        <v>-0.51961524227066325</v>
      </c>
      <c r="AT174" s="4" t="s">
        <v>0</v>
      </c>
      <c r="AU174" s="4">
        <f t="shared" si="152"/>
        <v>2302</v>
      </c>
      <c r="AV174" s="19">
        <f t="shared" si="122"/>
        <v>124.87516092068095</v>
      </c>
      <c r="AW174" s="19">
        <f t="shared" si="123"/>
        <v>95.630384757729161</v>
      </c>
      <c r="AX174" s="8">
        <f t="shared" si="153"/>
        <v>5</v>
      </c>
      <c r="AY174" s="4">
        <f t="shared" si="154"/>
        <v>12</v>
      </c>
      <c r="AZ174" s="8">
        <f t="shared" si="155"/>
        <v>1014.6999999999999</v>
      </c>
      <c r="BA174" s="4">
        <f t="shared" si="156"/>
        <v>0</v>
      </c>
      <c r="BB174" s="4">
        <f t="shared" si="157"/>
        <v>0</v>
      </c>
      <c r="BC174" s="4" t="str">
        <f t="shared" si="158"/>
        <v>G0</v>
      </c>
      <c r="BD174" s="4">
        <f t="shared" si="159"/>
        <v>0</v>
      </c>
      <c r="BE174" s="19">
        <f t="shared" si="160"/>
        <v>0.8999999999999968</v>
      </c>
      <c r="BF174" s="19">
        <f t="shared" si="161"/>
        <v>1.4999999999999998</v>
      </c>
      <c r="BG174" s="19">
        <f t="shared" si="162"/>
        <v>156.86989764584376</v>
      </c>
      <c r="BH174" s="1" t="str">
        <f t="shared" si="163"/>
        <v>T,2301,123.5,96.2,5,12,1014.6,0,0,G0,0</v>
      </c>
      <c r="BI174" s="1" t="str">
        <f t="shared" si="164"/>
        <v>T,2302,124.9,95.6,5,12,1014.7,0,0,G0,0</v>
      </c>
      <c r="BJ174" s="1" t="str">
        <f t="shared" si="124"/>
        <v>T,2301,123.5,96.2,5,12,1014.6,0,0,G0,0|T,2302,124.9,95.6,5,12,1014.7,0,0,G0,0|</v>
      </c>
      <c r="BK174" s="1" t="str">
        <f t="shared" si="125"/>
        <v>123.8,95.7,5.0,9.0,0.0,131.4,30.0,131.4</v>
      </c>
    </row>
    <row r="175" spans="1:63" x14ac:dyDescent="0.2">
      <c r="A175" s="4">
        <f t="shared" si="167"/>
        <v>14.699999999999964</v>
      </c>
      <c r="B175" s="4">
        <f t="shared" si="126"/>
        <v>73.499999999999815</v>
      </c>
      <c r="C175" s="4">
        <f t="shared" si="127"/>
        <v>0</v>
      </c>
      <c r="D175" s="4">
        <v>1</v>
      </c>
      <c r="E175" s="4">
        <f t="shared" si="128"/>
        <v>14.699999999999964</v>
      </c>
      <c r="F175" s="19">
        <f t="shared" si="112"/>
        <v>0</v>
      </c>
      <c r="G175" s="19">
        <f t="shared" si="129"/>
        <v>0</v>
      </c>
      <c r="H175" s="19"/>
      <c r="I175" s="19">
        <f t="shared" si="130"/>
        <v>124.57516092068096</v>
      </c>
      <c r="J175" s="19">
        <f t="shared" si="131"/>
        <v>96.149999999999821</v>
      </c>
      <c r="K175" s="19"/>
      <c r="L175" s="19">
        <f t="shared" si="132"/>
        <v>7.794228634059948</v>
      </c>
      <c r="M175" s="19">
        <f t="shared" si="133"/>
        <v>4.4999999999999991</v>
      </c>
      <c r="N175" s="19">
        <f t="shared" si="134"/>
        <v>9</v>
      </c>
      <c r="O175" s="19">
        <f t="shared" si="135"/>
        <v>0.52359877559829882</v>
      </c>
      <c r="P175" s="19">
        <f t="shared" si="136"/>
        <v>29.999999999999996</v>
      </c>
      <c r="Q175" s="19">
        <f t="shared" si="165"/>
        <v>132.29999999999973</v>
      </c>
      <c r="R175" s="19">
        <f t="shared" si="137"/>
        <v>-0.29999999999999993</v>
      </c>
      <c r="S175" s="19">
        <f t="shared" si="138"/>
        <v>0.51961524227066325</v>
      </c>
      <c r="T175" s="4" t="s">
        <v>0</v>
      </c>
      <c r="U175" s="4">
        <f t="shared" si="139"/>
        <v>2301</v>
      </c>
      <c r="V175" s="19">
        <f t="shared" si="113"/>
        <v>124.27516092068096</v>
      </c>
      <c r="W175" s="19">
        <f t="shared" si="114"/>
        <v>96.669615242270481</v>
      </c>
      <c r="X175" s="8">
        <f t="shared" si="140"/>
        <v>5</v>
      </c>
      <c r="Y175" s="4">
        <f t="shared" si="115"/>
        <v>12</v>
      </c>
      <c r="Z175" s="8">
        <f t="shared" si="141"/>
        <v>1014.6999999999999</v>
      </c>
      <c r="AA175" s="4">
        <f t="shared" si="142"/>
        <v>0</v>
      </c>
      <c r="AB175" s="4">
        <f t="shared" si="143"/>
        <v>0</v>
      </c>
      <c r="AC175" s="4" t="str">
        <f t="shared" si="144"/>
        <v>G0</v>
      </c>
      <c r="AD175" s="4">
        <f t="shared" si="145"/>
        <v>0</v>
      </c>
      <c r="AE175" s="4">
        <f t="shared" si="146"/>
        <v>14.799999999999963</v>
      </c>
      <c r="AF175" s="19">
        <f t="shared" si="116"/>
        <v>0</v>
      </c>
      <c r="AG175" s="19">
        <f t="shared" si="117"/>
        <v>0</v>
      </c>
      <c r="AH175" s="19"/>
      <c r="AI175" s="19">
        <f t="shared" si="118"/>
        <v>125.35458378408694</v>
      </c>
      <c r="AJ175" s="19">
        <f t="shared" si="119"/>
        <v>96.599999999999824</v>
      </c>
      <c r="AK175" s="19"/>
      <c r="AL175" s="19">
        <f t="shared" si="120"/>
        <v>7.794228634059948</v>
      </c>
      <c r="AM175" s="19">
        <f t="shared" si="121"/>
        <v>4.4999999999999991</v>
      </c>
      <c r="AN175" s="19">
        <f t="shared" si="147"/>
        <v>9</v>
      </c>
      <c r="AO175" s="19">
        <f t="shared" si="148"/>
        <v>0.52359877559829882</v>
      </c>
      <c r="AP175" s="19">
        <f t="shared" si="149"/>
        <v>29.999999999999996</v>
      </c>
      <c r="AQ175" s="19">
        <f t="shared" si="166"/>
        <v>132.29999999999976</v>
      </c>
      <c r="AR175" s="19">
        <f t="shared" si="150"/>
        <v>0.29999999999999993</v>
      </c>
      <c r="AS175" s="19">
        <f t="shared" si="151"/>
        <v>-0.51961524227066325</v>
      </c>
      <c r="AT175" s="4" t="s">
        <v>0</v>
      </c>
      <c r="AU175" s="4">
        <f t="shared" si="152"/>
        <v>2302</v>
      </c>
      <c r="AV175" s="19">
        <f t="shared" si="122"/>
        <v>125.65458378408694</v>
      </c>
      <c r="AW175" s="19">
        <f t="shared" si="123"/>
        <v>96.080384757729163</v>
      </c>
      <c r="AX175" s="8">
        <f t="shared" si="153"/>
        <v>5</v>
      </c>
      <c r="AY175" s="4">
        <f t="shared" si="154"/>
        <v>12</v>
      </c>
      <c r="AZ175" s="8">
        <f t="shared" si="155"/>
        <v>1014.8</v>
      </c>
      <c r="BA175" s="4">
        <f t="shared" si="156"/>
        <v>0</v>
      </c>
      <c r="BB175" s="4">
        <f t="shared" si="157"/>
        <v>0</v>
      </c>
      <c r="BC175" s="4" t="str">
        <f t="shared" si="158"/>
        <v>G0</v>
      </c>
      <c r="BD175" s="4">
        <f t="shared" si="159"/>
        <v>0</v>
      </c>
      <c r="BE175" s="19">
        <f t="shared" si="160"/>
        <v>0.89999999999999158</v>
      </c>
      <c r="BF175" s="19">
        <f t="shared" si="161"/>
        <v>1.4999999999999811</v>
      </c>
      <c r="BG175" s="19">
        <f t="shared" si="162"/>
        <v>156.86989764584405</v>
      </c>
      <c r="BH175" s="1" t="str">
        <f t="shared" si="163"/>
        <v>T,2301,124.3,96.7,5,12,1014.7,0,0,G0,0</v>
      </c>
      <c r="BI175" s="1" t="str">
        <f t="shared" si="164"/>
        <v>T,2302,125.7,96.1,5,12,1014.8,0,0,G0,0</v>
      </c>
      <c r="BJ175" s="1" t="str">
        <f t="shared" si="124"/>
        <v/>
      </c>
      <c r="BK175" s="1" t="str">
        <f t="shared" si="125"/>
        <v>124.6,96.1,5.0,9.0,0.0,132.3,30.0,132.3</v>
      </c>
    </row>
    <row r="176" spans="1:63" x14ac:dyDescent="0.2">
      <c r="A176" s="4">
        <f t="shared" si="167"/>
        <v>14.799999999999963</v>
      </c>
      <c r="B176" s="4">
        <f t="shared" si="126"/>
        <v>73.999999999999815</v>
      </c>
      <c r="C176" s="4">
        <f t="shared" si="127"/>
        <v>1</v>
      </c>
      <c r="D176" s="4">
        <v>1</v>
      </c>
      <c r="E176" s="4">
        <f t="shared" si="128"/>
        <v>14.799999999999963</v>
      </c>
      <c r="F176" s="19">
        <f t="shared" si="112"/>
        <v>0</v>
      </c>
      <c r="G176" s="19">
        <f t="shared" si="129"/>
        <v>0</v>
      </c>
      <c r="H176" s="19"/>
      <c r="I176" s="19">
        <f t="shared" si="130"/>
        <v>125.35458378408694</v>
      </c>
      <c r="J176" s="19">
        <f t="shared" si="131"/>
        <v>96.599999999999824</v>
      </c>
      <c r="K176" s="19"/>
      <c r="L176" s="19">
        <f t="shared" si="132"/>
        <v>7.794228634059948</v>
      </c>
      <c r="M176" s="19">
        <f t="shared" si="133"/>
        <v>4.4999999999999991</v>
      </c>
      <c r="N176" s="19">
        <f t="shared" si="134"/>
        <v>9</v>
      </c>
      <c r="O176" s="19">
        <f t="shared" si="135"/>
        <v>0.52359877559829882</v>
      </c>
      <c r="P176" s="19">
        <f t="shared" si="136"/>
        <v>29.999999999999996</v>
      </c>
      <c r="Q176" s="19">
        <f t="shared" si="165"/>
        <v>133.19999999999973</v>
      </c>
      <c r="R176" s="19">
        <f t="shared" si="137"/>
        <v>-0.29999999999999993</v>
      </c>
      <c r="S176" s="19">
        <f t="shared" si="138"/>
        <v>0.51961524227066325</v>
      </c>
      <c r="T176" s="4" t="s">
        <v>0</v>
      </c>
      <c r="U176" s="4">
        <f t="shared" si="139"/>
        <v>2301</v>
      </c>
      <c r="V176" s="19">
        <f t="shared" si="113"/>
        <v>125.05458378408694</v>
      </c>
      <c r="W176" s="19">
        <f t="shared" si="114"/>
        <v>97.119615242270484</v>
      </c>
      <c r="X176" s="8">
        <f t="shared" si="140"/>
        <v>5</v>
      </c>
      <c r="Y176" s="4">
        <f t="shared" si="115"/>
        <v>12</v>
      </c>
      <c r="Z176" s="8">
        <f t="shared" si="141"/>
        <v>1014.8</v>
      </c>
      <c r="AA176" s="4">
        <f t="shared" si="142"/>
        <v>0</v>
      </c>
      <c r="AB176" s="4">
        <f t="shared" si="143"/>
        <v>0</v>
      </c>
      <c r="AC176" s="4" t="str">
        <f t="shared" si="144"/>
        <v>G0</v>
      </c>
      <c r="AD176" s="4">
        <f t="shared" si="145"/>
        <v>0</v>
      </c>
      <c r="AE176" s="4">
        <f t="shared" si="146"/>
        <v>14.899999999999963</v>
      </c>
      <c r="AF176" s="19">
        <f t="shared" si="116"/>
        <v>0</v>
      </c>
      <c r="AG176" s="19">
        <f t="shared" si="117"/>
        <v>0</v>
      </c>
      <c r="AH176" s="19"/>
      <c r="AI176" s="19">
        <f t="shared" si="118"/>
        <v>126.13400664749294</v>
      </c>
      <c r="AJ176" s="19">
        <f t="shared" si="119"/>
        <v>97.049999999999827</v>
      </c>
      <c r="AK176" s="19"/>
      <c r="AL176" s="19">
        <f t="shared" si="120"/>
        <v>7.794228634059948</v>
      </c>
      <c r="AM176" s="19">
        <f t="shared" si="121"/>
        <v>4.4999999999999991</v>
      </c>
      <c r="AN176" s="19">
        <f t="shared" si="147"/>
        <v>9</v>
      </c>
      <c r="AO176" s="19">
        <f t="shared" si="148"/>
        <v>0.52359877559829882</v>
      </c>
      <c r="AP176" s="19">
        <f t="shared" si="149"/>
        <v>29.999999999999996</v>
      </c>
      <c r="AQ176" s="19">
        <f t="shared" si="166"/>
        <v>133.19999999999976</v>
      </c>
      <c r="AR176" s="19">
        <f t="shared" si="150"/>
        <v>0.29999999999999993</v>
      </c>
      <c r="AS176" s="19">
        <f t="shared" si="151"/>
        <v>-0.51961524227066325</v>
      </c>
      <c r="AT176" s="4" t="s">
        <v>0</v>
      </c>
      <c r="AU176" s="4">
        <f t="shared" si="152"/>
        <v>2302</v>
      </c>
      <c r="AV176" s="19">
        <f t="shared" si="122"/>
        <v>126.43400664749294</v>
      </c>
      <c r="AW176" s="19">
        <f t="shared" si="123"/>
        <v>96.530384757729166</v>
      </c>
      <c r="AX176" s="8">
        <f t="shared" si="153"/>
        <v>5</v>
      </c>
      <c r="AY176" s="4">
        <f t="shared" si="154"/>
        <v>12</v>
      </c>
      <c r="AZ176" s="8">
        <f t="shared" si="155"/>
        <v>1014.9</v>
      </c>
      <c r="BA176" s="4">
        <f t="shared" si="156"/>
        <v>0</v>
      </c>
      <c r="BB176" s="4">
        <f t="shared" si="157"/>
        <v>0</v>
      </c>
      <c r="BC176" s="4" t="str">
        <f t="shared" si="158"/>
        <v>G0</v>
      </c>
      <c r="BD176" s="4">
        <f t="shared" si="159"/>
        <v>0</v>
      </c>
      <c r="BE176" s="19">
        <f t="shared" si="160"/>
        <v>0.90000000000000391</v>
      </c>
      <c r="BF176" s="19">
        <f t="shared" si="161"/>
        <v>1.499999999999994</v>
      </c>
      <c r="BG176" s="19">
        <f t="shared" si="162"/>
        <v>156.86989764584428</v>
      </c>
      <c r="BH176" s="1" t="str">
        <f t="shared" si="163"/>
        <v>T,2301,125.1,97.1,5,12,1014.8,0,0,G0,0</v>
      </c>
      <c r="BI176" s="1" t="str">
        <f t="shared" si="164"/>
        <v>T,2302,126.4,96.5,5,12,1014.9,0,0,G0,0</v>
      </c>
      <c r="BJ176" s="1" t="str">
        <f t="shared" si="124"/>
        <v>T,2301,125.1,97.1,5,12,1014.8,0,0,G0,0|T,2302,126.4,96.5,5,12,1014.9,0,0,G0,0|</v>
      </c>
      <c r="BK176" s="1" t="str">
        <f t="shared" si="125"/>
        <v>125.4,96.6,5.0,9.0,0.0,133.2,30.0,133.2</v>
      </c>
    </row>
    <row r="177" spans="1:63" x14ac:dyDescent="0.2">
      <c r="A177" s="4">
        <f t="shared" si="167"/>
        <v>14.899999999999963</v>
      </c>
      <c r="B177" s="4">
        <f t="shared" si="126"/>
        <v>74.499999999999815</v>
      </c>
      <c r="C177" s="4">
        <f t="shared" si="127"/>
        <v>0</v>
      </c>
      <c r="D177" s="4">
        <v>1</v>
      </c>
      <c r="E177" s="4">
        <f t="shared" si="128"/>
        <v>14.899999999999963</v>
      </c>
      <c r="F177" s="19">
        <f t="shared" si="112"/>
        <v>0</v>
      </c>
      <c r="G177" s="19">
        <f t="shared" si="129"/>
        <v>0</v>
      </c>
      <c r="H177" s="19"/>
      <c r="I177" s="19">
        <f t="shared" si="130"/>
        <v>126.13400664749294</v>
      </c>
      <c r="J177" s="19">
        <f t="shared" si="131"/>
        <v>97.049999999999827</v>
      </c>
      <c r="K177" s="19"/>
      <c r="L177" s="19">
        <f t="shared" si="132"/>
        <v>7.794228634059948</v>
      </c>
      <c r="M177" s="19">
        <f t="shared" si="133"/>
        <v>4.4999999999999991</v>
      </c>
      <c r="N177" s="19">
        <f t="shared" si="134"/>
        <v>9</v>
      </c>
      <c r="O177" s="19">
        <f t="shared" si="135"/>
        <v>0.52359877559829882</v>
      </c>
      <c r="P177" s="19">
        <f t="shared" si="136"/>
        <v>29.999999999999996</v>
      </c>
      <c r="Q177" s="19">
        <f t="shared" si="165"/>
        <v>134.09999999999974</v>
      </c>
      <c r="R177" s="19">
        <f t="shared" si="137"/>
        <v>-0.29999999999999993</v>
      </c>
      <c r="S177" s="19">
        <f t="shared" si="138"/>
        <v>0.51961524227066325</v>
      </c>
      <c r="T177" s="4" t="s">
        <v>0</v>
      </c>
      <c r="U177" s="4">
        <f t="shared" si="139"/>
        <v>2301</v>
      </c>
      <c r="V177" s="19">
        <f t="shared" si="113"/>
        <v>125.83400664749294</v>
      </c>
      <c r="W177" s="19">
        <f t="shared" si="114"/>
        <v>97.569615242270487</v>
      </c>
      <c r="X177" s="8">
        <f t="shared" si="140"/>
        <v>5</v>
      </c>
      <c r="Y177" s="4">
        <f t="shared" si="115"/>
        <v>12</v>
      </c>
      <c r="Z177" s="8">
        <f t="shared" si="141"/>
        <v>1014.9</v>
      </c>
      <c r="AA177" s="4">
        <f t="shared" si="142"/>
        <v>0</v>
      </c>
      <c r="AB177" s="4">
        <f t="shared" si="143"/>
        <v>0</v>
      </c>
      <c r="AC177" s="4" t="str">
        <f t="shared" si="144"/>
        <v>G0</v>
      </c>
      <c r="AD177" s="4">
        <f t="shared" si="145"/>
        <v>0</v>
      </c>
      <c r="AE177" s="4">
        <f t="shared" si="146"/>
        <v>14.999999999999963</v>
      </c>
      <c r="AF177" s="19">
        <f t="shared" si="116"/>
        <v>0</v>
      </c>
      <c r="AG177" s="19">
        <f t="shared" si="117"/>
        <v>0</v>
      </c>
      <c r="AH177" s="19"/>
      <c r="AI177" s="19">
        <f t="shared" si="118"/>
        <v>126.91342951089894</v>
      </c>
      <c r="AJ177" s="19">
        <f t="shared" si="119"/>
        <v>97.499999999999815</v>
      </c>
      <c r="AK177" s="19"/>
      <c r="AL177" s="19">
        <f t="shared" si="120"/>
        <v>7.794228634059948</v>
      </c>
      <c r="AM177" s="19">
        <f t="shared" si="121"/>
        <v>4.4999999999999991</v>
      </c>
      <c r="AN177" s="19">
        <f t="shared" si="147"/>
        <v>9</v>
      </c>
      <c r="AO177" s="19">
        <f t="shared" si="148"/>
        <v>0.52359877559829882</v>
      </c>
      <c r="AP177" s="19">
        <f t="shared" si="149"/>
        <v>29.999999999999996</v>
      </c>
      <c r="AQ177" s="19">
        <f t="shared" si="166"/>
        <v>134.09999999999977</v>
      </c>
      <c r="AR177" s="19">
        <f t="shared" si="150"/>
        <v>0.29999999999999993</v>
      </c>
      <c r="AS177" s="19">
        <f t="shared" si="151"/>
        <v>-0.51961524227066325</v>
      </c>
      <c r="AT177" s="4" t="s">
        <v>0</v>
      </c>
      <c r="AU177" s="4">
        <f t="shared" si="152"/>
        <v>2302</v>
      </c>
      <c r="AV177" s="19">
        <f t="shared" si="122"/>
        <v>127.21342951089893</v>
      </c>
      <c r="AW177" s="19">
        <f t="shared" si="123"/>
        <v>96.980384757729155</v>
      </c>
      <c r="AX177" s="8">
        <f t="shared" si="153"/>
        <v>5</v>
      </c>
      <c r="AY177" s="4">
        <f t="shared" si="154"/>
        <v>12</v>
      </c>
      <c r="AZ177" s="8">
        <f t="shared" si="155"/>
        <v>1015</v>
      </c>
      <c r="BA177" s="4">
        <f t="shared" si="156"/>
        <v>0</v>
      </c>
      <c r="BB177" s="4">
        <f t="shared" si="157"/>
        <v>0</v>
      </c>
      <c r="BC177" s="4" t="str">
        <f t="shared" si="158"/>
        <v>G0</v>
      </c>
      <c r="BD177" s="4">
        <f t="shared" si="159"/>
        <v>0</v>
      </c>
      <c r="BE177" s="19">
        <f t="shared" si="160"/>
        <v>0.8999999999999968</v>
      </c>
      <c r="BF177" s="19">
        <f t="shared" si="161"/>
        <v>1.4999999999999998</v>
      </c>
      <c r="BG177" s="19">
        <f t="shared" si="162"/>
        <v>156.86989764584376</v>
      </c>
      <c r="BH177" s="1" t="str">
        <f t="shared" si="163"/>
        <v>T,2301,125.8,97.6,5,12,1014.9,0,0,G0,0</v>
      </c>
      <c r="BI177" s="1" t="str">
        <f t="shared" si="164"/>
        <v>T,2302,127.2,97.0,5,12,1015.0,0,0,G0,0</v>
      </c>
      <c r="BJ177" s="1" t="str">
        <f t="shared" si="124"/>
        <v/>
      </c>
      <c r="BK177" s="1" t="str">
        <f t="shared" si="125"/>
        <v>126.1,97.0,5.0,9.0,0.0,134.1,30.0,134.1</v>
      </c>
    </row>
    <row r="178" spans="1:63" x14ac:dyDescent="0.2">
      <c r="A178" s="4">
        <f t="shared" si="167"/>
        <v>14.999999999999963</v>
      </c>
      <c r="B178" s="4">
        <f t="shared" si="126"/>
        <v>74.999999999999815</v>
      </c>
      <c r="C178" s="4">
        <f t="shared" si="127"/>
        <v>1</v>
      </c>
      <c r="D178" s="4">
        <v>1</v>
      </c>
      <c r="E178" s="4">
        <f t="shared" si="128"/>
        <v>14.999999999999963</v>
      </c>
      <c r="F178" s="19">
        <f t="shared" si="112"/>
        <v>0</v>
      </c>
      <c r="G178" s="19">
        <f t="shared" si="129"/>
        <v>0</v>
      </c>
      <c r="H178" s="19"/>
      <c r="I178" s="19">
        <f t="shared" si="130"/>
        <v>126.91342951089894</v>
      </c>
      <c r="J178" s="19">
        <f t="shared" si="131"/>
        <v>97.499999999999815</v>
      </c>
      <c r="K178" s="19"/>
      <c r="L178" s="19">
        <f t="shared" si="132"/>
        <v>7.794228634059948</v>
      </c>
      <c r="M178" s="19">
        <f t="shared" si="133"/>
        <v>4.4999999999999991</v>
      </c>
      <c r="N178" s="19">
        <f t="shared" si="134"/>
        <v>9</v>
      </c>
      <c r="O178" s="19">
        <f t="shared" si="135"/>
        <v>0.52359877559829882</v>
      </c>
      <c r="P178" s="19">
        <f t="shared" si="136"/>
        <v>29.999999999999996</v>
      </c>
      <c r="Q178" s="19">
        <f t="shared" si="165"/>
        <v>134.99999999999974</v>
      </c>
      <c r="R178" s="19">
        <f t="shared" si="137"/>
        <v>-0.29999999999999993</v>
      </c>
      <c r="S178" s="19">
        <f t="shared" si="138"/>
        <v>0.51961524227066325</v>
      </c>
      <c r="T178" s="4" t="s">
        <v>0</v>
      </c>
      <c r="U178" s="4">
        <f t="shared" si="139"/>
        <v>2301</v>
      </c>
      <c r="V178" s="19">
        <f t="shared" si="113"/>
        <v>126.61342951089894</v>
      </c>
      <c r="W178" s="19">
        <f t="shared" si="114"/>
        <v>98.019615242270476</v>
      </c>
      <c r="X178" s="8">
        <f t="shared" si="140"/>
        <v>5</v>
      </c>
      <c r="Y178" s="4">
        <f t="shared" si="115"/>
        <v>12</v>
      </c>
      <c r="Z178" s="8">
        <f t="shared" si="141"/>
        <v>1015</v>
      </c>
      <c r="AA178" s="4">
        <f t="shared" si="142"/>
        <v>0</v>
      </c>
      <c r="AB178" s="4">
        <f t="shared" si="143"/>
        <v>0</v>
      </c>
      <c r="AC178" s="4" t="str">
        <f t="shared" si="144"/>
        <v>G0</v>
      </c>
      <c r="AD178" s="4">
        <f t="shared" si="145"/>
        <v>0</v>
      </c>
      <c r="AE178" s="4">
        <f t="shared" si="146"/>
        <v>15.099999999999962</v>
      </c>
      <c r="AF178" s="19">
        <f t="shared" si="116"/>
        <v>0</v>
      </c>
      <c r="AG178" s="19">
        <f t="shared" si="117"/>
        <v>0</v>
      </c>
      <c r="AH178" s="19"/>
      <c r="AI178" s="19">
        <f t="shared" si="118"/>
        <v>127.69285237430492</v>
      </c>
      <c r="AJ178" s="19">
        <f t="shared" si="119"/>
        <v>97.949999999999818</v>
      </c>
      <c r="AK178" s="19"/>
      <c r="AL178" s="19">
        <f t="shared" si="120"/>
        <v>7.794228634059948</v>
      </c>
      <c r="AM178" s="19">
        <f t="shared" si="121"/>
        <v>4.4999999999999991</v>
      </c>
      <c r="AN178" s="19">
        <f t="shared" si="147"/>
        <v>9</v>
      </c>
      <c r="AO178" s="19">
        <f t="shared" si="148"/>
        <v>0.52359877559829882</v>
      </c>
      <c r="AP178" s="19">
        <f t="shared" si="149"/>
        <v>29.999999999999996</v>
      </c>
      <c r="AQ178" s="19">
        <f t="shared" si="166"/>
        <v>134.99999999999977</v>
      </c>
      <c r="AR178" s="19">
        <f t="shared" si="150"/>
        <v>0.29999999999999993</v>
      </c>
      <c r="AS178" s="19">
        <f t="shared" si="151"/>
        <v>-0.51961524227066325</v>
      </c>
      <c r="AT178" s="4" t="s">
        <v>0</v>
      </c>
      <c r="AU178" s="4">
        <f t="shared" si="152"/>
        <v>2302</v>
      </c>
      <c r="AV178" s="19">
        <f t="shared" si="122"/>
        <v>127.99285237430492</v>
      </c>
      <c r="AW178" s="19">
        <f t="shared" si="123"/>
        <v>97.430384757729158</v>
      </c>
      <c r="AX178" s="8">
        <f t="shared" si="153"/>
        <v>5</v>
      </c>
      <c r="AY178" s="4">
        <f t="shared" si="154"/>
        <v>12</v>
      </c>
      <c r="AZ178" s="8">
        <f t="shared" si="155"/>
        <v>1015.0999999999999</v>
      </c>
      <c r="BA178" s="4">
        <f t="shared" si="156"/>
        <v>0</v>
      </c>
      <c r="BB178" s="4">
        <f t="shared" si="157"/>
        <v>0</v>
      </c>
      <c r="BC178" s="4" t="str">
        <f t="shared" si="158"/>
        <v>G0</v>
      </c>
      <c r="BD178" s="4">
        <f t="shared" si="159"/>
        <v>0</v>
      </c>
      <c r="BE178" s="19">
        <f t="shared" si="160"/>
        <v>0.89999999999999158</v>
      </c>
      <c r="BF178" s="19">
        <f t="shared" si="161"/>
        <v>1.4999999999999811</v>
      </c>
      <c r="BG178" s="19">
        <f t="shared" si="162"/>
        <v>156.86989764584405</v>
      </c>
      <c r="BH178" s="1" t="str">
        <f t="shared" si="163"/>
        <v>T,2301,126.6,98.0,5,12,1015.0,0,0,G0,0</v>
      </c>
      <c r="BI178" s="1" t="str">
        <f t="shared" si="164"/>
        <v>T,2302,128.0,97.4,5,12,1015.1,0,0,G0,0</v>
      </c>
      <c r="BJ178" s="1" t="str">
        <f t="shared" si="124"/>
        <v>T,2301,126.6,98.0,5,12,1015.0,0,0,G0,0|T,2302,128.0,97.4,5,12,1015.1,0,0,G0,0|</v>
      </c>
      <c r="BK178" s="1" t="str">
        <f t="shared" si="125"/>
        <v>126.9,97.5,5.0,9.0,0.0,135.0,30.0,135.0</v>
      </c>
    </row>
    <row r="179" spans="1:63" x14ac:dyDescent="0.2">
      <c r="A179" s="4">
        <f t="shared" si="167"/>
        <v>15.099999999999962</v>
      </c>
      <c r="B179" s="4">
        <f t="shared" si="126"/>
        <v>75.499999999999801</v>
      </c>
      <c r="C179" s="4">
        <f t="shared" si="127"/>
        <v>0</v>
      </c>
      <c r="D179" s="4">
        <v>1</v>
      </c>
      <c r="E179" s="4">
        <f t="shared" si="128"/>
        <v>15.099999999999962</v>
      </c>
      <c r="F179" s="19">
        <f t="shared" si="112"/>
        <v>0</v>
      </c>
      <c r="G179" s="19">
        <f t="shared" si="129"/>
        <v>0</v>
      </c>
      <c r="H179" s="19"/>
      <c r="I179" s="19">
        <f t="shared" si="130"/>
        <v>127.69285237430492</v>
      </c>
      <c r="J179" s="19">
        <f t="shared" si="131"/>
        <v>97.949999999999818</v>
      </c>
      <c r="K179" s="19"/>
      <c r="L179" s="19">
        <f t="shared" si="132"/>
        <v>7.794228634059948</v>
      </c>
      <c r="M179" s="19">
        <f t="shared" si="133"/>
        <v>4.4999999999999991</v>
      </c>
      <c r="N179" s="19">
        <f t="shared" si="134"/>
        <v>9</v>
      </c>
      <c r="O179" s="19">
        <f t="shared" si="135"/>
        <v>0.52359877559829882</v>
      </c>
      <c r="P179" s="19">
        <f t="shared" si="136"/>
        <v>29.999999999999996</v>
      </c>
      <c r="Q179" s="19">
        <f t="shared" si="165"/>
        <v>135.89999999999975</v>
      </c>
      <c r="R179" s="19">
        <f t="shared" si="137"/>
        <v>-0.29999999999999993</v>
      </c>
      <c r="S179" s="19">
        <f t="shared" si="138"/>
        <v>0.51961524227066325</v>
      </c>
      <c r="T179" s="4" t="s">
        <v>0</v>
      </c>
      <c r="U179" s="4">
        <f t="shared" si="139"/>
        <v>2301</v>
      </c>
      <c r="V179" s="19">
        <f t="shared" si="113"/>
        <v>127.39285237430492</v>
      </c>
      <c r="W179" s="19">
        <f t="shared" si="114"/>
        <v>98.469615242270478</v>
      </c>
      <c r="X179" s="8">
        <f t="shared" si="140"/>
        <v>5</v>
      </c>
      <c r="Y179" s="4">
        <f t="shared" si="115"/>
        <v>12</v>
      </c>
      <c r="Z179" s="8">
        <f t="shared" si="141"/>
        <v>1015.0999999999999</v>
      </c>
      <c r="AA179" s="4">
        <f t="shared" si="142"/>
        <v>0</v>
      </c>
      <c r="AB179" s="4">
        <f t="shared" si="143"/>
        <v>0</v>
      </c>
      <c r="AC179" s="4" t="str">
        <f t="shared" si="144"/>
        <v>G0</v>
      </c>
      <c r="AD179" s="4">
        <f t="shared" si="145"/>
        <v>0</v>
      </c>
      <c r="AE179" s="4">
        <f t="shared" si="146"/>
        <v>15.199999999999962</v>
      </c>
      <c r="AF179" s="19">
        <f t="shared" si="116"/>
        <v>0</v>
      </c>
      <c r="AG179" s="19">
        <f t="shared" si="117"/>
        <v>0</v>
      </c>
      <c r="AH179" s="19"/>
      <c r="AI179" s="19">
        <f t="shared" si="118"/>
        <v>128.4722752377109</v>
      </c>
      <c r="AJ179" s="19">
        <f t="shared" si="119"/>
        <v>98.399999999999821</v>
      </c>
      <c r="AK179" s="19"/>
      <c r="AL179" s="19">
        <f t="shared" si="120"/>
        <v>7.794228634059948</v>
      </c>
      <c r="AM179" s="19">
        <f t="shared" si="121"/>
        <v>4.4999999999999991</v>
      </c>
      <c r="AN179" s="19">
        <f t="shared" si="147"/>
        <v>9</v>
      </c>
      <c r="AO179" s="19">
        <f t="shared" si="148"/>
        <v>0.52359877559829882</v>
      </c>
      <c r="AP179" s="19">
        <f t="shared" si="149"/>
        <v>29.999999999999996</v>
      </c>
      <c r="AQ179" s="19">
        <f t="shared" si="166"/>
        <v>135.89999999999978</v>
      </c>
      <c r="AR179" s="19">
        <f t="shared" si="150"/>
        <v>0.29999999999999993</v>
      </c>
      <c r="AS179" s="19">
        <f t="shared" si="151"/>
        <v>-0.51961524227066325</v>
      </c>
      <c r="AT179" s="4" t="s">
        <v>0</v>
      </c>
      <c r="AU179" s="4">
        <f t="shared" si="152"/>
        <v>2302</v>
      </c>
      <c r="AV179" s="19">
        <f t="shared" si="122"/>
        <v>128.77227523771091</v>
      </c>
      <c r="AW179" s="19">
        <f t="shared" si="123"/>
        <v>97.880384757729161</v>
      </c>
      <c r="AX179" s="8">
        <f t="shared" si="153"/>
        <v>5</v>
      </c>
      <c r="AY179" s="4">
        <f t="shared" si="154"/>
        <v>12</v>
      </c>
      <c r="AZ179" s="8">
        <f t="shared" si="155"/>
        <v>1015.1999999999999</v>
      </c>
      <c r="BA179" s="4">
        <f t="shared" si="156"/>
        <v>0</v>
      </c>
      <c r="BB179" s="4">
        <f t="shared" si="157"/>
        <v>0</v>
      </c>
      <c r="BC179" s="4" t="str">
        <f t="shared" si="158"/>
        <v>G0</v>
      </c>
      <c r="BD179" s="4">
        <f t="shared" si="159"/>
        <v>0</v>
      </c>
      <c r="BE179" s="19">
        <f t="shared" si="160"/>
        <v>0.89999999999999158</v>
      </c>
      <c r="BF179" s="19">
        <f t="shared" si="161"/>
        <v>1.499999999999994</v>
      </c>
      <c r="BG179" s="19">
        <f t="shared" si="162"/>
        <v>156.86989764584428</v>
      </c>
      <c r="BH179" s="1" t="str">
        <f t="shared" si="163"/>
        <v>T,2301,127.4,98.5,5,12,1015.1,0,0,G0,0</v>
      </c>
      <c r="BI179" s="1" t="str">
        <f t="shared" si="164"/>
        <v>T,2302,128.8,97.9,5,12,1015.2,0,0,G0,0</v>
      </c>
      <c r="BJ179" s="1" t="str">
        <f t="shared" si="124"/>
        <v/>
      </c>
      <c r="BK179" s="1" t="str">
        <f t="shared" si="125"/>
        <v>127.7,97.9,5.0,9.0,0.0,135.9,30.0,135.9</v>
      </c>
    </row>
    <row r="180" spans="1:63" x14ac:dyDescent="0.2">
      <c r="A180" s="4">
        <f t="shared" si="167"/>
        <v>15.199999999999962</v>
      </c>
      <c r="B180" s="4">
        <f t="shared" si="126"/>
        <v>75.999999999999801</v>
      </c>
      <c r="C180" s="4">
        <f t="shared" si="127"/>
        <v>1</v>
      </c>
      <c r="D180" s="4">
        <v>1</v>
      </c>
      <c r="E180" s="4">
        <f t="shared" si="128"/>
        <v>15.199999999999962</v>
      </c>
      <c r="F180" s="19">
        <f t="shared" si="112"/>
        <v>0</v>
      </c>
      <c r="G180" s="19">
        <f t="shared" si="129"/>
        <v>0</v>
      </c>
      <c r="H180" s="19"/>
      <c r="I180" s="19">
        <f t="shared" si="130"/>
        <v>128.4722752377109</v>
      </c>
      <c r="J180" s="19">
        <f t="shared" si="131"/>
        <v>98.399999999999821</v>
      </c>
      <c r="K180" s="19"/>
      <c r="L180" s="19">
        <f t="shared" si="132"/>
        <v>7.794228634059948</v>
      </c>
      <c r="M180" s="19">
        <f t="shared" si="133"/>
        <v>4.4999999999999991</v>
      </c>
      <c r="N180" s="19">
        <f t="shared" si="134"/>
        <v>9</v>
      </c>
      <c r="O180" s="19">
        <f t="shared" si="135"/>
        <v>0.52359877559829882</v>
      </c>
      <c r="P180" s="19">
        <f t="shared" si="136"/>
        <v>29.999999999999996</v>
      </c>
      <c r="Q180" s="19">
        <f t="shared" si="165"/>
        <v>136.79999999999976</v>
      </c>
      <c r="R180" s="19">
        <f t="shared" si="137"/>
        <v>-0.29999999999999993</v>
      </c>
      <c r="S180" s="19">
        <f t="shared" si="138"/>
        <v>0.51961524227066325</v>
      </c>
      <c r="T180" s="4" t="s">
        <v>0</v>
      </c>
      <c r="U180" s="4">
        <f t="shared" si="139"/>
        <v>2301</v>
      </c>
      <c r="V180" s="19">
        <f t="shared" si="113"/>
        <v>128.17227523771089</v>
      </c>
      <c r="W180" s="19">
        <f t="shared" si="114"/>
        <v>98.919615242270481</v>
      </c>
      <c r="X180" s="8">
        <f t="shared" si="140"/>
        <v>5</v>
      </c>
      <c r="Y180" s="4">
        <f t="shared" si="115"/>
        <v>12</v>
      </c>
      <c r="Z180" s="8">
        <f t="shared" si="141"/>
        <v>1015.1999999999999</v>
      </c>
      <c r="AA180" s="4">
        <f t="shared" si="142"/>
        <v>0</v>
      </c>
      <c r="AB180" s="4">
        <f t="shared" si="143"/>
        <v>0</v>
      </c>
      <c r="AC180" s="4" t="str">
        <f t="shared" si="144"/>
        <v>G0</v>
      </c>
      <c r="AD180" s="4">
        <f t="shared" si="145"/>
        <v>0</v>
      </c>
      <c r="AE180" s="4">
        <f t="shared" si="146"/>
        <v>15.299999999999962</v>
      </c>
      <c r="AF180" s="19">
        <f t="shared" si="116"/>
        <v>0</v>
      </c>
      <c r="AG180" s="19">
        <f t="shared" si="117"/>
        <v>0</v>
      </c>
      <c r="AH180" s="19"/>
      <c r="AI180" s="19">
        <f t="shared" si="118"/>
        <v>129.25169810111692</v>
      </c>
      <c r="AJ180" s="19">
        <f t="shared" si="119"/>
        <v>98.84999999999981</v>
      </c>
      <c r="AK180" s="19"/>
      <c r="AL180" s="19">
        <f t="shared" si="120"/>
        <v>7.794228634059948</v>
      </c>
      <c r="AM180" s="19">
        <f t="shared" si="121"/>
        <v>4.4999999999999991</v>
      </c>
      <c r="AN180" s="19">
        <f t="shared" si="147"/>
        <v>9</v>
      </c>
      <c r="AO180" s="19">
        <f t="shared" si="148"/>
        <v>0.52359877559829882</v>
      </c>
      <c r="AP180" s="19">
        <f t="shared" si="149"/>
        <v>29.999999999999996</v>
      </c>
      <c r="AQ180" s="19">
        <f t="shared" si="166"/>
        <v>136.79999999999978</v>
      </c>
      <c r="AR180" s="19">
        <f t="shared" si="150"/>
        <v>0.29999999999999993</v>
      </c>
      <c r="AS180" s="19">
        <f t="shared" si="151"/>
        <v>-0.51961524227066325</v>
      </c>
      <c r="AT180" s="4" t="s">
        <v>0</v>
      </c>
      <c r="AU180" s="4">
        <f t="shared" si="152"/>
        <v>2302</v>
      </c>
      <c r="AV180" s="19">
        <f t="shared" si="122"/>
        <v>129.55169810111693</v>
      </c>
      <c r="AW180" s="19">
        <f t="shared" si="123"/>
        <v>98.330384757729149</v>
      </c>
      <c r="AX180" s="8">
        <f t="shared" si="153"/>
        <v>5</v>
      </c>
      <c r="AY180" s="4">
        <f t="shared" si="154"/>
        <v>12</v>
      </c>
      <c r="AZ180" s="8">
        <f t="shared" si="155"/>
        <v>1015.3</v>
      </c>
      <c r="BA180" s="4">
        <f t="shared" si="156"/>
        <v>0</v>
      </c>
      <c r="BB180" s="4">
        <f t="shared" si="157"/>
        <v>0</v>
      </c>
      <c r="BC180" s="4" t="str">
        <f t="shared" si="158"/>
        <v>G0</v>
      </c>
      <c r="BD180" s="4">
        <f t="shared" si="159"/>
        <v>0</v>
      </c>
      <c r="BE180" s="19">
        <f t="shared" si="160"/>
        <v>0.90000000000000913</v>
      </c>
      <c r="BF180" s="19">
        <f t="shared" si="161"/>
        <v>1.5000000000000389</v>
      </c>
      <c r="BG180" s="19">
        <f t="shared" si="162"/>
        <v>156.86989764584442</v>
      </c>
      <c r="BH180" s="1" t="str">
        <f t="shared" si="163"/>
        <v>T,2301,128.2,98.9,5,12,1015.2,0,0,G0,0</v>
      </c>
      <c r="BI180" s="1" t="str">
        <f t="shared" si="164"/>
        <v>T,2302,129.6,98.3,5,12,1015.3,0,0,G0,0</v>
      </c>
      <c r="BJ180" s="1" t="str">
        <f t="shared" si="124"/>
        <v>T,2301,128.2,98.9,5,12,1015.2,0,0,G0,0|T,2302,129.6,98.3,5,12,1015.3,0,0,G0,0|</v>
      </c>
      <c r="BK180" s="1" t="str">
        <f t="shared" si="125"/>
        <v>128.5,98.4,5.0,9.0,0.0,136.8,30.0,136.8</v>
      </c>
    </row>
    <row r="181" spans="1:63" x14ac:dyDescent="0.2">
      <c r="A181" s="4">
        <f t="shared" si="167"/>
        <v>15.299999999999962</v>
      </c>
      <c r="B181" s="4">
        <f t="shared" si="126"/>
        <v>76.499999999999801</v>
      </c>
      <c r="C181" s="4">
        <f t="shared" si="127"/>
        <v>0</v>
      </c>
      <c r="D181" s="4">
        <v>1</v>
      </c>
      <c r="E181" s="4">
        <f t="shared" si="128"/>
        <v>15.299999999999962</v>
      </c>
      <c r="F181" s="19">
        <f t="shared" si="112"/>
        <v>0</v>
      </c>
      <c r="G181" s="19">
        <f t="shared" si="129"/>
        <v>0</v>
      </c>
      <c r="H181" s="19"/>
      <c r="I181" s="19">
        <f t="shared" si="130"/>
        <v>129.25169810111692</v>
      </c>
      <c r="J181" s="19">
        <f t="shared" si="131"/>
        <v>98.84999999999981</v>
      </c>
      <c r="K181" s="19"/>
      <c r="L181" s="19">
        <f t="shared" si="132"/>
        <v>7.794228634059948</v>
      </c>
      <c r="M181" s="19">
        <f t="shared" si="133"/>
        <v>4.4999999999999991</v>
      </c>
      <c r="N181" s="19">
        <f t="shared" si="134"/>
        <v>9</v>
      </c>
      <c r="O181" s="19">
        <f t="shared" si="135"/>
        <v>0.52359877559829882</v>
      </c>
      <c r="P181" s="19">
        <f t="shared" si="136"/>
        <v>29.999999999999996</v>
      </c>
      <c r="Q181" s="19">
        <f t="shared" si="165"/>
        <v>137.69999999999976</v>
      </c>
      <c r="R181" s="19">
        <f t="shared" si="137"/>
        <v>-0.29999999999999993</v>
      </c>
      <c r="S181" s="19">
        <f t="shared" si="138"/>
        <v>0.51961524227066325</v>
      </c>
      <c r="T181" s="4" t="s">
        <v>0</v>
      </c>
      <c r="U181" s="4">
        <f t="shared" si="139"/>
        <v>2301</v>
      </c>
      <c r="V181" s="19">
        <f t="shared" si="113"/>
        <v>128.9516981011169</v>
      </c>
      <c r="W181" s="19">
        <f t="shared" si="114"/>
        <v>99.36961524227047</v>
      </c>
      <c r="X181" s="8">
        <f t="shared" si="140"/>
        <v>5</v>
      </c>
      <c r="Y181" s="4">
        <f t="shared" si="115"/>
        <v>12</v>
      </c>
      <c r="Z181" s="8">
        <f t="shared" si="141"/>
        <v>1015.3</v>
      </c>
      <c r="AA181" s="4">
        <f t="shared" si="142"/>
        <v>0</v>
      </c>
      <c r="AB181" s="4">
        <f t="shared" si="143"/>
        <v>0</v>
      </c>
      <c r="AC181" s="4" t="str">
        <f t="shared" si="144"/>
        <v>G0</v>
      </c>
      <c r="AD181" s="4">
        <f t="shared" si="145"/>
        <v>0</v>
      </c>
      <c r="AE181" s="4">
        <f t="shared" si="146"/>
        <v>15.399999999999961</v>
      </c>
      <c r="AF181" s="19">
        <f t="shared" si="116"/>
        <v>0</v>
      </c>
      <c r="AG181" s="19">
        <f t="shared" si="117"/>
        <v>0</v>
      </c>
      <c r="AH181" s="19"/>
      <c r="AI181" s="19">
        <f t="shared" si="118"/>
        <v>130.0311209645229</v>
      </c>
      <c r="AJ181" s="19">
        <f t="shared" si="119"/>
        <v>99.299999999999812</v>
      </c>
      <c r="AK181" s="19"/>
      <c r="AL181" s="19">
        <f t="shared" si="120"/>
        <v>7.794228634059948</v>
      </c>
      <c r="AM181" s="19">
        <f t="shared" si="121"/>
        <v>4.4999999999999991</v>
      </c>
      <c r="AN181" s="19">
        <f t="shared" si="147"/>
        <v>9</v>
      </c>
      <c r="AO181" s="19">
        <f t="shared" si="148"/>
        <v>0.52359877559829882</v>
      </c>
      <c r="AP181" s="19">
        <f t="shared" si="149"/>
        <v>29.999999999999996</v>
      </c>
      <c r="AQ181" s="19">
        <f t="shared" si="166"/>
        <v>137.69999999999979</v>
      </c>
      <c r="AR181" s="19">
        <f t="shared" si="150"/>
        <v>0.29999999999999993</v>
      </c>
      <c r="AS181" s="19">
        <f t="shared" si="151"/>
        <v>-0.51961524227066325</v>
      </c>
      <c r="AT181" s="4" t="s">
        <v>0</v>
      </c>
      <c r="AU181" s="4">
        <f t="shared" si="152"/>
        <v>2302</v>
      </c>
      <c r="AV181" s="19">
        <f t="shared" si="122"/>
        <v>130.33112096452291</v>
      </c>
      <c r="AW181" s="19">
        <f t="shared" si="123"/>
        <v>98.780384757729152</v>
      </c>
      <c r="AX181" s="8">
        <f t="shared" si="153"/>
        <v>5</v>
      </c>
      <c r="AY181" s="4">
        <f t="shared" si="154"/>
        <v>12</v>
      </c>
      <c r="AZ181" s="8">
        <f t="shared" si="155"/>
        <v>1015.4</v>
      </c>
      <c r="BA181" s="4">
        <f t="shared" si="156"/>
        <v>0</v>
      </c>
      <c r="BB181" s="4">
        <f t="shared" si="157"/>
        <v>0</v>
      </c>
      <c r="BC181" s="4" t="str">
        <f t="shared" si="158"/>
        <v>G0</v>
      </c>
      <c r="BD181" s="4">
        <f t="shared" si="159"/>
        <v>0</v>
      </c>
      <c r="BE181" s="19">
        <f t="shared" si="160"/>
        <v>0.89999999999999158</v>
      </c>
      <c r="BF181" s="19">
        <f t="shared" si="161"/>
        <v>1.5000000000000071</v>
      </c>
      <c r="BG181" s="19">
        <f t="shared" si="162"/>
        <v>156.86989764584447</v>
      </c>
      <c r="BH181" s="1" t="str">
        <f t="shared" si="163"/>
        <v>T,2301,129.0,99.4,5,12,1015.3,0,0,G0,0</v>
      </c>
      <c r="BI181" s="1" t="str">
        <f t="shared" si="164"/>
        <v>T,2302,130.3,98.8,5,12,1015.4,0,0,G0,0</v>
      </c>
      <c r="BJ181" s="1" t="str">
        <f t="shared" si="124"/>
        <v/>
      </c>
      <c r="BK181" s="1" t="str">
        <f t="shared" si="125"/>
        <v>129.3,98.8,5.0,9.0,0.0,137.7,30.0,137.7</v>
      </c>
    </row>
    <row r="182" spans="1:63" x14ac:dyDescent="0.2">
      <c r="A182" s="4">
        <f t="shared" si="167"/>
        <v>15.399999999999961</v>
      </c>
      <c r="B182" s="4">
        <f t="shared" si="126"/>
        <v>76.999999999999801</v>
      </c>
      <c r="C182" s="4">
        <f t="shared" si="127"/>
        <v>1</v>
      </c>
      <c r="D182" s="4">
        <v>1</v>
      </c>
      <c r="E182" s="4">
        <f t="shared" si="128"/>
        <v>15.399999999999961</v>
      </c>
      <c r="F182" s="19">
        <f t="shared" si="112"/>
        <v>0</v>
      </c>
      <c r="G182" s="19">
        <f t="shared" si="129"/>
        <v>0</v>
      </c>
      <c r="H182" s="19"/>
      <c r="I182" s="19">
        <f t="shared" si="130"/>
        <v>130.0311209645229</v>
      </c>
      <c r="J182" s="19">
        <f t="shared" si="131"/>
        <v>99.299999999999812</v>
      </c>
      <c r="K182" s="19"/>
      <c r="L182" s="19">
        <f t="shared" si="132"/>
        <v>7.794228634059948</v>
      </c>
      <c r="M182" s="19">
        <f t="shared" si="133"/>
        <v>4.4999999999999991</v>
      </c>
      <c r="N182" s="19">
        <f t="shared" si="134"/>
        <v>9</v>
      </c>
      <c r="O182" s="19">
        <f t="shared" si="135"/>
        <v>0.52359877559829882</v>
      </c>
      <c r="P182" s="19">
        <f t="shared" si="136"/>
        <v>29.999999999999996</v>
      </c>
      <c r="Q182" s="19">
        <f t="shared" si="165"/>
        <v>138.59999999999977</v>
      </c>
      <c r="R182" s="19">
        <f t="shared" si="137"/>
        <v>-0.29999999999999993</v>
      </c>
      <c r="S182" s="19">
        <f t="shared" si="138"/>
        <v>0.51961524227066325</v>
      </c>
      <c r="T182" s="4" t="s">
        <v>0</v>
      </c>
      <c r="U182" s="4">
        <f t="shared" si="139"/>
        <v>2301</v>
      </c>
      <c r="V182" s="19">
        <f t="shared" si="113"/>
        <v>129.73112096452289</v>
      </c>
      <c r="W182" s="19">
        <f t="shared" si="114"/>
        <v>99.819615242270473</v>
      </c>
      <c r="X182" s="8">
        <f t="shared" si="140"/>
        <v>5</v>
      </c>
      <c r="Y182" s="4">
        <f t="shared" si="115"/>
        <v>12</v>
      </c>
      <c r="Z182" s="8">
        <f t="shared" si="141"/>
        <v>1015.4</v>
      </c>
      <c r="AA182" s="4">
        <f t="shared" si="142"/>
        <v>0</v>
      </c>
      <c r="AB182" s="4">
        <f t="shared" si="143"/>
        <v>0</v>
      </c>
      <c r="AC182" s="4" t="str">
        <f t="shared" si="144"/>
        <v>G0</v>
      </c>
      <c r="AD182" s="4">
        <f t="shared" si="145"/>
        <v>0</v>
      </c>
      <c r="AE182" s="4">
        <f t="shared" si="146"/>
        <v>15.499999999999961</v>
      </c>
      <c r="AF182" s="19">
        <f t="shared" si="116"/>
        <v>0</v>
      </c>
      <c r="AG182" s="19">
        <f t="shared" si="117"/>
        <v>0</v>
      </c>
      <c r="AH182" s="19"/>
      <c r="AI182" s="19">
        <f t="shared" si="118"/>
        <v>130.81054382792888</v>
      </c>
      <c r="AJ182" s="19">
        <f t="shared" si="119"/>
        <v>99.749999999999815</v>
      </c>
      <c r="AK182" s="19"/>
      <c r="AL182" s="19">
        <f t="shared" si="120"/>
        <v>7.794228634059948</v>
      </c>
      <c r="AM182" s="19">
        <f t="shared" si="121"/>
        <v>4.4999999999999991</v>
      </c>
      <c r="AN182" s="19">
        <f t="shared" si="147"/>
        <v>9</v>
      </c>
      <c r="AO182" s="19">
        <f t="shared" si="148"/>
        <v>0.52359877559829882</v>
      </c>
      <c r="AP182" s="19">
        <f t="shared" si="149"/>
        <v>29.999999999999996</v>
      </c>
      <c r="AQ182" s="19">
        <f t="shared" si="166"/>
        <v>138.5999999999998</v>
      </c>
      <c r="AR182" s="19">
        <f t="shared" si="150"/>
        <v>0.29999999999999993</v>
      </c>
      <c r="AS182" s="19">
        <f t="shared" si="151"/>
        <v>-0.51961524227066325</v>
      </c>
      <c r="AT182" s="4" t="s">
        <v>0</v>
      </c>
      <c r="AU182" s="4">
        <f t="shared" si="152"/>
        <v>2302</v>
      </c>
      <c r="AV182" s="19">
        <f t="shared" si="122"/>
        <v>131.11054382792889</v>
      </c>
      <c r="AW182" s="19">
        <f t="shared" si="123"/>
        <v>99.230384757729155</v>
      </c>
      <c r="AX182" s="8">
        <f t="shared" si="153"/>
        <v>5</v>
      </c>
      <c r="AY182" s="4">
        <f t="shared" si="154"/>
        <v>12</v>
      </c>
      <c r="AZ182" s="8">
        <f t="shared" si="155"/>
        <v>1015.5</v>
      </c>
      <c r="BA182" s="4">
        <f t="shared" si="156"/>
        <v>0</v>
      </c>
      <c r="BB182" s="4">
        <f t="shared" si="157"/>
        <v>0</v>
      </c>
      <c r="BC182" s="4" t="str">
        <f t="shared" si="158"/>
        <v>G0</v>
      </c>
      <c r="BD182" s="4">
        <f t="shared" si="159"/>
        <v>0</v>
      </c>
      <c r="BE182" s="19">
        <f t="shared" si="160"/>
        <v>0.89999999999999158</v>
      </c>
      <c r="BF182" s="19">
        <f t="shared" si="161"/>
        <v>1.5000000000000071</v>
      </c>
      <c r="BG182" s="19">
        <f t="shared" si="162"/>
        <v>156.86989764584447</v>
      </c>
      <c r="BH182" s="1" t="str">
        <f t="shared" si="163"/>
        <v>T,2301,129.7,99.8,5,12,1015.4,0,0,G0,0</v>
      </c>
      <c r="BI182" s="1" t="str">
        <f t="shared" si="164"/>
        <v>T,2302,131.1,99.2,5,12,1015.5,0,0,G0,0</v>
      </c>
      <c r="BJ182" s="1" t="str">
        <f t="shared" si="124"/>
        <v>T,2301,129.7,99.8,5,12,1015.4,0,0,G0,0|T,2302,131.1,99.2,5,12,1015.5,0,0,G0,0|</v>
      </c>
      <c r="BK182" s="1" t="str">
        <f t="shared" si="125"/>
        <v>130.0,99.3,5.0,9.0,0.0,138.6,30.0,138.6</v>
      </c>
    </row>
    <row r="183" spans="1:63" x14ac:dyDescent="0.2">
      <c r="A183" s="4">
        <f t="shared" si="167"/>
        <v>15.499999999999961</v>
      </c>
      <c r="B183" s="4">
        <f t="shared" si="126"/>
        <v>77.499999999999801</v>
      </c>
      <c r="C183" s="4">
        <f t="shared" si="127"/>
        <v>0</v>
      </c>
      <c r="D183" s="4">
        <v>1</v>
      </c>
      <c r="E183" s="4">
        <f t="shared" si="128"/>
        <v>15.499999999999961</v>
      </c>
      <c r="F183" s="19">
        <f t="shared" si="112"/>
        <v>0</v>
      </c>
      <c r="G183" s="19">
        <f t="shared" si="129"/>
        <v>0</v>
      </c>
      <c r="H183" s="19"/>
      <c r="I183" s="19">
        <f t="shared" si="130"/>
        <v>130.81054382792888</v>
      </c>
      <c r="J183" s="19">
        <f t="shared" si="131"/>
        <v>99.749999999999815</v>
      </c>
      <c r="K183" s="19"/>
      <c r="L183" s="19">
        <f t="shared" si="132"/>
        <v>7.794228634059948</v>
      </c>
      <c r="M183" s="19">
        <f t="shared" si="133"/>
        <v>4.4999999999999991</v>
      </c>
      <c r="N183" s="19">
        <f t="shared" si="134"/>
        <v>9</v>
      </c>
      <c r="O183" s="19">
        <f t="shared" si="135"/>
        <v>0.52359877559829882</v>
      </c>
      <c r="P183" s="19">
        <f t="shared" si="136"/>
        <v>29.999999999999996</v>
      </c>
      <c r="Q183" s="19">
        <f t="shared" si="165"/>
        <v>139.49999999999977</v>
      </c>
      <c r="R183" s="19">
        <f t="shared" si="137"/>
        <v>-0.29999999999999993</v>
      </c>
      <c r="S183" s="19">
        <f t="shared" si="138"/>
        <v>0.51961524227066325</v>
      </c>
      <c r="T183" s="4" t="s">
        <v>0</v>
      </c>
      <c r="U183" s="4">
        <f t="shared" si="139"/>
        <v>2301</v>
      </c>
      <c r="V183" s="19">
        <f t="shared" si="113"/>
        <v>130.51054382792887</v>
      </c>
      <c r="W183" s="19">
        <f t="shared" si="114"/>
        <v>100.26961524227048</v>
      </c>
      <c r="X183" s="8">
        <f t="shared" si="140"/>
        <v>5</v>
      </c>
      <c r="Y183" s="4">
        <f t="shared" si="115"/>
        <v>12</v>
      </c>
      <c r="Z183" s="8">
        <f t="shared" si="141"/>
        <v>1015.5</v>
      </c>
      <c r="AA183" s="4">
        <f t="shared" si="142"/>
        <v>0</v>
      </c>
      <c r="AB183" s="4">
        <f t="shared" si="143"/>
        <v>0</v>
      </c>
      <c r="AC183" s="4" t="str">
        <f t="shared" si="144"/>
        <v>G0</v>
      </c>
      <c r="AD183" s="4">
        <f t="shared" si="145"/>
        <v>0</v>
      </c>
      <c r="AE183" s="4">
        <f t="shared" si="146"/>
        <v>15.599999999999961</v>
      </c>
      <c r="AF183" s="19">
        <f t="shared" si="116"/>
        <v>0</v>
      </c>
      <c r="AG183" s="19">
        <f t="shared" si="117"/>
        <v>0</v>
      </c>
      <c r="AH183" s="19"/>
      <c r="AI183" s="19">
        <f t="shared" si="118"/>
        <v>131.58996669133489</v>
      </c>
      <c r="AJ183" s="19">
        <f t="shared" si="119"/>
        <v>100.1999999999998</v>
      </c>
      <c r="AK183" s="19"/>
      <c r="AL183" s="19">
        <f t="shared" si="120"/>
        <v>7.794228634059948</v>
      </c>
      <c r="AM183" s="19">
        <f t="shared" si="121"/>
        <v>4.4999999999999991</v>
      </c>
      <c r="AN183" s="19">
        <f t="shared" si="147"/>
        <v>9</v>
      </c>
      <c r="AO183" s="19">
        <f t="shared" si="148"/>
        <v>0.52359877559829882</v>
      </c>
      <c r="AP183" s="19">
        <f t="shared" si="149"/>
        <v>29.999999999999996</v>
      </c>
      <c r="AQ183" s="19">
        <f t="shared" si="166"/>
        <v>139.4999999999998</v>
      </c>
      <c r="AR183" s="19">
        <f t="shared" si="150"/>
        <v>0.29999999999999993</v>
      </c>
      <c r="AS183" s="19">
        <f t="shared" si="151"/>
        <v>-0.51961524227066325</v>
      </c>
      <c r="AT183" s="4" t="s">
        <v>0</v>
      </c>
      <c r="AU183" s="4">
        <f t="shared" si="152"/>
        <v>2302</v>
      </c>
      <c r="AV183" s="19">
        <f t="shared" si="122"/>
        <v>131.88996669133491</v>
      </c>
      <c r="AW183" s="19">
        <f t="shared" si="123"/>
        <v>99.680384757729144</v>
      </c>
      <c r="AX183" s="8">
        <f t="shared" si="153"/>
        <v>5</v>
      </c>
      <c r="AY183" s="4">
        <f t="shared" si="154"/>
        <v>12</v>
      </c>
      <c r="AZ183" s="8">
        <f t="shared" si="155"/>
        <v>1015.5999999999999</v>
      </c>
      <c r="BA183" s="4">
        <f t="shared" si="156"/>
        <v>0</v>
      </c>
      <c r="BB183" s="4">
        <f t="shared" si="157"/>
        <v>0</v>
      </c>
      <c r="BC183" s="4" t="str">
        <f t="shared" si="158"/>
        <v>G0</v>
      </c>
      <c r="BD183" s="4">
        <f t="shared" si="159"/>
        <v>0</v>
      </c>
      <c r="BE183" s="19">
        <f t="shared" si="160"/>
        <v>0.90000000000000913</v>
      </c>
      <c r="BF183" s="19">
        <f t="shared" si="161"/>
        <v>1.5000000000000389</v>
      </c>
      <c r="BG183" s="19">
        <f t="shared" si="162"/>
        <v>156.86989764584442</v>
      </c>
      <c r="BH183" s="1" t="str">
        <f t="shared" si="163"/>
        <v>T,2301,130.5,100.3,5,12,1015.5,0,0,G0,0</v>
      </c>
      <c r="BI183" s="1" t="str">
        <f t="shared" si="164"/>
        <v>T,2302,131.9,99.7,5,12,1015.6,0,0,G0,0</v>
      </c>
      <c r="BJ183" s="1" t="str">
        <f t="shared" si="124"/>
        <v/>
      </c>
      <c r="BK183" s="1" t="str">
        <f t="shared" si="125"/>
        <v>130.8,99.7,5.0,9.0,0.0,139.5,30.0,139.5</v>
      </c>
    </row>
    <row r="184" spans="1:63" x14ac:dyDescent="0.2">
      <c r="A184" s="4">
        <f t="shared" si="167"/>
        <v>15.599999999999961</v>
      </c>
      <c r="B184" s="4">
        <f t="shared" si="126"/>
        <v>77.999999999999801</v>
      </c>
      <c r="C184" s="4">
        <f t="shared" si="127"/>
        <v>1</v>
      </c>
      <c r="D184" s="4">
        <v>1</v>
      </c>
      <c r="E184" s="4">
        <f t="shared" si="128"/>
        <v>15.599999999999961</v>
      </c>
      <c r="F184" s="19">
        <f t="shared" si="112"/>
        <v>0</v>
      </c>
      <c r="G184" s="19">
        <f t="shared" si="129"/>
        <v>0</v>
      </c>
      <c r="H184" s="19"/>
      <c r="I184" s="19">
        <f t="shared" si="130"/>
        <v>131.58996669133489</v>
      </c>
      <c r="J184" s="19">
        <f t="shared" si="131"/>
        <v>100.1999999999998</v>
      </c>
      <c r="K184" s="19"/>
      <c r="L184" s="19">
        <f t="shared" si="132"/>
        <v>7.794228634059948</v>
      </c>
      <c r="M184" s="19">
        <f t="shared" si="133"/>
        <v>4.4999999999999991</v>
      </c>
      <c r="N184" s="19">
        <f t="shared" si="134"/>
        <v>9</v>
      </c>
      <c r="O184" s="19">
        <f t="shared" si="135"/>
        <v>0.52359877559829882</v>
      </c>
      <c r="P184" s="19">
        <f t="shared" si="136"/>
        <v>29.999999999999996</v>
      </c>
      <c r="Q184" s="19">
        <f t="shared" si="165"/>
        <v>140.39999999999978</v>
      </c>
      <c r="R184" s="19">
        <f t="shared" si="137"/>
        <v>-0.29999999999999993</v>
      </c>
      <c r="S184" s="19">
        <f t="shared" si="138"/>
        <v>0.51961524227066325</v>
      </c>
      <c r="T184" s="4" t="s">
        <v>0</v>
      </c>
      <c r="U184" s="4">
        <f t="shared" si="139"/>
        <v>2301</v>
      </c>
      <c r="V184" s="19">
        <f t="shared" si="113"/>
        <v>131.28996669133488</v>
      </c>
      <c r="W184" s="19">
        <f t="shared" si="114"/>
        <v>100.71961524227046</v>
      </c>
      <c r="X184" s="8">
        <f t="shared" si="140"/>
        <v>5</v>
      </c>
      <c r="Y184" s="4">
        <f t="shared" si="115"/>
        <v>12</v>
      </c>
      <c r="Z184" s="8">
        <f t="shared" si="141"/>
        <v>1015.5999999999999</v>
      </c>
      <c r="AA184" s="4">
        <f t="shared" si="142"/>
        <v>0</v>
      </c>
      <c r="AB184" s="4">
        <f t="shared" si="143"/>
        <v>0</v>
      </c>
      <c r="AC184" s="4" t="str">
        <f t="shared" si="144"/>
        <v>G0</v>
      </c>
      <c r="AD184" s="4">
        <f t="shared" si="145"/>
        <v>0</v>
      </c>
      <c r="AE184" s="4">
        <f t="shared" si="146"/>
        <v>15.69999999999996</v>
      </c>
      <c r="AF184" s="19">
        <f t="shared" si="116"/>
        <v>0</v>
      </c>
      <c r="AG184" s="19">
        <f t="shared" si="117"/>
        <v>0</v>
      </c>
      <c r="AH184" s="19"/>
      <c r="AI184" s="19">
        <f t="shared" si="118"/>
        <v>132.36938955474088</v>
      </c>
      <c r="AJ184" s="19">
        <f t="shared" si="119"/>
        <v>100.64999999999981</v>
      </c>
      <c r="AK184" s="19"/>
      <c r="AL184" s="19">
        <f t="shared" si="120"/>
        <v>7.794228634059948</v>
      </c>
      <c r="AM184" s="19">
        <f t="shared" si="121"/>
        <v>4.4999999999999991</v>
      </c>
      <c r="AN184" s="19">
        <f t="shared" si="147"/>
        <v>9</v>
      </c>
      <c r="AO184" s="19">
        <f t="shared" si="148"/>
        <v>0.52359877559829882</v>
      </c>
      <c r="AP184" s="19">
        <f t="shared" si="149"/>
        <v>29.999999999999996</v>
      </c>
      <c r="AQ184" s="19">
        <f t="shared" si="166"/>
        <v>140.39999999999981</v>
      </c>
      <c r="AR184" s="19">
        <f t="shared" si="150"/>
        <v>0.29999999999999993</v>
      </c>
      <c r="AS184" s="19">
        <f t="shared" si="151"/>
        <v>-0.51961524227066325</v>
      </c>
      <c r="AT184" s="4" t="s">
        <v>0</v>
      </c>
      <c r="AU184" s="4">
        <f t="shared" si="152"/>
        <v>2302</v>
      </c>
      <c r="AV184" s="19">
        <f t="shared" si="122"/>
        <v>132.66938955474089</v>
      </c>
      <c r="AW184" s="19">
        <f t="shared" si="123"/>
        <v>100.13038475772915</v>
      </c>
      <c r="AX184" s="8">
        <f t="shared" si="153"/>
        <v>5</v>
      </c>
      <c r="AY184" s="4">
        <f t="shared" si="154"/>
        <v>12</v>
      </c>
      <c r="AZ184" s="8">
        <f t="shared" si="155"/>
        <v>1015.6999999999999</v>
      </c>
      <c r="BA184" s="4">
        <f t="shared" si="156"/>
        <v>0</v>
      </c>
      <c r="BB184" s="4">
        <f t="shared" si="157"/>
        <v>0</v>
      </c>
      <c r="BC184" s="4" t="str">
        <f t="shared" si="158"/>
        <v>G0</v>
      </c>
      <c r="BD184" s="4">
        <f t="shared" si="159"/>
        <v>0</v>
      </c>
      <c r="BE184" s="19">
        <f t="shared" si="160"/>
        <v>0.89999999999999158</v>
      </c>
      <c r="BF184" s="19">
        <f t="shared" si="161"/>
        <v>1.5000000000000071</v>
      </c>
      <c r="BG184" s="19">
        <f t="shared" si="162"/>
        <v>156.86989764584447</v>
      </c>
      <c r="BH184" s="1" t="str">
        <f t="shared" si="163"/>
        <v>T,2301,131.3,100.7,5,12,1015.6,0,0,G0,0</v>
      </c>
      <c r="BI184" s="1" t="str">
        <f t="shared" si="164"/>
        <v>T,2302,132.7,100.1,5,12,1015.7,0,0,G0,0</v>
      </c>
      <c r="BJ184" s="1" t="str">
        <f t="shared" si="124"/>
        <v>T,2301,131.3,100.7,5,12,1015.6,0,0,G0,0|T,2302,132.7,100.1,5,12,1015.7,0,0,G0,0|</v>
      </c>
      <c r="BK184" s="1" t="str">
        <f t="shared" si="125"/>
        <v>131.6,100.2,5.0,9.0,0.0,140.4,30.0,140.4</v>
      </c>
    </row>
    <row r="185" spans="1:63" x14ac:dyDescent="0.2">
      <c r="A185" s="4">
        <f t="shared" si="167"/>
        <v>15.69999999999996</v>
      </c>
      <c r="B185" s="4">
        <f t="shared" si="126"/>
        <v>78.499999999999801</v>
      </c>
      <c r="C185" s="4">
        <f t="shared" si="127"/>
        <v>0</v>
      </c>
      <c r="D185" s="4">
        <v>1</v>
      </c>
      <c r="E185" s="4">
        <f t="shared" si="128"/>
        <v>15.69999999999996</v>
      </c>
      <c r="F185" s="19">
        <f t="shared" si="112"/>
        <v>0</v>
      </c>
      <c r="G185" s="19">
        <f t="shared" si="129"/>
        <v>0</v>
      </c>
      <c r="H185" s="19"/>
      <c r="I185" s="19">
        <f t="shared" si="130"/>
        <v>132.36938955474088</v>
      </c>
      <c r="J185" s="19">
        <f t="shared" si="131"/>
        <v>100.64999999999981</v>
      </c>
      <c r="K185" s="19"/>
      <c r="L185" s="19">
        <f t="shared" si="132"/>
        <v>7.794228634059948</v>
      </c>
      <c r="M185" s="19">
        <f t="shared" si="133"/>
        <v>4.4999999999999991</v>
      </c>
      <c r="N185" s="19">
        <f t="shared" si="134"/>
        <v>9</v>
      </c>
      <c r="O185" s="19">
        <f t="shared" si="135"/>
        <v>0.52359877559829882</v>
      </c>
      <c r="P185" s="19">
        <f t="shared" si="136"/>
        <v>29.999999999999996</v>
      </c>
      <c r="Q185" s="19">
        <f t="shared" si="165"/>
        <v>141.29999999999978</v>
      </c>
      <c r="R185" s="19">
        <f t="shared" si="137"/>
        <v>-0.29999999999999993</v>
      </c>
      <c r="S185" s="19">
        <f t="shared" si="138"/>
        <v>0.51961524227066325</v>
      </c>
      <c r="T185" s="4" t="s">
        <v>0</v>
      </c>
      <c r="U185" s="4">
        <f t="shared" si="139"/>
        <v>2301</v>
      </c>
      <c r="V185" s="19">
        <f t="shared" si="113"/>
        <v>132.06938955474087</v>
      </c>
      <c r="W185" s="19">
        <f t="shared" si="114"/>
        <v>101.16961524227047</v>
      </c>
      <c r="X185" s="8">
        <f t="shared" si="140"/>
        <v>5</v>
      </c>
      <c r="Y185" s="4">
        <f t="shared" si="115"/>
        <v>12</v>
      </c>
      <c r="Z185" s="8">
        <f t="shared" si="141"/>
        <v>1015.6999999999999</v>
      </c>
      <c r="AA185" s="4">
        <f t="shared" si="142"/>
        <v>0</v>
      </c>
      <c r="AB185" s="4">
        <f t="shared" si="143"/>
        <v>0</v>
      </c>
      <c r="AC185" s="4" t="str">
        <f t="shared" si="144"/>
        <v>G0</v>
      </c>
      <c r="AD185" s="4">
        <f t="shared" si="145"/>
        <v>0</v>
      </c>
      <c r="AE185" s="4">
        <f t="shared" si="146"/>
        <v>15.79999999999996</v>
      </c>
      <c r="AF185" s="19">
        <f t="shared" si="116"/>
        <v>0</v>
      </c>
      <c r="AG185" s="19">
        <f t="shared" si="117"/>
        <v>0</v>
      </c>
      <c r="AH185" s="19"/>
      <c r="AI185" s="19">
        <f t="shared" si="118"/>
        <v>133.14881241814686</v>
      </c>
      <c r="AJ185" s="19">
        <f t="shared" si="119"/>
        <v>101.09999999999981</v>
      </c>
      <c r="AK185" s="19"/>
      <c r="AL185" s="19">
        <f t="shared" si="120"/>
        <v>7.794228634059948</v>
      </c>
      <c r="AM185" s="19">
        <f t="shared" si="121"/>
        <v>4.4999999999999991</v>
      </c>
      <c r="AN185" s="19">
        <f t="shared" si="147"/>
        <v>9</v>
      </c>
      <c r="AO185" s="19">
        <f t="shared" si="148"/>
        <v>0.52359877559829882</v>
      </c>
      <c r="AP185" s="19">
        <f t="shared" si="149"/>
        <v>29.999999999999996</v>
      </c>
      <c r="AQ185" s="19">
        <f t="shared" si="166"/>
        <v>141.29999999999981</v>
      </c>
      <c r="AR185" s="19">
        <f t="shared" si="150"/>
        <v>0.29999999999999993</v>
      </c>
      <c r="AS185" s="19">
        <f t="shared" si="151"/>
        <v>-0.51961524227066325</v>
      </c>
      <c r="AT185" s="4" t="s">
        <v>0</v>
      </c>
      <c r="AU185" s="4">
        <f t="shared" si="152"/>
        <v>2302</v>
      </c>
      <c r="AV185" s="19">
        <f t="shared" si="122"/>
        <v>133.44881241814687</v>
      </c>
      <c r="AW185" s="19">
        <f t="shared" si="123"/>
        <v>100.58038475772915</v>
      </c>
      <c r="AX185" s="8">
        <f t="shared" si="153"/>
        <v>5</v>
      </c>
      <c r="AY185" s="4">
        <f t="shared" si="154"/>
        <v>12</v>
      </c>
      <c r="AZ185" s="8">
        <f t="shared" si="155"/>
        <v>1015.8</v>
      </c>
      <c r="BA185" s="4">
        <f t="shared" si="156"/>
        <v>0</v>
      </c>
      <c r="BB185" s="4">
        <f t="shared" si="157"/>
        <v>0</v>
      </c>
      <c r="BC185" s="4" t="str">
        <f t="shared" si="158"/>
        <v>G0</v>
      </c>
      <c r="BD185" s="4">
        <f t="shared" si="159"/>
        <v>0</v>
      </c>
      <c r="BE185" s="19">
        <f t="shared" si="160"/>
        <v>0.89999999999999158</v>
      </c>
      <c r="BF185" s="19">
        <f t="shared" si="161"/>
        <v>1.5000000000000071</v>
      </c>
      <c r="BG185" s="19">
        <f t="shared" si="162"/>
        <v>156.86989764584447</v>
      </c>
      <c r="BH185" s="1" t="str">
        <f t="shared" si="163"/>
        <v>T,2301,132.1,101.2,5,12,1015.7,0,0,G0,0</v>
      </c>
      <c r="BI185" s="1" t="str">
        <f t="shared" si="164"/>
        <v>T,2302,133.4,100.6,5,12,1015.8,0,0,G0,0</v>
      </c>
      <c r="BJ185" s="1" t="str">
        <f t="shared" si="124"/>
        <v/>
      </c>
      <c r="BK185" s="1" t="str">
        <f t="shared" si="125"/>
        <v>132.4,100.7,5.0,9.0,0.0,141.3,30.0,141.3</v>
      </c>
    </row>
    <row r="186" spans="1:63" x14ac:dyDescent="0.2">
      <c r="A186" s="4">
        <f t="shared" si="167"/>
        <v>15.79999999999996</v>
      </c>
      <c r="B186" s="4">
        <f t="shared" si="126"/>
        <v>78.999999999999801</v>
      </c>
      <c r="C186" s="4">
        <f t="shared" si="127"/>
        <v>1</v>
      </c>
      <c r="D186" s="4">
        <v>1</v>
      </c>
      <c r="E186" s="4">
        <f t="shared" si="128"/>
        <v>15.79999999999996</v>
      </c>
      <c r="F186" s="19">
        <f t="shared" si="112"/>
        <v>0</v>
      </c>
      <c r="G186" s="19">
        <f t="shared" si="129"/>
        <v>0</v>
      </c>
      <c r="H186" s="19"/>
      <c r="I186" s="19">
        <f t="shared" si="130"/>
        <v>133.14881241814686</v>
      </c>
      <c r="J186" s="19">
        <f t="shared" si="131"/>
        <v>101.09999999999981</v>
      </c>
      <c r="K186" s="19"/>
      <c r="L186" s="19">
        <f t="shared" si="132"/>
        <v>7.794228634059948</v>
      </c>
      <c r="M186" s="19">
        <f t="shared" si="133"/>
        <v>4.4999999999999991</v>
      </c>
      <c r="N186" s="19">
        <f t="shared" si="134"/>
        <v>9</v>
      </c>
      <c r="O186" s="19">
        <f t="shared" si="135"/>
        <v>0.52359877559829882</v>
      </c>
      <c r="P186" s="19">
        <f t="shared" si="136"/>
        <v>29.999999999999996</v>
      </c>
      <c r="Q186" s="19">
        <f t="shared" si="165"/>
        <v>142.19999999999979</v>
      </c>
      <c r="R186" s="19">
        <f t="shared" si="137"/>
        <v>-0.29999999999999993</v>
      </c>
      <c r="S186" s="19">
        <f t="shared" si="138"/>
        <v>0.51961524227066325</v>
      </c>
      <c r="T186" s="4" t="s">
        <v>0</v>
      </c>
      <c r="U186" s="4">
        <f t="shared" si="139"/>
        <v>2301</v>
      </c>
      <c r="V186" s="19">
        <f t="shared" si="113"/>
        <v>132.84881241814685</v>
      </c>
      <c r="W186" s="19">
        <f t="shared" si="114"/>
        <v>101.61961524227047</v>
      </c>
      <c r="X186" s="8">
        <f t="shared" si="140"/>
        <v>5</v>
      </c>
      <c r="Y186" s="4">
        <f t="shared" si="115"/>
        <v>12</v>
      </c>
      <c r="Z186" s="8">
        <f t="shared" si="141"/>
        <v>1015.8</v>
      </c>
      <c r="AA186" s="4">
        <f t="shared" si="142"/>
        <v>0</v>
      </c>
      <c r="AB186" s="4">
        <f t="shared" si="143"/>
        <v>0</v>
      </c>
      <c r="AC186" s="4" t="str">
        <f t="shared" si="144"/>
        <v>G0</v>
      </c>
      <c r="AD186" s="4">
        <f t="shared" si="145"/>
        <v>0</v>
      </c>
      <c r="AE186" s="4">
        <f t="shared" si="146"/>
        <v>15.899999999999959</v>
      </c>
      <c r="AF186" s="19">
        <f t="shared" si="116"/>
        <v>0</v>
      </c>
      <c r="AG186" s="19">
        <f t="shared" si="117"/>
        <v>0</v>
      </c>
      <c r="AH186" s="19"/>
      <c r="AI186" s="19">
        <f t="shared" si="118"/>
        <v>133.92823528155287</v>
      </c>
      <c r="AJ186" s="19">
        <f t="shared" si="119"/>
        <v>101.5499999999998</v>
      </c>
      <c r="AK186" s="19"/>
      <c r="AL186" s="19">
        <f t="shared" si="120"/>
        <v>7.794228634059948</v>
      </c>
      <c r="AM186" s="19">
        <f t="shared" si="121"/>
        <v>4.4999999999999991</v>
      </c>
      <c r="AN186" s="19">
        <f t="shared" si="147"/>
        <v>9</v>
      </c>
      <c r="AO186" s="19">
        <f t="shared" si="148"/>
        <v>0.52359877559829882</v>
      </c>
      <c r="AP186" s="19">
        <f t="shared" si="149"/>
        <v>29.999999999999996</v>
      </c>
      <c r="AQ186" s="19">
        <f t="shared" si="166"/>
        <v>142.19999999999982</v>
      </c>
      <c r="AR186" s="19">
        <f t="shared" si="150"/>
        <v>0.29999999999999993</v>
      </c>
      <c r="AS186" s="19">
        <f t="shared" si="151"/>
        <v>-0.51961524227066325</v>
      </c>
      <c r="AT186" s="4" t="s">
        <v>0</v>
      </c>
      <c r="AU186" s="4">
        <f t="shared" si="152"/>
        <v>2302</v>
      </c>
      <c r="AV186" s="19">
        <f t="shared" si="122"/>
        <v>134.22823528155288</v>
      </c>
      <c r="AW186" s="19">
        <f t="shared" si="123"/>
        <v>101.03038475772914</v>
      </c>
      <c r="AX186" s="8">
        <f t="shared" si="153"/>
        <v>5</v>
      </c>
      <c r="AY186" s="4">
        <f t="shared" si="154"/>
        <v>12</v>
      </c>
      <c r="AZ186" s="8">
        <f t="shared" si="155"/>
        <v>1015.9</v>
      </c>
      <c r="BA186" s="4">
        <f t="shared" si="156"/>
        <v>0</v>
      </c>
      <c r="BB186" s="4">
        <f t="shared" si="157"/>
        <v>0</v>
      </c>
      <c r="BC186" s="4" t="str">
        <f t="shared" si="158"/>
        <v>G0</v>
      </c>
      <c r="BD186" s="4">
        <f t="shared" si="159"/>
        <v>0</v>
      </c>
      <c r="BE186" s="19">
        <f t="shared" si="160"/>
        <v>0.90000000000000913</v>
      </c>
      <c r="BF186" s="19">
        <f t="shared" si="161"/>
        <v>1.5000000000000389</v>
      </c>
      <c r="BG186" s="19">
        <f t="shared" si="162"/>
        <v>156.86989764584442</v>
      </c>
      <c r="BH186" s="1" t="str">
        <f t="shared" si="163"/>
        <v>T,2301,132.8,101.6,5,12,1015.8,0,0,G0,0</v>
      </c>
      <c r="BI186" s="1" t="str">
        <f t="shared" si="164"/>
        <v>T,2302,134.2,101.0,5,12,1015.9,0,0,G0,0</v>
      </c>
      <c r="BJ186" s="1" t="str">
        <f t="shared" si="124"/>
        <v>T,2301,132.8,101.6,5,12,1015.8,0,0,G0,0|T,2302,134.2,101.0,5,12,1015.9,0,0,G0,0|</v>
      </c>
      <c r="BK186" s="1" t="str">
        <f t="shared" si="125"/>
        <v>133.1,101.1,5.0,9.0,0.0,142.2,30.0,142.2</v>
      </c>
    </row>
    <row r="187" spans="1:63" x14ac:dyDescent="0.2">
      <c r="A187" s="4">
        <f t="shared" si="167"/>
        <v>15.899999999999959</v>
      </c>
      <c r="B187" s="4">
        <f t="shared" si="126"/>
        <v>79.499999999999787</v>
      </c>
      <c r="C187" s="4">
        <f t="shared" si="127"/>
        <v>0</v>
      </c>
      <c r="D187" s="4">
        <v>1</v>
      </c>
      <c r="E187" s="4">
        <f t="shared" si="128"/>
        <v>15.899999999999959</v>
      </c>
      <c r="F187" s="19">
        <f t="shared" si="112"/>
        <v>0</v>
      </c>
      <c r="G187" s="19">
        <f t="shared" si="129"/>
        <v>0</v>
      </c>
      <c r="H187" s="19"/>
      <c r="I187" s="19">
        <f t="shared" si="130"/>
        <v>133.92823528155287</v>
      </c>
      <c r="J187" s="19">
        <f t="shared" si="131"/>
        <v>101.5499999999998</v>
      </c>
      <c r="K187" s="19"/>
      <c r="L187" s="19">
        <f t="shared" si="132"/>
        <v>7.794228634059948</v>
      </c>
      <c r="M187" s="19">
        <f t="shared" si="133"/>
        <v>4.4999999999999991</v>
      </c>
      <c r="N187" s="19">
        <f t="shared" si="134"/>
        <v>9</v>
      </c>
      <c r="O187" s="19">
        <f t="shared" si="135"/>
        <v>0.52359877559829882</v>
      </c>
      <c r="P187" s="19">
        <f t="shared" si="136"/>
        <v>29.999999999999996</v>
      </c>
      <c r="Q187" s="19">
        <f t="shared" si="165"/>
        <v>143.0999999999998</v>
      </c>
      <c r="R187" s="19">
        <f t="shared" si="137"/>
        <v>-0.29999999999999993</v>
      </c>
      <c r="S187" s="19">
        <f t="shared" si="138"/>
        <v>0.51961524227066325</v>
      </c>
      <c r="T187" s="4" t="s">
        <v>0</v>
      </c>
      <c r="U187" s="4">
        <f t="shared" si="139"/>
        <v>2301</v>
      </c>
      <c r="V187" s="19">
        <f t="shared" si="113"/>
        <v>133.62823528155286</v>
      </c>
      <c r="W187" s="19">
        <f t="shared" si="114"/>
        <v>102.06961524227046</v>
      </c>
      <c r="X187" s="8">
        <f t="shared" si="140"/>
        <v>5</v>
      </c>
      <c r="Y187" s="4">
        <f t="shared" si="115"/>
        <v>12</v>
      </c>
      <c r="Z187" s="8">
        <f t="shared" si="141"/>
        <v>1015.9</v>
      </c>
      <c r="AA187" s="4">
        <f t="shared" si="142"/>
        <v>0</v>
      </c>
      <c r="AB187" s="4">
        <f t="shared" si="143"/>
        <v>0</v>
      </c>
      <c r="AC187" s="4" t="str">
        <f t="shared" si="144"/>
        <v>G0</v>
      </c>
      <c r="AD187" s="4">
        <f t="shared" si="145"/>
        <v>0</v>
      </c>
      <c r="AE187" s="4">
        <f t="shared" si="146"/>
        <v>15.999999999999959</v>
      </c>
      <c r="AF187" s="19">
        <f t="shared" si="116"/>
        <v>0</v>
      </c>
      <c r="AG187" s="19">
        <f t="shared" si="117"/>
        <v>0</v>
      </c>
      <c r="AH187" s="19"/>
      <c r="AI187" s="19">
        <f t="shared" si="118"/>
        <v>134.70765814495886</v>
      </c>
      <c r="AJ187" s="19">
        <f t="shared" si="119"/>
        <v>101.9999999999998</v>
      </c>
      <c r="AK187" s="19"/>
      <c r="AL187" s="19">
        <f t="shared" si="120"/>
        <v>7.794228634059948</v>
      </c>
      <c r="AM187" s="19">
        <f t="shared" si="121"/>
        <v>4.4999999999999991</v>
      </c>
      <c r="AN187" s="19">
        <f t="shared" si="147"/>
        <v>9</v>
      </c>
      <c r="AO187" s="19">
        <f t="shared" si="148"/>
        <v>0.52359877559829882</v>
      </c>
      <c r="AP187" s="19">
        <f t="shared" si="149"/>
        <v>29.999999999999996</v>
      </c>
      <c r="AQ187" s="19">
        <f t="shared" si="166"/>
        <v>143.09999999999982</v>
      </c>
      <c r="AR187" s="19">
        <f t="shared" si="150"/>
        <v>0.29999999999999993</v>
      </c>
      <c r="AS187" s="19">
        <f t="shared" si="151"/>
        <v>-0.51961524227066325</v>
      </c>
      <c r="AT187" s="4" t="s">
        <v>0</v>
      </c>
      <c r="AU187" s="4">
        <f t="shared" si="152"/>
        <v>2302</v>
      </c>
      <c r="AV187" s="19">
        <f t="shared" si="122"/>
        <v>135.00765814495887</v>
      </c>
      <c r="AW187" s="19">
        <f t="shared" si="123"/>
        <v>101.48038475772914</v>
      </c>
      <c r="AX187" s="8">
        <f t="shared" si="153"/>
        <v>5</v>
      </c>
      <c r="AY187" s="4">
        <f t="shared" si="154"/>
        <v>12</v>
      </c>
      <c r="AZ187" s="8">
        <f t="shared" si="155"/>
        <v>1016</v>
      </c>
      <c r="BA187" s="4">
        <f t="shared" si="156"/>
        <v>0</v>
      </c>
      <c r="BB187" s="4">
        <f t="shared" si="157"/>
        <v>0</v>
      </c>
      <c r="BC187" s="4" t="str">
        <f t="shared" si="158"/>
        <v>G0</v>
      </c>
      <c r="BD187" s="4">
        <f t="shared" si="159"/>
        <v>0</v>
      </c>
      <c r="BE187" s="19">
        <f t="shared" si="160"/>
        <v>0.89999999999999158</v>
      </c>
      <c r="BF187" s="19">
        <f t="shared" si="161"/>
        <v>1.5000000000000071</v>
      </c>
      <c r="BG187" s="19">
        <f t="shared" si="162"/>
        <v>156.86989764584447</v>
      </c>
      <c r="BH187" s="1" t="str">
        <f t="shared" si="163"/>
        <v>T,2301,133.6,102.1,5,12,1015.9,0,0,G0,0</v>
      </c>
      <c r="BI187" s="1" t="str">
        <f t="shared" si="164"/>
        <v>T,2302,135.0,101.5,5,12,1016.0,0,0,G0,0</v>
      </c>
      <c r="BJ187" s="1" t="str">
        <f t="shared" si="124"/>
        <v/>
      </c>
      <c r="BK187" s="1" t="str">
        <f t="shared" si="125"/>
        <v>133.9,101.6,5.0,9.0,0.0,143.1,30.0,143.1</v>
      </c>
    </row>
    <row r="188" spans="1:63" x14ac:dyDescent="0.2">
      <c r="A188" s="4">
        <f t="shared" si="167"/>
        <v>15.999999999999959</v>
      </c>
      <c r="B188" s="4">
        <f t="shared" si="126"/>
        <v>79.999999999999787</v>
      </c>
      <c r="C188" s="4">
        <f t="shared" si="127"/>
        <v>1</v>
      </c>
      <c r="D188" s="4">
        <v>1</v>
      </c>
      <c r="E188" s="4">
        <f t="shared" si="128"/>
        <v>15.999999999999959</v>
      </c>
      <c r="F188" s="19">
        <f t="shared" si="112"/>
        <v>0</v>
      </c>
      <c r="G188" s="19">
        <f t="shared" si="129"/>
        <v>0</v>
      </c>
      <c r="H188" s="19"/>
      <c r="I188" s="19">
        <f t="shared" si="130"/>
        <v>134.70765814495886</v>
      </c>
      <c r="J188" s="19">
        <f t="shared" si="131"/>
        <v>101.9999999999998</v>
      </c>
      <c r="K188" s="19"/>
      <c r="L188" s="19">
        <f t="shared" si="132"/>
        <v>7.794228634059948</v>
      </c>
      <c r="M188" s="19">
        <f t="shared" si="133"/>
        <v>4.4999999999999991</v>
      </c>
      <c r="N188" s="19">
        <f t="shared" si="134"/>
        <v>9</v>
      </c>
      <c r="O188" s="19">
        <f t="shared" si="135"/>
        <v>0.52359877559829882</v>
      </c>
      <c r="P188" s="19">
        <f t="shared" si="136"/>
        <v>29.999999999999996</v>
      </c>
      <c r="Q188" s="19">
        <f t="shared" si="165"/>
        <v>143.9999999999998</v>
      </c>
      <c r="R188" s="19">
        <f t="shared" si="137"/>
        <v>-0.29999999999999993</v>
      </c>
      <c r="S188" s="19">
        <f t="shared" si="138"/>
        <v>0.51961524227066325</v>
      </c>
      <c r="T188" s="4" t="s">
        <v>0</v>
      </c>
      <c r="U188" s="4">
        <f t="shared" si="139"/>
        <v>2301</v>
      </c>
      <c r="V188" s="19">
        <f t="shared" si="113"/>
        <v>134.40765814495884</v>
      </c>
      <c r="W188" s="19">
        <f t="shared" si="114"/>
        <v>102.51961524227046</v>
      </c>
      <c r="X188" s="8">
        <f t="shared" si="140"/>
        <v>5</v>
      </c>
      <c r="Y188" s="4">
        <f t="shared" si="115"/>
        <v>12</v>
      </c>
      <c r="Z188" s="8">
        <f t="shared" si="141"/>
        <v>1016</v>
      </c>
      <c r="AA188" s="4">
        <f t="shared" si="142"/>
        <v>0</v>
      </c>
      <c r="AB188" s="4">
        <f t="shared" si="143"/>
        <v>0</v>
      </c>
      <c r="AC188" s="4" t="str">
        <f t="shared" si="144"/>
        <v>G0</v>
      </c>
      <c r="AD188" s="4">
        <f t="shared" si="145"/>
        <v>0</v>
      </c>
      <c r="AE188" s="4">
        <f t="shared" si="146"/>
        <v>16.099999999999959</v>
      </c>
      <c r="AF188" s="19">
        <f t="shared" si="116"/>
        <v>0</v>
      </c>
      <c r="AG188" s="19">
        <f t="shared" si="117"/>
        <v>0</v>
      </c>
      <c r="AH188" s="19"/>
      <c r="AI188" s="19">
        <f t="shared" si="118"/>
        <v>135.48708100836484</v>
      </c>
      <c r="AJ188" s="19">
        <f t="shared" si="119"/>
        <v>102.4499999999998</v>
      </c>
      <c r="AK188" s="19"/>
      <c r="AL188" s="19">
        <f t="shared" si="120"/>
        <v>7.794228634059948</v>
      </c>
      <c r="AM188" s="19">
        <f t="shared" si="121"/>
        <v>4.4999999999999991</v>
      </c>
      <c r="AN188" s="19">
        <f t="shared" si="147"/>
        <v>9</v>
      </c>
      <c r="AO188" s="19">
        <f t="shared" si="148"/>
        <v>0.52359877559829882</v>
      </c>
      <c r="AP188" s="19">
        <f t="shared" si="149"/>
        <v>29.999999999999996</v>
      </c>
      <c r="AQ188" s="19">
        <f t="shared" si="166"/>
        <v>143.99999999999983</v>
      </c>
      <c r="AR188" s="19">
        <f t="shared" si="150"/>
        <v>0.29999999999999993</v>
      </c>
      <c r="AS188" s="19">
        <f t="shared" si="151"/>
        <v>-0.51961524227066325</v>
      </c>
      <c r="AT188" s="4" t="s">
        <v>0</v>
      </c>
      <c r="AU188" s="4">
        <f t="shared" si="152"/>
        <v>2302</v>
      </c>
      <c r="AV188" s="19">
        <f t="shared" si="122"/>
        <v>135.78708100836485</v>
      </c>
      <c r="AW188" s="19">
        <f t="shared" si="123"/>
        <v>101.93038475772914</v>
      </c>
      <c r="AX188" s="8">
        <f t="shared" si="153"/>
        <v>5</v>
      </c>
      <c r="AY188" s="4">
        <f t="shared" si="154"/>
        <v>12</v>
      </c>
      <c r="AZ188" s="8">
        <f t="shared" si="155"/>
        <v>1016.0999999999999</v>
      </c>
      <c r="BA188" s="4">
        <f t="shared" si="156"/>
        <v>0</v>
      </c>
      <c r="BB188" s="4">
        <f t="shared" si="157"/>
        <v>0</v>
      </c>
      <c r="BC188" s="4" t="str">
        <f t="shared" si="158"/>
        <v>G0</v>
      </c>
      <c r="BD188" s="4">
        <f t="shared" si="159"/>
        <v>0</v>
      </c>
      <c r="BE188" s="19">
        <f t="shared" si="160"/>
        <v>0.89999999999999158</v>
      </c>
      <c r="BF188" s="19">
        <f t="shared" si="161"/>
        <v>1.5000000000000071</v>
      </c>
      <c r="BG188" s="19">
        <f t="shared" si="162"/>
        <v>156.86989764584447</v>
      </c>
      <c r="BH188" s="1" t="str">
        <f t="shared" si="163"/>
        <v>T,2301,134.4,102.5,5,12,1016.0,0,0,G0,0</v>
      </c>
      <c r="BI188" s="1" t="str">
        <f t="shared" si="164"/>
        <v>T,2302,135.8,101.9,5,12,1016.1,0,0,G0,0</v>
      </c>
      <c r="BJ188" s="1" t="str">
        <f t="shared" si="124"/>
        <v>T,2301,134.4,102.5,5,12,1016.0,0,0,G0,0|T,2302,135.8,101.9,5,12,1016.1,0,0,G0,0|</v>
      </c>
      <c r="BK188" s="1" t="str">
        <f t="shared" si="125"/>
        <v>134.7,102.0,5.0,9.0,0.0,144.0,30.0,144.0</v>
      </c>
    </row>
    <row r="189" spans="1:63" x14ac:dyDescent="0.2">
      <c r="A189" s="4">
        <f t="shared" si="167"/>
        <v>16.099999999999959</v>
      </c>
      <c r="B189" s="4">
        <f t="shared" si="126"/>
        <v>80.499999999999787</v>
      </c>
      <c r="C189" s="4">
        <f t="shared" si="127"/>
        <v>0</v>
      </c>
      <c r="D189" s="4">
        <v>1</v>
      </c>
      <c r="E189" s="4">
        <f t="shared" si="128"/>
        <v>16.099999999999959</v>
      </c>
      <c r="F189" s="19">
        <f t="shared" si="112"/>
        <v>0</v>
      </c>
      <c r="G189" s="19">
        <f t="shared" si="129"/>
        <v>0</v>
      </c>
      <c r="H189" s="19"/>
      <c r="I189" s="19">
        <f t="shared" si="130"/>
        <v>135.48708100836484</v>
      </c>
      <c r="J189" s="19">
        <f t="shared" si="131"/>
        <v>102.4499999999998</v>
      </c>
      <c r="K189" s="19"/>
      <c r="L189" s="19">
        <f t="shared" si="132"/>
        <v>7.794228634059948</v>
      </c>
      <c r="M189" s="19">
        <f t="shared" si="133"/>
        <v>4.4999999999999991</v>
      </c>
      <c r="N189" s="19">
        <f t="shared" si="134"/>
        <v>9</v>
      </c>
      <c r="O189" s="19">
        <f t="shared" si="135"/>
        <v>0.52359877559829882</v>
      </c>
      <c r="P189" s="19">
        <f t="shared" si="136"/>
        <v>29.999999999999996</v>
      </c>
      <c r="Q189" s="19">
        <f t="shared" si="165"/>
        <v>144.89999999999981</v>
      </c>
      <c r="R189" s="19">
        <f t="shared" si="137"/>
        <v>-0.29999999999999993</v>
      </c>
      <c r="S189" s="19">
        <f t="shared" si="138"/>
        <v>0.51961524227066325</v>
      </c>
      <c r="T189" s="4" t="s">
        <v>0</v>
      </c>
      <c r="U189" s="4">
        <f t="shared" si="139"/>
        <v>2301</v>
      </c>
      <c r="V189" s="19">
        <f t="shared" si="113"/>
        <v>135.18708100836483</v>
      </c>
      <c r="W189" s="19">
        <f t="shared" si="114"/>
        <v>102.96961524227046</v>
      </c>
      <c r="X189" s="8">
        <f t="shared" si="140"/>
        <v>5</v>
      </c>
      <c r="Y189" s="4">
        <f t="shared" si="115"/>
        <v>12</v>
      </c>
      <c r="Z189" s="8">
        <f t="shared" si="141"/>
        <v>1016.0999999999999</v>
      </c>
      <c r="AA189" s="4">
        <f t="shared" si="142"/>
        <v>0</v>
      </c>
      <c r="AB189" s="4">
        <f t="shared" si="143"/>
        <v>0</v>
      </c>
      <c r="AC189" s="4" t="str">
        <f t="shared" si="144"/>
        <v>G0</v>
      </c>
      <c r="AD189" s="4">
        <f t="shared" si="145"/>
        <v>0</v>
      </c>
      <c r="AE189" s="4">
        <f t="shared" si="146"/>
        <v>16.19999999999996</v>
      </c>
      <c r="AF189" s="19">
        <f t="shared" si="116"/>
        <v>0</v>
      </c>
      <c r="AG189" s="19">
        <f t="shared" si="117"/>
        <v>0</v>
      </c>
      <c r="AH189" s="19"/>
      <c r="AI189" s="19">
        <f t="shared" si="118"/>
        <v>136.26650387177085</v>
      </c>
      <c r="AJ189" s="19">
        <f t="shared" si="119"/>
        <v>102.89999999999981</v>
      </c>
      <c r="AK189" s="19"/>
      <c r="AL189" s="19">
        <f t="shared" si="120"/>
        <v>7.794228634059948</v>
      </c>
      <c r="AM189" s="19">
        <f t="shared" si="121"/>
        <v>4.4999999999999991</v>
      </c>
      <c r="AN189" s="19">
        <f t="shared" si="147"/>
        <v>9</v>
      </c>
      <c r="AO189" s="19">
        <f t="shared" si="148"/>
        <v>0.52359877559829882</v>
      </c>
      <c r="AP189" s="19">
        <f t="shared" si="149"/>
        <v>29.999999999999996</v>
      </c>
      <c r="AQ189" s="19">
        <f t="shared" si="166"/>
        <v>144.89999999999984</v>
      </c>
      <c r="AR189" s="19">
        <f t="shared" si="150"/>
        <v>0.29999999999999993</v>
      </c>
      <c r="AS189" s="19">
        <f t="shared" si="151"/>
        <v>-0.51961524227066325</v>
      </c>
      <c r="AT189" s="4" t="s">
        <v>0</v>
      </c>
      <c r="AU189" s="4">
        <f t="shared" si="152"/>
        <v>2302</v>
      </c>
      <c r="AV189" s="19">
        <f t="shared" si="122"/>
        <v>136.56650387177086</v>
      </c>
      <c r="AW189" s="19">
        <f t="shared" si="123"/>
        <v>102.38038475772915</v>
      </c>
      <c r="AX189" s="8">
        <f t="shared" si="153"/>
        <v>5</v>
      </c>
      <c r="AY189" s="4">
        <f t="shared" si="154"/>
        <v>12</v>
      </c>
      <c r="AZ189" s="8">
        <f t="shared" si="155"/>
        <v>1016.1999999999999</v>
      </c>
      <c r="BA189" s="4">
        <f t="shared" si="156"/>
        <v>0</v>
      </c>
      <c r="BB189" s="4">
        <f t="shared" si="157"/>
        <v>0</v>
      </c>
      <c r="BC189" s="4" t="str">
        <f t="shared" si="158"/>
        <v>G0</v>
      </c>
      <c r="BD189" s="4">
        <f t="shared" si="159"/>
        <v>0</v>
      </c>
      <c r="BE189" s="19">
        <f t="shared" si="160"/>
        <v>0.90000000000001623</v>
      </c>
      <c r="BF189" s="19">
        <f t="shared" si="161"/>
        <v>1.5000000000000333</v>
      </c>
      <c r="BG189" s="19">
        <f t="shared" si="162"/>
        <v>156.86989764584493</v>
      </c>
      <c r="BH189" s="1" t="str">
        <f t="shared" si="163"/>
        <v>T,2301,135.2,103.0,5,12,1016.1,0,0,G0,0</v>
      </c>
      <c r="BI189" s="1" t="str">
        <f t="shared" si="164"/>
        <v>T,2302,136.6,102.4,5,12,1016.2,0,0,G0,0</v>
      </c>
      <c r="BJ189" s="1" t="str">
        <f t="shared" si="124"/>
        <v/>
      </c>
      <c r="BK189" s="1" t="str">
        <f t="shared" si="125"/>
        <v>135.5,102.5,5.0,9.0,0.0,144.9,30.0,144.9</v>
      </c>
    </row>
    <row r="190" spans="1:63" x14ac:dyDescent="0.2">
      <c r="A190" s="4">
        <f t="shared" si="167"/>
        <v>16.19999999999996</v>
      </c>
      <c r="B190" s="4">
        <f t="shared" si="126"/>
        <v>80.999999999999801</v>
      </c>
      <c r="C190" s="4">
        <f t="shared" si="127"/>
        <v>1</v>
      </c>
      <c r="D190" s="4">
        <v>1</v>
      </c>
      <c r="E190" s="4">
        <f t="shared" si="128"/>
        <v>16.19999999999996</v>
      </c>
      <c r="F190" s="19">
        <f t="shared" si="112"/>
        <v>0</v>
      </c>
      <c r="G190" s="19">
        <f t="shared" si="129"/>
        <v>0</v>
      </c>
      <c r="H190" s="19"/>
      <c r="I190" s="19">
        <f t="shared" si="130"/>
        <v>136.26650387177085</v>
      </c>
      <c r="J190" s="19">
        <f t="shared" si="131"/>
        <v>102.89999999999981</v>
      </c>
      <c r="K190" s="19"/>
      <c r="L190" s="19">
        <f t="shared" si="132"/>
        <v>7.794228634059948</v>
      </c>
      <c r="M190" s="19">
        <f t="shared" si="133"/>
        <v>4.4999999999999991</v>
      </c>
      <c r="N190" s="19">
        <f t="shared" si="134"/>
        <v>9</v>
      </c>
      <c r="O190" s="19">
        <f t="shared" si="135"/>
        <v>0.52359877559829882</v>
      </c>
      <c r="P190" s="19">
        <f t="shared" si="136"/>
        <v>29.999999999999996</v>
      </c>
      <c r="Q190" s="19">
        <f t="shared" si="165"/>
        <v>145.79999999999981</v>
      </c>
      <c r="R190" s="19">
        <f t="shared" si="137"/>
        <v>-0.29999999999999993</v>
      </c>
      <c r="S190" s="19">
        <f t="shared" si="138"/>
        <v>0.51961524227066325</v>
      </c>
      <c r="T190" s="4" t="s">
        <v>0</v>
      </c>
      <c r="U190" s="4">
        <f t="shared" si="139"/>
        <v>2301</v>
      </c>
      <c r="V190" s="19">
        <f t="shared" si="113"/>
        <v>135.96650387177084</v>
      </c>
      <c r="W190" s="19">
        <f t="shared" si="114"/>
        <v>103.41961524227047</v>
      </c>
      <c r="X190" s="8">
        <f t="shared" si="140"/>
        <v>5</v>
      </c>
      <c r="Y190" s="4">
        <f t="shared" si="115"/>
        <v>12</v>
      </c>
      <c r="Z190" s="8">
        <f t="shared" si="141"/>
        <v>1016.1999999999999</v>
      </c>
      <c r="AA190" s="4">
        <f t="shared" si="142"/>
        <v>0</v>
      </c>
      <c r="AB190" s="4">
        <f t="shared" si="143"/>
        <v>0</v>
      </c>
      <c r="AC190" s="4" t="str">
        <f t="shared" si="144"/>
        <v>G0</v>
      </c>
      <c r="AD190" s="4">
        <f t="shared" si="145"/>
        <v>0</v>
      </c>
      <c r="AE190" s="4">
        <f t="shared" si="146"/>
        <v>16.299999999999962</v>
      </c>
      <c r="AF190" s="19">
        <f t="shared" si="116"/>
        <v>0</v>
      </c>
      <c r="AG190" s="19">
        <f t="shared" si="117"/>
        <v>0</v>
      </c>
      <c r="AH190" s="19"/>
      <c r="AI190" s="19">
        <f t="shared" si="118"/>
        <v>137.04592673517686</v>
      </c>
      <c r="AJ190" s="19">
        <f t="shared" si="119"/>
        <v>103.34999999999981</v>
      </c>
      <c r="AK190" s="19"/>
      <c r="AL190" s="19">
        <f t="shared" si="120"/>
        <v>7.794228634059948</v>
      </c>
      <c r="AM190" s="19">
        <f t="shared" si="121"/>
        <v>4.4999999999999991</v>
      </c>
      <c r="AN190" s="19">
        <f t="shared" si="147"/>
        <v>9</v>
      </c>
      <c r="AO190" s="19">
        <f t="shared" si="148"/>
        <v>0.52359877559829882</v>
      </c>
      <c r="AP190" s="19">
        <f t="shared" si="149"/>
        <v>29.999999999999996</v>
      </c>
      <c r="AQ190" s="19">
        <f t="shared" si="166"/>
        <v>145.79999999999984</v>
      </c>
      <c r="AR190" s="19">
        <f t="shared" si="150"/>
        <v>0.29999999999999993</v>
      </c>
      <c r="AS190" s="19">
        <f t="shared" si="151"/>
        <v>-0.51961524227066325</v>
      </c>
      <c r="AT190" s="4" t="s">
        <v>0</v>
      </c>
      <c r="AU190" s="4">
        <f t="shared" si="152"/>
        <v>2302</v>
      </c>
      <c r="AV190" s="19">
        <f t="shared" si="122"/>
        <v>137.34592673517687</v>
      </c>
      <c r="AW190" s="19">
        <f t="shared" si="123"/>
        <v>102.83038475772915</v>
      </c>
      <c r="AX190" s="8">
        <f t="shared" si="153"/>
        <v>5</v>
      </c>
      <c r="AY190" s="4">
        <f t="shared" si="154"/>
        <v>12</v>
      </c>
      <c r="AZ190" s="8">
        <f t="shared" si="155"/>
        <v>1016.3</v>
      </c>
      <c r="BA190" s="4">
        <f t="shared" si="156"/>
        <v>0</v>
      </c>
      <c r="BB190" s="4">
        <f t="shared" si="157"/>
        <v>0</v>
      </c>
      <c r="BC190" s="4" t="str">
        <f t="shared" si="158"/>
        <v>G0</v>
      </c>
      <c r="BD190" s="4">
        <f t="shared" si="159"/>
        <v>0</v>
      </c>
      <c r="BE190" s="19">
        <f t="shared" si="160"/>
        <v>0.90000000000001623</v>
      </c>
      <c r="BF190" s="19">
        <f t="shared" si="161"/>
        <v>1.5000000000000333</v>
      </c>
      <c r="BG190" s="19">
        <f t="shared" si="162"/>
        <v>156.86989764584493</v>
      </c>
      <c r="BH190" s="1" t="str">
        <f t="shared" si="163"/>
        <v>T,2301,136.0,103.4,5,12,1016.2,0,0,G0,0</v>
      </c>
      <c r="BI190" s="1" t="str">
        <f t="shared" si="164"/>
        <v>T,2302,137.3,102.8,5,12,1016.3,0,0,G0,0</v>
      </c>
      <c r="BJ190" s="1" t="str">
        <f t="shared" si="124"/>
        <v>T,2301,136.0,103.4,5,12,1016.2,0,0,G0,0|T,2302,137.3,102.8,5,12,1016.3,0,0,G0,0|</v>
      </c>
      <c r="BK190" s="1" t="str">
        <f t="shared" si="125"/>
        <v>136.3,102.9,5.0,9.0,0.0,145.8,30.0,145.8</v>
      </c>
    </row>
    <row r="191" spans="1:63" x14ac:dyDescent="0.2">
      <c r="A191" s="4">
        <f t="shared" si="167"/>
        <v>16.299999999999962</v>
      </c>
      <c r="B191" s="4">
        <f t="shared" si="126"/>
        <v>81.499999999999801</v>
      </c>
      <c r="C191" s="4">
        <f t="shared" si="127"/>
        <v>0</v>
      </c>
      <c r="D191" s="4">
        <v>1</v>
      </c>
      <c r="E191" s="4">
        <f t="shared" si="128"/>
        <v>16.299999999999962</v>
      </c>
      <c r="F191" s="19">
        <f t="shared" si="112"/>
        <v>0</v>
      </c>
      <c r="G191" s="19">
        <f t="shared" si="129"/>
        <v>0</v>
      </c>
      <c r="H191" s="19"/>
      <c r="I191" s="19">
        <f t="shared" si="130"/>
        <v>137.04592673517686</v>
      </c>
      <c r="J191" s="19">
        <f t="shared" si="131"/>
        <v>103.34999999999981</v>
      </c>
      <c r="K191" s="19"/>
      <c r="L191" s="19">
        <f t="shared" si="132"/>
        <v>7.794228634059948</v>
      </c>
      <c r="M191" s="19">
        <f t="shared" si="133"/>
        <v>4.4999999999999991</v>
      </c>
      <c r="N191" s="19">
        <f t="shared" si="134"/>
        <v>9</v>
      </c>
      <c r="O191" s="19">
        <f t="shared" si="135"/>
        <v>0.52359877559829882</v>
      </c>
      <c r="P191" s="19">
        <f t="shared" si="136"/>
        <v>29.999999999999996</v>
      </c>
      <c r="Q191" s="19">
        <f t="shared" si="165"/>
        <v>146.69999999999982</v>
      </c>
      <c r="R191" s="19">
        <f t="shared" si="137"/>
        <v>-0.29999999999999993</v>
      </c>
      <c r="S191" s="19">
        <f t="shared" si="138"/>
        <v>0.51961524227066325</v>
      </c>
      <c r="T191" s="4" t="s">
        <v>0</v>
      </c>
      <c r="U191" s="4">
        <f t="shared" si="139"/>
        <v>2301</v>
      </c>
      <c r="V191" s="19">
        <f t="shared" si="113"/>
        <v>136.74592673517685</v>
      </c>
      <c r="W191" s="19">
        <f t="shared" si="114"/>
        <v>103.86961524227047</v>
      </c>
      <c r="X191" s="8">
        <f t="shared" si="140"/>
        <v>5</v>
      </c>
      <c r="Y191" s="4">
        <f t="shared" si="115"/>
        <v>12</v>
      </c>
      <c r="Z191" s="8">
        <f t="shared" si="141"/>
        <v>1016.3</v>
      </c>
      <c r="AA191" s="4">
        <f t="shared" si="142"/>
        <v>0</v>
      </c>
      <c r="AB191" s="4">
        <f t="shared" si="143"/>
        <v>0</v>
      </c>
      <c r="AC191" s="4" t="str">
        <f t="shared" si="144"/>
        <v>G0</v>
      </c>
      <c r="AD191" s="4">
        <f t="shared" si="145"/>
        <v>0</v>
      </c>
      <c r="AE191" s="4">
        <f t="shared" si="146"/>
        <v>16.399999999999963</v>
      </c>
      <c r="AF191" s="19">
        <f t="shared" si="116"/>
        <v>0</v>
      </c>
      <c r="AG191" s="19">
        <f t="shared" si="117"/>
        <v>0</v>
      </c>
      <c r="AH191" s="19"/>
      <c r="AI191" s="19">
        <f t="shared" si="118"/>
        <v>137.82534959858287</v>
      </c>
      <c r="AJ191" s="19">
        <f t="shared" si="119"/>
        <v>103.79999999999981</v>
      </c>
      <c r="AK191" s="19"/>
      <c r="AL191" s="19">
        <f t="shared" si="120"/>
        <v>7.794228634059948</v>
      </c>
      <c r="AM191" s="19">
        <f t="shared" si="121"/>
        <v>4.4999999999999991</v>
      </c>
      <c r="AN191" s="19">
        <f t="shared" si="147"/>
        <v>9</v>
      </c>
      <c r="AO191" s="19">
        <f t="shared" si="148"/>
        <v>0.52359877559829882</v>
      </c>
      <c r="AP191" s="19">
        <f t="shared" si="149"/>
        <v>29.999999999999996</v>
      </c>
      <c r="AQ191" s="19">
        <f t="shared" si="166"/>
        <v>146.69999999999985</v>
      </c>
      <c r="AR191" s="19">
        <f t="shared" si="150"/>
        <v>0.29999999999999993</v>
      </c>
      <c r="AS191" s="19">
        <f t="shared" si="151"/>
        <v>-0.51961524227066325</v>
      </c>
      <c r="AT191" s="4" t="s">
        <v>0</v>
      </c>
      <c r="AU191" s="4">
        <f t="shared" si="152"/>
        <v>2302</v>
      </c>
      <c r="AV191" s="19">
        <f t="shared" si="122"/>
        <v>138.12534959858289</v>
      </c>
      <c r="AW191" s="19">
        <f t="shared" si="123"/>
        <v>103.28038475772915</v>
      </c>
      <c r="AX191" s="8">
        <f t="shared" si="153"/>
        <v>5</v>
      </c>
      <c r="AY191" s="4">
        <f t="shared" si="154"/>
        <v>12</v>
      </c>
      <c r="AZ191" s="8">
        <f t="shared" si="155"/>
        <v>1016.4</v>
      </c>
      <c r="BA191" s="4">
        <f t="shared" si="156"/>
        <v>0</v>
      </c>
      <c r="BB191" s="4">
        <f t="shared" si="157"/>
        <v>0</v>
      </c>
      <c r="BC191" s="4" t="str">
        <f t="shared" si="158"/>
        <v>G0</v>
      </c>
      <c r="BD191" s="4">
        <f t="shared" si="159"/>
        <v>0</v>
      </c>
      <c r="BE191" s="19">
        <f t="shared" si="160"/>
        <v>0.90000000000001623</v>
      </c>
      <c r="BF191" s="19">
        <f t="shared" si="161"/>
        <v>1.5000000000000333</v>
      </c>
      <c r="BG191" s="19">
        <f t="shared" si="162"/>
        <v>156.86989764584493</v>
      </c>
      <c r="BH191" s="1" t="str">
        <f t="shared" si="163"/>
        <v>T,2301,136.7,103.9,5,12,1016.3,0,0,G0,0</v>
      </c>
      <c r="BI191" s="1" t="str">
        <f t="shared" si="164"/>
        <v>T,2302,138.1,103.3,5,12,1016.4,0,0,G0,0</v>
      </c>
      <c r="BJ191" s="1" t="str">
        <f t="shared" si="124"/>
        <v/>
      </c>
      <c r="BK191" s="1" t="str">
        <f t="shared" si="125"/>
        <v>137.0,103.4,5.0,9.0,0.0,146.7,30.0,146.7</v>
      </c>
    </row>
    <row r="192" spans="1:63" x14ac:dyDescent="0.2">
      <c r="A192" s="4">
        <f t="shared" si="167"/>
        <v>16.399999999999963</v>
      </c>
      <c r="B192" s="4">
        <f t="shared" si="126"/>
        <v>81.999999999999815</v>
      </c>
      <c r="C192" s="4">
        <f t="shared" si="127"/>
        <v>1</v>
      </c>
      <c r="D192" s="4">
        <v>1</v>
      </c>
      <c r="E192" s="4">
        <f t="shared" si="128"/>
        <v>16.399999999999963</v>
      </c>
      <c r="F192" s="19">
        <f t="shared" si="112"/>
        <v>0</v>
      </c>
      <c r="G192" s="19">
        <f t="shared" si="129"/>
        <v>0</v>
      </c>
      <c r="H192" s="19"/>
      <c r="I192" s="19">
        <f t="shared" si="130"/>
        <v>137.82534959858287</v>
      </c>
      <c r="J192" s="19">
        <f t="shared" si="131"/>
        <v>103.79999999999981</v>
      </c>
      <c r="K192" s="19"/>
      <c r="L192" s="19">
        <f t="shared" si="132"/>
        <v>7.794228634059948</v>
      </c>
      <c r="M192" s="19">
        <f t="shared" si="133"/>
        <v>4.4999999999999991</v>
      </c>
      <c r="N192" s="19">
        <f t="shared" si="134"/>
        <v>9</v>
      </c>
      <c r="O192" s="19">
        <f t="shared" si="135"/>
        <v>0.52359877559829882</v>
      </c>
      <c r="P192" s="19">
        <f t="shared" si="136"/>
        <v>29.999999999999996</v>
      </c>
      <c r="Q192" s="19">
        <f t="shared" si="165"/>
        <v>147.59999999999982</v>
      </c>
      <c r="R192" s="19">
        <f t="shared" si="137"/>
        <v>-0.29999999999999993</v>
      </c>
      <c r="S192" s="19">
        <f t="shared" si="138"/>
        <v>0.51961524227066325</v>
      </c>
      <c r="T192" s="4" t="s">
        <v>0</v>
      </c>
      <c r="U192" s="4">
        <f t="shared" si="139"/>
        <v>2301</v>
      </c>
      <c r="V192" s="19">
        <f t="shared" si="113"/>
        <v>137.52534959858286</v>
      </c>
      <c r="W192" s="19">
        <f t="shared" si="114"/>
        <v>104.31961524227047</v>
      </c>
      <c r="X192" s="8">
        <f t="shared" si="140"/>
        <v>5</v>
      </c>
      <c r="Y192" s="4">
        <f t="shared" si="115"/>
        <v>12</v>
      </c>
      <c r="Z192" s="8">
        <f t="shared" si="141"/>
        <v>1016.4</v>
      </c>
      <c r="AA192" s="4">
        <f t="shared" si="142"/>
        <v>0</v>
      </c>
      <c r="AB192" s="4">
        <f t="shared" si="143"/>
        <v>0</v>
      </c>
      <c r="AC192" s="4" t="str">
        <f t="shared" si="144"/>
        <v>G0</v>
      </c>
      <c r="AD192" s="4">
        <f t="shared" si="145"/>
        <v>0</v>
      </c>
      <c r="AE192" s="4">
        <f t="shared" si="146"/>
        <v>16.499999999999964</v>
      </c>
      <c r="AF192" s="19">
        <f t="shared" si="116"/>
        <v>0</v>
      </c>
      <c r="AG192" s="19">
        <f t="shared" si="117"/>
        <v>0</v>
      </c>
      <c r="AH192" s="19"/>
      <c r="AI192" s="19">
        <f t="shared" si="118"/>
        <v>138.60477246198886</v>
      </c>
      <c r="AJ192" s="19">
        <f t="shared" si="119"/>
        <v>104.24999999999983</v>
      </c>
      <c r="AK192" s="19"/>
      <c r="AL192" s="19">
        <f t="shared" si="120"/>
        <v>7.794228634059948</v>
      </c>
      <c r="AM192" s="19">
        <f t="shared" si="121"/>
        <v>4.4999999999999991</v>
      </c>
      <c r="AN192" s="19">
        <f t="shared" si="147"/>
        <v>9</v>
      </c>
      <c r="AO192" s="19">
        <f t="shared" si="148"/>
        <v>0.52359877559829882</v>
      </c>
      <c r="AP192" s="19">
        <f t="shared" si="149"/>
        <v>29.999999999999996</v>
      </c>
      <c r="AQ192" s="19">
        <f t="shared" si="166"/>
        <v>147.59999999999985</v>
      </c>
      <c r="AR192" s="19">
        <f t="shared" si="150"/>
        <v>0.29999999999999993</v>
      </c>
      <c r="AS192" s="19">
        <f t="shared" si="151"/>
        <v>-0.51961524227066325</v>
      </c>
      <c r="AT192" s="4" t="s">
        <v>0</v>
      </c>
      <c r="AU192" s="4">
        <f t="shared" si="152"/>
        <v>2302</v>
      </c>
      <c r="AV192" s="19">
        <f t="shared" si="122"/>
        <v>138.90477246198887</v>
      </c>
      <c r="AW192" s="19">
        <f t="shared" si="123"/>
        <v>103.73038475772917</v>
      </c>
      <c r="AX192" s="8">
        <f t="shared" si="153"/>
        <v>5</v>
      </c>
      <c r="AY192" s="4">
        <f t="shared" si="154"/>
        <v>12</v>
      </c>
      <c r="AZ192" s="8">
        <f t="shared" si="155"/>
        <v>1016.5</v>
      </c>
      <c r="BA192" s="4">
        <f t="shared" si="156"/>
        <v>0</v>
      </c>
      <c r="BB192" s="4">
        <f t="shared" si="157"/>
        <v>0</v>
      </c>
      <c r="BC192" s="4" t="str">
        <f t="shared" si="158"/>
        <v>G0</v>
      </c>
      <c r="BD192" s="4">
        <f t="shared" si="159"/>
        <v>0</v>
      </c>
      <c r="BE192" s="19">
        <f t="shared" si="160"/>
        <v>0.89999999999999869</v>
      </c>
      <c r="BF192" s="19">
        <f t="shared" si="161"/>
        <v>1.5000000000000016</v>
      </c>
      <c r="BG192" s="19">
        <f t="shared" si="162"/>
        <v>156.86989764584499</v>
      </c>
      <c r="BH192" s="1" t="str">
        <f t="shared" si="163"/>
        <v>T,2301,137.5,104.3,5,12,1016.4,0,0,G0,0</v>
      </c>
      <c r="BI192" s="1" t="str">
        <f t="shared" si="164"/>
        <v>T,2302,138.9,103.7,5,12,1016.5,0,0,G0,0</v>
      </c>
      <c r="BJ192" s="1" t="str">
        <f t="shared" si="124"/>
        <v>T,2301,137.5,104.3,5,12,1016.4,0,0,G0,0|T,2302,138.9,103.7,5,12,1016.5,0,0,G0,0|</v>
      </c>
      <c r="BK192" s="1" t="str">
        <f t="shared" si="125"/>
        <v>137.8,103.8,5.0,9.0,0.0,147.6,30.0,147.6</v>
      </c>
    </row>
    <row r="193" spans="1:63" x14ac:dyDescent="0.2">
      <c r="A193" s="4">
        <f t="shared" si="167"/>
        <v>16.499999999999964</v>
      </c>
      <c r="B193" s="4">
        <f t="shared" si="126"/>
        <v>82.499999999999815</v>
      </c>
      <c r="C193" s="4">
        <f t="shared" si="127"/>
        <v>0</v>
      </c>
      <c r="D193" s="4">
        <v>1</v>
      </c>
      <c r="E193" s="4">
        <f t="shared" si="128"/>
        <v>16.499999999999964</v>
      </c>
      <c r="F193" s="19">
        <f t="shared" si="112"/>
        <v>0</v>
      </c>
      <c r="G193" s="19">
        <f t="shared" si="129"/>
        <v>0</v>
      </c>
      <c r="H193" s="19"/>
      <c r="I193" s="19">
        <f t="shared" si="130"/>
        <v>138.60477246198886</v>
      </c>
      <c r="J193" s="19">
        <f t="shared" si="131"/>
        <v>104.24999999999983</v>
      </c>
      <c r="K193" s="19"/>
      <c r="L193" s="19">
        <f t="shared" si="132"/>
        <v>7.794228634059948</v>
      </c>
      <c r="M193" s="19">
        <f t="shared" si="133"/>
        <v>4.4999999999999991</v>
      </c>
      <c r="N193" s="19">
        <f t="shared" si="134"/>
        <v>9</v>
      </c>
      <c r="O193" s="19">
        <f t="shared" si="135"/>
        <v>0.52359877559829882</v>
      </c>
      <c r="P193" s="19">
        <f t="shared" si="136"/>
        <v>29.999999999999996</v>
      </c>
      <c r="Q193" s="19">
        <f t="shared" si="165"/>
        <v>148.49999999999983</v>
      </c>
      <c r="R193" s="19">
        <f t="shared" si="137"/>
        <v>-0.29999999999999993</v>
      </c>
      <c r="S193" s="19">
        <f t="shared" si="138"/>
        <v>0.51961524227066325</v>
      </c>
      <c r="T193" s="4" t="s">
        <v>0</v>
      </c>
      <c r="U193" s="4">
        <f t="shared" si="139"/>
        <v>2301</v>
      </c>
      <c r="V193" s="19">
        <f t="shared" si="113"/>
        <v>138.30477246198885</v>
      </c>
      <c r="W193" s="19">
        <f t="shared" si="114"/>
        <v>104.76961524227049</v>
      </c>
      <c r="X193" s="8">
        <f t="shared" si="140"/>
        <v>5</v>
      </c>
      <c r="Y193" s="4">
        <f t="shared" si="115"/>
        <v>12</v>
      </c>
      <c r="Z193" s="8">
        <f t="shared" si="141"/>
        <v>1016.5</v>
      </c>
      <c r="AA193" s="4">
        <f t="shared" si="142"/>
        <v>0</v>
      </c>
      <c r="AB193" s="4">
        <f t="shared" si="143"/>
        <v>0</v>
      </c>
      <c r="AC193" s="4" t="str">
        <f t="shared" si="144"/>
        <v>G0</v>
      </c>
      <c r="AD193" s="4">
        <f t="shared" si="145"/>
        <v>0</v>
      </c>
      <c r="AE193" s="4">
        <f t="shared" si="146"/>
        <v>16.599999999999966</v>
      </c>
      <c r="AF193" s="19">
        <f t="shared" si="116"/>
        <v>0</v>
      </c>
      <c r="AG193" s="19">
        <f t="shared" si="117"/>
        <v>0</v>
      </c>
      <c r="AH193" s="19"/>
      <c r="AI193" s="19">
        <f t="shared" si="118"/>
        <v>139.38419532539487</v>
      </c>
      <c r="AJ193" s="19">
        <f t="shared" si="119"/>
        <v>104.69999999999983</v>
      </c>
      <c r="AK193" s="19"/>
      <c r="AL193" s="19">
        <f t="shared" si="120"/>
        <v>7.794228634059948</v>
      </c>
      <c r="AM193" s="19">
        <f t="shared" si="121"/>
        <v>4.4999999999999991</v>
      </c>
      <c r="AN193" s="19">
        <f t="shared" si="147"/>
        <v>9</v>
      </c>
      <c r="AO193" s="19">
        <f t="shared" si="148"/>
        <v>0.52359877559829882</v>
      </c>
      <c r="AP193" s="19">
        <f t="shared" si="149"/>
        <v>29.999999999999996</v>
      </c>
      <c r="AQ193" s="19">
        <f t="shared" si="166"/>
        <v>148.49999999999986</v>
      </c>
      <c r="AR193" s="19">
        <f t="shared" si="150"/>
        <v>0.29999999999999993</v>
      </c>
      <c r="AS193" s="19">
        <f t="shared" si="151"/>
        <v>-0.51961524227066325</v>
      </c>
      <c r="AT193" s="4" t="s">
        <v>0</v>
      </c>
      <c r="AU193" s="4">
        <f t="shared" si="152"/>
        <v>2302</v>
      </c>
      <c r="AV193" s="19">
        <f t="shared" si="122"/>
        <v>139.68419532539488</v>
      </c>
      <c r="AW193" s="19">
        <f t="shared" si="123"/>
        <v>104.18038475772917</v>
      </c>
      <c r="AX193" s="8">
        <f t="shared" si="153"/>
        <v>5</v>
      </c>
      <c r="AY193" s="4">
        <f t="shared" si="154"/>
        <v>12</v>
      </c>
      <c r="AZ193" s="8">
        <f t="shared" si="155"/>
        <v>1016.5999999999999</v>
      </c>
      <c r="BA193" s="4">
        <f t="shared" si="156"/>
        <v>0</v>
      </c>
      <c r="BB193" s="4">
        <f t="shared" si="157"/>
        <v>0</v>
      </c>
      <c r="BC193" s="4" t="str">
        <f t="shared" si="158"/>
        <v>G0</v>
      </c>
      <c r="BD193" s="4">
        <f t="shared" si="159"/>
        <v>0</v>
      </c>
      <c r="BE193" s="19">
        <f t="shared" si="160"/>
        <v>0.90000000000001623</v>
      </c>
      <c r="BF193" s="19">
        <f t="shared" si="161"/>
        <v>1.5000000000000333</v>
      </c>
      <c r="BG193" s="19">
        <f t="shared" si="162"/>
        <v>156.86989764584493</v>
      </c>
      <c r="BH193" s="1" t="str">
        <f t="shared" si="163"/>
        <v>T,2301,138.3,104.8,5,12,1016.5,0,0,G0,0</v>
      </c>
      <c r="BI193" s="1" t="str">
        <f t="shared" si="164"/>
        <v>T,2302,139.7,104.2,5,12,1016.6,0,0,G0,0</v>
      </c>
      <c r="BJ193" s="1" t="str">
        <f t="shared" si="124"/>
        <v/>
      </c>
      <c r="BK193" s="1" t="str">
        <f t="shared" si="125"/>
        <v>138.6,104.3,5.0,9.0,0.0,148.5,30.0,148.5</v>
      </c>
    </row>
    <row r="194" spans="1:63" x14ac:dyDescent="0.2">
      <c r="A194" s="4">
        <f t="shared" si="167"/>
        <v>16.599999999999966</v>
      </c>
      <c r="B194" s="4">
        <f t="shared" si="126"/>
        <v>82.999999999999829</v>
      </c>
      <c r="C194" s="4">
        <f t="shared" si="127"/>
        <v>1</v>
      </c>
      <c r="D194" s="4">
        <v>1</v>
      </c>
      <c r="E194" s="4">
        <f t="shared" si="128"/>
        <v>16.599999999999966</v>
      </c>
      <c r="F194" s="19">
        <f t="shared" si="112"/>
        <v>0</v>
      </c>
      <c r="G194" s="19">
        <f t="shared" si="129"/>
        <v>0</v>
      </c>
      <c r="H194" s="19"/>
      <c r="I194" s="19">
        <f t="shared" si="130"/>
        <v>139.38419532539487</v>
      </c>
      <c r="J194" s="19">
        <f t="shared" si="131"/>
        <v>104.69999999999983</v>
      </c>
      <c r="K194" s="19"/>
      <c r="L194" s="19">
        <f t="shared" si="132"/>
        <v>7.794228634059948</v>
      </c>
      <c r="M194" s="19">
        <f t="shared" si="133"/>
        <v>4.4999999999999991</v>
      </c>
      <c r="N194" s="19">
        <f t="shared" si="134"/>
        <v>9</v>
      </c>
      <c r="O194" s="19">
        <f t="shared" si="135"/>
        <v>0.52359877559829882</v>
      </c>
      <c r="P194" s="19">
        <f t="shared" si="136"/>
        <v>29.999999999999996</v>
      </c>
      <c r="Q194" s="19">
        <f t="shared" si="165"/>
        <v>149.39999999999984</v>
      </c>
      <c r="R194" s="19">
        <f t="shared" si="137"/>
        <v>-0.29999999999999993</v>
      </c>
      <c r="S194" s="19">
        <f t="shared" si="138"/>
        <v>0.51961524227066325</v>
      </c>
      <c r="T194" s="4" t="s">
        <v>0</v>
      </c>
      <c r="U194" s="4">
        <f t="shared" si="139"/>
        <v>2301</v>
      </c>
      <c r="V194" s="19">
        <f t="shared" si="113"/>
        <v>139.08419532539486</v>
      </c>
      <c r="W194" s="19">
        <f t="shared" si="114"/>
        <v>105.21961524227049</v>
      </c>
      <c r="X194" s="8">
        <f t="shared" si="140"/>
        <v>5</v>
      </c>
      <c r="Y194" s="4">
        <f t="shared" si="115"/>
        <v>12</v>
      </c>
      <c r="Z194" s="8">
        <f t="shared" si="141"/>
        <v>1016.5999999999999</v>
      </c>
      <c r="AA194" s="4">
        <f t="shared" si="142"/>
        <v>0</v>
      </c>
      <c r="AB194" s="4">
        <f t="shared" si="143"/>
        <v>0</v>
      </c>
      <c r="AC194" s="4" t="str">
        <f t="shared" si="144"/>
        <v>G0</v>
      </c>
      <c r="AD194" s="4">
        <f t="shared" si="145"/>
        <v>0</v>
      </c>
      <c r="AE194" s="4">
        <f t="shared" si="146"/>
        <v>16.699999999999967</v>
      </c>
      <c r="AF194" s="19">
        <f t="shared" si="116"/>
        <v>0</v>
      </c>
      <c r="AG194" s="19">
        <f t="shared" si="117"/>
        <v>0</v>
      </c>
      <c r="AH194" s="19"/>
      <c r="AI194" s="19">
        <f t="shared" si="118"/>
        <v>140.16361818880088</v>
      </c>
      <c r="AJ194" s="19">
        <f t="shared" si="119"/>
        <v>105.14999999999984</v>
      </c>
      <c r="AK194" s="19"/>
      <c r="AL194" s="19">
        <f t="shared" si="120"/>
        <v>7.794228634059948</v>
      </c>
      <c r="AM194" s="19">
        <f t="shared" si="121"/>
        <v>4.4999999999999991</v>
      </c>
      <c r="AN194" s="19">
        <f t="shared" si="147"/>
        <v>9</v>
      </c>
      <c r="AO194" s="19">
        <f t="shared" si="148"/>
        <v>0.52359877559829882</v>
      </c>
      <c r="AP194" s="19">
        <f t="shared" si="149"/>
        <v>29.999999999999996</v>
      </c>
      <c r="AQ194" s="19">
        <f t="shared" si="166"/>
        <v>149.39999999999986</v>
      </c>
      <c r="AR194" s="19">
        <f t="shared" si="150"/>
        <v>0.29999999999999993</v>
      </c>
      <c r="AS194" s="19">
        <f t="shared" si="151"/>
        <v>-0.51961524227066325</v>
      </c>
      <c r="AT194" s="4" t="s">
        <v>0</v>
      </c>
      <c r="AU194" s="4">
        <f t="shared" si="152"/>
        <v>2302</v>
      </c>
      <c r="AV194" s="19">
        <f t="shared" si="122"/>
        <v>140.46361818880089</v>
      </c>
      <c r="AW194" s="19">
        <f t="shared" si="123"/>
        <v>104.63038475772917</v>
      </c>
      <c r="AX194" s="8">
        <f t="shared" si="153"/>
        <v>5</v>
      </c>
      <c r="AY194" s="4">
        <f t="shared" si="154"/>
        <v>12</v>
      </c>
      <c r="AZ194" s="8">
        <f t="shared" si="155"/>
        <v>1016.6999999999999</v>
      </c>
      <c r="BA194" s="4">
        <f t="shared" si="156"/>
        <v>0</v>
      </c>
      <c r="BB194" s="4">
        <f t="shared" si="157"/>
        <v>0</v>
      </c>
      <c r="BC194" s="4" t="str">
        <f t="shared" si="158"/>
        <v>G0</v>
      </c>
      <c r="BD194" s="4">
        <f t="shared" si="159"/>
        <v>0</v>
      </c>
      <c r="BE194" s="19">
        <f t="shared" si="160"/>
        <v>0.90000000000001623</v>
      </c>
      <c r="BF194" s="19">
        <f t="shared" si="161"/>
        <v>1.5000000000000333</v>
      </c>
      <c r="BG194" s="19">
        <f t="shared" si="162"/>
        <v>156.86989764584493</v>
      </c>
      <c r="BH194" s="1" t="str">
        <f t="shared" si="163"/>
        <v>T,2301,139.1,105.2,5,12,1016.6,0,0,G0,0</v>
      </c>
      <c r="BI194" s="1" t="str">
        <f t="shared" si="164"/>
        <v>T,2302,140.5,104.6,5,12,1016.7,0,0,G0,0</v>
      </c>
      <c r="BJ194" s="1" t="str">
        <f t="shared" si="124"/>
        <v>T,2301,139.1,105.2,5,12,1016.6,0,0,G0,0|T,2302,140.5,104.6,5,12,1016.7,0,0,G0,0|</v>
      </c>
      <c r="BK194" s="1" t="str">
        <f t="shared" si="125"/>
        <v>139.4,104.7,5.0,9.0,0.0,149.4,30.0,149.4</v>
      </c>
    </row>
    <row r="195" spans="1:63" x14ac:dyDescent="0.2">
      <c r="A195" s="4">
        <f t="shared" si="167"/>
        <v>16.699999999999967</v>
      </c>
      <c r="B195" s="4">
        <f t="shared" si="126"/>
        <v>83.499999999999829</v>
      </c>
      <c r="C195" s="4">
        <f t="shared" si="127"/>
        <v>0</v>
      </c>
      <c r="D195" s="4">
        <v>1</v>
      </c>
      <c r="E195" s="4">
        <f t="shared" si="128"/>
        <v>16.699999999999967</v>
      </c>
      <c r="F195" s="19">
        <f t="shared" si="112"/>
        <v>0</v>
      </c>
      <c r="G195" s="19">
        <f t="shared" si="129"/>
        <v>0</v>
      </c>
      <c r="H195" s="19"/>
      <c r="I195" s="19">
        <f t="shared" si="130"/>
        <v>140.16361818880088</v>
      </c>
      <c r="J195" s="19">
        <f t="shared" si="131"/>
        <v>105.14999999999984</v>
      </c>
      <c r="K195" s="19"/>
      <c r="L195" s="19">
        <f t="shared" si="132"/>
        <v>7.794228634059948</v>
      </c>
      <c r="M195" s="19">
        <f t="shared" si="133"/>
        <v>4.4999999999999991</v>
      </c>
      <c r="N195" s="19">
        <f t="shared" si="134"/>
        <v>9</v>
      </c>
      <c r="O195" s="19">
        <f t="shared" si="135"/>
        <v>0.52359877559829882</v>
      </c>
      <c r="P195" s="19">
        <f t="shared" si="136"/>
        <v>29.999999999999996</v>
      </c>
      <c r="Q195" s="19">
        <f t="shared" si="165"/>
        <v>150.29999999999984</v>
      </c>
      <c r="R195" s="19">
        <f t="shared" si="137"/>
        <v>-0.29999999999999993</v>
      </c>
      <c r="S195" s="19">
        <f t="shared" si="138"/>
        <v>0.51961524227066325</v>
      </c>
      <c r="T195" s="4" t="s">
        <v>0</v>
      </c>
      <c r="U195" s="4">
        <f t="shared" si="139"/>
        <v>2301</v>
      </c>
      <c r="V195" s="19">
        <f t="shared" si="113"/>
        <v>139.86361818880087</v>
      </c>
      <c r="W195" s="19">
        <f t="shared" si="114"/>
        <v>105.6696152422705</v>
      </c>
      <c r="X195" s="8">
        <f t="shared" si="140"/>
        <v>5</v>
      </c>
      <c r="Y195" s="4">
        <f t="shared" si="115"/>
        <v>12</v>
      </c>
      <c r="Z195" s="8">
        <f t="shared" si="141"/>
        <v>1016.6999999999999</v>
      </c>
      <c r="AA195" s="4">
        <f t="shared" si="142"/>
        <v>0</v>
      </c>
      <c r="AB195" s="4">
        <f t="shared" si="143"/>
        <v>0</v>
      </c>
      <c r="AC195" s="4" t="str">
        <f t="shared" si="144"/>
        <v>G0</v>
      </c>
      <c r="AD195" s="4">
        <f t="shared" si="145"/>
        <v>0</v>
      </c>
      <c r="AE195" s="4">
        <f t="shared" si="146"/>
        <v>16.799999999999969</v>
      </c>
      <c r="AF195" s="19">
        <f t="shared" si="116"/>
        <v>0</v>
      </c>
      <c r="AG195" s="19">
        <f t="shared" si="117"/>
        <v>0</v>
      </c>
      <c r="AH195" s="19"/>
      <c r="AI195" s="19">
        <f t="shared" si="118"/>
        <v>140.94304105220689</v>
      </c>
      <c r="AJ195" s="19">
        <f t="shared" si="119"/>
        <v>105.59999999999984</v>
      </c>
      <c r="AK195" s="19"/>
      <c r="AL195" s="19">
        <f t="shared" si="120"/>
        <v>7.794228634059948</v>
      </c>
      <c r="AM195" s="19">
        <f t="shared" si="121"/>
        <v>4.4999999999999991</v>
      </c>
      <c r="AN195" s="19">
        <f t="shared" si="147"/>
        <v>9</v>
      </c>
      <c r="AO195" s="19">
        <f t="shared" si="148"/>
        <v>0.52359877559829882</v>
      </c>
      <c r="AP195" s="19">
        <f t="shared" si="149"/>
        <v>29.999999999999996</v>
      </c>
      <c r="AQ195" s="19">
        <f t="shared" si="166"/>
        <v>150.29999999999987</v>
      </c>
      <c r="AR195" s="19">
        <f t="shared" si="150"/>
        <v>0.29999999999999993</v>
      </c>
      <c r="AS195" s="19">
        <f t="shared" si="151"/>
        <v>-0.51961524227066325</v>
      </c>
      <c r="AT195" s="4" t="s">
        <v>0</v>
      </c>
      <c r="AU195" s="4">
        <f t="shared" si="152"/>
        <v>2302</v>
      </c>
      <c r="AV195" s="19">
        <f t="shared" si="122"/>
        <v>141.24304105220691</v>
      </c>
      <c r="AW195" s="19">
        <f t="shared" si="123"/>
        <v>105.08038475772918</v>
      </c>
      <c r="AX195" s="8">
        <f t="shared" si="153"/>
        <v>5</v>
      </c>
      <c r="AY195" s="4">
        <f t="shared" si="154"/>
        <v>12</v>
      </c>
      <c r="AZ195" s="8">
        <f t="shared" si="155"/>
        <v>1016.8</v>
      </c>
      <c r="BA195" s="4">
        <f t="shared" si="156"/>
        <v>0</v>
      </c>
      <c r="BB195" s="4">
        <f t="shared" si="157"/>
        <v>0</v>
      </c>
      <c r="BC195" s="4" t="str">
        <f t="shared" si="158"/>
        <v>G0</v>
      </c>
      <c r="BD195" s="4">
        <f t="shared" si="159"/>
        <v>0</v>
      </c>
      <c r="BE195" s="19">
        <f t="shared" si="160"/>
        <v>0.90000000000001623</v>
      </c>
      <c r="BF195" s="19">
        <f t="shared" si="161"/>
        <v>1.5000000000000333</v>
      </c>
      <c r="BG195" s="19">
        <f t="shared" si="162"/>
        <v>156.86989764584493</v>
      </c>
      <c r="BH195" s="1" t="str">
        <f t="shared" si="163"/>
        <v>T,2301,139.9,105.7,5,12,1016.7,0,0,G0,0</v>
      </c>
      <c r="BI195" s="1" t="str">
        <f t="shared" si="164"/>
        <v>T,2302,141.2,105.1,5,12,1016.8,0,0,G0,0</v>
      </c>
      <c r="BJ195" s="1" t="str">
        <f t="shared" si="124"/>
        <v/>
      </c>
      <c r="BK195" s="1" t="str">
        <f t="shared" si="125"/>
        <v>140.2,105.2,5.0,9.0,0.0,150.3,30.0,150.3</v>
      </c>
    </row>
    <row r="196" spans="1:63" x14ac:dyDescent="0.2">
      <c r="A196" s="4">
        <f t="shared" si="167"/>
        <v>16.799999999999969</v>
      </c>
      <c r="B196" s="4">
        <f t="shared" si="126"/>
        <v>83.999999999999844</v>
      </c>
      <c r="C196" s="4">
        <f t="shared" si="127"/>
        <v>1</v>
      </c>
      <c r="D196" s="4">
        <v>1</v>
      </c>
      <c r="E196" s="4">
        <f t="shared" si="128"/>
        <v>16.799999999999969</v>
      </c>
      <c r="F196" s="19">
        <f t="shared" si="112"/>
        <v>0</v>
      </c>
      <c r="G196" s="19">
        <f t="shared" si="129"/>
        <v>0</v>
      </c>
      <c r="H196" s="19"/>
      <c r="I196" s="19">
        <f t="shared" si="130"/>
        <v>140.94304105220689</v>
      </c>
      <c r="J196" s="19">
        <f t="shared" si="131"/>
        <v>105.59999999999984</v>
      </c>
      <c r="K196" s="19"/>
      <c r="L196" s="19">
        <f t="shared" si="132"/>
        <v>7.794228634059948</v>
      </c>
      <c r="M196" s="19">
        <f t="shared" si="133"/>
        <v>4.4999999999999991</v>
      </c>
      <c r="N196" s="19">
        <f t="shared" si="134"/>
        <v>9</v>
      </c>
      <c r="O196" s="19">
        <f t="shared" si="135"/>
        <v>0.52359877559829882</v>
      </c>
      <c r="P196" s="19">
        <f t="shared" si="136"/>
        <v>29.999999999999996</v>
      </c>
      <c r="Q196" s="19">
        <f t="shared" si="165"/>
        <v>151.19999999999985</v>
      </c>
      <c r="R196" s="19">
        <f t="shared" si="137"/>
        <v>-0.29999999999999993</v>
      </c>
      <c r="S196" s="19">
        <f t="shared" si="138"/>
        <v>0.51961524227066325</v>
      </c>
      <c r="T196" s="4" t="s">
        <v>0</v>
      </c>
      <c r="U196" s="4">
        <f t="shared" si="139"/>
        <v>2301</v>
      </c>
      <c r="V196" s="19">
        <f t="shared" si="113"/>
        <v>140.64304105220688</v>
      </c>
      <c r="W196" s="19">
        <f t="shared" si="114"/>
        <v>106.1196152422705</v>
      </c>
      <c r="X196" s="8">
        <f t="shared" si="140"/>
        <v>5</v>
      </c>
      <c r="Y196" s="4">
        <f t="shared" si="115"/>
        <v>12</v>
      </c>
      <c r="Z196" s="8">
        <f t="shared" si="141"/>
        <v>1016.8</v>
      </c>
      <c r="AA196" s="4">
        <f t="shared" si="142"/>
        <v>0</v>
      </c>
      <c r="AB196" s="4">
        <f t="shared" si="143"/>
        <v>0</v>
      </c>
      <c r="AC196" s="4" t="str">
        <f t="shared" si="144"/>
        <v>G0</v>
      </c>
      <c r="AD196" s="4">
        <f t="shared" si="145"/>
        <v>0</v>
      </c>
      <c r="AE196" s="4">
        <f t="shared" si="146"/>
        <v>16.89999999999997</v>
      </c>
      <c r="AF196" s="19">
        <f t="shared" si="116"/>
        <v>0</v>
      </c>
      <c r="AG196" s="19">
        <f t="shared" si="117"/>
        <v>0</v>
      </c>
      <c r="AH196" s="19"/>
      <c r="AI196" s="19">
        <f t="shared" si="118"/>
        <v>141.72246391561288</v>
      </c>
      <c r="AJ196" s="19">
        <f t="shared" si="119"/>
        <v>106.04999999999986</v>
      </c>
      <c r="AK196" s="19"/>
      <c r="AL196" s="19">
        <f t="shared" si="120"/>
        <v>7.794228634059948</v>
      </c>
      <c r="AM196" s="19">
        <f t="shared" si="121"/>
        <v>4.4999999999999991</v>
      </c>
      <c r="AN196" s="19">
        <f t="shared" si="147"/>
        <v>9</v>
      </c>
      <c r="AO196" s="19">
        <f t="shared" si="148"/>
        <v>0.52359877559829882</v>
      </c>
      <c r="AP196" s="19">
        <f t="shared" si="149"/>
        <v>29.999999999999996</v>
      </c>
      <c r="AQ196" s="19">
        <f t="shared" si="166"/>
        <v>151.19999999999987</v>
      </c>
      <c r="AR196" s="19">
        <f t="shared" si="150"/>
        <v>0.29999999999999993</v>
      </c>
      <c r="AS196" s="19">
        <f t="shared" si="151"/>
        <v>-0.51961524227066325</v>
      </c>
      <c r="AT196" s="4" t="s">
        <v>0</v>
      </c>
      <c r="AU196" s="4">
        <f t="shared" si="152"/>
        <v>2302</v>
      </c>
      <c r="AV196" s="19">
        <f t="shared" si="122"/>
        <v>142.02246391561289</v>
      </c>
      <c r="AW196" s="19">
        <f t="shared" si="123"/>
        <v>105.53038475772919</v>
      </c>
      <c r="AX196" s="8">
        <f t="shared" si="153"/>
        <v>5</v>
      </c>
      <c r="AY196" s="4">
        <f t="shared" si="154"/>
        <v>12</v>
      </c>
      <c r="AZ196" s="8">
        <f t="shared" si="155"/>
        <v>1016.9</v>
      </c>
      <c r="BA196" s="4">
        <f t="shared" si="156"/>
        <v>0</v>
      </c>
      <c r="BB196" s="4">
        <f t="shared" si="157"/>
        <v>0</v>
      </c>
      <c r="BC196" s="4" t="str">
        <f t="shared" si="158"/>
        <v>G0</v>
      </c>
      <c r="BD196" s="4">
        <f t="shared" si="159"/>
        <v>0</v>
      </c>
      <c r="BE196" s="19">
        <f t="shared" si="160"/>
        <v>0.89999999999999869</v>
      </c>
      <c r="BF196" s="19">
        <f t="shared" si="161"/>
        <v>1.5000000000000016</v>
      </c>
      <c r="BG196" s="19">
        <f t="shared" si="162"/>
        <v>156.86989764584499</v>
      </c>
      <c r="BH196" s="1" t="str">
        <f t="shared" si="163"/>
        <v>T,2301,140.6,106.1,5,12,1016.8,0,0,G0,0</v>
      </c>
      <c r="BI196" s="1" t="str">
        <f t="shared" si="164"/>
        <v>T,2302,142.0,105.5,5,12,1016.9,0,0,G0,0</v>
      </c>
      <c r="BJ196" s="1" t="str">
        <f t="shared" si="124"/>
        <v>T,2301,140.6,106.1,5,12,1016.8,0,0,G0,0|T,2302,142.0,105.5,5,12,1016.9,0,0,G0,0|</v>
      </c>
      <c r="BK196" s="1" t="str">
        <f t="shared" si="125"/>
        <v>140.9,105.6,5.0,9.0,0.0,151.2,30.0,151.2</v>
      </c>
    </row>
    <row r="197" spans="1:63" x14ac:dyDescent="0.2">
      <c r="A197" s="4">
        <f t="shared" si="167"/>
        <v>16.89999999999997</v>
      </c>
      <c r="B197" s="4">
        <f t="shared" si="126"/>
        <v>84.499999999999844</v>
      </c>
      <c r="C197" s="4">
        <f t="shared" si="127"/>
        <v>0</v>
      </c>
      <c r="D197" s="4">
        <v>1</v>
      </c>
      <c r="E197" s="4">
        <f t="shared" si="128"/>
        <v>16.89999999999997</v>
      </c>
      <c r="F197" s="19">
        <f t="shared" si="112"/>
        <v>0</v>
      </c>
      <c r="G197" s="19">
        <f t="shared" si="129"/>
        <v>0</v>
      </c>
      <c r="H197" s="19"/>
      <c r="I197" s="19">
        <f t="shared" si="130"/>
        <v>141.72246391561288</v>
      </c>
      <c r="J197" s="19">
        <f t="shared" si="131"/>
        <v>106.04999999999986</v>
      </c>
      <c r="K197" s="19"/>
      <c r="L197" s="19">
        <f t="shared" si="132"/>
        <v>7.794228634059948</v>
      </c>
      <c r="M197" s="19">
        <f t="shared" si="133"/>
        <v>4.4999999999999991</v>
      </c>
      <c r="N197" s="19">
        <f t="shared" si="134"/>
        <v>9</v>
      </c>
      <c r="O197" s="19">
        <f t="shared" si="135"/>
        <v>0.52359877559829882</v>
      </c>
      <c r="P197" s="19">
        <f t="shared" si="136"/>
        <v>29.999999999999996</v>
      </c>
      <c r="Q197" s="19">
        <f t="shared" si="165"/>
        <v>152.09999999999985</v>
      </c>
      <c r="R197" s="19">
        <f t="shared" si="137"/>
        <v>-0.29999999999999993</v>
      </c>
      <c r="S197" s="19">
        <f t="shared" si="138"/>
        <v>0.51961524227066325</v>
      </c>
      <c r="T197" s="4" t="s">
        <v>0</v>
      </c>
      <c r="U197" s="4">
        <f t="shared" si="139"/>
        <v>2301</v>
      </c>
      <c r="V197" s="19">
        <f t="shared" si="113"/>
        <v>141.42246391561287</v>
      </c>
      <c r="W197" s="19">
        <f t="shared" si="114"/>
        <v>106.56961524227052</v>
      </c>
      <c r="X197" s="8">
        <f t="shared" si="140"/>
        <v>5</v>
      </c>
      <c r="Y197" s="4">
        <f t="shared" si="115"/>
        <v>12</v>
      </c>
      <c r="Z197" s="8">
        <f t="shared" si="141"/>
        <v>1016.9</v>
      </c>
      <c r="AA197" s="4">
        <f t="shared" si="142"/>
        <v>0</v>
      </c>
      <c r="AB197" s="4">
        <f t="shared" si="143"/>
        <v>0</v>
      </c>
      <c r="AC197" s="4" t="str">
        <f t="shared" si="144"/>
        <v>G0</v>
      </c>
      <c r="AD197" s="4">
        <f t="shared" si="145"/>
        <v>0</v>
      </c>
      <c r="AE197" s="4">
        <f t="shared" si="146"/>
        <v>16.999999999999972</v>
      </c>
      <c r="AF197" s="19">
        <f t="shared" si="116"/>
        <v>0</v>
      </c>
      <c r="AG197" s="19">
        <f t="shared" si="117"/>
        <v>0</v>
      </c>
      <c r="AH197" s="19"/>
      <c r="AI197" s="19">
        <f t="shared" si="118"/>
        <v>142.50188677901889</v>
      </c>
      <c r="AJ197" s="19">
        <f t="shared" si="119"/>
        <v>106.49999999999986</v>
      </c>
      <c r="AK197" s="19"/>
      <c r="AL197" s="19">
        <f t="shared" si="120"/>
        <v>7.794228634059948</v>
      </c>
      <c r="AM197" s="19">
        <f t="shared" si="121"/>
        <v>4.4999999999999991</v>
      </c>
      <c r="AN197" s="19">
        <f t="shared" si="147"/>
        <v>9</v>
      </c>
      <c r="AO197" s="19">
        <f t="shared" si="148"/>
        <v>0.52359877559829882</v>
      </c>
      <c r="AP197" s="19">
        <f t="shared" si="149"/>
        <v>29.999999999999996</v>
      </c>
      <c r="AQ197" s="19">
        <f t="shared" si="166"/>
        <v>152.09999999999988</v>
      </c>
      <c r="AR197" s="19">
        <f t="shared" si="150"/>
        <v>0.29999999999999993</v>
      </c>
      <c r="AS197" s="19">
        <f t="shared" si="151"/>
        <v>-0.51961524227066325</v>
      </c>
      <c r="AT197" s="4" t="s">
        <v>0</v>
      </c>
      <c r="AU197" s="4">
        <f t="shared" si="152"/>
        <v>2302</v>
      </c>
      <c r="AV197" s="19">
        <f t="shared" si="122"/>
        <v>142.8018867790189</v>
      </c>
      <c r="AW197" s="19">
        <f t="shared" si="123"/>
        <v>105.9803847577292</v>
      </c>
      <c r="AX197" s="8">
        <f t="shared" si="153"/>
        <v>5</v>
      </c>
      <c r="AY197" s="4">
        <f t="shared" si="154"/>
        <v>12</v>
      </c>
      <c r="AZ197" s="8">
        <f t="shared" si="155"/>
        <v>1017</v>
      </c>
      <c r="BA197" s="4">
        <f t="shared" si="156"/>
        <v>0</v>
      </c>
      <c r="BB197" s="4">
        <f t="shared" si="157"/>
        <v>0</v>
      </c>
      <c r="BC197" s="4" t="str">
        <f t="shared" si="158"/>
        <v>G0</v>
      </c>
      <c r="BD197" s="4">
        <f t="shared" si="159"/>
        <v>0</v>
      </c>
      <c r="BE197" s="19">
        <f t="shared" si="160"/>
        <v>0.90000000000001623</v>
      </c>
      <c r="BF197" s="19">
        <f t="shared" si="161"/>
        <v>1.5000000000000333</v>
      </c>
      <c r="BG197" s="19">
        <f t="shared" si="162"/>
        <v>156.86989764584493</v>
      </c>
      <c r="BH197" s="1" t="str">
        <f t="shared" si="163"/>
        <v>T,2301,141.4,106.6,5,12,1016.9,0,0,G0,0</v>
      </c>
      <c r="BI197" s="1" t="str">
        <f t="shared" si="164"/>
        <v>T,2302,142.8,106.0,5,12,1017.0,0,0,G0,0</v>
      </c>
      <c r="BJ197" s="1" t="str">
        <f t="shared" si="124"/>
        <v/>
      </c>
      <c r="BK197" s="1" t="str">
        <f t="shared" si="125"/>
        <v>141.7,106.1,5.0,9.0,0.0,152.1,30.0,152.1</v>
      </c>
    </row>
    <row r="198" spans="1:63" x14ac:dyDescent="0.2">
      <c r="A198" s="4">
        <f t="shared" si="167"/>
        <v>16.999999999999972</v>
      </c>
      <c r="B198" s="4">
        <f t="shared" si="126"/>
        <v>84.999999999999858</v>
      </c>
      <c r="C198" s="4">
        <f t="shared" si="127"/>
        <v>1</v>
      </c>
      <c r="D198" s="4">
        <v>1</v>
      </c>
      <c r="E198" s="4">
        <f t="shared" si="128"/>
        <v>16.999999999999972</v>
      </c>
      <c r="F198" s="19">
        <f t="shared" si="112"/>
        <v>0</v>
      </c>
      <c r="G198" s="19">
        <f t="shared" si="129"/>
        <v>0</v>
      </c>
      <c r="H198" s="19"/>
      <c r="I198" s="19">
        <f t="shared" si="130"/>
        <v>142.50188677901889</v>
      </c>
      <c r="J198" s="19">
        <f t="shared" si="131"/>
        <v>106.49999999999986</v>
      </c>
      <c r="K198" s="19"/>
      <c r="L198" s="19">
        <f t="shared" si="132"/>
        <v>7.794228634059948</v>
      </c>
      <c r="M198" s="19">
        <f t="shared" si="133"/>
        <v>4.4999999999999991</v>
      </c>
      <c r="N198" s="19">
        <f t="shared" si="134"/>
        <v>9</v>
      </c>
      <c r="O198" s="19">
        <f t="shared" si="135"/>
        <v>0.52359877559829882</v>
      </c>
      <c r="P198" s="19">
        <f t="shared" si="136"/>
        <v>29.999999999999996</v>
      </c>
      <c r="Q198" s="19">
        <f t="shared" si="165"/>
        <v>152.99999999999986</v>
      </c>
      <c r="R198" s="19">
        <f t="shared" si="137"/>
        <v>-0.29999999999999993</v>
      </c>
      <c r="S198" s="19">
        <f t="shared" si="138"/>
        <v>0.51961524227066325</v>
      </c>
      <c r="T198" s="4" t="s">
        <v>0</v>
      </c>
      <c r="U198" s="4">
        <f t="shared" si="139"/>
        <v>2301</v>
      </c>
      <c r="V198" s="19">
        <f t="shared" si="113"/>
        <v>142.20188677901888</v>
      </c>
      <c r="W198" s="19">
        <f t="shared" si="114"/>
        <v>107.01961524227052</v>
      </c>
      <c r="X198" s="8">
        <f t="shared" si="140"/>
        <v>5</v>
      </c>
      <c r="Y198" s="4">
        <f t="shared" si="115"/>
        <v>12</v>
      </c>
      <c r="Z198" s="8">
        <f t="shared" si="141"/>
        <v>1017</v>
      </c>
      <c r="AA198" s="4">
        <f t="shared" si="142"/>
        <v>0</v>
      </c>
      <c r="AB198" s="4">
        <f t="shared" si="143"/>
        <v>0</v>
      </c>
      <c r="AC198" s="4" t="str">
        <f t="shared" si="144"/>
        <v>G0</v>
      </c>
      <c r="AD198" s="4">
        <f t="shared" si="145"/>
        <v>0</v>
      </c>
      <c r="AE198" s="4">
        <f t="shared" si="146"/>
        <v>17.099999999999973</v>
      </c>
      <c r="AF198" s="19">
        <f t="shared" si="116"/>
        <v>0</v>
      </c>
      <c r="AG198" s="19">
        <f t="shared" si="117"/>
        <v>0</v>
      </c>
      <c r="AH198" s="19"/>
      <c r="AI198" s="19">
        <f t="shared" si="118"/>
        <v>143.2813096424249</v>
      </c>
      <c r="AJ198" s="19">
        <f t="shared" si="119"/>
        <v>106.94999999999986</v>
      </c>
      <c r="AK198" s="19"/>
      <c r="AL198" s="19">
        <f t="shared" si="120"/>
        <v>7.794228634059948</v>
      </c>
      <c r="AM198" s="19">
        <f t="shared" si="121"/>
        <v>4.4999999999999991</v>
      </c>
      <c r="AN198" s="19">
        <f t="shared" si="147"/>
        <v>9</v>
      </c>
      <c r="AO198" s="19">
        <f t="shared" si="148"/>
        <v>0.52359877559829882</v>
      </c>
      <c r="AP198" s="19">
        <f t="shared" si="149"/>
        <v>29.999999999999996</v>
      </c>
      <c r="AQ198" s="19">
        <f t="shared" si="166"/>
        <v>152.99999999999989</v>
      </c>
      <c r="AR198" s="19">
        <f t="shared" si="150"/>
        <v>0.29999999999999993</v>
      </c>
      <c r="AS198" s="19">
        <f t="shared" si="151"/>
        <v>-0.51961524227066325</v>
      </c>
      <c r="AT198" s="4" t="s">
        <v>0</v>
      </c>
      <c r="AU198" s="4">
        <f t="shared" si="152"/>
        <v>2302</v>
      </c>
      <c r="AV198" s="19">
        <f t="shared" si="122"/>
        <v>143.58130964242491</v>
      </c>
      <c r="AW198" s="19">
        <f t="shared" si="123"/>
        <v>106.4303847577292</v>
      </c>
      <c r="AX198" s="8">
        <f t="shared" si="153"/>
        <v>5</v>
      </c>
      <c r="AY198" s="4">
        <f t="shared" si="154"/>
        <v>12</v>
      </c>
      <c r="AZ198" s="8">
        <f t="shared" si="155"/>
        <v>1017.1</v>
      </c>
      <c r="BA198" s="4">
        <f t="shared" si="156"/>
        <v>0</v>
      </c>
      <c r="BB198" s="4">
        <f t="shared" si="157"/>
        <v>0</v>
      </c>
      <c r="BC198" s="4" t="str">
        <f t="shared" si="158"/>
        <v>G0</v>
      </c>
      <c r="BD198" s="4">
        <f t="shared" si="159"/>
        <v>0</v>
      </c>
      <c r="BE198" s="19">
        <f t="shared" si="160"/>
        <v>0.90000000000001623</v>
      </c>
      <c r="BF198" s="19">
        <f t="shared" si="161"/>
        <v>1.5000000000000333</v>
      </c>
      <c r="BG198" s="19">
        <f t="shared" si="162"/>
        <v>156.86989764584493</v>
      </c>
      <c r="BH198" s="1" t="str">
        <f t="shared" si="163"/>
        <v>T,2301,142.2,107.0,5,12,1017.0,0,0,G0,0</v>
      </c>
      <c r="BI198" s="1" t="str">
        <f t="shared" si="164"/>
        <v>T,2302,143.6,106.4,5,12,1017.1,0,0,G0,0</v>
      </c>
      <c r="BJ198" s="1" t="str">
        <f t="shared" si="124"/>
        <v>T,2301,142.2,107.0,5,12,1017.0,0,0,G0,0|T,2302,143.6,106.4,5,12,1017.1,0,0,G0,0|</v>
      </c>
      <c r="BK198" s="1" t="str">
        <f t="shared" si="125"/>
        <v>142.5,106.5,5.0,9.0,0.0,153.0,30.0,153.0</v>
      </c>
    </row>
    <row r="199" spans="1:63" x14ac:dyDescent="0.2">
      <c r="A199" s="4">
        <f t="shared" si="167"/>
        <v>17.099999999999973</v>
      </c>
      <c r="B199" s="4">
        <f t="shared" si="126"/>
        <v>85.499999999999858</v>
      </c>
      <c r="C199" s="4">
        <f t="shared" si="127"/>
        <v>0</v>
      </c>
      <c r="D199" s="4">
        <v>1</v>
      </c>
      <c r="E199" s="4">
        <f t="shared" si="128"/>
        <v>17.099999999999973</v>
      </c>
      <c r="F199" s="19">
        <f t="shared" si="112"/>
        <v>0</v>
      </c>
      <c r="G199" s="19">
        <f t="shared" si="129"/>
        <v>0</v>
      </c>
      <c r="H199" s="19"/>
      <c r="I199" s="19">
        <f t="shared" si="130"/>
        <v>143.2813096424249</v>
      </c>
      <c r="J199" s="19">
        <f t="shared" si="131"/>
        <v>106.94999999999986</v>
      </c>
      <c r="K199" s="19"/>
      <c r="L199" s="19">
        <f t="shared" si="132"/>
        <v>7.794228634059948</v>
      </c>
      <c r="M199" s="19">
        <f t="shared" si="133"/>
        <v>4.4999999999999991</v>
      </c>
      <c r="N199" s="19">
        <f t="shared" si="134"/>
        <v>9</v>
      </c>
      <c r="O199" s="19">
        <f t="shared" si="135"/>
        <v>0.52359877559829882</v>
      </c>
      <c r="P199" s="19">
        <f t="shared" si="136"/>
        <v>29.999999999999996</v>
      </c>
      <c r="Q199" s="19">
        <f t="shared" si="165"/>
        <v>153.89999999999986</v>
      </c>
      <c r="R199" s="19">
        <f t="shared" si="137"/>
        <v>-0.29999999999999993</v>
      </c>
      <c r="S199" s="19">
        <f t="shared" si="138"/>
        <v>0.51961524227066325</v>
      </c>
      <c r="T199" s="4" t="s">
        <v>0</v>
      </c>
      <c r="U199" s="4">
        <f t="shared" si="139"/>
        <v>2301</v>
      </c>
      <c r="V199" s="19">
        <f t="shared" si="113"/>
        <v>142.98130964242489</v>
      </c>
      <c r="W199" s="19">
        <f t="shared" si="114"/>
        <v>107.46961524227052</v>
      </c>
      <c r="X199" s="8">
        <f t="shared" si="140"/>
        <v>5</v>
      </c>
      <c r="Y199" s="4">
        <f t="shared" si="115"/>
        <v>12</v>
      </c>
      <c r="Z199" s="8">
        <f t="shared" si="141"/>
        <v>1017.1</v>
      </c>
      <c r="AA199" s="4">
        <f t="shared" si="142"/>
        <v>0</v>
      </c>
      <c r="AB199" s="4">
        <f t="shared" si="143"/>
        <v>0</v>
      </c>
      <c r="AC199" s="4" t="str">
        <f t="shared" si="144"/>
        <v>G0</v>
      </c>
      <c r="AD199" s="4">
        <f t="shared" si="145"/>
        <v>0</v>
      </c>
      <c r="AE199" s="4">
        <f t="shared" si="146"/>
        <v>17.199999999999974</v>
      </c>
      <c r="AF199" s="19">
        <f t="shared" si="116"/>
        <v>0</v>
      </c>
      <c r="AG199" s="19">
        <f t="shared" si="117"/>
        <v>0</v>
      </c>
      <c r="AH199" s="19"/>
      <c r="AI199" s="19">
        <f t="shared" si="118"/>
        <v>144.06073250583091</v>
      </c>
      <c r="AJ199" s="19">
        <f t="shared" si="119"/>
        <v>107.39999999999986</v>
      </c>
      <c r="AK199" s="19"/>
      <c r="AL199" s="19">
        <f t="shared" si="120"/>
        <v>7.794228634059948</v>
      </c>
      <c r="AM199" s="19">
        <f t="shared" si="121"/>
        <v>4.4999999999999991</v>
      </c>
      <c r="AN199" s="19">
        <f t="shared" si="147"/>
        <v>9</v>
      </c>
      <c r="AO199" s="19">
        <f t="shared" si="148"/>
        <v>0.52359877559829882</v>
      </c>
      <c r="AP199" s="19">
        <f t="shared" si="149"/>
        <v>29.999999999999996</v>
      </c>
      <c r="AQ199" s="19">
        <f t="shared" si="166"/>
        <v>153.89999999999989</v>
      </c>
      <c r="AR199" s="19">
        <f t="shared" si="150"/>
        <v>0.29999999999999993</v>
      </c>
      <c r="AS199" s="19">
        <f t="shared" si="151"/>
        <v>-0.51961524227066325</v>
      </c>
      <c r="AT199" s="4" t="s">
        <v>0</v>
      </c>
      <c r="AU199" s="4">
        <f t="shared" si="152"/>
        <v>2302</v>
      </c>
      <c r="AV199" s="19">
        <f t="shared" si="122"/>
        <v>144.36073250583092</v>
      </c>
      <c r="AW199" s="19">
        <f t="shared" si="123"/>
        <v>106.8803847577292</v>
      </c>
      <c r="AX199" s="8">
        <f t="shared" si="153"/>
        <v>5</v>
      </c>
      <c r="AY199" s="4">
        <f t="shared" si="154"/>
        <v>12</v>
      </c>
      <c r="AZ199" s="8">
        <f t="shared" si="155"/>
        <v>1017.1999999999999</v>
      </c>
      <c r="BA199" s="4">
        <f t="shared" si="156"/>
        <v>0</v>
      </c>
      <c r="BB199" s="4">
        <f t="shared" si="157"/>
        <v>0</v>
      </c>
      <c r="BC199" s="4" t="str">
        <f t="shared" si="158"/>
        <v>G0</v>
      </c>
      <c r="BD199" s="4">
        <f t="shared" si="159"/>
        <v>0</v>
      </c>
      <c r="BE199" s="19">
        <f t="shared" si="160"/>
        <v>0.90000000000001623</v>
      </c>
      <c r="BF199" s="19">
        <f t="shared" si="161"/>
        <v>1.5000000000000333</v>
      </c>
      <c r="BG199" s="19">
        <f t="shared" si="162"/>
        <v>156.86989764584493</v>
      </c>
      <c r="BH199" s="1" t="str">
        <f t="shared" si="163"/>
        <v>T,2301,143.0,107.5,5,12,1017.1,0,0,G0,0</v>
      </c>
      <c r="BI199" s="1" t="str">
        <f t="shared" si="164"/>
        <v>T,2302,144.4,106.9,5,12,1017.2,0,0,G0,0</v>
      </c>
      <c r="BJ199" s="1" t="str">
        <f t="shared" si="124"/>
        <v/>
      </c>
      <c r="BK199" s="1" t="str">
        <f t="shared" si="125"/>
        <v>143.3,107.0,5.0,9.0,0.0,153.9,30.0,153.9</v>
      </c>
    </row>
    <row r="200" spans="1:63" x14ac:dyDescent="0.2">
      <c r="A200" s="4">
        <f t="shared" si="167"/>
        <v>17.199999999999974</v>
      </c>
      <c r="B200" s="4">
        <f t="shared" si="126"/>
        <v>85.999999999999872</v>
      </c>
      <c r="C200" s="4">
        <f t="shared" si="127"/>
        <v>1</v>
      </c>
      <c r="D200" s="4">
        <v>1</v>
      </c>
      <c r="E200" s="4">
        <f t="shared" si="128"/>
        <v>17.199999999999974</v>
      </c>
      <c r="F200" s="19">
        <f t="shared" si="112"/>
        <v>0</v>
      </c>
      <c r="G200" s="19">
        <f t="shared" si="129"/>
        <v>0</v>
      </c>
      <c r="H200" s="19"/>
      <c r="I200" s="19">
        <f t="shared" si="130"/>
        <v>144.06073250583091</v>
      </c>
      <c r="J200" s="19">
        <f t="shared" si="131"/>
        <v>107.39999999999986</v>
      </c>
      <c r="K200" s="19"/>
      <c r="L200" s="19">
        <f t="shared" si="132"/>
        <v>7.794228634059948</v>
      </c>
      <c r="M200" s="19">
        <f t="shared" si="133"/>
        <v>4.4999999999999991</v>
      </c>
      <c r="N200" s="19">
        <f t="shared" si="134"/>
        <v>9</v>
      </c>
      <c r="O200" s="19">
        <f t="shared" si="135"/>
        <v>0.52359877559829882</v>
      </c>
      <c r="P200" s="19">
        <f t="shared" si="136"/>
        <v>29.999999999999996</v>
      </c>
      <c r="Q200" s="19">
        <f t="shared" si="165"/>
        <v>154.79999999999987</v>
      </c>
      <c r="R200" s="19">
        <f t="shared" si="137"/>
        <v>-0.29999999999999993</v>
      </c>
      <c r="S200" s="19">
        <f t="shared" si="138"/>
        <v>0.51961524227066325</v>
      </c>
      <c r="T200" s="4" t="s">
        <v>0</v>
      </c>
      <c r="U200" s="4">
        <f t="shared" si="139"/>
        <v>2301</v>
      </c>
      <c r="V200" s="19">
        <f t="shared" si="113"/>
        <v>143.7607325058309</v>
      </c>
      <c r="W200" s="19">
        <f t="shared" si="114"/>
        <v>107.91961524227052</v>
      </c>
      <c r="X200" s="8">
        <f t="shared" si="140"/>
        <v>5</v>
      </c>
      <c r="Y200" s="4">
        <f t="shared" si="115"/>
        <v>12</v>
      </c>
      <c r="Z200" s="8">
        <f t="shared" si="141"/>
        <v>1017.1999999999999</v>
      </c>
      <c r="AA200" s="4">
        <f t="shared" si="142"/>
        <v>0</v>
      </c>
      <c r="AB200" s="4">
        <f t="shared" si="143"/>
        <v>0</v>
      </c>
      <c r="AC200" s="4" t="str">
        <f t="shared" si="144"/>
        <v>G0</v>
      </c>
      <c r="AD200" s="4">
        <f t="shared" si="145"/>
        <v>0</v>
      </c>
      <c r="AE200" s="4">
        <f t="shared" si="146"/>
        <v>17.299999999999976</v>
      </c>
      <c r="AF200" s="19">
        <f t="shared" si="116"/>
        <v>0</v>
      </c>
      <c r="AG200" s="19">
        <f t="shared" si="117"/>
        <v>0</v>
      </c>
      <c r="AH200" s="19"/>
      <c r="AI200" s="19">
        <f t="shared" si="118"/>
        <v>144.84015536923692</v>
      </c>
      <c r="AJ200" s="19">
        <f t="shared" si="119"/>
        <v>107.84999999999988</v>
      </c>
      <c r="AK200" s="19"/>
      <c r="AL200" s="19">
        <f t="shared" si="120"/>
        <v>7.794228634059948</v>
      </c>
      <c r="AM200" s="19">
        <f t="shared" si="121"/>
        <v>4.4999999999999991</v>
      </c>
      <c r="AN200" s="19">
        <f t="shared" si="147"/>
        <v>9</v>
      </c>
      <c r="AO200" s="19">
        <f t="shared" si="148"/>
        <v>0.52359877559829882</v>
      </c>
      <c r="AP200" s="19">
        <f t="shared" si="149"/>
        <v>29.999999999999996</v>
      </c>
      <c r="AQ200" s="19">
        <f t="shared" si="166"/>
        <v>154.79999999999993</v>
      </c>
      <c r="AR200" s="19">
        <f t="shared" si="150"/>
        <v>0.29999999999999993</v>
      </c>
      <c r="AS200" s="19">
        <f t="shared" si="151"/>
        <v>-0.51961524227066325</v>
      </c>
      <c r="AT200" s="4" t="s">
        <v>0</v>
      </c>
      <c r="AU200" s="4">
        <f t="shared" si="152"/>
        <v>2302</v>
      </c>
      <c r="AV200" s="19">
        <f t="shared" si="122"/>
        <v>145.14015536923694</v>
      </c>
      <c r="AW200" s="19">
        <f t="shared" si="123"/>
        <v>107.33038475772922</v>
      </c>
      <c r="AX200" s="8">
        <f t="shared" si="153"/>
        <v>5</v>
      </c>
      <c r="AY200" s="4">
        <f t="shared" si="154"/>
        <v>12</v>
      </c>
      <c r="AZ200" s="8">
        <f t="shared" si="155"/>
        <v>1017.3</v>
      </c>
      <c r="BA200" s="4">
        <f t="shared" si="156"/>
        <v>0</v>
      </c>
      <c r="BB200" s="4">
        <f t="shared" si="157"/>
        <v>0</v>
      </c>
      <c r="BC200" s="4" t="str">
        <f t="shared" si="158"/>
        <v>G0</v>
      </c>
      <c r="BD200" s="4">
        <f t="shared" si="159"/>
        <v>0</v>
      </c>
      <c r="BE200" s="19">
        <f t="shared" si="160"/>
        <v>0.90000000000002334</v>
      </c>
      <c r="BF200" s="19">
        <f t="shared" si="161"/>
        <v>1.5000000000000278</v>
      </c>
      <c r="BG200" s="19">
        <f t="shared" si="162"/>
        <v>156.86989764584541</v>
      </c>
      <c r="BH200" s="1" t="str">
        <f t="shared" si="163"/>
        <v>T,2301,143.8,107.9,5,12,1017.2,0,0,G0,0</v>
      </c>
      <c r="BI200" s="1" t="str">
        <f t="shared" si="164"/>
        <v>T,2302,145.1,107.3,5,12,1017.3,0,0,G0,0</v>
      </c>
      <c r="BJ200" s="1" t="str">
        <f t="shared" si="124"/>
        <v>T,2301,143.8,107.9,5,12,1017.2,0,0,G0,0|T,2302,145.1,107.3,5,12,1017.3,0,0,G0,0|</v>
      </c>
      <c r="BK200" s="1" t="str">
        <f t="shared" si="125"/>
        <v>144.1,107.4,5.0,9.0,0.0,154.8,30.0,154.8</v>
      </c>
    </row>
    <row r="201" spans="1:63" x14ac:dyDescent="0.2">
      <c r="A201" s="4">
        <f t="shared" si="167"/>
        <v>17.299999999999976</v>
      </c>
      <c r="B201" s="4">
        <f t="shared" si="126"/>
        <v>86.499999999999872</v>
      </c>
      <c r="C201" s="4">
        <f t="shared" si="127"/>
        <v>0</v>
      </c>
      <c r="D201" s="4">
        <v>1</v>
      </c>
      <c r="E201" s="4">
        <f t="shared" si="128"/>
        <v>17.299999999999976</v>
      </c>
      <c r="F201" s="19">
        <f t="shared" si="112"/>
        <v>0</v>
      </c>
      <c r="G201" s="19">
        <f t="shared" si="129"/>
        <v>0</v>
      </c>
      <c r="H201" s="19"/>
      <c r="I201" s="19">
        <f t="shared" si="130"/>
        <v>144.84015536923692</v>
      </c>
      <c r="J201" s="19">
        <f t="shared" si="131"/>
        <v>107.84999999999988</v>
      </c>
      <c r="K201" s="19"/>
      <c r="L201" s="19">
        <f t="shared" si="132"/>
        <v>7.794228634059948</v>
      </c>
      <c r="M201" s="19">
        <f t="shared" si="133"/>
        <v>4.4999999999999991</v>
      </c>
      <c r="N201" s="19">
        <f t="shared" si="134"/>
        <v>9</v>
      </c>
      <c r="O201" s="19">
        <f t="shared" si="135"/>
        <v>0.52359877559829882</v>
      </c>
      <c r="P201" s="19">
        <f t="shared" si="136"/>
        <v>29.999999999999996</v>
      </c>
      <c r="Q201" s="19">
        <f t="shared" si="165"/>
        <v>155.6999999999999</v>
      </c>
      <c r="R201" s="19">
        <f t="shared" si="137"/>
        <v>-0.29999999999999993</v>
      </c>
      <c r="S201" s="19">
        <f t="shared" si="138"/>
        <v>0.51961524227066325</v>
      </c>
      <c r="T201" s="4" t="s">
        <v>0</v>
      </c>
      <c r="U201" s="4">
        <f t="shared" si="139"/>
        <v>2301</v>
      </c>
      <c r="V201" s="19">
        <f t="shared" si="113"/>
        <v>144.54015536923691</v>
      </c>
      <c r="W201" s="19">
        <f t="shared" si="114"/>
        <v>108.36961524227054</v>
      </c>
      <c r="X201" s="8">
        <f t="shared" si="140"/>
        <v>5</v>
      </c>
      <c r="Y201" s="4">
        <f t="shared" si="115"/>
        <v>12</v>
      </c>
      <c r="Z201" s="8">
        <f t="shared" si="141"/>
        <v>1017.3</v>
      </c>
      <c r="AA201" s="4">
        <f t="shared" si="142"/>
        <v>0</v>
      </c>
      <c r="AB201" s="4">
        <f t="shared" si="143"/>
        <v>0</v>
      </c>
      <c r="AC201" s="4" t="str">
        <f t="shared" si="144"/>
        <v>G0</v>
      </c>
      <c r="AD201" s="4">
        <f t="shared" si="145"/>
        <v>0</v>
      </c>
      <c r="AE201" s="4">
        <f t="shared" si="146"/>
        <v>17.399999999999977</v>
      </c>
      <c r="AF201" s="19">
        <f t="shared" si="116"/>
        <v>0</v>
      </c>
      <c r="AG201" s="19">
        <f t="shared" si="117"/>
        <v>0</v>
      </c>
      <c r="AH201" s="19"/>
      <c r="AI201" s="19">
        <f t="shared" si="118"/>
        <v>145.61957823264291</v>
      </c>
      <c r="AJ201" s="19">
        <f t="shared" si="119"/>
        <v>108.29999999999988</v>
      </c>
      <c r="AK201" s="19"/>
      <c r="AL201" s="19">
        <f t="shared" si="120"/>
        <v>7.794228634059948</v>
      </c>
      <c r="AM201" s="19">
        <f t="shared" si="121"/>
        <v>4.4999999999999991</v>
      </c>
      <c r="AN201" s="19">
        <f t="shared" si="147"/>
        <v>9</v>
      </c>
      <c r="AO201" s="19">
        <f t="shared" si="148"/>
        <v>0.52359877559829882</v>
      </c>
      <c r="AP201" s="19">
        <f t="shared" si="149"/>
        <v>29.999999999999996</v>
      </c>
      <c r="AQ201" s="19">
        <f t="shared" si="166"/>
        <v>155.69999999999993</v>
      </c>
      <c r="AR201" s="19">
        <f t="shared" si="150"/>
        <v>0.29999999999999993</v>
      </c>
      <c r="AS201" s="19">
        <f t="shared" si="151"/>
        <v>-0.51961524227066325</v>
      </c>
      <c r="AT201" s="4" t="s">
        <v>0</v>
      </c>
      <c r="AU201" s="4">
        <f t="shared" si="152"/>
        <v>2302</v>
      </c>
      <c r="AV201" s="19">
        <f t="shared" si="122"/>
        <v>145.91957823264292</v>
      </c>
      <c r="AW201" s="19">
        <f t="shared" si="123"/>
        <v>107.78038475772922</v>
      </c>
      <c r="AX201" s="8">
        <f t="shared" si="153"/>
        <v>5</v>
      </c>
      <c r="AY201" s="4">
        <f t="shared" si="154"/>
        <v>12</v>
      </c>
      <c r="AZ201" s="8">
        <f t="shared" si="155"/>
        <v>1017.4</v>
      </c>
      <c r="BA201" s="4">
        <f t="shared" si="156"/>
        <v>0</v>
      </c>
      <c r="BB201" s="4">
        <f t="shared" si="157"/>
        <v>0</v>
      </c>
      <c r="BC201" s="4" t="str">
        <f t="shared" si="158"/>
        <v>G0</v>
      </c>
      <c r="BD201" s="4">
        <f t="shared" si="159"/>
        <v>0</v>
      </c>
      <c r="BE201" s="19">
        <f t="shared" si="160"/>
        <v>0.89999999999999158</v>
      </c>
      <c r="BF201" s="19">
        <f t="shared" si="161"/>
        <v>1.5000000000000071</v>
      </c>
      <c r="BG201" s="19">
        <f t="shared" si="162"/>
        <v>156.86989764584447</v>
      </c>
      <c r="BH201" s="1" t="str">
        <f t="shared" si="163"/>
        <v>T,2301,144.5,108.4,5,12,1017.3,0,0,G0,0</v>
      </c>
      <c r="BI201" s="1" t="str">
        <f t="shared" si="164"/>
        <v>T,2302,145.9,107.8,5,12,1017.4,0,0,G0,0</v>
      </c>
      <c r="BJ201" s="1" t="str">
        <f t="shared" si="124"/>
        <v/>
      </c>
      <c r="BK201" s="1" t="str">
        <f t="shared" si="125"/>
        <v>144.8,107.9,5.0,9.0,0.0,155.7,30.0,155.7</v>
      </c>
    </row>
    <row r="202" spans="1:63" x14ac:dyDescent="0.2">
      <c r="A202" s="4">
        <f t="shared" si="167"/>
        <v>17.399999999999977</v>
      </c>
      <c r="B202" s="4">
        <f t="shared" si="126"/>
        <v>86.999999999999886</v>
      </c>
      <c r="C202" s="4">
        <f t="shared" si="127"/>
        <v>1</v>
      </c>
      <c r="D202" s="4">
        <v>1</v>
      </c>
      <c r="E202" s="4">
        <f t="shared" si="128"/>
        <v>17.399999999999977</v>
      </c>
      <c r="F202" s="19">
        <f t="shared" si="112"/>
        <v>0</v>
      </c>
      <c r="G202" s="19">
        <f t="shared" si="129"/>
        <v>0</v>
      </c>
      <c r="H202" s="19"/>
      <c r="I202" s="19">
        <f t="shared" si="130"/>
        <v>145.61957823264291</v>
      </c>
      <c r="J202" s="19">
        <f t="shared" si="131"/>
        <v>108.29999999999988</v>
      </c>
      <c r="K202" s="19"/>
      <c r="L202" s="19">
        <f t="shared" si="132"/>
        <v>7.794228634059948</v>
      </c>
      <c r="M202" s="19">
        <f t="shared" si="133"/>
        <v>4.4999999999999991</v>
      </c>
      <c r="N202" s="19">
        <f t="shared" si="134"/>
        <v>9</v>
      </c>
      <c r="O202" s="19">
        <f t="shared" si="135"/>
        <v>0.52359877559829882</v>
      </c>
      <c r="P202" s="19">
        <f t="shared" si="136"/>
        <v>29.999999999999996</v>
      </c>
      <c r="Q202" s="19">
        <f t="shared" si="165"/>
        <v>156.59999999999991</v>
      </c>
      <c r="R202" s="19">
        <f t="shared" si="137"/>
        <v>-0.29999999999999993</v>
      </c>
      <c r="S202" s="19">
        <f t="shared" si="138"/>
        <v>0.51961524227066325</v>
      </c>
      <c r="T202" s="4" t="s">
        <v>0</v>
      </c>
      <c r="U202" s="4">
        <f t="shared" si="139"/>
        <v>2301</v>
      </c>
      <c r="V202" s="19">
        <f t="shared" si="113"/>
        <v>145.3195782326429</v>
      </c>
      <c r="W202" s="19">
        <f t="shared" si="114"/>
        <v>108.81961524227054</v>
      </c>
      <c r="X202" s="8">
        <f t="shared" si="140"/>
        <v>5</v>
      </c>
      <c r="Y202" s="4">
        <f t="shared" si="115"/>
        <v>12</v>
      </c>
      <c r="Z202" s="8">
        <f t="shared" si="141"/>
        <v>1017.4</v>
      </c>
      <c r="AA202" s="4">
        <f t="shared" si="142"/>
        <v>0</v>
      </c>
      <c r="AB202" s="4">
        <f t="shared" si="143"/>
        <v>0</v>
      </c>
      <c r="AC202" s="4" t="str">
        <f t="shared" si="144"/>
        <v>G0</v>
      </c>
      <c r="AD202" s="4">
        <f t="shared" si="145"/>
        <v>0</v>
      </c>
      <c r="AE202" s="4">
        <f t="shared" si="146"/>
        <v>17.499999999999979</v>
      </c>
      <c r="AF202" s="19">
        <f t="shared" si="116"/>
        <v>0</v>
      </c>
      <c r="AG202" s="19">
        <f t="shared" si="117"/>
        <v>0</v>
      </c>
      <c r="AH202" s="19"/>
      <c r="AI202" s="19">
        <f t="shared" si="118"/>
        <v>146.39900109604892</v>
      </c>
      <c r="AJ202" s="19">
        <f t="shared" si="119"/>
        <v>108.74999999999989</v>
      </c>
      <c r="AK202" s="19"/>
      <c r="AL202" s="19">
        <f t="shared" si="120"/>
        <v>7.794228634059948</v>
      </c>
      <c r="AM202" s="19">
        <f t="shared" si="121"/>
        <v>4.4999999999999991</v>
      </c>
      <c r="AN202" s="19">
        <f t="shared" si="147"/>
        <v>9</v>
      </c>
      <c r="AO202" s="19">
        <f t="shared" si="148"/>
        <v>0.52359877559829882</v>
      </c>
      <c r="AP202" s="19">
        <f t="shared" si="149"/>
        <v>29.999999999999996</v>
      </c>
      <c r="AQ202" s="19">
        <f t="shared" si="166"/>
        <v>156.59999999999994</v>
      </c>
      <c r="AR202" s="19">
        <f t="shared" si="150"/>
        <v>0.29999999999999993</v>
      </c>
      <c r="AS202" s="19">
        <f t="shared" si="151"/>
        <v>-0.51961524227066325</v>
      </c>
      <c r="AT202" s="4" t="s">
        <v>0</v>
      </c>
      <c r="AU202" s="4">
        <f t="shared" si="152"/>
        <v>2302</v>
      </c>
      <c r="AV202" s="19">
        <f t="shared" si="122"/>
        <v>146.69900109604893</v>
      </c>
      <c r="AW202" s="19">
        <f t="shared" si="123"/>
        <v>108.23038475772923</v>
      </c>
      <c r="AX202" s="8">
        <f t="shared" si="153"/>
        <v>5</v>
      </c>
      <c r="AY202" s="4">
        <f t="shared" si="154"/>
        <v>12</v>
      </c>
      <c r="AZ202" s="8">
        <f t="shared" si="155"/>
        <v>1017.5</v>
      </c>
      <c r="BA202" s="4">
        <f t="shared" si="156"/>
        <v>0</v>
      </c>
      <c r="BB202" s="4">
        <f t="shared" si="157"/>
        <v>0</v>
      </c>
      <c r="BC202" s="4" t="str">
        <f t="shared" si="158"/>
        <v>G0</v>
      </c>
      <c r="BD202" s="4">
        <f t="shared" si="159"/>
        <v>0</v>
      </c>
      <c r="BE202" s="19">
        <f t="shared" si="160"/>
        <v>0.90000000000001623</v>
      </c>
      <c r="BF202" s="19">
        <f t="shared" si="161"/>
        <v>1.5000000000000333</v>
      </c>
      <c r="BG202" s="19">
        <f t="shared" si="162"/>
        <v>156.86989764584493</v>
      </c>
      <c r="BH202" s="1" t="str">
        <f t="shared" si="163"/>
        <v>T,2301,145.3,108.8,5,12,1017.4,0,0,G0,0</v>
      </c>
      <c r="BI202" s="1" t="str">
        <f t="shared" si="164"/>
        <v>T,2302,146.7,108.2,5,12,1017.5,0,0,G0,0</v>
      </c>
      <c r="BJ202" s="1" t="str">
        <f t="shared" si="124"/>
        <v>T,2301,145.3,108.8,5,12,1017.4,0,0,G0,0|T,2302,146.7,108.2,5,12,1017.5,0,0,G0,0|</v>
      </c>
      <c r="BK202" s="1" t="str">
        <f t="shared" si="125"/>
        <v>145.6,108.3,5.0,9.0,0.0,156.6,30.0,156.6</v>
      </c>
    </row>
    <row r="203" spans="1:63" x14ac:dyDescent="0.2">
      <c r="A203" s="4">
        <f t="shared" si="167"/>
        <v>17.499999999999979</v>
      </c>
      <c r="B203" s="4">
        <f t="shared" si="126"/>
        <v>87.499999999999886</v>
      </c>
      <c r="C203" s="4">
        <f t="shared" si="127"/>
        <v>0</v>
      </c>
      <c r="D203" s="4">
        <v>1</v>
      </c>
      <c r="E203" s="4">
        <f t="shared" si="128"/>
        <v>17.499999999999979</v>
      </c>
      <c r="F203" s="19">
        <f t="shared" si="112"/>
        <v>0</v>
      </c>
      <c r="G203" s="19">
        <f t="shared" si="129"/>
        <v>0</v>
      </c>
      <c r="H203" s="19"/>
      <c r="I203" s="19">
        <f t="shared" si="130"/>
        <v>146.39900109604892</v>
      </c>
      <c r="J203" s="19">
        <f t="shared" si="131"/>
        <v>108.74999999999989</v>
      </c>
      <c r="K203" s="19"/>
      <c r="L203" s="19">
        <f t="shared" si="132"/>
        <v>7.794228634059948</v>
      </c>
      <c r="M203" s="19">
        <f t="shared" si="133"/>
        <v>4.4999999999999991</v>
      </c>
      <c r="N203" s="19">
        <f t="shared" si="134"/>
        <v>9</v>
      </c>
      <c r="O203" s="19">
        <f t="shared" si="135"/>
        <v>0.52359877559829882</v>
      </c>
      <c r="P203" s="19">
        <f t="shared" si="136"/>
        <v>29.999999999999996</v>
      </c>
      <c r="Q203" s="19">
        <f t="shared" si="165"/>
        <v>157.49999999999991</v>
      </c>
      <c r="R203" s="19">
        <f t="shared" si="137"/>
        <v>-0.29999999999999993</v>
      </c>
      <c r="S203" s="19">
        <f t="shared" si="138"/>
        <v>0.51961524227066325</v>
      </c>
      <c r="T203" s="4" t="s">
        <v>0</v>
      </c>
      <c r="U203" s="4">
        <f t="shared" si="139"/>
        <v>2301</v>
      </c>
      <c r="V203" s="19">
        <f t="shared" si="113"/>
        <v>146.09900109604891</v>
      </c>
      <c r="W203" s="19">
        <f t="shared" si="114"/>
        <v>109.26961524227055</v>
      </c>
      <c r="X203" s="8">
        <f t="shared" si="140"/>
        <v>5</v>
      </c>
      <c r="Y203" s="4">
        <f t="shared" si="115"/>
        <v>12</v>
      </c>
      <c r="Z203" s="8">
        <f t="shared" si="141"/>
        <v>1017.5</v>
      </c>
      <c r="AA203" s="4">
        <f t="shared" si="142"/>
        <v>0</v>
      </c>
      <c r="AB203" s="4">
        <f t="shared" si="143"/>
        <v>0</v>
      </c>
      <c r="AC203" s="4" t="str">
        <f t="shared" si="144"/>
        <v>G0</v>
      </c>
      <c r="AD203" s="4">
        <f t="shared" si="145"/>
        <v>0</v>
      </c>
      <c r="AE203" s="4">
        <f t="shared" si="146"/>
        <v>17.59999999999998</v>
      </c>
      <c r="AF203" s="19">
        <f t="shared" si="116"/>
        <v>0</v>
      </c>
      <c r="AG203" s="19">
        <f t="shared" si="117"/>
        <v>0</v>
      </c>
      <c r="AH203" s="19"/>
      <c r="AI203" s="19">
        <f t="shared" si="118"/>
        <v>147.17842395945493</v>
      </c>
      <c r="AJ203" s="19">
        <f t="shared" si="119"/>
        <v>109.19999999999989</v>
      </c>
      <c r="AK203" s="19"/>
      <c r="AL203" s="19">
        <f t="shared" si="120"/>
        <v>7.794228634059948</v>
      </c>
      <c r="AM203" s="19">
        <f t="shared" si="121"/>
        <v>4.4999999999999991</v>
      </c>
      <c r="AN203" s="19">
        <f t="shared" si="147"/>
        <v>9</v>
      </c>
      <c r="AO203" s="19">
        <f t="shared" si="148"/>
        <v>0.52359877559829882</v>
      </c>
      <c r="AP203" s="19">
        <f t="shared" si="149"/>
        <v>29.999999999999996</v>
      </c>
      <c r="AQ203" s="19">
        <f t="shared" si="166"/>
        <v>157.49999999999994</v>
      </c>
      <c r="AR203" s="19">
        <f t="shared" si="150"/>
        <v>0.29999999999999993</v>
      </c>
      <c r="AS203" s="19">
        <f t="shared" si="151"/>
        <v>-0.51961524227066325</v>
      </c>
      <c r="AT203" s="4" t="s">
        <v>0</v>
      </c>
      <c r="AU203" s="4">
        <f t="shared" si="152"/>
        <v>2302</v>
      </c>
      <c r="AV203" s="19">
        <f t="shared" si="122"/>
        <v>147.47842395945494</v>
      </c>
      <c r="AW203" s="19">
        <f t="shared" si="123"/>
        <v>108.68038475772923</v>
      </c>
      <c r="AX203" s="8">
        <f t="shared" si="153"/>
        <v>5</v>
      </c>
      <c r="AY203" s="4">
        <f t="shared" si="154"/>
        <v>12</v>
      </c>
      <c r="AZ203" s="8">
        <f t="shared" si="155"/>
        <v>1017.6</v>
      </c>
      <c r="BA203" s="4">
        <f t="shared" si="156"/>
        <v>0</v>
      </c>
      <c r="BB203" s="4">
        <f t="shared" si="157"/>
        <v>0</v>
      </c>
      <c r="BC203" s="4" t="str">
        <f t="shared" si="158"/>
        <v>G0</v>
      </c>
      <c r="BD203" s="4">
        <f t="shared" si="159"/>
        <v>0</v>
      </c>
      <c r="BE203" s="19">
        <f t="shared" si="160"/>
        <v>0.90000000000001623</v>
      </c>
      <c r="BF203" s="19">
        <f t="shared" si="161"/>
        <v>1.5000000000000333</v>
      </c>
      <c r="BG203" s="19">
        <f t="shared" si="162"/>
        <v>156.86989764584493</v>
      </c>
      <c r="BH203" s="1" t="str">
        <f t="shared" si="163"/>
        <v>T,2301,146.1,109.3,5,12,1017.5,0,0,G0,0</v>
      </c>
      <c r="BI203" s="1" t="str">
        <f t="shared" si="164"/>
        <v>T,2302,147.5,108.7,5,12,1017.6,0,0,G0,0</v>
      </c>
      <c r="BJ203" s="1" t="str">
        <f t="shared" si="124"/>
        <v/>
      </c>
      <c r="BK203" s="1" t="str">
        <f t="shared" si="125"/>
        <v>146.4,108.8,5.0,9.0,0.0,157.5,30.0,157.5</v>
      </c>
    </row>
    <row r="204" spans="1:63" x14ac:dyDescent="0.2">
      <c r="A204" s="4">
        <f t="shared" si="167"/>
        <v>17.59999999999998</v>
      </c>
      <c r="B204" s="4">
        <f t="shared" si="126"/>
        <v>87.999999999999901</v>
      </c>
      <c r="C204" s="4">
        <f t="shared" si="127"/>
        <v>1</v>
      </c>
      <c r="D204" s="4">
        <v>1</v>
      </c>
      <c r="E204" s="4">
        <f t="shared" si="128"/>
        <v>17.59999999999998</v>
      </c>
      <c r="F204" s="19">
        <f t="shared" si="112"/>
        <v>0</v>
      </c>
      <c r="G204" s="19">
        <f t="shared" si="129"/>
        <v>0</v>
      </c>
      <c r="H204" s="19"/>
      <c r="I204" s="19">
        <f t="shared" si="130"/>
        <v>147.17842395945493</v>
      </c>
      <c r="J204" s="19">
        <f t="shared" si="131"/>
        <v>109.19999999999989</v>
      </c>
      <c r="K204" s="19"/>
      <c r="L204" s="19">
        <f t="shared" si="132"/>
        <v>7.794228634059948</v>
      </c>
      <c r="M204" s="19">
        <f t="shared" si="133"/>
        <v>4.4999999999999991</v>
      </c>
      <c r="N204" s="19">
        <f t="shared" si="134"/>
        <v>9</v>
      </c>
      <c r="O204" s="19">
        <f t="shared" si="135"/>
        <v>0.52359877559829882</v>
      </c>
      <c r="P204" s="19">
        <f t="shared" si="136"/>
        <v>29.999999999999996</v>
      </c>
      <c r="Q204" s="19">
        <f t="shared" si="165"/>
        <v>158.39999999999992</v>
      </c>
      <c r="R204" s="19">
        <f t="shared" si="137"/>
        <v>-0.29999999999999993</v>
      </c>
      <c r="S204" s="19">
        <f t="shared" si="138"/>
        <v>0.51961524227066325</v>
      </c>
      <c r="T204" s="4" t="s">
        <v>0</v>
      </c>
      <c r="U204" s="4">
        <f t="shared" si="139"/>
        <v>2301</v>
      </c>
      <c r="V204" s="19">
        <f t="shared" si="113"/>
        <v>146.87842395945492</v>
      </c>
      <c r="W204" s="19">
        <f t="shared" si="114"/>
        <v>109.71961524227055</v>
      </c>
      <c r="X204" s="8">
        <f t="shared" si="140"/>
        <v>5</v>
      </c>
      <c r="Y204" s="4">
        <f t="shared" si="115"/>
        <v>12</v>
      </c>
      <c r="Z204" s="8">
        <f t="shared" si="141"/>
        <v>1017.6</v>
      </c>
      <c r="AA204" s="4">
        <f t="shared" si="142"/>
        <v>0</v>
      </c>
      <c r="AB204" s="4">
        <f t="shared" si="143"/>
        <v>0</v>
      </c>
      <c r="AC204" s="4" t="str">
        <f t="shared" si="144"/>
        <v>G0</v>
      </c>
      <c r="AD204" s="4">
        <f t="shared" si="145"/>
        <v>0</v>
      </c>
      <c r="AE204" s="4">
        <f t="shared" si="146"/>
        <v>17.699999999999982</v>
      </c>
      <c r="AF204" s="19">
        <f t="shared" si="116"/>
        <v>0</v>
      </c>
      <c r="AG204" s="19">
        <f t="shared" si="117"/>
        <v>0</v>
      </c>
      <c r="AH204" s="19"/>
      <c r="AI204" s="19">
        <f t="shared" si="118"/>
        <v>147.95784682286094</v>
      </c>
      <c r="AJ204" s="19">
        <f t="shared" si="119"/>
        <v>109.64999999999991</v>
      </c>
      <c r="AK204" s="19"/>
      <c r="AL204" s="19">
        <f t="shared" si="120"/>
        <v>7.794228634059948</v>
      </c>
      <c r="AM204" s="19">
        <f t="shared" si="121"/>
        <v>4.4999999999999991</v>
      </c>
      <c r="AN204" s="19">
        <f t="shared" si="147"/>
        <v>9</v>
      </c>
      <c r="AO204" s="19">
        <f t="shared" si="148"/>
        <v>0.52359877559829882</v>
      </c>
      <c r="AP204" s="19">
        <f t="shared" si="149"/>
        <v>29.999999999999996</v>
      </c>
      <c r="AQ204" s="19">
        <f t="shared" si="166"/>
        <v>158.39999999999998</v>
      </c>
      <c r="AR204" s="19">
        <f t="shared" si="150"/>
        <v>0.29999999999999993</v>
      </c>
      <c r="AS204" s="19">
        <f t="shared" si="151"/>
        <v>-0.51961524227066325</v>
      </c>
      <c r="AT204" s="4" t="s">
        <v>0</v>
      </c>
      <c r="AU204" s="4">
        <f t="shared" si="152"/>
        <v>2302</v>
      </c>
      <c r="AV204" s="19">
        <f t="shared" si="122"/>
        <v>148.25784682286096</v>
      </c>
      <c r="AW204" s="19">
        <f t="shared" si="123"/>
        <v>109.13038475772925</v>
      </c>
      <c r="AX204" s="8">
        <f t="shared" si="153"/>
        <v>5</v>
      </c>
      <c r="AY204" s="4">
        <f t="shared" si="154"/>
        <v>12</v>
      </c>
      <c r="AZ204" s="8">
        <f t="shared" si="155"/>
        <v>1017.6999999999999</v>
      </c>
      <c r="BA204" s="4">
        <f t="shared" si="156"/>
        <v>0</v>
      </c>
      <c r="BB204" s="4">
        <f t="shared" si="157"/>
        <v>0</v>
      </c>
      <c r="BC204" s="4" t="str">
        <f t="shared" si="158"/>
        <v>G0</v>
      </c>
      <c r="BD204" s="4">
        <f t="shared" si="159"/>
        <v>0</v>
      </c>
      <c r="BE204" s="19">
        <f t="shared" si="160"/>
        <v>0.90000000000002334</v>
      </c>
      <c r="BF204" s="19">
        <f t="shared" si="161"/>
        <v>1.5000000000000278</v>
      </c>
      <c r="BG204" s="19">
        <f t="shared" si="162"/>
        <v>156.86989764584541</v>
      </c>
      <c r="BH204" s="1" t="str">
        <f t="shared" si="163"/>
        <v>T,2301,146.9,109.7,5,12,1017.6,0,0,G0,0</v>
      </c>
      <c r="BI204" s="1" t="str">
        <f t="shared" si="164"/>
        <v>T,2302,148.3,109.1,5,12,1017.7,0,0,G0,0</v>
      </c>
      <c r="BJ204" s="1" t="str">
        <f t="shared" si="124"/>
        <v>T,2301,146.9,109.7,5,12,1017.6,0,0,G0,0|T,2302,148.3,109.1,5,12,1017.7,0,0,G0,0|</v>
      </c>
      <c r="BK204" s="1" t="str">
        <f t="shared" si="125"/>
        <v>147.2,109.2,5.0,9.0,0.0,158.4,30.0,158.4</v>
      </c>
    </row>
    <row r="205" spans="1:63" x14ac:dyDescent="0.2">
      <c r="A205" s="4">
        <f t="shared" si="167"/>
        <v>17.699999999999982</v>
      </c>
      <c r="B205" s="4">
        <f t="shared" si="126"/>
        <v>88.499999999999901</v>
      </c>
      <c r="C205" s="4">
        <f t="shared" si="127"/>
        <v>0</v>
      </c>
      <c r="D205" s="4">
        <v>1</v>
      </c>
      <c r="E205" s="4">
        <f t="shared" si="128"/>
        <v>17.699999999999982</v>
      </c>
      <c r="F205" s="19">
        <f t="shared" si="112"/>
        <v>0</v>
      </c>
      <c r="G205" s="19">
        <f t="shared" si="129"/>
        <v>0</v>
      </c>
      <c r="H205" s="19"/>
      <c r="I205" s="19">
        <f t="shared" si="130"/>
        <v>147.95784682286094</v>
      </c>
      <c r="J205" s="19">
        <f t="shared" si="131"/>
        <v>109.64999999999991</v>
      </c>
      <c r="K205" s="19"/>
      <c r="L205" s="19">
        <f t="shared" si="132"/>
        <v>7.794228634059948</v>
      </c>
      <c r="M205" s="19">
        <f t="shared" si="133"/>
        <v>4.4999999999999991</v>
      </c>
      <c r="N205" s="19">
        <f t="shared" si="134"/>
        <v>9</v>
      </c>
      <c r="O205" s="19">
        <f t="shared" si="135"/>
        <v>0.52359877559829882</v>
      </c>
      <c r="P205" s="19">
        <f t="shared" si="136"/>
        <v>29.999999999999996</v>
      </c>
      <c r="Q205" s="19">
        <f t="shared" si="165"/>
        <v>159.29999999999995</v>
      </c>
      <c r="R205" s="19">
        <f t="shared" si="137"/>
        <v>-0.29999999999999993</v>
      </c>
      <c r="S205" s="19">
        <f t="shared" si="138"/>
        <v>0.51961524227066325</v>
      </c>
      <c r="T205" s="4" t="s">
        <v>0</v>
      </c>
      <c r="U205" s="4">
        <f t="shared" si="139"/>
        <v>2301</v>
      </c>
      <c r="V205" s="19">
        <f t="shared" si="113"/>
        <v>147.65784682286093</v>
      </c>
      <c r="W205" s="19">
        <f t="shared" si="114"/>
        <v>110.16961524227057</v>
      </c>
      <c r="X205" s="8">
        <f t="shared" si="140"/>
        <v>5</v>
      </c>
      <c r="Y205" s="4">
        <f t="shared" si="115"/>
        <v>12</v>
      </c>
      <c r="Z205" s="8">
        <f t="shared" si="141"/>
        <v>1017.6999999999999</v>
      </c>
      <c r="AA205" s="4">
        <f t="shared" si="142"/>
        <v>0</v>
      </c>
      <c r="AB205" s="4">
        <f t="shared" si="143"/>
        <v>0</v>
      </c>
      <c r="AC205" s="4" t="str">
        <f t="shared" si="144"/>
        <v>G0</v>
      </c>
      <c r="AD205" s="4">
        <f t="shared" si="145"/>
        <v>0</v>
      </c>
      <c r="AE205" s="4">
        <f t="shared" si="146"/>
        <v>17.799999999999983</v>
      </c>
      <c r="AF205" s="19">
        <f t="shared" si="116"/>
        <v>0</v>
      </c>
      <c r="AG205" s="19">
        <f t="shared" si="117"/>
        <v>0</v>
      </c>
      <c r="AH205" s="19"/>
      <c r="AI205" s="19">
        <f t="shared" si="118"/>
        <v>148.73726968626696</v>
      </c>
      <c r="AJ205" s="19">
        <f t="shared" si="119"/>
        <v>110.09999999999991</v>
      </c>
      <c r="AK205" s="19"/>
      <c r="AL205" s="19">
        <f t="shared" si="120"/>
        <v>7.794228634059948</v>
      </c>
      <c r="AM205" s="19">
        <f t="shared" si="121"/>
        <v>4.4999999999999991</v>
      </c>
      <c r="AN205" s="19">
        <f t="shared" si="147"/>
        <v>9</v>
      </c>
      <c r="AO205" s="19">
        <f t="shared" si="148"/>
        <v>0.52359877559829882</v>
      </c>
      <c r="AP205" s="19">
        <f t="shared" si="149"/>
        <v>29.999999999999996</v>
      </c>
      <c r="AQ205" s="19">
        <f t="shared" si="166"/>
        <v>159.29999999999998</v>
      </c>
      <c r="AR205" s="19">
        <f t="shared" si="150"/>
        <v>0.29999999999999993</v>
      </c>
      <c r="AS205" s="19">
        <f t="shared" si="151"/>
        <v>-0.51961524227066325</v>
      </c>
      <c r="AT205" s="4" t="s">
        <v>0</v>
      </c>
      <c r="AU205" s="4">
        <f t="shared" si="152"/>
        <v>2302</v>
      </c>
      <c r="AV205" s="19">
        <f t="shared" si="122"/>
        <v>149.03726968626697</v>
      </c>
      <c r="AW205" s="19">
        <f t="shared" si="123"/>
        <v>109.58038475772925</v>
      </c>
      <c r="AX205" s="8">
        <f t="shared" si="153"/>
        <v>5</v>
      </c>
      <c r="AY205" s="4">
        <f t="shared" si="154"/>
        <v>12</v>
      </c>
      <c r="AZ205" s="8">
        <f t="shared" si="155"/>
        <v>1017.8</v>
      </c>
      <c r="BA205" s="4">
        <f t="shared" si="156"/>
        <v>0</v>
      </c>
      <c r="BB205" s="4">
        <f t="shared" si="157"/>
        <v>0</v>
      </c>
      <c r="BC205" s="4" t="str">
        <f t="shared" si="158"/>
        <v>G0</v>
      </c>
      <c r="BD205" s="4">
        <f t="shared" si="159"/>
        <v>0</v>
      </c>
      <c r="BE205" s="19">
        <f t="shared" si="160"/>
        <v>0.90000000000001623</v>
      </c>
      <c r="BF205" s="19">
        <f t="shared" si="161"/>
        <v>1.5000000000000333</v>
      </c>
      <c r="BG205" s="19">
        <f t="shared" si="162"/>
        <v>156.86989764584493</v>
      </c>
      <c r="BH205" s="1" t="str">
        <f t="shared" si="163"/>
        <v>T,2301,147.7,110.2,5,12,1017.7,0,0,G0,0</v>
      </c>
      <c r="BI205" s="1" t="str">
        <f t="shared" si="164"/>
        <v>T,2302,149.0,109.6,5,12,1017.8,0,0,G0,0</v>
      </c>
      <c r="BJ205" s="1" t="str">
        <f t="shared" si="124"/>
        <v/>
      </c>
      <c r="BK205" s="1" t="str">
        <f t="shared" si="125"/>
        <v>148.0,109.7,5.0,9.0,0.0,159.3,30.0,159.3</v>
      </c>
    </row>
    <row r="206" spans="1:63" x14ac:dyDescent="0.2">
      <c r="A206" s="4">
        <f t="shared" si="167"/>
        <v>17.799999999999983</v>
      </c>
      <c r="B206" s="4">
        <f t="shared" si="126"/>
        <v>88.999999999999915</v>
      </c>
      <c r="C206" s="4">
        <f t="shared" si="127"/>
        <v>1</v>
      </c>
      <c r="D206" s="4">
        <v>1</v>
      </c>
      <c r="E206" s="4">
        <f t="shared" si="128"/>
        <v>17.799999999999983</v>
      </c>
      <c r="F206" s="19">
        <f t="shared" si="112"/>
        <v>0</v>
      </c>
      <c r="G206" s="19">
        <f t="shared" si="129"/>
        <v>0</v>
      </c>
      <c r="H206" s="19"/>
      <c r="I206" s="19">
        <f t="shared" si="130"/>
        <v>148.73726968626696</v>
      </c>
      <c r="J206" s="19">
        <f t="shared" si="131"/>
        <v>110.09999999999991</v>
      </c>
      <c r="K206" s="19"/>
      <c r="L206" s="19">
        <f t="shared" si="132"/>
        <v>7.794228634059948</v>
      </c>
      <c r="M206" s="19">
        <f t="shared" si="133"/>
        <v>4.4999999999999991</v>
      </c>
      <c r="N206" s="19">
        <f t="shared" si="134"/>
        <v>9</v>
      </c>
      <c r="O206" s="19">
        <f t="shared" si="135"/>
        <v>0.52359877559829882</v>
      </c>
      <c r="P206" s="19">
        <f t="shared" si="136"/>
        <v>29.999999999999996</v>
      </c>
      <c r="Q206" s="19">
        <f t="shared" si="165"/>
        <v>160.19999999999996</v>
      </c>
      <c r="R206" s="19">
        <f t="shared" si="137"/>
        <v>-0.29999999999999993</v>
      </c>
      <c r="S206" s="19">
        <f t="shared" si="138"/>
        <v>0.51961524227066325</v>
      </c>
      <c r="T206" s="4" t="s">
        <v>0</v>
      </c>
      <c r="U206" s="4">
        <f t="shared" si="139"/>
        <v>2301</v>
      </c>
      <c r="V206" s="19">
        <f t="shared" si="113"/>
        <v>148.43726968626694</v>
      </c>
      <c r="W206" s="19">
        <f t="shared" si="114"/>
        <v>110.61961524227057</v>
      </c>
      <c r="X206" s="8">
        <f t="shared" si="140"/>
        <v>5</v>
      </c>
      <c r="Y206" s="4">
        <f t="shared" si="115"/>
        <v>12</v>
      </c>
      <c r="Z206" s="8">
        <f t="shared" si="141"/>
        <v>1017.8</v>
      </c>
      <c r="AA206" s="4">
        <f t="shared" si="142"/>
        <v>0</v>
      </c>
      <c r="AB206" s="4">
        <f t="shared" si="143"/>
        <v>0</v>
      </c>
      <c r="AC206" s="4" t="str">
        <f t="shared" si="144"/>
        <v>G0</v>
      </c>
      <c r="AD206" s="4">
        <f t="shared" si="145"/>
        <v>0</v>
      </c>
      <c r="AE206" s="4">
        <f t="shared" si="146"/>
        <v>17.899999999999984</v>
      </c>
      <c r="AF206" s="19">
        <f t="shared" si="116"/>
        <v>0</v>
      </c>
      <c r="AG206" s="19">
        <f t="shared" si="117"/>
        <v>0</v>
      </c>
      <c r="AH206" s="19"/>
      <c r="AI206" s="19">
        <f t="shared" si="118"/>
        <v>149.51669254967294</v>
      </c>
      <c r="AJ206" s="19">
        <f t="shared" si="119"/>
        <v>110.54999999999991</v>
      </c>
      <c r="AK206" s="19"/>
      <c r="AL206" s="19">
        <f t="shared" si="120"/>
        <v>7.794228634059948</v>
      </c>
      <c r="AM206" s="19">
        <f t="shared" si="121"/>
        <v>4.4999999999999991</v>
      </c>
      <c r="AN206" s="19">
        <f t="shared" si="147"/>
        <v>9</v>
      </c>
      <c r="AO206" s="19">
        <f t="shared" si="148"/>
        <v>0.52359877559829882</v>
      </c>
      <c r="AP206" s="19">
        <f t="shared" si="149"/>
        <v>29.999999999999996</v>
      </c>
      <c r="AQ206" s="19">
        <f t="shared" si="166"/>
        <v>160.19999999999999</v>
      </c>
      <c r="AR206" s="19">
        <f t="shared" si="150"/>
        <v>0.29999999999999993</v>
      </c>
      <c r="AS206" s="19">
        <f t="shared" si="151"/>
        <v>-0.51961524227066325</v>
      </c>
      <c r="AT206" s="4" t="s">
        <v>0</v>
      </c>
      <c r="AU206" s="4">
        <f t="shared" si="152"/>
        <v>2302</v>
      </c>
      <c r="AV206" s="19">
        <f t="shared" si="122"/>
        <v>149.81669254967295</v>
      </c>
      <c r="AW206" s="19">
        <f t="shared" si="123"/>
        <v>110.03038475772925</v>
      </c>
      <c r="AX206" s="8">
        <f t="shared" si="153"/>
        <v>5</v>
      </c>
      <c r="AY206" s="4">
        <f t="shared" si="154"/>
        <v>12</v>
      </c>
      <c r="AZ206" s="8">
        <f t="shared" si="155"/>
        <v>1017.9</v>
      </c>
      <c r="BA206" s="4">
        <f t="shared" si="156"/>
        <v>0</v>
      </c>
      <c r="BB206" s="4">
        <f t="shared" si="157"/>
        <v>0</v>
      </c>
      <c r="BC206" s="4" t="str">
        <f t="shared" si="158"/>
        <v>G0</v>
      </c>
      <c r="BD206" s="4">
        <f t="shared" si="159"/>
        <v>0</v>
      </c>
      <c r="BE206" s="19">
        <f t="shared" si="160"/>
        <v>0.89999999999999158</v>
      </c>
      <c r="BF206" s="19">
        <f t="shared" si="161"/>
        <v>1.5000000000000071</v>
      </c>
      <c r="BG206" s="19">
        <f t="shared" si="162"/>
        <v>156.86989764584447</v>
      </c>
      <c r="BH206" s="1" t="str">
        <f t="shared" si="163"/>
        <v>T,2301,148.4,110.6,5,12,1017.8,0,0,G0,0</v>
      </c>
      <c r="BI206" s="1" t="str">
        <f t="shared" si="164"/>
        <v>T,2302,149.8,110.0,5,12,1017.9,0,0,G0,0</v>
      </c>
      <c r="BJ206" s="1" t="str">
        <f t="shared" si="124"/>
        <v>T,2301,148.4,110.6,5,12,1017.8,0,0,G0,0|T,2302,149.8,110.0,5,12,1017.9,0,0,G0,0|</v>
      </c>
      <c r="BK206" s="1" t="str">
        <f t="shared" si="125"/>
        <v>148.7,110.1,5.0,9.0,0.0,160.2,30.0,160.2</v>
      </c>
    </row>
    <row r="207" spans="1:63" x14ac:dyDescent="0.2">
      <c r="A207" s="4">
        <f t="shared" si="167"/>
        <v>17.899999999999984</v>
      </c>
      <c r="B207" s="4">
        <f t="shared" si="126"/>
        <v>89.499999999999915</v>
      </c>
      <c r="C207" s="4">
        <f t="shared" si="127"/>
        <v>0</v>
      </c>
      <c r="D207" s="4">
        <v>1</v>
      </c>
      <c r="E207" s="4">
        <f t="shared" si="128"/>
        <v>17.899999999999984</v>
      </c>
      <c r="F207" s="19">
        <f t="shared" si="112"/>
        <v>0</v>
      </c>
      <c r="G207" s="19">
        <f t="shared" si="129"/>
        <v>0</v>
      </c>
      <c r="H207" s="19"/>
      <c r="I207" s="19">
        <f t="shared" si="130"/>
        <v>149.51669254967294</v>
      </c>
      <c r="J207" s="19">
        <f t="shared" si="131"/>
        <v>110.54999999999991</v>
      </c>
      <c r="K207" s="19"/>
      <c r="L207" s="19">
        <f t="shared" si="132"/>
        <v>7.794228634059948</v>
      </c>
      <c r="M207" s="19">
        <f t="shared" si="133"/>
        <v>4.4999999999999991</v>
      </c>
      <c r="N207" s="19">
        <f t="shared" si="134"/>
        <v>9</v>
      </c>
      <c r="O207" s="19">
        <f t="shared" si="135"/>
        <v>0.52359877559829882</v>
      </c>
      <c r="P207" s="19">
        <f t="shared" si="136"/>
        <v>29.999999999999996</v>
      </c>
      <c r="Q207" s="19">
        <f t="shared" si="165"/>
        <v>161.09999999999997</v>
      </c>
      <c r="R207" s="19">
        <f t="shared" si="137"/>
        <v>-0.29999999999999993</v>
      </c>
      <c r="S207" s="19">
        <f t="shared" si="138"/>
        <v>0.51961524227066325</v>
      </c>
      <c r="T207" s="4" t="s">
        <v>0</v>
      </c>
      <c r="U207" s="4">
        <f t="shared" si="139"/>
        <v>2301</v>
      </c>
      <c r="V207" s="19">
        <f t="shared" si="113"/>
        <v>149.21669254967293</v>
      </c>
      <c r="W207" s="19">
        <f t="shared" si="114"/>
        <v>111.06961524227057</v>
      </c>
      <c r="X207" s="8">
        <f t="shared" si="140"/>
        <v>5</v>
      </c>
      <c r="Y207" s="4">
        <f t="shared" si="115"/>
        <v>12</v>
      </c>
      <c r="Z207" s="8">
        <f t="shared" si="141"/>
        <v>1017.9</v>
      </c>
      <c r="AA207" s="4">
        <f t="shared" si="142"/>
        <v>0</v>
      </c>
      <c r="AB207" s="4">
        <f t="shared" si="143"/>
        <v>0</v>
      </c>
      <c r="AC207" s="4" t="str">
        <f t="shared" si="144"/>
        <v>G0</v>
      </c>
      <c r="AD207" s="4">
        <f t="shared" si="145"/>
        <v>0</v>
      </c>
      <c r="AE207" s="4">
        <f t="shared" si="146"/>
        <v>17.999999999999986</v>
      </c>
      <c r="AF207" s="19">
        <f t="shared" si="116"/>
        <v>0</v>
      </c>
      <c r="AG207" s="19">
        <f t="shared" si="117"/>
        <v>0</v>
      </c>
      <c r="AH207" s="19"/>
      <c r="AI207" s="19">
        <f t="shared" si="118"/>
        <v>150.29611541307895</v>
      </c>
      <c r="AJ207" s="19">
        <f t="shared" si="119"/>
        <v>110.99999999999991</v>
      </c>
      <c r="AK207" s="19"/>
      <c r="AL207" s="19">
        <f t="shared" si="120"/>
        <v>7.794228634059948</v>
      </c>
      <c r="AM207" s="19">
        <f t="shared" si="121"/>
        <v>4.4999999999999991</v>
      </c>
      <c r="AN207" s="19">
        <f t="shared" si="147"/>
        <v>9</v>
      </c>
      <c r="AO207" s="19">
        <f t="shared" si="148"/>
        <v>0.52359877559829882</v>
      </c>
      <c r="AP207" s="19">
        <f t="shared" si="149"/>
        <v>29.999999999999996</v>
      </c>
      <c r="AQ207" s="19">
        <f t="shared" si="166"/>
        <v>161.1</v>
      </c>
      <c r="AR207" s="19">
        <f t="shared" si="150"/>
        <v>0.29999999999999993</v>
      </c>
      <c r="AS207" s="19">
        <f t="shared" si="151"/>
        <v>-0.51961524227066325</v>
      </c>
      <c r="AT207" s="4" t="s">
        <v>0</v>
      </c>
      <c r="AU207" s="4">
        <f t="shared" si="152"/>
        <v>2302</v>
      </c>
      <c r="AV207" s="19">
        <f t="shared" si="122"/>
        <v>150.59611541307896</v>
      </c>
      <c r="AW207" s="19">
        <f t="shared" si="123"/>
        <v>110.48038475772925</v>
      </c>
      <c r="AX207" s="8">
        <f t="shared" si="153"/>
        <v>5</v>
      </c>
      <c r="AY207" s="4">
        <f t="shared" si="154"/>
        <v>12</v>
      </c>
      <c r="AZ207" s="8">
        <f t="shared" si="155"/>
        <v>1018</v>
      </c>
      <c r="BA207" s="4">
        <f t="shared" si="156"/>
        <v>0</v>
      </c>
      <c r="BB207" s="4">
        <f t="shared" si="157"/>
        <v>0</v>
      </c>
      <c r="BC207" s="4" t="str">
        <f t="shared" si="158"/>
        <v>G0</v>
      </c>
      <c r="BD207" s="4">
        <f t="shared" si="159"/>
        <v>0</v>
      </c>
      <c r="BE207" s="19">
        <f t="shared" si="160"/>
        <v>0.90000000000001623</v>
      </c>
      <c r="BF207" s="19">
        <f t="shared" si="161"/>
        <v>1.5000000000000333</v>
      </c>
      <c r="BG207" s="19">
        <f t="shared" si="162"/>
        <v>156.86989764584493</v>
      </c>
      <c r="BH207" s="1" t="str">
        <f t="shared" si="163"/>
        <v>T,2301,149.2,111.1,5,12,1017.9,0,0,G0,0</v>
      </c>
      <c r="BI207" s="1" t="str">
        <f t="shared" si="164"/>
        <v>T,2302,150.6,110.5,5,12,1018.0,0,0,G0,0</v>
      </c>
      <c r="BJ207" s="1" t="str">
        <f t="shared" si="124"/>
        <v/>
      </c>
      <c r="BK207" s="1" t="str">
        <f t="shared" si="125"/>
        <v>149.5,110.6,5.0,9.0,0.0,161.1,30.0,161.1</v>
      </c>
    </row>
    <row r="208" spans="1:63" x14ac:dyDescent="0.2">
      <c r="A208" s="4">
        <f t="shared" si="167"/>
        <v>17.999999999999986</v>
      </c>
      <c r="B208" s="4">
        <f t="shared" si="126"/>
        <v>89.999999999999929</v>
      </c>
      <c r="C208" s="4">
        <f t="shared" si="127"/>
        <v>1</v>
      </c>
      <c r="D208" s="4">
        <v>1</v>
      </c>
      <c r="E208" s="4">
        <f t="shared" si="128"/>
        <v>17.999999999999986</v>
      </c>
      <c r="F208" s="19">
        <f t="shared" si="112"/>
        <v>0</v>
      </c>
      <c r="G208" s="19">
        <f t="shared" si="129"/>
        <v>0</v>
      </c>
      <c r="H208" s="19"/>
      <c r="I208" s="19">
        <f t="shared" si="130"/>
        <v>150.29611541307895</v>
      </c>
      <c r="J208" s="19">
        <f t="shared" si="131"/>
        <v>110.99999999999991</v>
      </c>
      <c r="K208" s="19"/>
      <c r="L208" s="19">
        <f t="shared" si="132"/>
        <v>7.794228634059948</v>
      </c>
      <c r="M208" s="19">
        <f t="shared" si="133"/>
        <v>4.4999999999999991</v>
      </c>
      <c r="N208" s="19">
        <f t="shared" si="134"/>
        <v>9</v>
      </c>
      <c r="O208" s="19">
        <f t="shared" si="135"/>
        <v>0.52359877559829882</v>
      </c>
      <c r="P208" s="19">
        <f t="shared" si="136"/>
        <v>29.999999999999996</v>
      </c>
      <c r="Q208" s="19">
        <f t="shared" si="165"/>
        <v>161.99999999999997</v>
      </c>
      <c r="R208" s="19">
        <f t="shared" si="137"/>
        <v>-0.29999999999999993</v>
      </c>
      <c r="S208" s="19">
        <f t="shared" si="138"/>
        <v>0.51961524227066325</v>
      </c>
      <c r="T208" s="4" t="s">
        <v>0</v>
      </c>
      <c r="U208" s="4">
        <f t="shared" si="139"/>
        <v>2301</v>
      </c>
      <c r="V208" s="19">
        <f t="shared" si="113"/>
        <v>149.99611541307894</v>
      </c>
      <c r="W208" s="19">
        <f t="shared" si="114"/>
        <v>111.51961524227058</v>
      </c>
      <c r="X208" s="8">
        <f t="shared" si="140"/>
        <v>5</v>
      </c>
      <c r="Y208" s="4">
        <f t="shared" si="115"/>
        <v>12</v>
      </c>
      <c r="Z208" s="8">
        <f t="shared" si="141"/>
        <v>1018</v>
      </c>
      <c r="AA208" s="4">
        <f t="shared" si="142"/>
        <v>0</v>
      </c>
      <c r="AB208" s="4">
        <f t="shared" si="143"/>
        <v>0</v>
      </c>
      <c r="AC208" s="4" t="str">
        <f t="shared" si="144"/>
        <v>G0</v>
      </c>
      <c r="AD208" s="4">
        <f t="shared" si="145"/>
        <v>0</v>
      </c>
      <c r="AE208" s="4">
        <f t="shared" si="146"/>
        <v>18.099999999999987</v>
      </c>
      <c r="AF208" s="19">
        <f t="shared" si="116"/>
        <v>0</v>
      </c>
      <c r="AG208" s="19">
        <f t="shared" si="117"/>
        <v>0</v>
      </c>
      <c r="AH208" s="19"/>
      <c r="AI208" s="19">
        <f t="shared" si="118"/>
        <v>151.07553827648496</v>
      </c>
      <c r="AJ208" s="19">
        <f t="shared" si="119"/>
        <v>111.44999999999993</v>
      </c>
      <c r="AK208" s="19"/>
      <c r="AL208" s="19">
        <f t="shared" si="120"/>
        <v>7.794228634059948</v>
      </c>
      <c r="AM208" s="19">
        <f t="shared" si="121"/>
        <v>4.4999999999999991</v>
      </c>
      <c r="AN208" s="19">
        <f t="shared" si="147"/>
        <v>9</v>
      </c>
      <c r="AO208" s="19">
        <f t="shared" si="148"/>
        <v>0.52359877559829882</v>
      </c>
      <c r="AP208" s="19">
        <f t="shared" si="149"/>
        <v>29.999999999999996</v>
      </c>
      <c r="AQ208" s="19">
        <f t="shared" si="166"/>
        <v>162.00000000000003</v>
      </c>
      <c r="AR208" s="19">
        <f t="shared" si="150"/>
        <v>0.29999999999999993</v>
      </c>
      <c r="AS208" s="19">
        <f t="shared" si="151"/>
        <v>-0.51961524227066325</v>
      </c>
      <c r="AT208" s="4" t="s">
        <v>0</v>
      </c>
      <c r="AU208" s="4">
        <f t="shared" si="152"/>
        <v>2302</v>
      </c>
      <c r="AV208" s="19">
        <f t="shared" si="122"/>
        <v>151.37553827648497</v>
      </c>
      <c r="AW208" s="19">
        <f t="shared" si="123"/>
        <v>110.93038475772927</v>
      </c>
      <c r="AX208" s="8">
        <f t="shared" si="153"/>
        <v>5</v>
      </c>
      <c r="AY208" s="4">
        <f t="shared" si="154"/>
        <v>12</v>
      </c>
      <c r="AZ208" s="8">
        <f t="shared" si="155"/>
        <v>1018.1</v>
      </c>
      <c r="BA208" s="4">
        <f t="shared" si="156"/>
        <v>0</v>
      </c>
      <c r="BB208" s="4">
        <f t="shared" si="157"/>
        <v>0</v>
      </c>
      <c r="BC208" s="4" t="str">
        <f t="shared" si="158"/>
        <v>G0</v>
      </c>
      <c r="BD208" s="4">
        <f t="shared" si="159"/>
        <v>0</v>
      </c>
      <c r="BE208" s="19">
        <f t="shared" si="160"/>
        <v>0.90000000000002334</v>
      </c>
      <c r="BF208" s="19">
        <f t="shared" si="161"/>
        <v>1.5000000000000278</v>
      </c>
      <c r="BG208" s="19">
        <f t="shared" si="162"/>
        <v>156.86989764584541</v>
      </c>
      <c r="BH208" s="1" t="str">
        <f t="shared" si="163"/>
        <v>T,2301,150.0,111.5,5,12,1018.0,0,0,G0,0</v>
      </c>
      <c r="BI208" s="1" t="str">
        <f t="shared" si="164"/>
        <v>T,2302,151.4,110.9,5,12,1018.1,0,0,G0,0</v>
      </c>
      <c r="BJ208" s="1" t="str">
        <f t="shared" si="124"/>
        <v>T,2301,150.0,111.5,5,12,1018.0,0,0,G0,0|T,2302,151.4,110.9,5,12,1018.1,0,0,G0,0|</v>
      </c>
      <c r="BK208" s="1" t="str">
        <f t="shared" si="125"/>
        <v>150.3,111.0,5.0,9.0,0.0,162.0,30.0,162.0</v>
      </c>
    </row>
    <row r="209" spans="1:63" x14ac:dyDescent="0.2">
      <c r="A209" s="4">
        <f t="shared" si="167"/>
        <v>18.099999999999987</v>
      </c>
      <c r="B209" s="4">
        <f t="shared" si="126"/>
        <v>90.499999999999929</v>
      </c>
      <c r="C209" s="4">
        <f t="shared" si="127"/>
        <v>0</v>
      </c>
      <c r="D209" s="4">
        <v>1</v>
      </c>
      <c r="E209" s="4">
        <f t="shared" si="128"/>
        <v>18.099999999999987</v>
      </c>
      <c r="F209" s="19">
        <f t="shared" si="112"/>
        <v>0</v>
      </c>
      <c r="G209" s="19">
        <f t="shared" si="129"/>
        <v>0</v>
      </c>
      <c r="H209" s="19"/>
      <c r="I209" s="19">
        <f t="shared" si="130"/>
        <v>151.07553827648496</v>
      </c>
      <c r="J209" s="19">
        <f t="shared" si="131"/>
        <v>111.44999999999993</v>
      </c>
      <c r="K209" s="19"/>
      <c r="L209" s="19">
        <f t="shared" si="132"/>
        <v>7.794228634059948</v>
      </c>
      <c r="M209" s="19">
        <f t="shared" si="133"/>
        <v>4.4999999999999991</v>
      </c>
      <c r="N209" s="19">
        <f t="shared" si="134"/>
        <v>9</v>
      </c>
      <c r="O209" s="19">
        <f t="shared" si="135"/>
        <v>0.52359877559829882</v>
      </c>
      <c r="P209" s="19">
        <f t="shared" si="136"/>
        <v>29.999999999999996</v>
      </c>
      <c r="Q209" s="19">
        <f t="shared" si="165"/>
        <v>162.9</v>
      </c>
      <c r="R209" s="19">
        <f t="shared" si="137"/>
        <v>-0.29999999999999993</v>
      </c>
      <c r="S209" s="19">
        <f t="shared" si="138"/>
        <v>0.51961524227066325</v>
      </c>
      <c r="T209" s="4" t="s">
        <v>0</v>
      </c>
      <c r="U209" s="4">
        <f t="shared" si="139"/>
        <v>2301</v>
      </c>
      <c r="V209" s="19">
        <f t="shared" si="113"/>
        <v>150.77553827648495</v>
      </c>
      <c r="W209" s="19">
        <f t="shared" si="114"/>
        <v>111.96961524227059</v>
      </c>
      <c r="X209" s="8">
        <f t="shared" si="140"/>
        <v>5</v>
      </c>
      <c r="Y209" s="4">
        <f t="shared" si="115"/>
        <v>12</v>
      </c>
      <c r="Z209" s="8">
        <f t="shared" si="141"/>
        <v>1018.1</v>
      </c>
      <c r="AA209" s="4">
        <f t="shared" si="142"/>
        <v>0</v>
      </c>
      <c r="AB209" s="4">
        <f t="shared" si="143"/>
        <v>0</v>
      </c>
      <c r="AC209" s="4" t="str">
        <f t="shared" si="144"/>
        <v>G0</v>
      </c>
      <c r="AD209" s="4">
        <f t="shared" si="145"/>
        <v>0</v>
      </c>
      <c r="AE209" s="4">
        <f t="shared" si="146"/>
        <v>18.199999999999989</v>
      </c>
      <c r="AF209" s="19">
        <f t="shared" si="116"/>
        <v>0</v>
      </c>
      <c r="AG209" s="19">
        <f t="shared" si="117"/>
        <v>0</v>
      </c>
      <c r="AH209" s="19"/>
      <c r="AI209" s="19">
        <f t="shared" si="118"/>
        <v>151.85496113989097</v>
      </c>
      <c r="AJ209" s="19">
        <f t="shared" si="119"/>
        <v>111.89999999999993</v>
      </c>
      <c r="AK209" s="19"/>
      <c r="AL209" s="19">
        <f t="shared" si="120"/>
        <v>7.794228634059948</v>
      </c>
      <c r="AM209" s="19">
        <f t="shared" si="121"/>
        <v>4.4999999999999991</v>
      </c>
      <c r="AN209" s="19">
        <f t="shared" si="147"/>
        <v>9</v>
      </c>
      <c r="AO209" s="19">
        <f t="shared" si="148"/>
        <v>0.52359877559829882</v>
      </c>
      <c r="AP209" s="19">
        <f t="shared" si="149"/>
        <v>29.999999999999996</v>
      </c>
      <c r="AQ209" s="19">
        <f t="shared" si="166"/>
        <v>162.90000000000003</v>
      </c>
      <c r="AR209" s="19">
        <f t="shared" si="150"/>
        <v>0.29999999999999993</v>
      </c>
      <c r="AS209" s="19">
        <f t="shared" si="151"/>
        <v>-0.51961524227066325</v>
      </c>
      <c r="AT209" s="4" t="s">
        <v>0</v>
      </c>
      <c r="AU209" s="4">
        <f t="shared" si="152"/>
        <v>2302</v>
      </c>
      <c r="AV209" s="19">
        <f t="shared" si="122"/>
        <v>152.15496113989099</v>
      </c>
      <c r="AW209" s="19">
        <f t="shared" si="123"/>
        <v>111.38038475772927</v>
      </c>
      <c r="AX209" s="8">
        <f t="shared" si="153"/>
        <v>5</v>
      </c>
      <c r="AY209" s="4">
        <f t="shared" si="154"/>
        <v>12</v>
      </c>
      <c r="AZ209" s="8">
        <f t="shared" si="155"/>
        <v>1018.2</v>
      </c>
      <c r="BA209" s="4">
        <f t="shared" si="156"/>
        <v>0</v>
      </c>
      <c r="BB209" s="4">
        <f t="shared" si="157"/>
        <v>0</v>
      </c>
      <c r="BC209" s="4" t="str">
        <f t="shared" si="158"/>
        <v>G0</v>
      </c>
      <c r="BD209" s="4">
        <f t="shared" si="159"/>
        <v>0</v>
      </c>
      <c r="BE209" s="19">
        <f t="shared" si="160"/>
        <v>0.90000000000001623</v>
      </c>
      <c r="BF209" s="19">
        <f t="shared" si="161"/>
        <v>1.5000000000000333</v>
      </c>
      <c r="BG209" s="19">
        <f t="shared" si="162"/>
        <v>156.86989764584493</v>
      </c>
      <c r="BH209" s="1" t="str">
        <f t="shared" si="163"/>
        <v>T,2301,150.8,112.0,5,12,1018.1,0,0,G0,0</v>
      </c>
      <c r="BI209" s="1" t="str">
        <f t="shared" si="164"/>
        <v>T,2302,152.2,111.4,5,12,1018.2,0,0,G0,0</v>
      </c>
      <c r="BJ209" s="1" t="str">
        <f t="shared" si="124"/>
        <v/>
      </c>
      <c r="BK209" s="1" t="str">
        <f t="shared" si="125"/>
        <v>151.1,111.5,5.0,9.0,0.0,162.9,30.0,162.9</v>
      </c>
    </row>
    <row r="210" spans="1:63" x14ac:dyDescent="0.2">
      <c r="A210" s="4">
        <f t="shared" si="167"/>
        <v>18.199999999999989</v>
      </c>
      <c r="B210" s="4">
        <f t="shared" si="126"/>
        <v>90.999999999999943</v>
      </c>
      <c r="C210" s="4">
        <f t="shared" si="127"/>
        <v>1</v>
      </c>
      <c r="D210" s="4">
        <v>1</v>
      </c>
      <c r="E210" s="4">
        <f t="shared" si="128"/>
        <v>18.199999999999989</v>
      </c>
      <c r="F210" s="19">
        <f t="shared" si="112"/>
        <v>0</v>
      </c>
      <c r="G210" s="19">
        <f t="shared" si="129"/>
        <v>0</v>
      </c>
      <c r="H210" s="19"/>
      <c r="I210" s="19">
        <f t="shared" si="130"/>
        <v>151.85496113989097</v>
      </c>
      <c r="J210" s="19">
        <f t="shared" si="131"/>
        <v>111.89999999999993</v>
      </c>
      <c r="K210" s="19"/>
      <c r="L210" s="19">
        <f t="shared" si="132"/>
        <v>7.794228634059948</v>
      </c>
      <c r="M210" s="19">
        <f t="shared" si="133"/>
        <v>4.4999999999999991</v>
      </c>
      <c r="N210" s="19">
        <f t="shared" si="134"/>
        <v>9</v>
      </c>
      <c r="O210" s="19">
        <f t="shared" si="135"/>
        <v>0.52359877559829882</v>
      </c>
      <c r="P210" s="19">
        <f t="shared" si="136"/>
        <v>29.999999999999996</v>
      </c>
      <c r="Q210" s="19">
        <f t="shared" si="165"/>
        <v>163.80000000000001</v>
      </c>
      <c r="R210" s="19">
        <f t="shared" si="137"/>
        <v>-0.29999999999999993</v>
      </c>
      <c r="S210" s="19">
        <f t="shared" si="138"/>
        <v>0.51961524227066325</v>
      </c>
      <c r="T210" s="4" t="s">
        <v>0</v>
      </c>
      <c r="U210" s="4">
        <f t="shared" si="139"/>
        <v>2301</v>
      </c>
      <c r="V210" s="19">
        <f t="shared" si="113"/>
        <v>151.55496113989096</v>
      </c>
      <c r="W210" s="19">
        <f t="shared" si="114"/>
        <v>112.41961524227059</v>
      </c>
      <c r="X210" s="8">
        <f t="shared" si="140"/>
        <v>5</v>
      </c>
      <c r="Y210" s="4">
        <f t="shared" si="115"/>
        <v>12</v>
      </c>
      <c r="Z210" s="8">
        <f t="shared" si="141"/>
        <v>1018.2</v>
      </c>
      <c r="AA210" s="4">
        <f t="shared" si="142"/>
        <v>0</v>
      </c>
      <c r="AB210" s="4">
        <f t="shared" si="143"/>
        <v>0</v>
      </c>
      <c r="AC210" s="4" t="str">
        <f t="shared" si="144"/>
        <v>G0</v>
      </c>
      <c r="AD210" s="4">
        <f t="shared" si="145"/>
        <v>0</v>
      </c>
      <c r="AE210" s="4">
        <f t="shared" si="146"/>
        <v>18.29999999999999</v>
      </c>
      <c r="AF210" s="19">
        <f t="shared" si="116"/>
        <v>0</v>
      </c>
      <c r="AG210" s="19">
        <f t="shared" si="117"/>
        <v>0</v>
      </c>
      <c r="AH210" s="19"/>
      <c r="AI210" s="19">
        <f t="shared" si="118"/>
        <v>152.63438400329696</v>
      </c>
      <c r="AJ210" s="19">
        <f t="shared" si="119"/>
        <v>112.34999999999994</v>
      </c>
      <c r="AK210" s="19"/>
      <c r="AL210" s="19">
        <f t="shared" si="120"/>
        <v>7.794228634059948</v>
      </c>
      <c r="AM210" s="19">
        <f t="shared" si="121"/>
        <v>4.4999999999999991</v>
      </c>
      <c r="AN210" s="19">
        <f t="shared" si="147"/>
        <v>9</v>
      </c>
      <c r="AO210" s="19">
        <f t="shared" si="148"/>
        <v>0.52359877559829882</v>
      </c>
      <c r="AP210" s="19">
        <f t="shared" si="149"/>
        <v>29.999999999999996</v>
      </c>
      <c r="AQ210" s="19">
        <f t="shared" si="166"/>
        <v>163.80000000000004</v>
      </c>
      <c r="AR210" s="19">
        <f t="shared" si="150"/>
        <v>0.29999999999999993</v>
      </c>
      <c r="AS210" s="19">
        <f t="shared" si="151"/>
        <v>-0.51961524227066325</v>
      </c>
      <c r="AT210" s="4" t="s">
        <v>0</v>
      </c>
      <c r="AU210" s="4">
        <f t="shared" si="152"/>
        <v>2302</v>
      </c>
      <c r="AV210" s="19">
        <f t="shared" si="122"/>
        <v>152.93438400329697</v>
      </c>
      <c r="AW210" s="19">
        <f t="shared" si="123"/>
        <v>111.83038475772928</v>
      </c>
      <c r="AX210" s="8">
        <f t="shared" si="153"/>
        <v>5</v>
      </c>
      <c r="AY210" s="4">
        <f t="shared" si="154"/>
        <v>12</v>
      </c>
      <c r="AZ210" s="8">
        <f t="shared" si="155"/>
        <v>1018.3</v>
      </c>
      <c r="BA210" s="4">
        <f t="shared" si="156"/>
        <v>0</v>
      </c>
      <c r="BB210" s="4">
        <f t="shared" si="157"/>
        <v>0</v>
      </c>
      <c r="BC210" s="4" t="str">
        <f t="shared" si="158"/>
        <v>G0</v>
      </c>
      <c r="BD210" s="4">
        <f t="shared" si="159"/>
        <v>0</v>
      </c>
      <c r="BE210" s="19">
        <f t="shared" si="160"/>
        <v>0.89999999999999158</v>
      </c>
      <c r="BF210" s="19">
        <f t="shared" si="161"/>
        <v>1.5000000000000071</v>
      </c>
      <c r="BG210" s="19">
        <f t="shared" si="162"/>
        <v>156.86989764584447</v>
      </c>
      <c r="BH210" s="1" t="str">
        <f t="shared" si="163"/>
        <v>T,2301,151.6,112.4,5,12,1018.2,0,0,G0,0</v>
      </c>
      <c r="BI210" s="1" t="str">
        <f t="shared" si="164"/>
        <v>T,2302,152.9,111.8,5,12,1018.3,0,0,G0,0</v>
      </c>
      <c r="BJ210" s="1" t="str">
        <f t="shared" si="124"/>
        <v>T,2301,151.6,112.4,5,12,1018.2,0,0,G0,0|T,2302,152.9,111.8,5,12,1018.3,0,0,G0,0|</v>
      </c>
      <c r="BK210" s="1" t="str">
        <f t="shared" si="125"/>
        <v>151.9,111.9,5.0,9.0,0.0,163.8,30.0,163.8</v>
      </c>
    </row>
    <row r="211" spans="1:63" x14ac:dyDescent="0.2">
      <c r="A211" s="4">
        <f t="shared" si="167"/>
        <v>18.29999999999999</v>
      </c>
      <c r="B211" s="4">
        <f t="shared" si="126"/>
        <v>91.499999999999943</v>
      </c>
      <c r="C211" s="4">
        <f t="shared" si="127"/>
        <v>0</v>
      </c>
      <c r="D211" s="4">
        <v>1</v>
      </c>
      <c r="E211" s="4">
        <f t="shared" si="128"/>
        <v>18.29999999999999</v>
      </c>
      <c r="F211" s="19">
        <f t="shared" si="112"/>
        <v>0</v>
      </c>
      <c r="G211" s="19">
        <f t="shared" si="129"/>
        <v>0</v>
      </c>
      <c r="H211" s="19"/>
      <c r="I211" s="19">
        <f t="shared" si="130"/>
        <v>152.63438400329696</v>
      </c>
      <c r="J211" s="19">
        <f t="shared" si="131"/>
        <v>112.34999999999994</v>
      </c>
      <c r="K211" s="19"/>
      <c r="L211" s="19">
        <f t="shared" si="132"/>
        <v>7.794228634059948</v>
      </c>
      <c r="M211" s="19">
        <f t="shared" si="133"/>
        <v>4.4999999999999991</v>
      </c>
      <c r="N211" s="19">
        <f t="shared" si="134"/>
        <v>9</v>
      </c>
      <c r="O211" s="19">
        <f t="shared" si="135"/>
        <v>0.52359877559829882</v>
      </c>
      <c r="P211" s="19">
        <f t="shared" si="136"/>
        <v>29.999999999999996</v>
      </c>
      <c r="Q211" s="19">
        <f t="shared" si="165"/>
        <v>164.70000000000002</v>
      </c>
      <c r="R211" s="19">
        <f t="shared" si="137"/>
        <v>-0.29999999999999993</v>
      </c>
      <c r="S211" s="19">
        <f t="shared" si="138"/>
        <v>0.51961524227066325</v>
      </c>
      <c r="T211" s="4" t="s">
        <v>0</v>
      </c>
      <c r="U211" s="4">
        <f t="shared" si="139"/>
        <v>2301</v>
      </c>
      <c r="V211" s="19">
        <f t="shared" si="113"/>
        <v>152.33438400329695</v>
      </c>
      <c r="W211" s="19">
        <f t="shared" si="114"/>
        <v>112.8696152422706</v>
      </c>
      <c r="X211" s="8">
        <f t="shared" si="140"/>
        <v>5</v>
      </c>
      <c r="Y211" s="4">
        <f t="shared" si="115"/>
        <v>12</v>
      </c>
      <c r="Z211" s="8">
        <f t="shared" si="141"/>
        <v>1018.3</v>
      </c>
      <c r="AA211" s="4">
        <f t="shared" si="142"/>
        <v>0</v>
      </c>
      <c r="AB211" s="4">
        <f t="shared" si="143"/>
        <v>0</v>
      </c>
      <c r="AC211" s="4" t="str">
        <f t="shared" si="144"/>
        <v>G0</v>
      </c>
      <c r="AD211" s="4">
        <f t="shared" si="145"/>
        <v>0</v>
      </c>
      <c r="AE211" s="4">
        <f t="shared" si="146"/>
        <v>18.399999999999991</v>
      </c>
      <c r="AF211" s="19">
        <f t="shared" si="116"/>
        <v>0</v>
      </c>
      <c r="AG211" s="19">
        <f t="shared" si="117"/>
        <v>0</v>
      </c>
      <c r="AH211" s="19"/>
      <c r="AI211" s="19">
        <f t="shared" si="118"/>
        <v>153.41380686670297</v>
      </c>
      <c r="AJ211" s="19">
        <f t="shared" si="119"/>
        <v>112.79999999999994</v>
      </c>
      <c r="AK211" s="19"/>
      <c r="AL211" s="19">
        <f t="shared" si="120"/>
        <v>7.794228634059948</v>
      </c>
      <c r="AM211" s="19">
        <f t="shared" si="121"/>
        <v>4.4999999999999991</v>
      </c>
      <c r="AN211" s="19">
        <f t="shared" si="147"/>
        <v>9</v>
      </c>
      <c r="AO211" s="19">
        <f t="shared" si="148"/>
        <v>0.52359877559829882</v>
      </c>
      <c r="AP211" s="19">
        <f t="shared" si="149"/>
        <v>29.999999999999996</v>
      </c>
      <c r="AQ211" s="19">
        <f t="shared" si="166"/>
        <v>164.70000000000005</v>
      </c>
      <c r="AR211" s="19">
        <f t="shared" si="150"/>
        <v>0.29999999999999993</v>
      </c>
      <c r="AS211" s="19">
        <f t="shared" si="151"/>
        <v>-0.51961524227066325</v>
      </c>
      <c r="AT211" s="4" t="s">
        <v>0</v>
      </c>
      <c r="AU211" s="4">
        <f t="shared" si="152"/>
        <v>2302</v>
      </c>
      <c r="AV211" s="19">
        <f t="shared" si="122"/>
        <v>153.71380686670298</v>
      </c>
      <c r="AW211" s="19">
        <f t="shared" si="123"/>
        <v>112.28038475772928</v>
      </c>
      <c r="AX211" s="8">
        <f t="shared" si="153"/>
        <v>5</v>
      </c>
      <c r="AY211" s="4">
        <f t="shared" si="154"/>
        <v>12</v>
      </c>
      <c r="AZ211" s="8">
        <f t="shared" si="155"/>
        <v>1018.4</v>
      </c>
      <c r="BA211" s="4">
        <f t="shared" si="156"/>
        <v>0</v>
      </c>
      <c r="BB211" s="4">
        <f t="shared" si="157"/>
        <v>0</v>
      </c>
      <c r="BC211" s="4" t="str">
        <f t="shared" si="158"/>
        <v>G0</v>
      </c>
      <c r="BD211" s="4">
        <f t="shared" si="159"/>
        <v>0</v>
      </c>
      <c r="BE211" s="19">
        <f t="shared" si="160"/>
        <v>0.90000000000001623</v>
      </c>
      <c r="BF211" s="19">
        <f t="shared" si="161"/>
        <v>1.5000000000000333</v>
      </c>
      <c r="BG211" s="19">
        <f t="shared" si="162"/>
        <v>156.86989764584493</v>
      </c>
      <c r="BH211" s="1" t="str">
        <f t="shared" si="163"/>
        <v>T,2301,152.3,112.9,5,12,1018.3,0,0,G0,0</v>
      </c>
      <c r="BI211" s="1" t="str">
        <f t="shared" si="164"/>
        <v>T,2302,153.7,112.3,5,12,1018.4,0,0,G0,0</v>
      </c>
      <c r="BJ211" s="1" t="str">
        <f t="shared" si="124"/>
        <v/>
      </c>
      <c r="BK211" s="1" t="str">
        <f t="shared" si="125"/>
        <v>152.6,112.4,5.0,9.0,0.0,164.7,30.0,164.7</v>
      </c>
    </row>
    <row r="212" spans="1:63" x14ac:dyDescent="0.2">
      <c r="A212" s="4">
        <f t="shared" si="167"/>
        <v>18.399999999999991</v>
      </c>
      <c r="B212" s="4">
        <f t="shared" si="126"/>
        <v>91.999999999999957</v>
      </c>
      <c r="C212" s="4">
        <f t="shared" si="127"/>
        <v>1</v>
      </c>
      <c r="D212" s="4">
        <v>1</v>
      </c>
      <c r="E212" s="4">
        <f t="shared" si="128"/>
        <v>18.399999999999991</v>
      </c>
      <c r="F212" s="19">
        <f t="shared" si="112"/>
        <v>0</v>
      </c>
      <c r="G212" s="19">
        <f t="shared" si="129"/>
        <v>0</v>
      </c>
      <c r="H212" s="19"/>
      <c r="I212" s="19">
        <f t="shared" si="130"/>
        <v>153.41380686670297</v>
      </c>
      <c r="J212" s="19">
        <f t="shared" si="131"/>
        <v>112.79999999999994</v>
      </c>
      <c r="K212" s="19"/>
      <c r="L212" s="19">
        <f t="shared" si="132"/>
        <v>7.794228634059948</v>
      </c>
      <c r="M212" s="19">
        <f t="shared" si="133"/>
        <v>4.4999999999999991</v>
      </c>
      <c r="N212" s="19">
        <f t="shared" si="134"/>
        <v>9</v>
      </c>
      <c r="O212" s="19">
        <f t="shared" si="135"/>
        <v>0.52359877559829882</v>
      </c>
      <c r="P212" s="19">
        <f t="shared" si="136"/>
        <v>29.999999999999996</v>
      </c>
      <c r="Q212" s="19">
        <f t="shared" si="165"/>
        <v>165.60000000000002</v>
      </c>
      <c r="R212" s="19">
        <f t="shared" si="137"/>
        <v>-0.29999999999999993</v>
      </c>
      <c r="S212" s="19">
        <f t="shared" si="138"/>
        <v>0.51961524227066325</v>
      </c>
      <c r="T212" s="4" t="s">
        <v>0</v>
      </c>
      <c r="U212" s="4">
        <f t="shared" si="139"/>
        <v>2301</v>
      </c>
      <c r="V212" s="19">
        <f t="shared" si="113"/>
        <v>153.11380686670296</v>
      </c>
      <c r="W212" s="19">
        <f t="shared" si="114"/>
        <v>113.3196152422706</v>
      </c>
      <c r="X212" s="8">
        <f t="shared" si="140"/>
        <v>5</v>
      </c>
      <c r="Y212" s="4">
        <f t="shared" si="115"/>
        <v>12</v>
      </c>
      <c r="Z212" s="8">
        <f t="shared" si="141"/>
        <v>1018.4</v>
      </c>
      <c r="AA212" s="4">
        <f t="shared" si="142"/>
        <v>0</v>
      </c>
      <c r="AB212" s="4">
        <f t="shared" si="143"/>
        <v>0</v>
      </c>
      <c r="AC212" s="4" t="str">
        <f t="shared" si="144"/>
        <v>G0</v>
      </c>
      <c r="AD212" s="4">
        <f t="shared" si="145"/>
        <v>0</v>
      </c>
      <c r="AE212" s="4">
        <f t="shared" si="146"/>
        <v>18.499999999999993</v>
      </c>
      <c r="AF212" s="19">
        <f t="shared" si="116"/>
        <v>0</v>
      </c>
      <c r="AG212" s="19">
        <f t="shared" si="117"/>
        <v>0</v>
      </c>
      <c r="AH212" s="19"/>
      <c r="AI212" s="19">
        <f t="shared" si="118"/>
        <v>154.19322973010898</v>
      </c>
      <c r="AJ212" s="19">
        <f t="shared" si="119"/>
        <v>113.24999999999996</v>
      </c>
      <c r="AK212" s="19"/>
      <c r="AL212" s="19">
        <f t="shared" si="120"/>
        <v>7.794228634059948</v>
      </c>
      <c r="AM212" s="19">
        <f t="shared" si="121"/>
        <v>4.4999999999999991</v>
      </c>
      <c r="AN212" s="19">
        <f t="shared" si="147"/>
        <v>9</v>
      </c>
      <c r="AO212" s="19">
        <f t="shared" si="148"/>
        <v>0.52359877559829882</v>
      </c>
      <c r="AP212" s="19">
        <f t="shared" si="149"/>
        <v>29.999999999999996</v>
      </c>
      <c r="AQ212" s="19">
        <f t="shared" si="166"/>
        <v>165.60000000000008</v>
      </c>
      <c r="AR212" s="19">
        <f t="shared" si="150"/>
        <v>0.29999999999999993</v>
      </c>
      <c r="AS212" s="19">
        <f t="shared" si="151"/>
        <v>-0.51961524227066325</v>
      </c>
      <c r="AT212" s="4" t="s">
        <v>0</v>
      </c>
      <c r="AU212" s="4">
        <f t="shared" si="152"/>
        <v>2302</v>
      </c>
      <c r="AV212" s="19">
        <f t="shared" si="122"/>
        <v>154.49322973010899</v>
      </c>
      <c r="AW212" s="19">
        <f t="shared" si="123"/>
        <v>112.7303847577293</v>
      </c>
      <c r="AX212" s="8">
        <f t="shared" si="153"/>
        <v>5</v>
      </c>
      <c r="AY212" s="4">
        <f t="shared" si="154"/>
        <v>12</v>
      </c>
      <c r="AZ212" s="8">
        <f t="shared" si="155"/>
        <v>1018.5</v>
      </c>
      <c r="BA212" s="4">
        <f t="shared" si="156"/>
        <v>0</v>
      </c>
      <c r="BB212" s="4">
        <f t="shared" si="157"/>
        <v>0</v>
      </c>
      <c r="BC212" s="4" t="str">
        <f t="shared" si="158"/>
        <v>G0</v>
      </c>
      <c r="BD212" s="4">
        <f t="shared" si="159"/>
        <v>0</v>
      </c>
      <c r="BE212" s="19">
        <f t="shared" si="160"/>
        <v>0.90000000000002334</v>
      </c>
      <c r="BF212" s="19">
        <f t="shared" si="161"/>
        <v>1.5000000000000278</v>
      </c>
      <c r="BG212" s="19">
        <f t="shared" si="162"/>
        <v>156.86989764584541</v>
      </c>
      <c r="BH212" s="1" t="str">
        <f t="shared" si="163"/>
        <v>T,2301,153.1,113.3,5,12,1018.4,0,0,G0,0</v>
      </c>
      <c r="BI212" s="1" t="str">
        <f t="shared" si="164"/>
        <v>T,2302,154.5,112.7,5,12,1018.5,0,0,G0,0</v>
      </c>
      <c r="BJ212" s="1" t="str">
        <f t="shared" si="124"/>
        <v>T,2301,153.1,113.3,5,12,1018.4,0,0,G0,0|T,2302,154.5,112.7,5,12,1018.5,0,0,G0,0|</v>
      </c>
      <c r="BK212" s="1" t="str">
        <f t="shared" si="125"/>
        <v>153.4,112.8,5.0,9.0,0.0,165.6,30.0,165.6</v>
      </c>
    </row>
    <row r="213" spans="1:63" x14ac:dyDescent="0.2">
      <c r="A213" s="4">
        <f t="shared" si="167"/>
        <v>18.499999999999993</v>
      </c>
      <c r="B213" s="4">
        <f t="shared" si="126"/>
        <v>92.499999999999957</v>
      </c>
      <c r="C213" s="4">
        <f t="shared" si="127"/>
        <v>0</v>
      </c>
      <c r="D213" s="4">
        <v>1</v>
      </c>
      <c r="E213" s="4">
        <f t="shared" si="128"/>
        <v>18.499999999999993</v>
      </c>
      <c r="F213" s="19">
        <f t="shared" si="112"/>
        <v>0</v>
      </c>
      <c r="G213" s="19">
        <f t="shared" si="129"/>
        <v>0</v>
      </c>
      <c r="H213" s="19"/>
      <c r="I213" s="19">
        <f t="shared" si="130"/>
        <v>154.19322973010898</v>
      </c>
      <c r="J213" s="19">
        <f t="shared" si="131"/>
        <v>113.24999999999996</v>
      </c>
      <c r="K213" s="19"/>
      <c r="L213" s="19">
        <f t="shared" si="132"/>
        <v>7.794228634059948</v>
      </c>
      <c r="M213" s="19">
        <f t="shared" si="133"/>
        <v>4.4999999999999991</v>
      </c>
      <c r="N213" s="19">
        <f t="shared" si="134"/>
        <v>9</v>
      </c>
      <c r="O213" s="19">
        <f t="shared" si="135"/>
        <v>0.52359877559829882</v>
      </c>
      <c r="P213" s="19">
        <f t="shared" si="136"/>
        <v>29.999999999999996</v>
      </c>
      <c r="Q213" s="19">
        <f t="shared" si="165"/>
        <v>166.50000000000006</v>
      </c>
      <c r="R213" s="19">
        <f t="shared" si="137"/>
        <v>-0.29999999999999993</v>
      </c>
      <c r="S213" s="19">
        <f t="shared" si="138"/>
        <v>0.51961524227066325</v>
      </c>
      <c r="T213" s="4" t="s">
        <v>0</v>
      </c>
      <c r="U213" s="4">
        <f t="shared" si="139"/>
        <v>2301</v>
      </c>
      <c r="V213" s="19">
        <f t="shared" si="113"/>
        <v>153.89322973010897</v>
      </c>
      <c r="W213" s="19">
        <f t="shared" si="114"/>
        <v>113.76961524227062</v>
      </c>
      <c r="X213" s="8">
        <f t="shared" si="140"/>
        <v>5</v>
      </c>
      <c r="Y213" s="4">
        <f t="shared" si="115"/>
        <v>12</v>
      </c>
      <c r="Z213" s="8">
        <f t="shared" si="141"/>
        <v>1018.5</v>
      </c>
      <c r="AA213" s="4">
        <f t="shared" si="142"/>
        <v>0</v>
      </c>
      <c r="AB213" s="4">
        <f t="shared" si="143"/>
        <v>0</v>
      </c>
      <c r="AC213" s="4" t="str">
        <f t="shared" si="144"/>
        <v>G0</v>
      </c>
      <c r="AD213" s="4">
        <f t="shared" si="145"/>
        <v>0</v>
      </c>
      <c r="AE213" s="4">
        <f t="shared" si="146"/>
        <v>18.599999999999994</v>
      </c>
      <c r="AF213" s="19">
        <f t="shared" si="116"/>
        <v>0</v>
      </c>
      <c r="AG213" s="19">
        <f t="shared" si="117"/>
        <v>0</v>
      </c>
      <c r="AH213" s="19"/>
      <c r="AI213" s="19">
        <f t="shared" si="118"/>
        <v>154.97265259351499</v>
      </c>
      <c r="AJ213" s="19">
        <f t="shared" si="119"/>
        <v>113.69999999999996</v>
      </c>
      <c r="AK213" s="19"/>
      <c r="AL213" s="19">
        <f t="shared" si="120"/>
        <v>7.794228634059948</v>
      </c>
      <c r="AM213" s="19">
        <f t="shared" si="121"/>
        <v>4.4999999999999991</v>
      </c>
      <c r="AN213" s="19">
        <f t="shared" si="147"/>
        <v>9</v>
      </c>
      <c r="AO213" s="19">
        <f t="shared" si="148"/>
        <v>0.52359877559829882</v>
      </c>
      <c r="AP213" s="19">
        <f t="shared" si="149"/>
        <v>29.999999999999996</v>
      </c>
      <c r="AQ213" s="19">
        <f t="shared" si="166"/>
        <v>166.50000000000009</v>
      </c>
      <c r="AR213" s="19">
        <f t="shared" si="150"/>
        <v>0.29999999999999993</v>
      </c>
      <c r="AS213" s="19">
        <f t="shared" si="151"/>
        <v>-0.51961524227066325</v>
      </c>
      <c r="AT213" s="4" t="s">
        <v>0</v>
      </c>
      <c r="AU213" s="4">
        <f t="shared" si="152"/>
        <v>2302</v>
      </c>
      <c r="AV213" s="19">
        <f t="shared" si="122"/>
        <v>155.27265259351501</v>
      </c>
      <c r="AW213" s="19">
        <f t="shared" si="123"/>
        <v>113.1803847577293</v>
      </c>
      <c r="AX213" s="8">
        <f t="shared" si="153"/>
        <v>5</v>
      </c>
      <c r="AY213" s="4">
        <f t="shared" si="154"/>
        <v>12</v>
      </c>
      <c r="AZ213" s="8">
        <f t="shared" si="155"/>
        <v>1018.6</v>
      </c>
      <c r="BA213" s="4">
        <f t="shared" si="156"/>
        <v>0</v>
      </c>
      <c r="BB213" s="4">
        <f t="shared" si="157"/>
        <v>0</v>
      </c>
      <c r="BC213" s="4" t="str">
        <f t="shared" si="158"/>
        <v>G0</v>
      </c>
      <c r="BD213" s="4">
        <f t="shared" si="159"/>
        <v>0</v>
      </c>
      <c r="BE213" s="19">
        <f t="shared" si="160"/>
        <v>0.90000000000001623</v>
      </c>
      <c r="BF213" s="19">
        <f t="shared" si="161"/>
        <v>1.5000000000000333</v>
      </c>
      <c r="BG213" s="19">
        <f t="shared" si="162"/>
        <v>156.86989764584493</v>
      </c>
      <c r="BH213" s="1" t="str">
        <f t="shared" si="163"/>
        <v>T,2301,153.9,113.8,5,12,1018.5,0,0,G0,0</v>
      </c>
      <c r="BI213" s="1" t="str">
        <f t="shared" si="164"/>
        <v>T,2302,155.3,113.2,5,12,1018.6,0,0,G0,0</v>
      </c>
      <c r="BJ213" s="1" t="str">
        <f t="shared" si="124"/>
        <v/>
      </c>
      <c r="BK213" s="1" t="str">
        <f t="shared" si="125"/>
        <v>154.2,113.3,5.0,9.0,0.0,166.5,30.0,166.5</v>
      </c>
    </row>
    <row r="214" spans="1:63" x14ac:dyDescent="0.2">
      <c r="A214" s="4">
        <f t="shared" si="167"/>
        <v>18.599999999999994</v>
      </c>
      <c r="B214" s="4">
        <f t="shared" si="126"/>
        <v>92.999999999999972</v>
      </c>
      <c r="C214" s="4">
        <f t="shared" si="127"/>
        <v>1</v>
      </c>
      <c r="D214" s="4">
        <v>1</v>
      </c>
      <c r="E214" s="4">
        <f t="shared" si="128"/>
        <v>18.599999999999994</v>
      </c>
      <c r="F214" s="19">
        <f t="shared" si="112"/>
        <v>0</v>
      </c>
      <c r="G214" s="19">
        <f t="shared" si="129"/>
        <v>0</v>
      </c>
      <c r="H214" s="19"/>
      <c r="I214" s="19">
        <f t="shared" si="130"/>
        <v>154.97265259351499</v>
      </c>
      <c r="J214" s="19">
        <f t="shared" si="131"/>
        <v>113.69999999999996</v>
      </c>
      <c r="K214" s="19"/>
      <c r="L214" s="19">
        <f t="shared" si="132"/>
        <v>7.794228634059948</v>
      </c>
      <c r="M214" s="19">
        <f t="shared" si="133"/>
        <v>4.4999999999999991</v>
      </c>
      <c r="N214" s="19">
        <f t="shared" si="134"/>
        <v>9</v>
      </c>
      <c r="O214" s="19">
        <f t="shared" si="135"/>
        <v>0.52359877559829882</v>
      </c>
      <c r="P214" s="19">
        <f t="shared" si="136"/>
        <v>29.999999999999996</v>
      </c>
      <c r="Q214" s="19">
        <f t="shared" si="165"/>
        <v>167.40000000000006</v>
      </c>
      <c r="R214" s="19">
        <f t="shared" si="137"/>
        <v>-0.29999999999999993</v>
      </c>
      <c r="S214" s="19">
        <f t="shared" si="138"/>
        <v>0.51961524227066325</v>
      </c>
      <c r="T214" s="4" t="s">
        <v>0</v>
      </c>
      <c r="U214" s="4">
        <f t="shared" si="139"/>
        <v>2301</v>
      </c>
      <c r="V214" s="19">
        <f t="shared" si="113"/>
        <v>154.67265259351498</v>
      </c>
      <c r="W214" s="19">
        <f t="shared" si="114"/>
        <v>114.21961524227062</v>
      </c>
      <c r="X214" s="8">
        <f t="shared" si="140"/>
        <v>5</v>
      </c>
      <c r="Y214" s="4">
        <f t="shared" si="115"/>
        <v>12</v>
      </c>
      <c r="Z214" s="8">
        <f t="shared" si="141"/>
        <v>1018.6</v>
      </c>
      <c r="AA214" s="4">
        <f t="shared" si="142"/>
        <v>0</v>
      </c>
      <c r="AB214" s="4">
        <f t="shared" si="143"/>
        <v>0</v>
      </c>
      <c r="AC214" s="4" t="str">
        <f t="shared" si="144"/>
        <v>G0</v>
      </c>
      <c r="AD214" s="4">
        <f t="shared" si="145"/>
        <v>0</v>
      </c>
      <c r="AE214" s="4">
        <f t="shared" si="146"/>
        <v>18.699999999999996</v>
      </c>
      <c r="AF214" s="19">
        <f t="shared" si="116"/>
        <v>0</v>
      </c>
      <c r="AG214" s="19">
        <f t="shared" si="117"/>
        <v>0</v>
      </c>
      <c r="AH214" s="19"/>
      <c r="AI214" s="19">
        <f t="shared" si="118"/>
        <v>155.75207545692101</v>
      </c>
      <c r="AJ214" s="19">
        <f t="shared" si="119"/>
        <v>114.14999999999996</v>
      </c>
      <c r="AK214" s="19"/>
      <c r="AL214" s="19">
        <f t="shared" si="120"/>
        <v>7.794228634059948</v>
      </c>
      <c r="AM214" s="19">
        <f t="shared" si="121"/>
        <v>4.4999999999999991</v>
      </c>
      <c r="AN214" s="19">
        <f t="shared" si="147"/>
        <v>9</v>
      </c>
      <c r="AO214" s="19">
        <f t="shared" si="148"/>
        <v>0.52359877559829882</v>
      </c>
      <c r="AP214" s="19">
        <f t="shared" si="149"/>
        <v>29.999999999999996</v>
      </c>
      <c r="AQ214" s="19">
        <f t="shared" si="166"/>
        <v>167.40000000000009</v>
      </c>
      <c r="AR214" s="19">
        <f t="shared" si="150"/>
        <v>0.29999999999999993</v>
      </c>
      <c r="AS214" s="19">
        <f t="shared" si="151"/>
        <v>-0.51961524227066325</v>
      </c>
      <c r="AT214" s="4" t="s">
        <v>0</v>
      </c>
      <c r="AU214" s="4">
        <f t="shared" si="152"/>
        <v>2302</v>
      </c>
      <c r="AV214" s="19">
        <f t="shared" si="122"/>
        <v>156.05207545692102</v>
      </c>
      <c r="AW214" s="19">
        <f t="shared" si="123"/>
        <v>113.6303847577293</v>
      </c>
      <c r="AX214" s="8">
        <f t="shared" si="153"/>
        <v>5</v>
      </c>
      <c r="AY214" s="4">
        <f t="shared" si="154"/>
        <v>12</v>
      </c>
      <c r="AZ214" s="8">
        <f t="shared" si="155"/>
        <v>1018.7</v>
      </c>
      <c r="BA214" s="4">
        <f t="shared" si="156"/>
        <v>0</v>
      </c>
      <c r="BB214" s="4">
        <f t="shared" si="157"/>
        <v>0</v>
      </c>
      <c r="BC214" s="4" t="str">
        <f t="shared" si="158"/>
        <v>G0</v>
      </c>
      <c r="BD214" s="4">
        <f t="shared" si="159"/>
        <v>0</v>
      </c>
      <c r="BE214" s="19">
        <f t="shared" si="160"/>
        <v>0.90000000000001623</v>
      </c>
      <c r="BF214" s="19">
        <f t="shared" si="161"/>
        <v>1.5000000000000333</v>
      </c>
      <c r="BG214" s="19">
        <f t="shared" si="162"/>
        <v>156.86989764584493</v>
      </c>
      <c r="BH214" s="1" t="str">
        <f t="shared" si="163"/>
        <v>T,2301,154.7,114.2,5,12,1018.6,0,0,G0,0</v>
      </c>
      <c r="BI214" s="1" t="str">
        <f t="shared" si="164"/>
        <v>T,2302,156.1,113.6,5,12,1018.7,0,0,G0,0</v>
      </c>
      <c r="BJ214" s="1" t="str">
        <f t="shared" si="124"/>
        <v>T,2301,154.7,114.2,5,12,1018.6,0,0,G0,0|T,2302,156.1,113.6,5,12,1018.7,0,0,G0,0|</v>
      </c>
      <c r="BK214" s="1" t="str">
        <f t="shared" si="125"/>
        <v>155.0,113.7,5.0,9.0,0.0,167.4,30.0,167.4</v>
      </c>
    </row>
    <row r="215" spans="1:63" x14ac:dyDescent="0.2">
      <c r="A215" s="4">
        <f t="shared" si="167"/>
        <v>18.699999999999996</v>
      </c>
      <c r="B215" s="4">
        <f t="shared" si="126"/>
        <v>93.499999999999972</v>
      </c>
      <c r="C215" s="4">
        <f t="shared" si="127"/>
        <v>0</v>
      </c>
      <c r="D215" s="4">
        <v>1</v>
      </c>
      <c r="E215" s="4">
        <f t="shared" si="128"/>
        <v>18.699999999999996</v>
      </c>
      <c r="F215" s="19">
        <f t="shared" si="112"/>
        <v>0</v>
      </c>
      <c r="G215" s="19">
        <f t="shared" si="129"/>
        <v>0</v>
      </c>
      <c r="H215" s="19"/>
      <c r="I215" s="19">
        <f t="shared" si="130"/>
        <v>155.75207545692101</v>
      </c>
      <c r="J215" s="19">
        <f t="shared" si="131"/>
        <v>114.14999999999996</v>
      </c>
      <c r="K215" s="19"/>
      <c r="L215" s="19">
        <f t="shared" si="132"/>
        <v>7.794228634059948</v>
      </c>
      <c r="M215" s="19">
        <f t="shared" si="133"/>
        <v>4.4999999999999991</v>
      </c>
      <c r="N215" s="19">
        <f t="shared" si="134"/>
        <v>9</v>
      </c>
      <c r="O215" s="19">
        <f t="shared" si="135"/>
        <v>0.52359877559829882</v>
      </c>
      <c r="P215" s="19">
        <f t="shared" si="136"/>
        <v>29.999999999999996</v>
      </c>
      <c r="Q215" s="19">
        <f t="shared" si="165"/>
        <v>168.30000000000007</v>
      </c>
      <c r="R215" s="19">
        <f t="shared" si="137"/>
        <v>-0.29999999999999993</v>
      </c>
      <c r="S215" s="19">
        <f t="shared" si="138"/>
        <v>0.51961524227066325</v>
      </c>
      <c r="T215" s="4" t="s">
        <v>0</v>
      </c>
      <c r="U215" s="4">
        <f t="shared" si="139"/>
        <v>2301</v>
      </c>
      <c r="V215" s="19">
        <f t="shared" si="113"/>
        <v>155.45207545692099</v>
      </c>
      <c r="W215" s="19">
        <f t="shared" si="114"/>
        <v>114.66961524227062</v>
      </c>
      <c r="X215" s="8">
        <f t="shared" si="140"/>
        <v>5</v>
      </c>
      <c r="Y215" s="4">
        <f t="shared" si="115"/>
        <v>12</v>
      </c>
      <c r="Z215" s="8">
        <f t="shared" si="141"/>
        <v>1018.7</v>
      </c>
      <c r="AA215" s="4">
        <f t="shared" si="142"/>
        <v>0</v>
      </c>
      <c r="AB215" s="4">
        <f t="shared" si="143"/>
        <v>0</v>
      </c>
      <c r="AC215" s="4" t="str">
        <f t="shared" si="144"/>
        <v>G0</v>
      </c>
      <c r="AD215" s="4">
        <f t="shared" si="145"/>
        <v>0</v>
      </c>
      <c r="AE215" s="4">
        <f t="shared" si="146"/>
        <v>18.799999999999997</v>
      </c>
      <c r="AF215" s="19">
        <f t="shared" si="116"/>
        <v>0</v>
      </c>
      <c r="AG215" s="19">
        <f t="shared" si="117"/>
        <v>0</v>
      </c>
      <c r="AH215" s="19"/>
      <c r="AI215" s="19">
        <f t="shared" si="118"/>
        <v>156.53149832032699</v>
      </c>
      <c r="AJ215" s="19">
        <f t="shared" si="119"/>
        <v>114.59999999999997</v>
      </c>
      <c r="AK215" s="19"/>
      <c r="AL215" s="19">
        <f t="shared" si="120"/>
        <v>7.794228634059948</v>
      </c>
      <c r="AM215" s="19">
        <f t="shared" si="121"/>
        <v>4.4999999999999991</v>
      </c>
      <c r="AN215" s="19">
        <f t="shared" si="147"/>
        <v>9</v>
      </c>
      <c r="AO215" s="19">
        <f t="shared" si="148"/>
        <v>0.52359877559829882</v>
      </c>
      <c r="AP215" s="19">
        <f t="shared" si="149"/>
        <v>29.999999999999996</v>
      </c>
      <c r="AQ215" s="19">
        <f t="shared" si="166"/>
        <v>168.3000000000001</v>
      </c>
      <c r="AR215" s="19">
        <f t="shared" si="150"/>
        <v>0.29999999999999993</v>
      </c>
      <c r="AS215" s="19">
        <f t="shared" si="151"/>
        <v>-0.51961524227066325</v>
      </c>
      <c r="AT215" s="4" t="s">
        <v>0</v>
      </c>
      <c r="AU215" s="4">
        <f t="shared" si="152"/>
        <v>2302</v>
      </c>
      <c r="AV215" s="19">
        <f t="shared" si="122"/>
        <v>156.831498320327</v>
      </c>
      <c r="AW215" s="19">
        <f t="shared" si="123"/>
        <v>114.08038475772931</v>
      </c>
      <c r="AX215" s="8">
        <f t="shared" si="153"/>
        <v>5</v>
      </c>
      <c r="AY215" s="4">
        <f t="shared" si="154"/>
        <v>12</v>
      </c>
      <c r="AZ215" s="8">
        <f t="shared" si="155"/>
        <v>1018.8</v>
      </c>
      <c r="BA215" s="4">
        <f t="shared" si="156"/>
        <v>0</v>
      </c>
      <c r="BB215" s="4">
        <f t="shared" si="157"/>
        <v>0</v>
      </c>
      <c r="BC215" s="4" t="str">
        <f t="shared" si="158"/>
        <v>G0</v>
      </c>
      <c r="BD215" s="4">
        <f t="shared" si="159"/>
        <v>0</v>
      </c>
      <c r="BE215" s="19">
        <f t="shared" si="160"/>
        <v>0.89999999999999158</v>
      </c>
      <c r="BF215" s="19">
        <f t="shared" si="161"/>
        <v>1.5000000000000071</v>
      </c>
      <c r="BG215" s="19">
        <f t="shared" si="162"/>
        <v>156.86989764584447</v>
      </c>
      <c r="BH215" s="1" t="str">
        <f t="shared" si="163"/>
        <v>T,2301,155.5,114.7,5,12,1018.7,0,0,G0,0</v>
      </c>
      <c r="BI215" s="1" t="str">
        <f t="shared" si="164"/>
        <v>T,2302,156.8,114.1,5,12,1018.8,0,0,G0,0</v>
      </c>
      <c r="BJ215" s="1" t="str">
        <f t="shared" si="124"/>
        <v/>
      </c>
      <c r="BK215" s="1" t="str">
        <f t="shared" si="125"/>
        <v>155.8,114.2,5.0,9.0,0.0,168.3,30.0,168.3</v>
      </c>
    </row>
    <row r="216" spans="1:63" x14ac:dyDescent="0.2">
      <c r="A216" s="4">
        <f t="shared" si="167"/>
        <v>18.799999999999997</v>
      </c>
      <c r="B216" s="4">
        <f t="shared" si="126"/>
        <v>93.999999999999986</v>
      </c>
      <c r="C216" s="4">
        <f t="shared" si="127"/>
        <v>1</v>
      </c>
      <c r="D216" s="4">
        <v>1</v>
      </c>
      <c r="E216" s="4">
        <f t="shared" si="128"/>
        <v>18.799999999999997</v>
      </c>
      <c r="F216" s="19">
        <f t="shared" si="112"/>
        <v>0</v>
      </c>
      <c r="G216" s="19">
        <f t="shared" si="129"/>
        <v>0</v>
      </c>
      <c r="H216" s="19"/>
      <c r="I216" s="19">
        <f t="shared" si="130"/>
        <v>156.53149832032699</v>
      </c>
      <c r="J216" s="19">
        <f t="shared" si="131"/>
        <v>114.59999999999997</v>
      </c>
      <c r="K216" s="19"/>
      <c r="L216" s="19">
        <f t="shared" si="132"/>
        <v>7.794228634059948</v>
      </c>
      <c r="M216" s="19">
        <f t="shared" si="133"/>
        <v>4.4999999999999991</v>
      </c>
      <c r="N216" s="19">
        <f t="shared" si="134"/>
        <v>9</v>
      </c>
      <c r="O216" s="19">
        <f t="shared" si="135"/>
        <v>0.52359877559829882</v>
      </c>
      <c r="P216" s="19">
        <f t="shared" si="136"/>
        <v>29.999999999999996</v>
      </c>
      <c r="Q216" s="19">
        <f t="shared" si="165"/>
        <v>169.20000000000007</v>
      </c>
      <c r="R216" s="19">
        <f t="shared" si="137"/>
        <v>-0.29999999999999993</v>
      </c>
      <c r="S216" s="19">
        <f t="shared" si="138"/>
        <v>0.51961524227066325</v>
      </c>
      <c r="T216" s="4" t="s">
        <v>0</v>
      </c>
      <c r="U216" s="4">
        <f t="shared" si="139"/>
        <v>2301</v>
      </c>
      <c r="V216" s="19">
        <f t="shared" si="113"/>
        <v>156.23149832032698</v>
      </c>
      <c r="W216" s="19">
        <f t="shared" si="114"/>
        <v>115.11961524227063</v>
      </c>
      <c r="X216" s="8">
        <f t="shared" si="140"/>
        <v>5</v>
      </c>
      <c r="Y216" s="4">
        <f t="shared" si="115"/>
        <v>12</v>
      </c>
      <c r="Z216" s="8">
        <f t="shared" si="141"/>
        <v>1018.8</v>
      </c>
      <c r="AA216" s="4">
        <f t="shared" si="142"/>
        <v>0</v>
      </c>
      <c r="AB216" s="4">
        <f t="shared" si="143"/>
        <v>0</v>
      </c>
      <c r="AC216" s="4" t="str">
        <f t="shared" si="144"/>
        <v>G0</v>
      </c>
      <c r="AD216" s="4">
        <f t="shared" si="145"/>
        <v>0</v>
      </c>
      <c r="AE216" s="4">
        <f t="shared" si="146"/>
        <v>18.899999999999999</v>
      </c>
      <c r="AF216" s="19">
        <f t="shared" si="116"/>
        <v>0</v>
      </c>
      <c r="AG216" s="19">
        <f t="shared" si="117"/>
        <v>0</v>
      </c>
      <c r="AH216" s="19"/>
      <c r="AI216" s="19">
        <f t="shared" si="118"/>
        <v>157.310921183733</v>
      </c>
      <c r="AJ216" s="19">
        <f t="shared" si="119"/>
        <v>115.04999999999998</v>
      </c>
      <c r="AK216" s="19"/>
      <c r="AL216" s="19">
        <f t="shared" si="120"/>
        <v>7.794228634059948</v>
      </c>
      <c r="AM216" s="19">
        <f t="shared" si="121"/>
        <v>4.4999999999999991</v>
      </c>
      <c r="AN216" s="19">
        <f t="shared" si="147"/>
        <v>9</v>
      </c>
      <c r="AO216" s="19">
        <f t="shared" si="148"/>
        <v>0.52359877559829882</v>
      </c>
      <c r="AP216" s="19">
        <f t="shared" si="149"/>
        <v>29.999999999999996</v>
      </c>
      <c r="AQ216" s="19">
        <f t="shared" si="166"/>
        <v>169.20000000000013</v>
      </c>
      <c r="AR216" s="19">
        <f t="shared" si="150"/>
        <v>0.29999999999999993</v>
      </c>
      <c r="AS216" s="19">
        <f t="shared" si="151"/>
        <v>-0.51961524227066325</v>
      </c>
      <c r="AT216" s="4" t="s">
        <v>0</v>
      </c>
      <c r="AU216" s="4">
        <f t="shared" si="152"/>
        <v>2302</v>
      </c>
      <c r="AV216" s="19">
        <f t="shared" si="122"/>
        <v>157.61092118373301</v>
      </c>
      <c r="AW216" s="19">
        <f t="shared" si="123"/>
        <v>114.53038475772932</v>
      </c>
      <c r="AX216" s="8">
        <f t="shared" si="153"/>
        <v>5</v>
      </c>
      <c r="AY216" s="4">
        <f t="shared" si="154"/>
        <v>12</v>
      </c>
      <c r="AZ216" s="8">
        <f t="shared" si="155"/>
        <v>1018.9</v>
      </c>
      <c r="BA216" s="4">
        <f t="shared" si="156"/>
        <v>0</v>
      </c>
      <c r="BB216" s="4">
        <f t="shared" si="157"/>
        <v>0</v>
      </c>
      <c r="BC216" s="4" t="str">
        <f t="shared" si="158"/>
        <v>G0</v>
      </c>
      <c r="BD216" s="4">
        <f t="shared" si="159"/>
        <v>0</v>
      </c>
      <c r="BE216" s="19">
        <f t="shared" si="160"/>
        <v>0.90000000000002334</v>
      </c>
      <c r="BF216" s="19">
        <f t="shared" si="161"/>
        <v>1.5000000000000278</v>
      </c>
      <c r="BG216" s="19">
        <f t="shared" si="162"/>
        <v>156.86989764584541</v>
      </c>
      <c r="BH216" s="1" t="str">
        <f t="shared" si="163"/>
        <v>T,2301,156.2,115.1,5,12,1018.8,0,0,G0,0</v>
      </c>
      <c r="BI216" s="1" t="str">
        <f t="shared" si="164"/>
        <v>T,2302,157.6,114.5,5,12,1018.9,0,0,G0,0</v>
      </c>
      <c r="BJ216" s="1" t="str">
        <f t="shared" si="124"/>
        <v>T,2301,156.2,115.1,5,12,1018.8,0,0,G0,0|T,2302,157.6,114.5,5,12,1018.9,0,0,G0,0|</v>
      </c>
      <c r="BK216" s="1" t="str">
        <f t="shared" si="125"/>
        <v>156.5,114.6,5.0,9.0,0.0,169.2,30.0,169.2</v>
      </c>
    </row>
    <row r="217" spans="1:63" x14ac:dyDescent="0.2">
      <c r="A217" s="4">
        <f t="shared" si="167"/>
        <v>18.899999999999999</v>
      </c>
      <c r="B217" s="4">
        <f t="shared" si="126"/>
        <v>94.499999999999986</v>
      </c>
      <c r="C217" s="4">
        <f t="shared" si="127"/>
        <v>0</v>
      </c>
      <c r="D217" s="4">
        <v>1</v>
      </c>
      <c r="E217" s="4">
        <f t="shared" si="128"/>
        <v>18.899999999999999</v>
      </c>
      <c r="F217" s="19">
        <f t="shared" si="112"/>
        <v>0</v>
      </c>
      <c r="G217" s="19">
        <f t="shared" si="129"/>
        <v>0</v>
      </c>
      <c r="H217" s="19"/>
      <c r="I217" s="19">
        <f t="shared" si="130"/>
        <v>157.310921183733</v>
      </c>
      <c r="J217" s="19">
        <f t="shared" si="131"/>
        <v>115.04999999999998</v>
      </c>
      <c r="K217" s="19"/>
      <c r="L217" s="19">
        <f t="shared" si="132"/>
        <v>7.794228634059948</v>
      </c>
      <c r="M217" s="19">
        <f t="shared" si="133"/>
        <v>4.4999999999999991</v>
      </c>
      <c r="N217" s="19">
        <f t="shared" si="134"/>
        <v>9</v>
      </c>
      <c r="O217" s="19">
        <f t="shared" si="135"/>
        <v>0.52359877559829882</v>
      </c>
      <c r="P217" s="19">
        <f t="shared" si="136"/>
        <v>29.999999999999996</v>
      </c>
      <c r="Q217" s="19">
        <f t="shared" si="165"/>
        <v>170.10000000000011</v>
      </c>
      <c r="R217" s="19">
        <f t="shared" si="137"/>
        <v>-0.29999999999999993</v>
      </c>
      <c r="S217" s="19">
        <f t="shared" si="138"/>
        <v>0.51961524227066325</v>
      </c>
      <c r="T217" s="4" t="s">
        <v>0</v>
      </c>
      <c r="U217" s="4">
        <f t="shared" si="139"/>
        <v>2301</v>
      </c>
      <c r="V217" s="19">
        <f t="shared" si="113"/>
        <v>157.01092118373299</v>
      </c>
      <c r="W217" s="19">
        <f t="shared" si="114"/>
        <v>115.56961524227064</v>
      </c>
      <c r="X217" s="8">
        <f t="shared" si="140"/>
        <v>5</v>
      </c>
      <c r="Y217" s="4">
        <f t="shared" si="115"/>
        <v>12</v>
      </c>
      <c r="Z217" s="8">
        <f t="shared" si="141"/>
        <v>1018.9</v>
      </c>
      <c r="AA217" s="4">
        <f t="shared" si="142"/>
        <v>0</v>
      </c>
      <c r="AB217" s="4">
        <f t="shared" si="143"/>
        <v>0</v>
      </c>
      <c r="AC217" s="4" t="str">
        <f t="shared" si="144"/>
        <v>G0</v>
      </c>
      <c r="AD217" s="4">
        <f t="shared" si="145"/>
        <v>0</v>
      </c>
      <c r="AE217" s="4">
        <f t="shared" si="146"/>
        <v>19</v>
      </c>
      <c r="AF217" s="19">
        <f t="shared" si="116"/>
        <v>0</v>
      </c>
      <c r="AG217" s="19">
        <f t="shared" si="117"/>
        <v>0</v>
      </c>
      <c r="AH217" s="19"/>
      <c r="AI217" s="19">
        <f t="shared" si="118"/>
        <v>158.09034404713901</v>
      </c>
      <c r="AJ217" s="19">
        <f t="shared" si="119"/>
        <v>115.49999999999999</v>
      </c>
      <c r="AK217" s="19"/>
      <c r="AL217" s="19">
        <f t="shared" si="120"/>
        <v>7.794228634059948</v>
      </c>
      <c r="AM217" s="19">
        <f t="shared" si="121"/>
        <v>4.4999999999999991</v>
      </c>
      <c r="AN217" s="19">
        <f t="shared" si="147"/>
        <v>9</v>
      </c>
      <c r="AO217" s="19">
        <f t="shared" si="148"/>
        <v>0.52359877559829882</v>
      </c>
      <c r="AP217" s="19">
        <f t="shared" si="149"/>
        <v>29.999999999999996</v>
      </c>
      <c r="AQ217" s="19">
        <f t="shared" si="166"/>
        <v>170.10000000000014</v>
      </c>
      <c r="AR217" s="19">
        <f t="shared" si="150"/>
        <v>0.29999999999999993</v>
      </c>
      <c r="AS217" s="19">
        <f t="shared" si="151"/>
        <v>-0.51961524227066325</v>
      </c>
      <c r="AT217" s="4" t="s">
        <v>0</v>
      </c>
      <c r="AU217" s="4">
        <f t="shared" si="152"/>
        <v>2302</v>
      </c>
      <c r="AV217" s="19">
        <f t="shared" si="122"/>
        <v>158.39034404713902</v>
      </c>
      <c r="AW217" s="19">
        <f t="shared" si="123"/>
        <v>114.98038475772933</v>
      </c>
      <c r="AX217" s="8">
        <f t="shared" si="153"/>
        <v>5</v>
      </c>
      <c r="AY217" s="4">
        <f t="shared" si="154"/>
        <v>12</v>
      </c>
      <c r="AZ217" s="8">
        <f t="shared" si="155"/>
        <v>1019</v>
      </c>
      <c r="BA217" s="4">
        <f t="shared" si="156"/>
        <v>0</v>
      </c>
      <c r="BB217" s="4">
        <f t="shared" si="157"/>
        <v>0</v>
      </c>
      <c r="BC217" s="4" t="str">
        <f t="shared" si="158"/>
        <v>G0</v>
      </c>
      <c r="BD217" s="4">
        <f t="shared" si="159"/>
        <v>0</v>
      </c>
      <c r="BE217" s="19">
        <f t="shared" si="160"/>
        <v>0.90000000000001623</v>
      </c>
      <c r="BF217" s="19">
        <f t="shared" si="161"/>
        <v>1.5000000000000333</v>
      </c>
      <c r="BG217" s="19">
        <f t="shared" si="162"/>
        <v>156.86989764584493</v>
      </c>
      <c r="BH217" s="1" t="str">
        <f t="shared" si="163"/>
        <v>T,2301,157.0,115.6,5,12,1018.9,0,0,G0,0</v>
      </c>
      <c r="BI217" s="1" t="str">
        <f t="shared" si="164"/>
        <v>T,2302,158.4,115.0,5,12,1019.0,0,0,G0,0</v>
      </c>
      <c r="BJ217" s="1" t="str">
        <f t="shared" si="124"/>
        <v/>
      </c>
      <c r="BK217" s="1" t="str">
        <f t="shared" si="125"/>
        <v>157.3,115.1,5.0,9.0,0.0,170.1,30.0,170.1</v>
      </c>
    </row>
    <row r="218" spans="1:63" x14ac:dyDescent="0.2">
      <c r="A218" s="4">
        <f t="shared" si="167"/>
        <v>19</v>
      </c>
      <c r="B218" s="4">
        <f t="shared" si="126"/>
        <v>95</v>
      </c>
      <c r="C218" s="4">
        <f t="shared" si="127"/>
        <v>1</v>
      </c>
      <c r="D218" s="4">
        <v>1</v>
      </c>
      <c r="E218" s="4">
        <f t="shared" si="128"/>
        <v>19</v>
      </c>
      <c r="F218" s="19">
        <f t="shared" si="112"/>
        <v>0</v>
      </c>
      <c r="G218" s="19">
        <f t="shared" si="129"/>
        <v>0</v>
      </c>
      <c r="H218" s="19"/>
      <c r="I218" s="19">
        <f t="shared" si="130"/>
        <v>158.09034404713901</v>
      </c>
      <c r="J218" s="19">
        <f t="shared" si="131"/>
        <v>115.49999999999999</v>
      </c>
      <c r="K218" s="19"/>
      <c r="L218" s="19">
        <f t="shared" si="132"/>
        <v>7.794228634059948</v>
      </c>
      <c r="M218" s="19">
        <f t="shared" si="133"/>
        <v>4.4999999999999991</v>
      </c>
      <c r="N218" s="19">
        <f t="shared" si="134"/>
        <v>9</v>
      </c>
      <c r="O218" s="19">
        <f t="shared" si="135"/>
        <v>0.52359877559829882</v>
      </c>
      <c r="P218" s="19">
        <f t="shared" si="136"/>
        <v>29.999999999999996</v>
      </c>
      <c r="Q218" s="19">
        <f t="shared" si="165"/>
        <v>171.00000000000011</v>
      </c>
      <c r="R218" s="19">
        <f t="shared" si="137"/>
        <v>-0.29999999999999993</v>
      </c>
      <c r="S218" s="19">
        <f t="shared" si="138"/>
        <v>0.51961524227066325</v>
      </c>
      <c r="T218" s="4" t="s">
        <v>0</v>
      </c>
      <c r="U218" s="4">
        <f t="shared" si="139"/>
        <v>2301</v>
      </c>
      <c r="V218" s="19">
        <f t="shared" si="113"/>
        <v>157.790344047139</v>
      </c>
      <c r="W218" s="19">
        <f t="shared" si="114"/>
        <v>116.01961524227065</v>
      </c>
      <c r="X218" s="8">
        <f t="shared" si="140"/>
        <v>5</v>
      </c>
      <c r="Y218" s="4">
        <f t="shared" si="115"/>
        <v>12</v>
      </c>
      <c r="Z218" s="8">
        <f t="shared" si="141"/>
        <v>1019</v>
      </c>
      <c r="AA218" s="4">
        <f t="shared" si="142"/>
        <v>0</v>
      </c>
      <c r="AB218" s="4">
        <f t="shared" si="143"/>
        <v>0</v>
      </c>
      <c r="AC218" s="4" t="str">
        <f t="shared" si="144"/>
        <v>G0</v>
      </c>
      <c r="AD218" s="4">
        <f t="shared" si="145"/>
        <v>0</v>
      </c>
      <c r="AE218" s="4">
        <f t="shared" si="146"/>
        <v>19.100000000000001</v>
      </c>
      <c r="AF218" s="19">
        <f t="shared" si="116"/>
        <v>0</v>
      </c>
      <c r="AG218" s="19">
        <f t="shared" si="117"/>
        <v>0</v>
      </c>
      <c r="AH218" s="19"/>
      <c r="AI218" s="19">
        <f t="shared" si="118"/>
        <v>158.86976691054502</v>
      </c>
      <c r="AJ218" s="19">
        <f t="shared" si="119"/>
        <v>115.94999999999999</v>
      </c>
      <c r="AK218" s="19"/>
      <c r="AL218" s="19">
        <f t="shared" si="120"/>
        <v>7.794228634059948</v>
      </c>
      <c r="AM218" s="19">
        <f t="shared" si="121"/>
        <v>4.4999999999999991</v>
      </c>
      <c r="AN218" s="19">
        <f t="shared" si="147"/>
        <v>9</v>
      </c>
      <c r="AO218" s="19">
        <f t="shared" si="148"/>
        <v>0.52359877559829882</v>
      </c>
      <c r="AP218" s="19">
        <f t="shared" si="149"/>
        <v>29.999999999999996</v>
      </c>
      <c r="AQ218" s="19">
        <f t="shared" si="166"/>
        <v>171.00000000000014</v>
      </c>
      <c r="AR218" s="19">
        <f t="shared" si="150"/>
        <v>0.29999999999999993</v>
      </c>
      <c r="AS218" s="19">
        <f t="shared" si="151"/>
        <v>-0.51961524227066325</v>
      </c>
      <c r="AT218" s="4" t="s">
        <v>0</v>
      </c>
      <c r="AU218" s="4">
        <f t="shared" si="152"/>
        <v>2302</v>
      </c>
      <c r="AV218" s="19">
        <f t="shared" si="122"/>
        <v>159.16976691054504</v>
      </c>
      <c r="AW218" s="19">
        <f t="shared" si="123"/>
        <v>115.43038475772933</v>
      </c>
      <c r="AX218" s="8">
        <f t="shared" si="153"/>
        <v>5</v>
      </c>
      <c r="AY218" s="4">
        <f t="shared" si="154"/>
        <v>12</v>
      </c>
      <c r="AZ218" s="8">
        <f t="shared" si="155"/>
        <v>1019.1</v>
      </c>
      <c r="BA218" s="4">
        <f t="shared" si="156"/>
        <v>0</v>
      </c>
      <c r="BB218" s="4">
        <f t="shared" si="157"/>
        <v>0</v>
      </c>
      <c r="BC218" s="4" t="str">
        <f t="shared" si="158"/>
        <v>G0</v>
      </c>
      <c r="BD218" s="4">
        <f t="shared" si="159"/>
        <v>0</v>
      </c>
      <c r="BE218" s="19">
        <f t="shared" si="160"/>
        <v>0.90000000000001623</v>
      </c>
      <c r="BF218" s="19">
        <f t="shared" si="161"/>
        <v>1.5000000000000333</v>
      </c>
      <c r="BG218" s="19">
        <f t="shared" si="162"/>
        <v>156.86989764584493</v>
      </c>
      <c r="BH218" s="1" t="str">
        <f t="shared" si="163"/>
        <v>T,2301,157.8,116.0,5,12,1019.0,0,0,G0,0</v>
      </c>
      <c r="BI218" s="1" t="str">
        <f t="shared" si="164"/>
        <v>T,2302,159.2,115.4,5,12,1019.1,0,0,G0,0</v>
      </c>
      <c r="BJ218" s="1" t="str">
        <f t="shared" si="124"/>
        <v>T,2301,157.8,116.0,5,12,1019.0,0,0,G0,0|T,2302,159.2,115.4,5,12,1019.1,0,0,G0,0|</v>
      </c>
      <c r="BK218" s="1" t="str">
        <f t="shared" si="125"/>
        <v>158.1,115.5,5.0,9.0,0.0,171.0,30.0,171.0</v>
      </c>
    </row>
    <row r="219" spans="1:63" x14ac:dyDescent="0.2">
      <c r="A219" s="4">
        <f t="shared" si="167"/>
        <v>19.100000000000001</v>
      </c>
      <c r="B219" s="4">
        <f t="shared" si="126"/>
        <v>95.5</v>
      </c>
      <c r="C219" s="4">
        <f t="shared" si="127"/>
        <v>0</v>
      </c>
      <c r="D219" s="4">
        <v>1</v>
      </c>
      <c r="E219" s="4">
        <f t="shared" si="128"/>
        <v>19.100000000000001</v>
      </c>
      <c r="F219" s="19">
        <f t="shared" si="112"/>
        <v>0</v>
      </c>
      <c r="G219" s="19">
        <f t="shared" si="129"/>
        <v>0</v>
      </c>
      <c r="H219" s="19"/>
      <c r="I219" s="19">
        <f t="shared" si="130"/>
        <v>158.86976691054502</v>
      </c>
      <c r="J219" s="19">
        <f t="shared" si="131"/>
        <v>115.94999999999999</v>
      </c>
      <c r="K219" s="19"/>
      <c r="L219" s="19">
        <f t="shared" si="132"/>
        <v>7.794228634059948</v>
      </c>
      <c r="M219" s="19">
        <f t="shared" si="133"/>
        <v>4.4999999999999991</v>
      </c>
      <c r="N219" s="19">
        <f t="shared" si="134"/>
        <v>9</v>
      </c>
      <c r="O219" s="19">
        <f t="shared" si="135"/>
        <v>0.52359877559829882</v>
      </c>
      <c r="P219" s="19">
        <f t="shared" si="136"/>
        <v>29.999999999999996</v>
      </c>
      <c r="Q219" s="19">
        <f t="shared" si="165"/>
        <v>171.90000000000012</v>
      </c>
      <c r="R219" s="19">
        <f t="shared" si="137"/>
        <v>-0.29999999999999993</v>
      </c>
      <c r="S219" s="19">
        <f t="shared" si="138"/>
        <v>0.51961524227066325</v>
      </c>
      <c r="T219" s="4" t="s">
        <v>0</v>
      </c>
      <c r="U219" s="4">
        <f t="shared" si="139"/>
        <v>2301</v>
      </c>
      <c r="V219" s="19">
        <f t="shared" si="113"/>
        <v>158.56976691054501</v>
      </c>
      <c r="W219" s="19">
        <f t="shared" si="114"/>
        <v>116.46961524227065</v>
      </c>
      <c r="X219" s="8">
        <f t="shared" si="140"/>
        <v>5</v>
      </c>
      <c r="Y219" s="4">
        <f t="shared" si="115"/>
        <v>12</v>
      </c>
      <c r="Z219" s="8">
        <f t="shared" si="141"/>
        <v>1019.1</v>
      </c>
      <c r="AA219" s="4">
        <f t="shared" si="142"/>
        <v>0</v>
      </c>
      <c r="AB219" s="4">
        <f t="shared" si="143"/>
        <v>0</v>
      </c>
      <c r="AC219" s="4" t="str">
        <f t="shared" si="144"/>
        <v>G0</v>
      </c>
      <c r="AD219" s="4">
        <f t="shared" si="145"/>
        <v>0</v>
      </c>
      <c r="AE219" s="4">
        <f t="shared" si="146"/>
        <v>19.200000000000003</v>
      </c>
      <c r="AF219" s="19">
        <f t="shared" si="116"/>
        <v>0</v>
      </c>
      <c r="AG219" s="19">
        <f t="shared" si="117"/>
        <v>0</v>
      </c>
      <c r="AH219" s="19"/>
      <c r="AI219" s="19">
        <f t="shared" si="118"/>
        <v>159.64918977395104</v>
      </c>
      <c r="AJ219" s="19">
        <f t="shared" si="119"/>
        <v>116.39999999999999</v>
      </c>
      <c r="AK219" s="19"/>
      <c r="AL219" s="19">
        <f t="shared" si="120"/>
        <v>7.794228634059948</v>
      </c>
      <c r="AM219" s="19">
        <f t="shared" si="121"/>
        <v>4.4999999999999991</v>
      </c>
      <c r="AN219" s="19">
        <f t="shared" si="147"/>
        <v>9</v>
      </c>
      <c r="AO219" s="19">
        <f t="shared" si="148"/>
        <v>0.52359877559829882</v>
      </c>
      <c r="AP219" s="19">
        <f t="shared" si="149"/>
        <v>29.999999999999996</v>
      </c>
      <c r="AQ219" s="19">
        <f t="shared" si="166"/>
        <v>171.90000000000015</v>
      </c>
      <c r="AR219" s="19">
        <f t="shared" si="150"/>
        <v>0.29999999999999993</v>
      </c>
      <c r="AS219" s="19">
        <f t="shared" si="151"/>
        <v>-0.51961524227066325</v>
      </c>
      <c r="AT219" s="4" t="s">
        <v>0</v>
      </c>
      <c r="AU219" s="4">
        <f t="shared" si="152"/>
        <v>2302</v>
      </c>
      <c r="AV219" s="19">
        <f t="shared" si="122"/>
        <v>159.94918977395105</v>
      </c>
      <c r="AW219" s="19">
        <f t="shared" si="123"/>
        <v>115.88038475772933</v>
      </c>
      <c r="AX219" s="8">
        <f t="shared" si="153"/>
        <v>5</v>
      </c>
      <c r="AY219" s="4">
        <f t="shared" si="154"/>
        <v>12</v>
      </c>
      <c r="AZ219" s="8">
        <f t="shared" si="155"/>
        <v>1019.2</v>
      </c>
      <c r="BA219" s="4">
        <f t="shared" si="156"/>
        <v>0</v>
      </c>
      <c r="BB219" s="4">
        <f t="shared" si="157"/>
        <v>0</v>
      </c>
      <c r="BC219" s="4" t="str">
        <f t="shared" si="158"/>
        <v>G0</v>
      </c>
      <c r="BD219" s="4">
        <f t="shared" si="159"/>
        <v>0</v>
      </c>
      <c r="BE219" s="19">
        <f t="shared" si="160"/>
        <v>0.90000000000001623</v>
      </c>
      <c r="BF219" s="19">
        <f t="shared" si="161"/>
        <v>1.5000000000000333</v>
      </c>
      <c r="BG219" s="19">
        <f t="shared" si="162"/>
        <v>156.86989764584493</v>
      </c>
      <c r="BH219" s="1" t="str">
        <f t="shared" si="163"/>
        <v>T,2301,158.6,116.5,5,12,1019.1,0,0,G0,0</v>
      </c>
      <c r="BI219" s="1" t="str">
        <f t="shared" si="164"/>
        <v>T,2302,159.9,115.9,5,12,1019.2,0,0,G0,0</v>
      </c>
      <c r="BJ219" s="1" t="str">
        <f t="shared" si="124"/>
        <v/>
      </c>
      <c r="BK219" s="1" t="str">
        <f t="shared" si="125"/>
        <v>158.9,116.0,5.0,9.0,0.0,171.9,30.0,171.9</v>
      </c>
    </row>
    <row r="220" spans="1:63" x14ac:dyDescent="0.2">
      <c r="A220" s="4">
        <f t="shared" si="167"/>
        <v>19.200000000000003</v>
      </c>
      <c r="B220" s="4">
        <f t="shared" si="126"/>
        <v>96.000000000000014</v>
      </c>
      <c r="C220" s="4">
        <f t="shared" si="127"/>
        <v>1</v>
      </c>
      <c r="D220" s="4">
        <v>1</v>
      </c>
      <c r="E220" s="4">
        <f t="shared" si="128"/>
        <v>19.200000000000003</v>
      </c>
      <c r="F220" s="19">
        <f t="shared" ref="F220:F228" si="168">$B$14 + $D$14*$E220 + 0.5*$F$14*$E220*$E220</f>
        <v>0</v>
      </c>
      <c r="G220" s="19">
        <f t="shared" si="129"/>
        <v>0</v>
      </c>
      <c r="H220" s="19"/>
      <c r="I220" s="19">
        <f t="shared" si="130"/>
        <v>159.64918977395104</v>
      </c>
      <c r="J220" s="19">
        <f t="shared" si="131"/>
        <v>116.39999999999999</v>
      </c>
      <c r="K220" s="19"/>
      <c r="L220" s="19">
        <f t="shared" si="132"/>
        <v>7.794228634059948</v>
      </c>
      <c r="M220" s="19">
        <f t="shared" si="133"/>
        <v>4.4999999999999991</v>
      </c>
      <c r="N220" s="19">
        <f t="shared" si="134"/>
        <v>9</v>
      </c>
      <c r="O220" s="19">
        <f t="shared" si="135"/>
        <v>0.52359877559829882</v>
      </c>
      <c r="P220" s="19">
        <f t="shared" si="136"/>
        <v>29.999999999999996</v>
      </c>
      <c r="Q220" s="19">
        <f t="shared" si="165"/>
        <v>172.80000000000013</v>
      </c>
      <c r="R220" s="19">
        <f t="shared" si="137"/>
        <v>-0.29999999999999993</v>
      </c>
      <c r="S220" s="19">
        <f t="shared" si="138"/>
        <v>0.51961524227066325</v>
      </c>
      <c r="T220" s="4" t="s">
        <v>0</v>
      </c>
      <c r="U220" s="4">
        <f t="shared" si="139"/>
        <v>2301</v>
      </c>
      <c r="V220" s="19">
        <f t="shared" ref="V220:V228" si="169">I220+R220</f>
        <v>159.34918977395103</v>
      </c>
      <c r="W220" s="19">
        <f t="shared" ref="W220:W228" si="170">J220+S220</f>
        <v>116.91961524227065</v>
      </c>
      <c r="X220" s="8">
        <f t="shared" si="140"/>
        <v>5</v>
      </c>
      <c r="Y220" s="4">
        <f t="shared" ref="Y220:Y228" si="171">$B$22</f>
        <v>12</v>
      </c>
      <c r="Z220" s="8">
        <f t="shared" si="141"/>
        <v>1019.2</v>
      </c>
      <c r="AA220" s="4">
        <f t="shared" si="142"/>
        <v>0</v>
      </c>
      <c r="AB220" s="4">
        <f t="shared" si="143"/>
        <v>0</v>
      </c>
      <c r="AC220" s="4" t="str">
        <f t="shared" si="144"/>
        <v>G0</v>
      </c>
      <c r="AD220" s="4">
        <f t="shared" si="145"/>
        <v>0</v>
      </c>
      <c r="AE220" s="4">
        <f t="shared" si="146"/>
        <v>19.300000000000004</v>
      </c>
      <c r="AF220" s="19">
        <f t="shared" ref="AF220:AF228" si="172">$B$14 + $D$14*$AE220 + 0.5*$F$14*$AE220*$AE220</f>
        <v>0</v>
      </c>
      <c r="AG220" s="19">
        <f t="shared" ref="AG220:AG228" si="173">$D$14+ $F$14*$AE220</f>
        <v>0</v>
      </c>
      <c r="AH220" s="19"/>
      <c r="AI220" s="19">
        <f t="shared" ref="AI220:AI228" si="174">$B$7 + $B$10*$AE220 + 0.5*$B$12*$AE220*$AE220 + $B$13*COS(AF220)</f>
        <v>160.42861263735702</v>
      </c>
      <c r="AJ220" s="19">
        <f t="shared" ref="AJ220:AJ228" si="175">$D$7 + $D$10*$AE220 + 0.5*$D$12*$AE220*$AE220 + $B$13*SIN(AF220)</f>
        <v>116.85000000000001</v>
      </c>
      <c r="AK220" s="19"/>
      <c r="AL220" s="19">
        <f t="shared" ref="AL220:AL228" si="176">$B$10 + $B$12*$AE220 - $B$13*SIN(AF220)*AG220</f>
        <v>7.794228634059948</v>
      </c>
      <c r="AM220" s="19">
        <f t="shared" ref="AM220:AM228" si="177">$D$10 + $D$12*$AE220 + $B$13*COS(AF220)*AG220</f>
        <v>4.4999999999999991</v>
      </c>
      <c r="AN220" s="19">
        <f t="shared" si="147"/>
        <v>9</v>
      </c>
      <c r="AO220" s="19">
        <f t="shared" si="148"/>
        <v>0.52359877559829882</v>
      </c>
      <c r="AP220" s="19">
        <f t="shared" si="149"/>
        <v>29.999999999999996</v>
      </c>
      <c r="AQ220" s="19">
        <f t="shared" si="166"/>
        <v>172.80000000000015</v>
      </c>
      <c r="AR220" s="19">
        <f t="shared" si="150"/>
        <v>0.29999999999999993</v>
      </c>
      <c r="AS220" s="19">
        <f t="shared" si="151"/>
        <v>-0.51961524227066325</v>
      </c>
      <c r="AT220" s="4" t="s">
        <v>0</v>
      </c>
      <c r="AU220" s="4">
        <f t="shared" si="152"/>
        <v>2302</v>
      </c>
      <c r="AV220" s="19">
        <f t="shared" ref="AV220:AV228" si="178">AI220+AR220</f>
        <v>160.72861263735703</v>
      </c>
      <c r="AW220" s="19">
        <f t="shared" ref="AW220:AW228" si="179">AJ220+AS220</f>
        <v>116.33038475772935</v>
      </c>
      <c r="AX220" s="8">
        <f t="shared" si="153"/>
        <v>5</v>
      </c>
      <c r="AY220" s="4">
        <f t="shared" si="154"/>
        <v>12</v>
      </c>
      <c r="AZ220" s="8">
        <f t="shared" si="155"/>
        <v>1019.3</v>
      </c>
      <c r="BA220" s="4">
        <f t="shared" si="156"/>
        <v>0</v>
      </c>
      <c r="BB220" s="4">
        <f t="shared" si="157"/>
        <v>0</v>
      </c>
      <c r="BC220" s="4" t="str">
        <f t="shared" si="158"/>
        <v>G0</v>
      </c>
      <c r="BD220" s="4">
        <f t="shared" si="159"/>
        <v>0</v>
      </c>
      <c r="BE220" s="19">
        <f t="shared" si="160"/>
        <v>0.89999999999999869</v>
      </c>
      <c r="BF220" s="19">
        <f t="shared" si="161"/>
        <v>1.5000000000000016</v>
      </c>
      <c r="BG220" s="19">
        <f t="shared" si="162"/>
        <v>156.86989764584499</v>
      </c>
      <c r="BH220" s="1" t="str">
        <f t="shared" si="163"/>
        <v>T,2301,159.3,116.9,5,12,1019.2,0,0,G0,0</v>
      </c>
      <c r="BI220" s="1" t="str">
        <f t="shared" si="164"/>
        <v>T,2302,160.7,116.3,5,12,1019.3,0,0,G0,0</v>
      </c>
      <c r="BJ220" s="1" t="str">
        <f t="shared" ref="BJ220:BJ228" si="180">IF(C220=1,CONCATENATE(BH220,$BH$25,BI220,$BH$25),"")</f>
        <v>T,2301,159.3,116.9,5,12,1019.2,0,0,G0,0|T,2302,160.7,116.3,5,12,1019.3,0,0,G0,0|</v>
      </c>
      <c r="BK220" s="1" t="str">
        <f t="shared" ref="BK220:BK228" si="181">CONCATENATE(TEXT(I220,"0.0"),",",TEXT(J220,"0.0"),",",TEXT($F$7,"0.0"),",",TEXT(N220,"0.0"),",",TEXT(0,"0.0"),",",TEXT($Q220,"0.0"),",",TEXT($P220,"0.0"),",",TEXT($Q220,"0.0"))</f>
        <v>159.6,116.4,5.0,9.0,0.0,172.8,30.0,172.8</v>
      </c>
    </row>
    <row r="221" spans="1:63" x14ac:dyDescent="0.2">
      <c r="A221" s="4">
        <f t="shared" si="167"/>
        <v>19.300000000000004</v>
      </c>
      <c r="B221" s="4">
        <f t="shared" ref="B221:B228" si="182">A221/$B$17</f>
        <v>96.500000000000014</v>
      </c>
      <c r="C221" s="4">
        <f t="shared" ref="C221:C228" si="183">IF(B221-INT(B221+0.001)&gt;0.001,0,1)</f>
        <v>0</v>
      </c>
      <c r="D221" s="4">
        <v>1</v>
      </c>
      <c r="E221" s="4">
        <f t="shared" ref="E221:E228" si="184">$A221+$B$21</f>
        <v>19.300000000000004</v>
      </c>
      <c r="F221" s="19">
        <f t="shared" si="168"/>
        <v>0</v>
      </c>
      <c r="G221" s="19">
        <f t="shared" ref="G221:G228" si="185">$D$14 + $F$14*$E221</f>
        <v>0</v>
      </c>
      <c r="H221" s="19"/>
      <c r="I221" s="19">
        <f t="shared" ref="I221:I228" si="186">$B$7 + $B$10*$E221 +  0.5*$B$12*$E221*$E221 + $B$13*COS(F221)</f>
        <v>160.42861263735702</v>
      </c>
      <c r="J221" s="19">
        <f t="shared" ref="J221:J228" si="187">$D$7 + $D$10*$E221 + 0.5*$D$12*$E221*$E221 + $B$13*SIN(F221)</f>
        <v>116.85000000000001</v>
      </c>
      <c r="K221" s="19"/>
      <c r="L221" s="19">
        <f t="shared" ref="L221:L228" si="188">$B$10 + $B$12*$E221 - $B$13*SIN(F221)*$G221</f>
        <v>7.794228634059948</v>
      </c>
      <c r="M221" s="19">
        <f t="shared" ref="M221:M228" si="189">$D$10 + $D$12*$E221 + $B$13*COS(F221)*$G221</f>
        <v>4.4999999999999991</v>
      </c>
      <c r="N221" s="19">
        <f t="shared" ref="N221:N228" si="190">SQRT(L221*L221+M221*M221)</f>
        <v>9</v>
      </c>
      <c r="O221" s="19">
        <f t="shared" ref="O221:O228" si="191">ATAN2(L221,M221)</f>
        <v>0.52359877559829882</v>
      </c>
      <c r="P221" s="19">
        <f t="shared" ref="P221:P228" si="192">O221/$H$12</f>
        <v>29.999999999999996</v>
      </c>
      <c r="Q221" s="19">
        <f t="shared" si="165"/>
        <v>173.70000000000013</v>
      </c>
      <c r="R221" s="19">
        <f t="shared" ref="R221:R228" si="193">$B$20*COS(O221)-$D$20*SIN(O221)</f>
        <v>-0.29999999999999993</v>
      </c>
      <c r="S221" s="19">
        <f t="shared" ref="S221:S228" si="194">$B$20*SIN(O221)+$D$20*COS(O221)</f>
        <v>0.51961524227066325</v>
      </c>
      <c r="T221" s="4" t="s">
        <v>0</v>
      </c>
      <c r="U221" s="4">
        <f t="shared" ref="U221:U228" si="195">$B$19</f>
        <v>2301</v>
      </c>
      <c r="V221" s="19">
        <f t="shared" si="169"/>
        <v>160.12861263735701</v>
      </c>
      <c r="W221" s="19">
        <f t="shared" si="170"/>
        <v>117.36961524227067</v>
      </c>
      <c r="X221" s="8">
        <f t="shared" ref="X221:X228" si="196">$F$7</f>
        <v>5</v>
      </c>
      <c r="Y221" s="4">
        <f t="shared" si="171"/>
        <v>12</v>
      </c>
      <c r="Z221" s="8">
        <f t="shared" ref="Z221:Z228" si="197">$B$5 + E221</f>
        <v>1019.3</v>
      </c>
      <c r="AA221" s="4">
        <f t="shared" ref="AA221:AA228" si="198">$J$19</f>
        <v>0</v>
      </c>
      <c r="AB221" s="4">
        <f t="shared" ref="AB221:AB228" si="199">$J$20</f>
        <v>0</v>
      </c>
      <c r="AC221" s="4" t="str">
        <f t="shared" ref="AC221:AC228" si="200">$J$21</f>
        <v>G0</v>
      </c>
      <c r="AD221" s="4">
        <f t="shared" ref="AD221:AD228" si="201">$J$22</f>
        <v>0</v>
      </c>
      <c r="AE221" s="4">
        <f t="shared" ref="AE221:AE228" si="202">$A221+$F$21</f>
        <v>19.400000000000006</v>
      </c>
      <c r="AF221" s="19">
        <f t="shared" si="172"/>
        <v>0</v>
      </c>
      <c r="AG221" s="19">
        <f t="shared" si="173"/>
        <v>0</v>
      </c>
      <c r="AH221" s="19"/>
      <c r="AI221" s="19">
        <f t="shared" si="174"/>
        <v>161.20803550076303</v>
      </c>
      <c r="AJ221" s="19">
        <f t="shared" si="175"/>
        <v>117.30000000000001</v>
      </c>
      <c r="AK221" s="19"/>
      <c r="AL221" s="19">
        <f t="shared" si="176"/>
        <v>7.794228634059948</v>
      </c>
      <c r="AM221" s="19">
        <f t="shared" si="177"/>
        <v>4.4999999999999991</v>
      </c>
      <c r="AN221" s="19">
        <f t="shared" ref="AN221:AN228" si="203">SQRT(AL221*AL221+AM221*AM221)</f>
        <v>9</v>
      </c>
      <c r="AO221" s="19">
        <f t="shared" ref="AO221:AO228" si="204">ATAN2(AL221,AM221)</f>
        <v>0.52359877559829882</v>
      </c>
      <c r="AP221" s="19">
        <f t="shared" ref="AP221:AP228" si="205">AO221/$H$12</f>
        <v>29.999999999999996</v>
      </c>
      <c r="AQ221" s="19">
        <f t="shared" si="166"/>
        <v>173.70000000000016</v>
      </c>
      <c r="AR221" s="19">
        <f t="shared" ref="AR221:AR228" si="206">$F$20*COS(AO221)-$H$20*SIN(AO221)</f>
        <v>0.29999999999999993</v>
      </c>
      <c r="AS221" s="19">
        <f t="shared" ref="AS221:AS228" si="207">$F$20*SIN(AO221)+$H$20*COS(AO221)</f>
        <v>-0.51961524227066325</v>
      </c>
      <c r="AT221" s="4" t="s">
        <v>0</v>
      </c>
      <c r="AU221" s="4">
        <f t="shared" ref="AU221:AU228" si="208">$F$19</f>
        <v>2302</v>
      </c>
      <c r="AV221" s="19">
        <f t="shared" si="178"/>
        <v>161.50803550076304</v>
      </c>
      <c r="AW221" s="19">
        <f t="shared" si="179"/>
        <v>116.78038475772935</v>
      </c>
      <c r="AX221" s="8">
        <f t="shared" ref="AX221:AX228" si="209">$F$7</f>
        <v>5</v>
      </c>
      <c r="AY221" s="4">
        <f t="shared" ref="AY221:AY228" si="210">$F$22</f>
        <v>12</v>
      </c>
      <c r="AZ221" s="8">
        <f t="shared" ref="AZ221:AZ228" si="211">$B$5 + AE221</f>
        <v>1019.4</v>
      </c>
      <c r="BA221" s="4">
        <f t="shared" ref="BA221:BA228" si="212">$J$19</f>
        <v>0</v>
      </c>
      <c r="BB221" s="4">
        <f t="shared" ref="BB221:BB228" si="213">$J$20</f>
        <v>0</v>
      </c>
      <c r="BC221" s="4" t="str">
        <f t="shared" ref="BC221:BC228" si="214">$J$21</f>
        <v>G0</v>
      </c>
      <c r="BD221" s="4">
        <f t="shared" ref="BD221:BD228" si="215">$J$22</f>
        <v>0</v>
      </c>
      <c r="BE221" s="19">
        <f t="shared" ref="BE221:BE228" si="216">SQRT((I221-AI221)*(I221-AI221)+(J221-AJ221)*(J221-AJ221))</f>
        <v>0.90000000000001623</v>
      </c>
      <c r="BF221" s="19">
        <f t="shared" ref="BF221:BF228" si="217">SQRT((V221-AV221)*(V221-AV221)+(W221-AW221)*(W221-AW221))</f>
        <v>1.5000000000000333</v>
      </c>
      <c r="BG221" s="19">
        <f t="shared" ref="BG221:BG228" si="218">ATAN2(V221-AV221,W221-AW221)/$H$12</f>
        <v>156.86989764584493</v>
      </c>
      <c r="BH221" s="1" t="str">
        <f t="shared" ref="BH221:BH228" si="219">CONCATENATE(T221,",",U221,",",TEXT(V221,"0.0"),",",TEXT(W221,"0.0"),",",X221,",",Y221,",",TEXT(Z221,"0.0"),",",AA221,",",AB221,",",AC221,",",AD221)</f>
        <v>T,2301,160.1,117.4,5,12,1019.3,0,0,G0,0</v>
      </c>
      <c r="BI221" s="1" t="str">
        <f t="shared" ref="BI221:BI228" si="220">CONCATENATE(AT221,",",AU221,",",TEXT(AV221,"0.0"),",",TEXT(AW221,"0.0"),",",AX221,",",AY221,",",TEXT(AZ221,"0.0"),",",BA221,",",BB221,",",BC221,",",BD221)</f>
        <v>T,2302,161.5,116.8,5,12,1019.4,0,0,G0,0</v>
      </c>
      <c r="BJ221" s="1" t="str">
        <f t="shared" si="180"/>
        <v/>
      </c>
      <c r="BK221" s="1" t="str">
        <f t="shared" si="181"/>
        <v>160.4,116.9,5.0,9.0,0.0,173.7,30.0,173.7</v>
      </c>
    </row>
    <row r="222" spans="1:63" x14ac:dyDescent="0.2">
      <c r="A222" s="4">
        <f t="shared" si="167"/>
        <v>19.400000000000006</v>
      </c>
      <c r="B222" s="4">
        <f t="shared" si="182"/>
        <v>97.000000000000028</v>
      </c>
      <c r="C222" s="4">
        <f t="shared" si="183"/>
        <v>1</v>
      </c>
      <c r="D222" s="4">
        <v>1</v>
      </c>
      <c r="E222" s="4">
        <f t="shared" si="184"/>
        <v>19.400000000000006</v>
      </c>
      <c r="F222" s="19">
        <f t="shared" si="168"/>
        <v>0</v>
      </c>
      <c r="G222" s="19">
        <f t="shared" si="185"/>
        <v>0</v>
      </c>
      <c r="H222" s="19"/>
      <c r="I222" s="19">
        <f t="shared" si="186"/>
        <v>161.20803550076303</v>
      </c>
      <c r="J222" s="19">
        <f t="shared" si="187"/>
        <v>117.30000000000001</v>
      </c>
      <c r="K222" s="19"/>
      <c r="L222" s="19">
        <f t="shared" si="188"/>
        <v>7.794228634059948</v>
      </c>
      <c r="M222" s="19">
        <f t="shared" si="189"/>
        <v>4.4999999999999991</v>
      </c>
      <c r="N222" s="19">
        <f t="shared" si="190"/>
        <v>9</v>
      </c>
      <c r="O222" s="19">
        <f t="shared" si="191"/>
        <v>0.52359877559829882</v>
      </c>
      <c r="P222" s="19">
        <f t="shared" si="192"/>
        <v>29.999999999999996</v>
      </c>
      <c r="Q222" s="19">
        <f t="shared" ref="Q222:Q228" si="221">Q221+ SQRT( (I222-I221)* (I222-I221) + (J222-J221)* (J222-J221))</f>
        <v>174.60000000000014</v>
      </c>
      <c r="R222" s="19">
        <f t="shared" si="193"/>
        <v>-0.29999999999999993</v>
      </c>
      <c r="S222" s="19">
        <f t="shared" si="194"/>
        <v>0.51961524227066325</v>
      </c>
      <c r="T222" s="4" t="s">
        <v>0</v>
      </c>
      <c r="U222" s="4">
        <f t="shared" si="195"/>
        <v>2301</v>
      </c>
      <c r="V222" s="19">
        <f t="shared" si="169"/>
        <v>160.90803550076302</v>
      </c>
      <c r="W222" s="19">
        <f t="shared" si="170"/>
        <v>117.81961524227067</v>
      </c>
      <c r="X222" s="8">
        <f t="shared" si="196"/>
        <v>5</v>
      </c>
      <c r="Y222" s="4">
        <f t="shared" si="171"/>
        <v>12</v>
      </c>
      <c r="Z222" s="8">
        <f t="shared" si="197"/>
        <v>1019.4</v>
      </c>
      <c r="AA222" s="4">
        <f t="shared" si="198"/>
        <v>0</v>
      </c>
      <c r="AB222" s="4">
        <f t="shared" si="199"/>
        <v>0</v>
      </c>
      <c r="AC222" s="4" t="str">
        <f t="shared" si="200"/>
        <v>G0</v>
      </c>
      <c r="AD222" s="4">
        <f t="shared" si="201"/>
        <v>0</v>
      </c>
      <c r="AE222" s="4">
        <f t="shared" si="202"/>
        <v>19.500000000000007</v>
      </c>
      <c r="AF222" s="19">
        <f t="shared" si="172"/>
        <v>0</v>
      </c>
      <c r="AG222" s="19">
        <f t="shared" si="173"/>
        <v>0</v>
      </c>
      <c r="AH222" s="19"/>
      <c r="AI222" s="19">
        <f t="shared" si="174"/>
        <v>161.98745836416904</v>
      </c>
      <c r="AJ222" s="19">
        <f t="shared" si="175"/>
        <v>117.75000000000001</v>
      </c>
      <c r="AK222" s="19"/>
      <c r="AL222" s="19">
        <f t="shared" si="176"/>
        <v>7.794228634059948</v>
      </c>
      <c r="AM222" s="19">
        <f t="shared" si="177"/>
        <v>4.4999999999999991</v>
      </c>
      <c r="AN222" s="19">
        <f t="shared" si="203"/>
        <v>9</v>
      </c>
      <c r="AO222" s="19">
        <f t="shared" si="204"/>
        <v>0.52359877559829882</v>
      </c>
      <c r="AP222" s="19">
        <f t="shared" si="205"/>
        <v>29.999999999999996</v>
      </c>
      <c r="AQ222" s="19">
        <f t="shared" ref="AQ222:AQ228" si="222">AQ221+ SQRT( (AI222-AI221)* (AI222-AI221) + (AJ222-AJ221)* (AJ222-AJ221))</f>
        <v>174.60000000000016</v>
      </c>
      <c r="AR222" s="19">
        <f t="shared" si="206"/>
        <v>0.29999999999999993</v>
      </c>
      <c r="AS222" s="19">
        <f t="shared" si="207"/>
        <v>-0.51961524227066325</v>
      </c>
      <c r="AT222" s="4" t="s">
        <v>0</v>
      </c>
      <c r="AU222" s="4">
        <f t="shared" si="208"/>
        <v>2302</v>
      </c>
      <c r="AV222" s="19">
        <f t="shared" si="178"/>
        <v>162.28745836416905</v>
      </c>
      <c r="AW222" s="19">
        <f t="shared" si="179"/>
        <v>117.23038475772935</v>
      </c>
      <c r="AX222" s="8">
        <f t="shared" si="209"/>
        <v>5</v>
      </c>
      <c r="AY222" s="4">
        <f t="shared" si="210"/>
        <v>12</v>
      </c>
      <c r="AZ222" s="8">
        <f t="shared" si="211"/>
        <v>1019.5</v>
      </c>
      <c r="BA222" s="4">
        <f t="shared" si="212"/>
        <v>0</v>
      </c>
      <c r="BB222" s="4">
        <f t="shared" si="213"/>
        <v>0</v>
      </c>
      <c r="BC222" s="4" t="str">
        <f t="shared" si="214"/>
        <v>G0</v>
      </c>
      <c r="BD222" s="4">
        <f t="shared" si="215"/>
        <v>0</v>
      </c>
      <c r="BE222" s="19">
        <f t="shared" si="216"/>
        <v>0.90000000000001623</v>
      </c>
      <c r="BF222" s="19">
        <f t="shared" si="217"/>
        <v>1.5000000000000333</v>
      </c>
      <c r="BG222" s="19">
        <f t="shared" si="218"/>
        <v>156.86989764584493</v>
      </c>
      <c r="BH222" s="1" t="str">
        <f t="shared" si="219"/>
        <v>T,2301,160.9,117.8,5,12,1019.4,0,0,G0,0</v>
      </c>
      <c r="BI222" s="1" t="str">
        <f t="shared" si="220"/>
        <v>T,2302,162.3,117.2,5,12,1019.5,0,0,G0,0</v>
      </c>
      <c r="BJ222" s="1" t="str">
        <f t="shared" si="180"/>
        <v>T,2301,160.9,117.8,5,12,1019.4,0,0,G0,0|T,2302,162.3,117.2,5,12,1019.5,0,0,G0,0|</v>
      </c>
      <c r="BK222" s="1" t="str">
        <f t="shared" si="181"/>
        <v>161.2,117.3,5.0,9.0,0.0,174.6,30.0,174.6</v>
      </c>
    </row>
    <row r="223" spans="1:63" x14ac:dyDescent="0.2">
      <c r="A223" s="4">
        <f t="shared" ref="A223:A228" si="223">A222+$B$16</f>
        <v>19.500000000000007</v>
      </c>
      <c r="B223" s="4">
        <f t="shared" si="182"/>
        <v>97.500000000000028</v>
      </c>
      <c r="C223" s="4">
        <f t="shared" si="183"/>
        <v>0</v>
      </c>
      <c r="D223" s="4">
        <v>1</v>
      </c>
      <c r="E223" s="4">
        <f t="shared" si="184"/>
        <v>19.500000000000007</v>
      </c>
      <c r="F223" s="19">
        <f t="shared" si="168"/>
        <v>0</v>
      </c>
      <c r="G223" s="19">
        <f t="shared" si="185"/>
        <v>0</v>
      </c>
      <c r="H223" s="19"/>
      <c r="I223" s="19">
        <f t="shared" si="186"/>
        <v>161.98745836416904</v>
      </c>
      <c r="J223" s="19">
        <f t="shared" si="187"/>
        <v>117.75000000000001</v>
      </c>
      <c r="K223" s="19"/>
      <c r="L223" s="19">
        <f t="shared" si="188"/>
        <v>7.794228634059948</v>
      </c>
      <c r="M223" s="19">
        <f t="shared" si="189"/>
        <v>4.4999999999999991</v>
      </c>
      <c r="N223" s="19">
        <f t="shared" si="190"/>
        <v>9</v>
      </c>
      <c r="O223" s="19">
        <f t="shared" si="191"/>
        <v>0.52359877559829882</v>
      </c>
      <c r="P223" s="19">
        <f t="shared" si="192"/>
        <v>29.999999999999996</v>
      </c>
      <c r="Q223" s="19">
        <f t="shared" si="221"/>
        <v>175.50000000000014</v>
      </c>
      <c r="R223" s="19">
        <f t="shared" si="193"/>
        <v>-0.29999999999999993</v>
      </c>
      <c r="S223" s="19">
        <f t="shared" si="194"/>
        <v>0.51961524227066325</v>
      </c>
      <c r="T223" s="4" t="s">
        <v>0</v>
      </c>
      <c r="U223" s="4">
        <f t="shared" si="195"/>
        <v>2301</v>
      </c>
      <c r="V223" s="19">
        <f t="shared" si="169"/>
        <v>161.68745836416903</v>
      </c>
      <c r="W223" s="19">
        <f t="shared" si="170"/>
        <v>118.26961524227067</v>
      </c>
      <c r="X223" s="8">
        <f t="shared" si="196"/>
        <v>5</v>
      </c>
      <c r="Y223" s="4">
        <f t="shared" si="171"/>
        <v>12</v>
      </c>
      <c r="Z223" s="8">
        <f t="shared" si="197"/>
        <v>1019.5</v>
      </c>
      <c r="AA223" s="4">
        <f t="shared" si="198"/>
        <v>0</v>
      </c>
      <c r="AB223" s="4">
        <f t="shared" si="199"/>
        <v>0</v>
      </c>
      <c r="AC223" s="4" t="str">
        <f t="shared" si="200"/>
        <v>G0</v>
      </c>
      <c r="AD223" s="4">
        <f t="shared" si="201"/>
        <v>0</v>
      </c>
      <c r="AE223" s="4">
        <f t="shared" si="202"/>
        <v>19.600000000000009</v>
      </c>
      <c r="AF223" s="19">
        <f t="shared" si="172"/>
        <v>0</v>
      </c>
      <c r="AG223" s="19">
        <f t="shared" si="173"/>
        <v>0</v>
      </c>
      <c r="AH223" s="19"/>
      <c r="AI223" s="19">
        <f t="shared" si="174"/>
        <v>162.76688122757506</v>
      </c>
      <c r="AJ223" s="19">
        <f t="shared" si="175"/>
        <v>118.20000000000002</v>
      </c>
      <c r="AK223" s="19"/>
      <c r="AL223" s="19">
        <f t="shared" si="176"/>
        <v>7.794228634059948</v>
      </c>
      <c r="AM223" s="19">
        <f t="shared" si="177"/>
        <v>4.4999999999999991</v>
      </c>
      <c r="AN223" s="19">
        <f t="shared" si="203"/>
        <v>9</v>
      </c>
      <c r="AO223" s="19">
        <f t="shared" si="204"/>
        <v>0.52359877559829882</v>
      </c>
      <c r="AP223" s="19">
        <f t="shared" si="205"/>
        <v>29.999999999999996</v>
      </c>
      <c r="AQ223" s="19">
        <f t="shared" si="222"/>
        <v>175.50000000000017</v>
      </c>
      <c r="AR223" s="19">
        <f t="shared" si="206"/>
        <v>0.29999999999999993</v>
      </c>
      <c r="AS223" s="19">
        <f t="shared" si="207"/>
        <v>-0.51961524227066325</v>
      </c>
      <c r="AT223" s="4" t="s">
        <v>0</v>
      </c>
      <c r="AU223" s="4">
        <f t="shared" si="208"/>
        <v>2302</v>
      </c>
      <c r="AV223" s="19">
        <f t="shared" si="178"/>
        <v>163.06688122757507</v>
      </c>
      <c r="AW223" s="19">
        <f t="shared" si="179"/>
        <v>117.68038475772936</v>
      </c>
      <c r="AX223" s="8">
        <f t="shared" si="209"/>
        <v>5</v>
      </c>
      <c r="AY223" s="4">
        <f t="shared" si="210"/>
        <v>12</v>
      </c>
      <c r="AZ223" s="8">
        <f t="shared" si="211"/>
        <v>1019.6</v>
      </c>
      <c r="BA223" s="4">
        <f t="shared" si="212"/>
        <v>0</v>
      </c>
      <c r="BB223" s="4">
        <f t="shared" si="213"/>
        <v>0</v>
      </c>
      <c r="BC223" s="4" t="str">
        <f t="shared" si="214"/>
        <v>G0</v>
      </c>
      <c r="BD223" s="4">
        <f t="shared" si="215"/>
        <v>0</v>
      </c>
      <c r="BE223" s="19">
        <f t="shared" si="216"/>
        <v>0.90000000000001623</v>
      </c>
      <c r="BF223" s="19">
        <f t="shared" si="217"/>
        <v>1.5000000000000333</v>
      </c>
      <c r="BG223" s="19">
        <f t="shared" si="218"/>
        <v>156.86989764584493</v>
      </c>
      <c r="BH223" s="1" t="str">
        <f t="shared" si="219"/>
        <v>T,2301,161.7,118.3,5,12,1019.5,0,0,G0,0</v>
      </c>
      <c r="BI223" s="1" t="str">
        <f t="shared" si="220"/>
        <v>T,2302,163.1,117.7,5,12,1019.6,0,0,G0,0</v>
      </c>
      <c r="BJ223" s="1" t="str">
        <f t="shared" si="180"/>
        <v/>
      </c>
      <c r="BK223" s="1" t="str">
        <f t="shared" si="181"/>
        <v>162.0,117.8,5.0,9.0,0.0,175.5,30.0,175.5</v>
      </c>
    </row>
    <row r="224" spans="1:63" x14ac:dyDescent="0.2">
      <c r="A224" s="4">
        <f t="shared" si="223"/>
        <v>19.600000000000009</v>
      </c>
      <c r="B224" s="4">
        <f t="shared" si="182"/>
        <v>98.000000000000043</v>
      </c>
      <c r="C224" s="4">
        <f t="shared" si="183"/>
        <v>1</v>
      </c>
      <c r="D224" s="4">
        <v>1</v>
      </c>
      <c r="E224" s="4">
        <f t="shared" si="184"/>
        <v>19.600000000000009</v>
      </c>
      <c r="F224" s="19">
        <f t="shared" si="168"/>
        <v>0</v>
      </c>
      <c r="G224" s="19">
        <f t="shared" si="185"/>
        <v>0</v>
      </c>
      <c r="H224" s="19"/>
      <c r="I224" s="19">
        <f t="shared" si="186"/>
        <v>162.76688122757506</v>
      </c>
      <c r="J224" s="19">
        <f t="shared" si="187"/>
        <v>118.20000000000002</v>
      </c>
      <c r="K224" s="19"/>
      <c r="L224" s="19">
        <f t="shared" si="188"/>
        <v>7.794228634059948</v>
      </c>
      <c r="M224" s="19">
        <f t="shared" si="189"/>
        <v>4.4999999999999991</v>
      </c>
      <c r="N224" s="19">
        <f t="shared" si="190"/>
        <v>9</v>
      </c>
      <c r="O224" s="19">
        <f t="shared" si="191"/>
        <v>0.52359877559829882</v>
      </c>
      <c r="P224" s="19">
        <f t="shared" si="192"/>
        <v>29.999999999999996</v>
      </c>
      <c r="Q224" s="19">
        <f t="shared" si="221"/>
        <v>176.40000000000015</v>
      </c>
      <c r="R224" s="19">
        <f t="shared" si="193"/>
        <v>-0.29999999999999993</v>
      </c>
      <c r="S224" s="19">
        <f t="shared" si="194"/>
        <v>0.51961524227066325</v>
      </c>
      <c r="T224" s="4" t="s">
        <v>0</v>
      </c>
      <c r="U224" s="4">
        <f t="shared" si="195"/>
        <v>2301</v>
      </c>
      <c r="V224" s="19">
        <f t="shared" si="169"/>
        <v>162.46688122757504</v>
      </c>
      <c r="W224" s="19">
        <f t="shared" si="170"/>
        <v>118.71961524227068</v>
      </c>
      <c r="X224" s="8">
        <f t="shared" si="196"/>
        <v>5</v>
      </c>
      <c r="Y224" s="4">
        <f t="shared" si="171"/>
        <v>12</v>
      </c>
      <c r="Z224" s="8">
        <f t="shared" si="197"/>
        <v>1019.6</v>
      </c>
      <c r="AA224" s="4">
        <f t="shared" si="198"/>
        <v>0</v>
      </c>
      <c r="AB224" s="4">
        <f t="shared" si="199"/>
        <v>0</v>
      </c>
      <c r="AC224" s="4" t="str">
        <f t="shared" si="200"/>
        <v>G0</v>
      </c>
      <c r="AD224" s="4">
        <f t="shared" si="201"/>
        <v>0</v>
      </c>
      <c r="AE224" s="4">
        <f t="shared" si="202"/>
        <v>19.70000000000001</v>
      </c>
      <c r="AF224" s="19">
        <f t="shared" si="172"/>
        <v>0</v>
      </c>
      <c r="AG224" s="19">
        <f t="shared" si="173"/>
        <v>0</v>
      </c>
      <c r="AH224" s="19"/>
      <c r="AI224" s="19">
        <f t="shared" si="174"/>
        <v>163.54630409098107</v>
      </c>
      <c r="AJ224" s="19">
        <f t="shared" si="175"/>
        <v>118.65000000000003</v>
      </c>
      <c r="AK224" s="19"/>
      <c r="AL224" s="19">
        <f t="shared" si="176"/>
        <v>7.794228634059948</v>
      </c>
      <c r="AM224" s="19">
        <f t="shared" si="177"/>
        <v>4.4999999999999991</v>
      </c>
      <c r="AN224" s="19">
        <f t="shared" si="203"/>
        <v>9</v>
      </c>
      <c r="AO224" s="19">
        <f t="shared" si="204"/>
        <v>0.52359877559829882</v>
      </c>
      <c r="AP224" s="19">
        <f t="shared" si="205"/>
        <v>29.999999999999996</v>
      </c>
      <c r="AQ224" s="19">
        <f t="shared" si="222"/>
        <v>176.4000000000002</v>
      </c>
      <c r="AR224" s="19">
        <f t="shared" si="206"/>
        <v>0.29999999999999993</v>
      </c>
      <c r="AS224" s="19">
        <f t="shared" si="207"/>
        <v>-0.51961524227066325</v>
      </c>
      <c r="AT224" s="4" t="s">
        <v>0</v>
      </c>
      <c r="AU224" s="4">
        <f t="shared" si="208"/>
        <v>2302</v>
      </c>
      <c r="AV224" s="19">
        <f t="shared" si="178"/>
        <v>163.84630409098108</v>
      </c>
      <c r="AW224" s="19">
        <f t="shared" si="179"/>
        <v>118.13038475772937</v>
      </c>
      <c r="AX224" s="8">
        <f t="shared" si="209"/>
        <v>5</v>
      </c>
      <c r="AY224" s="4">
        <f t="shared" si="210"/>
        <v>12</v>
      </c>
      <c r="AZ224" s="8">
        <f t="shared" si="211"/>
        <v>1019.7</v>
      </c>
      <c r="BA224" s="4">
        <f t="shared" si="212"/>
        <v>0</v>
      </c>
      <c r="BB224" s="4">
        <f t="shared" si="213"/>
        <v>0</v>
      </c>
      <c r="BC224" s="4" t="str">
        <f t="shared" si="214"/>
        <v>G0</v>
      </c>
      <c r="BD224" s="4">
        <f t="shared" si="215"/>
        <v>0</v>
      </c>
      <c r="BE224" s="19">
        <f t="shared" si="216"/>
        <v>0.90000000000002334</v>
      </c>
      <c r="BF224" s="19">
        <f t="shared" si="217"/>
        <v>1.5000000000000278</v>
      </c>
      <c r="BG224" s="19">
        <f t="shared" si="218"/>
        <v>156.86989764584541</v>
      </c>
      <c r="BH224" s="1" t="str">
        <f t="shared" si="219"/>
        <v>T,2301,162.5,118.7,5,12,1019.6,0,0,G0,0</v>
      </c>
      <c r="BI224" s="1" t="str">
        <f t="shared" si="220"/>
        <v>T,2302,163.8,118.1,5,12,1019.7,0,0,G0,0</v>
      </c>
      <c r="BJ224" s="1" t="str">
        <f t="shared" si="180"/>
        <v>T,2301,162.5,118.7,5,12,1019.6,0,0,G0,0|T,2302,163.8,118.1,5,12,1019.7,0,0,G0,0|</v>
      </c>
      <c r="BK224" s="1" t="str">
        <f t="shared" si="181"/>
        <v>162.8,118.2,5.0,9.0,0.0,176.4,30.0,176.4</v>
      </c>
    </row>
    <row r="225" spans="1:63" x14ac:dyDescent="0.2">
      <c r="A225" s="4">
        <f t="shared" si="223"/>
        <v>19.70000000000001</v>
      </c>
      <c r="B225" s="4">
        <f t="shared" si="182"/>
        <v>98.500000000000043</v>
      </c>
      <c r="C225" s="4">
        <f t="shared" si="183"/>
        <v>0</v>
      </c>
      <c r="D225" s="4">
        <v>1</v>
      </c>
      <c r="E225" s="4">
        <f t="shared" si="184"/>
        <v>19.70000000000001</v>
      </c>
      <c r="F225" s="19">
        <f t="shared" si="168"/>
        <v>0</v>
      </c>
      <c r="G225" s="19">
        <f t="shared" si="185"/>
        <v>0</v>
      </c>
      <c r="H225" s="19"/>
      <c r="I225" s="19">
        <f t="shared" si="186"/>
        <v>163.54630409098107</v>
      </c>
      <c r="J225" s="19">
        <f t="shared" si="187"/>
        <v>118.65000000000003</v>
      </c>
      <c r="K225" s="19"/>
      <c r="L225" s="19">
        <f t="shared" si="188"/>
        <v>7.794228634059948</v>
      </c>
      <c r="M225" s="19">
        <f t="shared" si="189"/>
        <v>4.4999999999999991</v>
      </c>
      <c r="N225" s="19">
        <f t="shared" si="190"/>
        <v>9</v>
      </c>
      <c r="O225" s="19">
        <f t="shared" si="191"/>
        <v>0.52359877559829882</v>
      </c>
      <c r="P225" s="19">
        <f t="shared" si="192"/>
        <v>29.999999999999996</v>
      </c>
      <c r="Q225" s="19">
        <f t="shared" si="221"/>
        <v>177.30000000000018</v>
      </c>
      <c r="R225" s="19">
        <f t="shared" si="193"/>
        <v>-0.29999999999999993</v>
      </c>
      <c r="S225" s="19">
        <f t="shared" si="194"/>
        <v>0.51961524227066325</v>
      </c>
      <c r="T225" s="4" t="s">
        <v>0</v>
      </c>
      <c r="U225" s="4">
        <f t="shared" si="195"/>
        <v>2301</v>
      </c>
      <c r="V225" s="19">
        <f t="shared" si="169"/>
        <v>163.24630409098106</v>
      </c>
      <c r="W225" s="19">
        <f t="shared" si="170"/>
        <v>119.16961524227069</v>
      </c>
      <c r="X225" s="8">
        <f t="shared" si="196"/>
        <v>5</v>
      </c>
      <c r="Y225" s="4">
        <f t="shared" si="171"/>
        <v>12</v>
      </c>
      <c r="Z225" s="8">
        <f t="shared" si="197"/>
        <v>1019.7</v>
      </c>
      <c r="AA225" s="4">
        <f t="shared" si="198"/>
        <v>0</v>
      </c>
      <c r="AB225" s="4">
        <f t="shared" si="199"/>
        <v>0</v>
      </c>
      <c r="AC225" s="4" t="str">
        <f t="shared" si="200"/>
        <v>G0</v>
      </c>
      <c r="AD225" s="4">
        <f t="shared" si="201"/>
        <v>0</v>
      </c>
      <c r="AE225" s="4">
        <f t="shared" si="202"/>
        <v>19.800000000000011</v>
      </c>
      <c r="AF225" s="19">
        <f t="shared" si="172"/>
        <v>0</v>
      </c>
      <c r="AG225" s="19">
        <f t="shared" si="173"/>
        <v>0</v>
      </c>
      <c r="AH225" s="19"/>
      <c r="AI225" s="19">
        <f t="shared" si="174"/>
        <v>164.32572695438705</v>
      </c>
      <c r="AJ225" s="19">
        <f t="shared" si="175"/>
        <v>119.10000000000004</v>
      </c>
      <c r="AK225" s="19"/>
      <c r="AL225" s="19">
        <f t="shared" si="176"/>
        <v>7.794228634059948</v>
      </c>
      <c r="AM225" s="19">
        <f t="shared" si="177"/>
        <v>4.4999999999999991</v>
      </c>
      <c r="AN225" s="19">
        <f t="shared" si="203"/>
        <v>9</v>
      </c>
      <c r="AO225" s="19">
        <f t="shared" si="204"/>
        <v>0.52359877559829882</v>
      </c>
      <c r="AP225" s="19">
        <f t="shared" si="205"/>
        <v>29.999999999999996</v>
      </c>
      <c r="AQ225" s="19">
        <f t="shared" si="222"/>
        <v>177.30000000000021</v>
      </c>
      <c r="AR225" s="19">
        <f t="shared" si="206"/>
        <v>0.29999999999999993</v>
      </c>
      <c r="AS225" s="19">
        <f t="shared" si="207"/>
        <v>-0.51961524227066325</v>
      </c>
      <c r="AT225" s="4" t="s">
        <v>0</v>
      </c>
      <c r="AU225" s="4">
        <f t="shared" si="208"/>
        <v>2302</v>
      </c>
      <c r="AV225" s="19">
        <f t="shared" si="178"/>
        <v>164.62572695438706</v>
      </c>
      <c r="AW225" s="19">
        <f t="shared" si="179"/>
        <v>118.58038475772938</v>
      </c>
      <c r="AX225" s="8">
        <f t="shared" si="209"/>
        <v>5</v>
      </c>
      <c r="AY225" s="4">
        <f t="shared" si="210"/>
        <v>12</v>
      </c>
      <c r="AZ225" s="8">
        <f t="shared" si="211"/>
        <v>1019.8</v>
      </c>
      <c r="BA225" s="4">
        <f t="shared" si="212"/>
        <v>0</v>
      </c>
      <c r="BB225" s="4">
        <f t="shared" si="213"/>
        <v>0</v>
      </c>
      <c r="BC225" s="4" t="str">
        <f t="shared" si="214"/>
        <v>G0</v>
      </c>
      <c r="BD225" s="4">
        <f t="shared" si="215"/>
        <v>0</v>
      </c>
      <c r="BE225" s="19">
        <f t="shared" si="216"/>
        <v>0.89999999999999158</v>
      </c>
      <c r="BF225" s="19">
        <f t="shared" si="217"/>
        <v>1.5000000000000071</v>
      </c>
      <c r="BG225" s="19">
        <f t="shared" si="218"/>
        <v>156.86989764584447</v>
      </c>
      <c r="BH225" s="1" t="str">
        <f t="shared" si="219"/>
        <v>T,2301,163.2,119.2,5,12,1019.7,0,0,G0,0</v>
      </c>
      <c r="BI225" s="1" t="str">
        <f t="shared" si="220"/>
        <v>T,2302,164.6,118.6,5,12,1019.8,0,0,G0,0</v>
      </c>
      <c r="BJ225" s="1" t="str">
        <f t="shared" si="180"/>
        <v/>
      </c>
      <c r="BK225" s="1" t="str">
        <f t="shared" si="181"/>
        <v>163.5,118.7,5.0,9.0,0.0,177.3,30.0,177.3</v>
      </c>
    </row>
    <row r="226" spans="1:63" x14ac:dyDescent="0.2">
      <c r="A226" s="4">
        <f t="shared" si="223"/>
        <v>19.800000000000011</v>
      </c>
      <c r="B226" s="4">
        <f t="shared" si="182"/>
        <v>99.000000000000057</v>
      </c>
      <c r="C226" s="4">
        <f t="shared" si="183"/>
        <v>1</v>
      </c>
      <c r="D226" s="4">
        <v>1</v>
      </c>
      <c r="E226" s="4">
        <f t="shared" si="184"/>
        <v>19.800000000000011</v>
      </c>
      <c r="F226" s="19">
        <f t="shared" si="168"/>
        <v>0</v>
      </c>
      <c r="G226" s="19">
        <f t="shared" si="185"/>
        <v>0</v>
      </c>
      <c r="H226" s="19"/>
      <c r="I226" s="19">
        <f t="shared" si="186"/>
        <v>164.32572695438705</v>
      </c>
      <c r="J226" s="19">
        <f t="shared" si="187"/>
        <v>119.10000000000004</v>
      </c>
      <c r="K226" s="19"/>
      <c r="L226" s="19">
        <f t="shared" si="188"/>
        <v>7.794228634059948</v>
      </c>
      <c r="M226" s="19">
        <f t="shared" si="189"/>
        <v>4.4999999999999991</v>
      </c>
      <c r="N226" s="19">
        <f t="shared" si="190"/>
        <v>9</v>
      </c>
      <c r="O226" s="19">
        <f t="shared" si="191"/>
        <v>0.52359877559829882</v>
      </c>
      <c r="P226" s="19">
        <f t="shared" si="192"/>
        <v>29.999999999999996</v>
      </c>
      <c r="Q226" s="19">
        <f t="shared" si="221"/>
        <v>178.20000000000019</v>
      </c>
      <c r="R226" s="19">
        <f t="shared" si="193"/>
        <v>-0.29999999999999993</v>
      </c>
      <c r="S226" s="19">
        <f t="shared" si="194"/>
        <v>0.51961524227066325</v>
      </c>
      <c r="T226" s="4" t="s">
        <v>0</v>
      </c>
      <c r="U226" s="4">
        <f t="shared" si="195"/>
        <v>2301</v>
      </c>
      <c r="V226" s="19">
        <f t="shared" si="169"/>
        <v>164.02572695438704</v>
      </c>
      <c r="W226" s="19">
        <f t="shared" si="170"/>
        <v>119.6196152422707</v>
      </c>
      <c r="X226" s="8">
        <f t="shared" si="196"/>
        <v>5</v>
      </c>
      <c r="Y226" s="4">
        <f t="shared" si="171"/>
        <v>12</v>
      </c>
      <c r="Z226" s="8">
        <f t="shared" si="197"/>
        <v>1019.8</v>
      </c>
      <c r="AA226" s="4">
        <f t="shared" si="198"/>
        <v>0</v>
      </c>
      <c r="AB226" s="4">
        <f t="shared" si="199"/>
        <v>0</v>
      </c>
      <c r="AC226" s="4" t="str">
        <f t="shared" si="200"/>
        <v>G0</v>
      </c>
      <c r="AD226" s="4">
        <f t="shared" si="201"/>
        <v>0</v>
      </c>
      <c r="AE226" s="4">
        <f t="shared" si="202"/>
        <v>19.900000000000013</v>
      </c>
      <c r="AF226" s="19">
        <f t="shared" si="172"/>
        <v>0</v>
      </c>
      <c r="AG226" s="19">
        <f t="shared" si="173"/>
        <v>0</v>
      </c>
      <c r="AH226" s="19"/>
      <c r="AI226" s="19">
        <f t="shared" si="174"/>
        <v>165.10514981779306</v>
      </c>
      <c r="AJ226" s="19">
        <f t="shared" si="175"/>
        <v>119.55000000000004</v>
      </c>
      <c r="AK226" s="19"/>
      <c r="AL226" s="19">
        <f t="shared" si="176"/>
        <v>7.794228634059948</v>
      </c>
      <c r="AM226" s="19">
        <f t="shared" si="177"/>
        <v>4.4999999999999991</v>
      </c>
      <c r="AN226" s="19">
        <f t="shared" si="203"/>
        <v>9</v>
      </c>
      <c r="AO226" s="19">
        <f t="shared" si="204"/>
        <v>0.52359877559829882</v>
      </c>
      <c r="AP226" s="19">
        <f t="shared" si="205"/>
        <v>29.999999999999996</v>
      </c>
      <c r="AQ226" s="19">
        <f t="shared" si="222"/>
        <v>178.20000000000022</v>
      </c>
      <c r="AR226" s="19">
        <f t="shared" si="206"/>
        <v>0.29999999999999993</v>
      </c>
      <c r="AS226" s="19">
        <f t="shared" si="207"/>
        <v>-0.51961524227066325</v>
      </c>
      <c r="AT226" s="4" t="s">
        <v>0</v>
      </c>
      <c r="AU226" s="4">
        <f t="shared" si="208"/>
        <v>2302</v>
      </c>
      <c r="AV226" s="19">
        <f t="shared" si="178"/>
        <v>165.40514981779307</v>
      </c>
      <c r="AW226" s="19">
        <f t="shared" si="179"/>
        <v>119.03038475772938</v>
      </c>
      <c r="AX226" s="8">
        <f t="shared" si="209"/>
        <v>5</v>
      </c>
      <c r="AY226" s="4">
        <f t="shared" si="210"/>
        <v>12</v>
      </c>
      <c r="AZ226" s="8">
        <f t="shared" si="211"/>
        <v>1019.9</v>
      </c>
      <c r="BA226" s="4">
        <f t="shared" si="212"/>
        <v>0</v>
      </c>
      <c r="BB226" s="4">
        <f t="shared" si="213"/>
        <v>0</v>
      </c>
      <c r="BC226" s="4" t="str">
        <f t="shared" si="214"/>
        <v>G0</v>
      </c>
      <c r="BD226" s="4">
        <f t="shared" si="215"/>
        <v>0</v>
      </c>
      <c r="BE226" s="19">
        <f t="shared" si="216"/>
        <v>0.90000000000001623</v>
      </c>
      <c r="BF226" s="19">
        <f t="shared" si="217"/>
        <v>1.5000000000000333</v>
      </c>
      <c r="BG226" s="19">
        <f t="shared" si="218"/>
        <v>156.86989764584493</v>
      </c>
      <c r="BH226" s="1" t="str">
        <f t="shared" si="219"/>
        <v>T,2301,164.0,119.6,5,12,1019.8,0,0,G0,0</v>
      </c>
      <c r="BI226" s="1" t="str">
        <f t="shared" si="220"/>
        <v>T,2302,165.4,119.0,5,12,1019.9,0,0,G0,0</v>
      </c>
      <c r="BJ226" s="1" t="str">
        <f t="shared" si="180"/>
        <v>T,2301,164.0,119.6,5,12,1019.8,0,0,G0,0|T,2302,165.4,119.0,5,12,1019.9,0,0,G0,0|</v>
      </c>
      <c r="BK226" s="1" t="str">
        <f t="shared" si="181"/>
        <v>164.3,119.1,5.0,9.0,0.0,178.2,30.0,178.2</v>
      </c>
    </row>
    <row r="227" spans="1:63" x14ac:dyDescent="0.2">
      <c r="A227" s="4">
        <f t="shared" si="223"/>
        <v>19.900000000000013</v>
      </c>
      <c r="B227" s="4">
        <f t="shared" si="182"/>
        <v>99.500000000000057</v>
      </c>
      <c r="C227" s="4">
        <f t="shared" si="183"/>
        <v>0</v>
      </c>
      <c r="D227" s="4">
        <v>1</v>
      </c>
      <c r="E227" s="4">
        <f t="shared" si="184"/>
        <v>19.900000000000013</v>
      </c>
      <c r="F227" s="19">
        <f t="shared" si="168"/>
        <v>0</v>
      </c>
      <c r="G227" s="19">
        <f t="shared" si="185"/>
        <v>0</v>
      </c>
      <c r="H227" s="19"/>
      <c r="I227" s="19">
        <f t="shared" si="186"/>
        <v>165.10514981779306</v>
      </c>
      <c r="J227" s="19">
        <f t="shared" si="187"/>
        <v>119.55000000000004</v>
      </c>
      <c r="K227" s="19"/>
      <c r="L227" s="19">
        <f t="shared" si="188"/>
        <v>7.794228634059948</v>
      </c>
      <c r="M227" s="19">
        <f t="shared" si="189"/>
        <v>4.4999999999999991</v>
      </c>
      <c r="N227" s="19">
        <f t="shared" si="190"/>
        <v>9</v>
      </c>
      <c r="O227" s="19">
        <f t="shared" si="191"/>
        <v>0.52359877559829882</v>
      </c>
      <c r="P227" s="19">
        <f t="shared" si="192"/>
        <v>29.999999999999996</v>
      </c>
      <c r="Q227" s="19">
        <f t="shared" si="221"/>
        <v>179.10000000000019</v>
      </c>
      <c r="R227" s="19">
        <f t="shared" si="193"/>
        <v>-0.29999999999999993</v>
      </c>
      <c r="S227" s="19">
        <f t="shared" si="194"/>
        <v>0.51961524227066325</v>
      </c>
      <c r="T227" s="4" t="s">
        <v>0</v>
      </c>
      <c r="U227" s="4">
        <f t="shared" si="195"/>
        <v>2301</v>
      </c>
      <c r="V227" s="19">
        <f t="shared" si="169"/>
        <v>164.80514981779305</v>
      </c>
      <c r="W227" s="19">
        <f t="shared" si="170"/>
        <v>120.0696152422707</v>
      </c>
      <c r="X227" s="8">
        <f t="shared" si="196"/>
        <v>5</v>
      </c>
      <c r="Y227" s="4">
        <f t="shared" si="171"/>
        <v>12</v>
      </c>
      <c r="Z227" s="8">
        <f t="shared" si="197"/>
        <v>1019.9</v>
      </c>
      <c r="AA227" s="4">
        <f t="shared" si="198"/>
        <v>0</v>
      </c>
      <c r="AB227" s="4">
        <f t="shared" si="199"/>
        <v>0</v>
      </c>
      <c r="AC227" s="4" t="str">
        <f t="shared" si="200"/>
        <v>G0</v>
      </c>
      <c r="AD227" s="4">
        <f t="shared" si="201"/>
        <v>0</v>
      </c>
      <c r="AE227" s="4">
        <f t="shared" si="202"/>
        <v>20.000000000000014</v>
      </c>
      <c r="AF227" s="19">
        <f t="shared" si="172"/>
        <v>0</v>
      </c>
      <c r="AG227" s="19">
        <f t="shared" si="173"/>
        <v>0</v>
      </c>
      <c r="AH227" s="19"/>
      <c r="AI227" s="19">
        <f t="shared" si="174"/>
        <v>165.88457268119907</v>
      </c>
      <c r="AJ227" s="19">
        <f t="shared" si="175"/>
        <v>120.00000000000004</v>
      </c>
      <c r="AK227" s="19"/>
      <c r="AL227" s="19">
        <f t="shared" si="176"/>
        <v>7.794228634059948</v>
      </c>
      <c r="AM227" s="19">
        <f t="shared" si="177"/>
        <v>4.4999999999999991</v>
      </c>
      <c r="AN227" s="19">
        <f t="shared" si="203"/>
        <v>9</v>
      </c>
      <c r="AO227" s="19">
        <f t="shared" si="204"/>
        <v>0.52359877559829882</v>
      </c>
      <c r="AP227" s="19">
        <f t="shared" si="205"/>
        <v>29.999999999999996</v>
      </c>
      <c r="AQ227" s="19">
        <f t="shared" si="222"/>
        <v>179.10000000000022</v>
      </c>
      <c r="AR227" s="19">
        <f t="shared" si="206"/>
        <v>0.29999999999999993</v>
      </c>
      <c r="AS227" s="19">
        <f t="shared" si="207"/>
        <v>-0.51961524227066325</v>
      </c>
      <c r="AT227" s="4" t="s">
        <v>0</v>
      </c>
      <c r="AU227" s="4">
        <f t="shared" si="208"/>
        <v>2302</v>
      </c>
      <c r="AV227" s="19">
        <f t="shared" si="178"/>
        <v>166.18457268119909</v>
      </c>
      <c r="AW227" s="19">
        <f t="shared" si="179"/>
        <v>119.48038475772938</v>
      </c>
      <c r="AX227" s="8">
        <f t="shared" si="209"/>
        <v>5</v>
      </c>
      <c r="AY227" s="4">
        <f t="shared" si="210"/>
        <v>12</v>
      </c>
      <c r="AZ227" s="8">
        <f t="shared" si="211"/>
        <v>1020</v>
      </c>
      <c r="BA227" s="4">
        <f t="shared" si="212"/>
        <v>0</v>
      </c>
      <c r="BB227" s="4">
        <f t="shared" si="213"/>
        <v>0</v>
      </c>
      <c r="BC227" s="4" t="str">
        <f t="shared" si="214"/>
        <v>G0</v>
      </c>
      <c r="BD227" s="4">
        <f t="shared" si="215"/>
        <v>0</v>
      </c>
      <c r="BE227" s="19">
        <f t="shared" si="216"/>
        <v>0.90000000000001623</v>
      </c>
      <c r="BF227" s="19">
        <f t="shared" si="217"/>
        <v>1.5000000000000333</v>
      </c>
      <c r="BG227" s="19">
        <f t="shared" si="218"/>
        <v>156.86989764584493</v>
      </c>
      <c r="BH227" s="1" t="str">
        <f t="shared" si="219"/>
        <v>T,2301,164.8,120.1,5,12,1019.9,0,0,G0,0</v>
      </c>
      <c r="BI227" s="1" t="str">
        <f t="shared" si="220"/>
        <v>T,2302,166.2,119.5,5,12,1020.0,0,0,G0,0</v>
      </c>
      <c r="BJ227" s="1" t="str">
        <f t="shared" si="180"/>
        <v/>
      </c>
      <c r="BK227" s="1" t="str">
        <f t="shared" si="181"/>
        <v>165.1,119.6,5.0,9.0,0.0,179.1,30.0,179.1</v>
      </c>
    </row>
    <row r="228" spans="1:63" x14ac:dyDescent="0.2">
      <c r="A228" s="4">
        <f t="shared" si="223"/>
        <v>20.000000000000014</v>
      </c>
      <c r="B228" s="4">
        <f t="shared" si="182"/>
        <v>100.00000000000007</v>
      </c>
      <c r="C228" s="4">
        <f t="shared" si="183"/>
        <v>1</v>
      </c>
      <c r="D228" s="4">
        <v>1</v>
      </c>
      <c r="E228" s="4">
        <f t="shared" si="184"/>
        <v>20.000000000000014</v>
      </c>
      <c r="F228" s="19">
        <f t="shared" si="168"/>
        <v>0</v>
      </c>
      <c r="G228" s="19">
        <f t="shared" si="185"/>
        <v>0</v>
      </c>
      <c r="H228" s="19"/>
      <c r="I228" s="19">
        <f t="shared" si="186"/>
        <v>165.88457268119907</v>
      </c>
      <c r="J228" s="19">
        <f t="shared" si="187"/>
        <v>120.00000000000004</v>
      </c>
      <c r="K228" s="19"/>
      <c r="L228" s="19">
        <f t="shared" si="188"/>
        <v>7.794228634059948</v>
      </c>
      <c r="M228" s="19">
        <f t="shared" si="189"/>
        <v>4.4999999999999991</v>
      </c>
      <c r="N228" s="19">
        <f t="shared" si="190"/>
        <v>9</v>
      </c>
      <c r="O228" s="19">
        <f t="shared" si="191"/>
        <v>0.52359877559829882</v>
      </c>
      <c r="P228" s="19">
        <f t="shared" si="192"/>
        <v>29.999999999999996</v>
      </c>
      <c r="Q228" s="19">
        <f t="shared" si="221"/>
        <v>180.0000000000002</v>
      </c>
      <c r="R228" s="19">
        <f t="shared" si="193"/>
        <v>-0.29999999999999993</v>
      </c>
      <c r="S228" s="19">
        <f t="shared" si="194"/>
        <v>0.51961524227066325</v>
      </c>
      <c r="T228" s="4" t="s">
        <v>0</v>
      </c>
      <c r="U228" s="4">
        <f t="shared" si="195"/>
        <v>2301</v>
      </c>
      <c r="V228" s="19">
        <f t="shared" si="169"/>
        <v>165.58457268119906</v>
      </c>
      <c r="W228" s="19">
        <f t="shared" si="170"/>
        <v>120.5196152422707</v>
      </c>
      <c r="X228" s="8">
        <f t="shared" si="196"/>
        <v>5</v>
      </c>
      <c r="Y228" s="4">
        <f t="shared" si="171"/>
        <v>12</v>
      </c>
      <c r="Z228" s="8">
        <f t="shared" si="197"/>
        <v>1020</v>
      </c>
      <c r="AA228" s="4">
        <f t="shared" si="198"/>
        <v>0</v>
      </c>
      <c r="AB228" s="4">
        <f t="shared" si="199"/>
        <v>0</v>
      </c>
      <c r="AC228" s="4" t="str">
        <f t="shared" si="200"/>
        <v>G0</v>
      </c>
      <c r="AD228" s="4">
        <f t="shared" si="201"/>
        <v>0</v>
      </c>
      <c r="AE228" s="4">
        <f t="shared" si="202"/>
        <v>20.100000000000016</v>
      </c>
      <c r="AF228" s="19">
        <f t="shared" si="172"/>
        <v>0</v>
      </c>
      <c r="AG228" s="19">
        <f t="shared" si="173"/>
        <v>0</v>
      </c>
      <c r="AH228" s="19"/>
      <c r="AI228" s="19">
        <f t="shared" si="174"/>
        <v>166.66399554460509</v>
      </c>
      <c r="AJ228" s="19">
        <f t="shared" si="175"/>
        <v>120.45000000000005</v>
      </c>
      <c r="AK228" s="19"/>
      <c r="AL228" s="19">
        <f t="shared" si="176"/>
        <v>7.794228634059948</v>
      </c>
      <c r="AM228" s="19">
        <f t="shared" si="177"/>
        <v>4.4999999999999991</v>
      </c>
      <c r="AN228" s="19">
        <f t="shared" si="203"/>
        <v>9</v>
      </c>
      <c r="AO228" s="19">
        <f t="shared" si="204"/>
        <v>0.52359877559829882</v>
      </c>
      <c r="AP228" s="19">
        <f t="shared" si="205"/>
        <v>29.999999999999996</v>
      </c>
      <c r="AQ228" s="19">
        <f t="shared" si="222"/>
        <v>180.00000000000023</v>
      </c>
      <c r="AR228" s="19">
        <f t="shared" si="206"/>
        <v>0.29999999999999993</v>
      </c>
      <c r="AS228" s="19">
        <f t="shared" si="207"/>
        <v>-0.51961524227066325</v>
      </c>
      <c r="AT228" s="4" t="s">
        <v>0</v>
      </c>
      <c r="AU228" s="4">
        <f t="shared" si="208"/>
        <v>2302</v>
      </c>
      <c r="AV228" s="19">
        <f t="shared" si="178"/>
        <v>166.9639955446051</v>
      </c>
      <c r="AW228" s="19">
        <f t="shared" si="179"/>
        <v>119.93038475772939</v>
      </c>
      <c r="AX228" s="8">
        <f t="shared" si="209"/>
        <v>5</v>
      </c>
      <c r="AY228" s="4">
        <f t="shared" si="210"/>
        <v>12</v>
      </c>
      <c r="AZ228" s="8">
        <f t="shared" si="211"/>
        <v>1020.1</v>
      </c>
      <c r="BA228" s="4">
        <f t="shared" si="212"/>
        <v>0</v>
      </c>
      <c r="BB228" s="4">
        <f t="shared" si="213"/>
        <v>0</v>
      </c>
      <c r="BC228" s="4" t="str">
        <f t="shared" si="214"/>
        <v>G0</v>
      </c>
      <c r="BD228" s="4">
        <f t="shared" si="215"/>
        <v>0</v>
      </c>
      <c r="BE228" s="19">
        <f t="shared" si="216"/>
        <v>0.90000000000001623</v>
      </c>
      <c r="BF228" s="19">
        <f t="shared" si="217"/>
        <v>1.5000000000000333</v>
      </c>
      <c r="BG228" s="19">
        <f t="shared" si="218"/>
        <v>156.86989764584493</v>
      </c>
      <c r="BH228" s="1" t="str">
        <f t="shared" si="219"/>
        <v>T,2301,165.6,120.5,5,12,1020.0,0,0,G0,0</v>
      </c>
      <c r="BI228" s="1" t="str">
        <f t="shared" si="220"/>
        <v>T,2302,167.0,119.9,5,12,1020.1,0,0,G0,0</v>
      </c>
      <c r="BJ228" s="1" t="str">
        <f t="shared" si="180"/>
        <v>T,2301,165.6,120.5,5,12,1020.0,0,0,G0,0|T,2302,167.0,119.9,5,12,1020.1,0,0,G0,0|</v>
      </c>
      <c r="BK228" s="1" t="str">
        <f t="shared" si="181"/>
        <v>165.9,120.0,5.0,9.0,0.0,180.0,30.0,180.0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8"/>
  <sheetViews>
    <sheetView zoomScale="80" zoomScaleNormal="80" workbookViewId="0">
      <selection activeCell="M9" sqref="M9"/>
    </sheetView>
  </sheetViews>
  <sheetFormatPr defaultColWidth="8.88671875" defaultRowHeight="10.199999999999999" x14ac:dyDescent="0.2"/>
  <cols>
    <col min="1" max="1" width="10.33203125" style="1" customWidth="1"/>
    <col min="2" max="2" width="5.5546875" style="1" customWidth="1"/>
    <col min="3" max="3" width="7.5546875" style="1" customWidth="1"/>
    <col min="4" max="4" width="8.44140625" style="1" customWidth="1"/>
    <col min="5" max="5" width="6.44140625" style="1" customWidth="1"/>
    <col min="6" max="6" width="11.6640625" style="1" customWidth="1"/>
    <col min="7" max="8" width="6.33203125" style="1" customWidth="1"/>
    <col min="9" max="9" width="9.109375" style="1" customWidth="1"/>
    <col min="10" max="12" width="6.44140625" style="1" customWidth="1"/>
    <col min="13" max="13" width="7.44140625" style="1" customWidth="1"/>
    <col min="14" max="14" width="11" style="1" customWidth="1"/>
    <col min="15" max="16" width="9.6640625" style="1" customWidth="1"/>
    <col min="17" max="17" width="6.33203125" style="1" customWidth="1"/>
    <col min="18" max="19" width="5.6640625" style="1" customWidth="1"/>
    <col min="20" max="20" width="6" style="1" customWidth="1"/>
    <col min="21" max="21" width="6.33203125" style="1" customWidth="1"/>
    <col min="22" max="22" width="6.44140625" style="1" customWidth="1"/>
    <col min="23" max="23" width="6.33203125" style="1" customWidth="1"/>
    <col min="24" max="24" width="5.88671875" style="1" customWidth="1"/>
    <col min="25" max="25" width="5.6640625" style="1" customWidth="1"/>
    <col min="26" max="26" width="7.109375" style="1" customWidth="1"/>
    <col min="27" max="27" width="6.109375" style="1" customWidth="1"/>
    <col min="28" max="30" width="6.6640625" style="1" customWidth="1"/>
    <col min="31" max="31" width="6.5546875" style="1" customWidth="1"/>
    <col min="32" max="32" width="6.6640625" style="1" customWidth="1"/>
    <col min="33" max="37" width="6.44140625" style="1" customWidth="1"/>
    <col min="38" max="38" width="7.44140625" style="1" customWidth="1"/>
    <col min="39" max="40" width="6.33203125" style="1" customWidth="1"/>
    <col min="41" max="41" width="9.6640625" style="1" customWidth="1"/>
    <col min="42" max="42" width="10.44140625" style="1" customWidth="1"/>
    <col min="43" max="43" width="6.6640625" style="1" customWidth="1"/>
    <col min="44" max="44" width="7.5546875" style="1" customWidth="1"/>
    <col min="45" max="45" width="5.88671875" style="1" customWidth="1"/>
    <col min="46" max="46" width="6.44140625" style="1" customWidth="1"/>
    <col min="47" max="47" width="7.109375" style="1" customWidth="1"/>
    <col min="48" max="48" width="5.6640625" style="1" customWidth="1"/>
    <col min="49" max="49" width="7.33203125" style="1" customWidth="1"/>
    <col min="50" max="50" width="4.88671875" style="1" customWidth="1"/>
    <col min="51" max="51" width="5.6640625" style="1" customWidth="1"/>
    <col min="52" max="52" width="5" style="1" customWidth="1"/>
    <col min="53" max="53" width="6.33203125" style="1" customWidth="1"/>
    <col min="54" max="54" width="7" style="1" customWidth="1"/>
    <col min="55" max="55" width="6.5546875" style="1" customWidth="1"/>
    <col min="56" max="58" width="6.88671875" style="1" customWidth="1"/>
    <col min="59" max="59" width="32.44140625" style="1" customWidth="1"/>
    <col min="60" max="60" width="33.33203125" style="1" customWidth="1"/>
    <col min="61" max="61" width="57.6640625" style="1" customWidth="1"/>
    <col min="62" max="62" width="39.33203125" style="1" customWidth="1"/>
    <col min="63" max="63" width="17.109375" style="1" customWidth="1"/>
    <col min="64" max="64" width="17.33203125" style="1" customWidth="1"/>
    <col min="65" max="16384" width="8.88671875" style="1"/>
  </cols>
  <sheetData>
    <row r="1" spans="1:41" x14ac:dyDescent="0.2">
      <c r="A1" s="15" t="s">
        <v>56</v>
      </c>
      <c r="R1" s="119"/>
      <c r="S1" s="119"/>
    </row>
    <row r="2" spans="1:41" x14ac:dyDescent="0.2">
      <c r="A2" s="15" t="s">
        <v>36</v>
      </c>
      <c r="B2" s="1" t="s">
        <v>117</v>
      </c>
      <c r="R2" s="119"/>
      <c r="S2" s="119"/>
      <c r="U2" s="119">
        <v>0</v>
      </c>
      <c r="V2" s="119">
        <v>0</v>
      </c>
    </row>
    <row r="3" spans="1:41" x14ac:dyDescent="0.2">
      <c r="A3" s="15" t="s">
        <v>38</v>
      </c>
      <c r="B3" s="1" t="s">
        <v>145</v>
      </c>
      <c r="O3" s="76"/>
      <c r="P3" s="76"/>
      <c r="R3" s="76"/>
      <c r="S3" s="76"/>
      <c r="U3" s="119">
        <v>300</v>
      </c>
      <c r="V3" s="119">
        <v>160</v>
      </c>
      <c r="W3" s="19"/>
      <c r="AO3" s="76"/>
    </row>
    <row r="4" spans="1:41" x14ac:dyDescent="0.2">
      <c r="A4" s="15" t="s">
        <v>70</v>
      </c>
      <c r="B4" s="1" t="s">
        <v>77</v>
      </c>
      <c r="O4" s="76"/>
      <c r="P4" s="76"/>
      <c r="R4" s="76"/>
      <c r="S4" s="76"/>
      <c r="U4" s="121">
        <f>V28</f>
        <v>9.6999999999999993</v>
      </c>
      <c r="V4" s="121">
        <f>W28</f>
        <v>10.519615242270664</v>
      </c>
      <c r="W4" s="19"/>
      <c r="AO4" s="76"/>
    </row>
    <row r="5" spans="1:41" x14ac:dyDescent="0.2">
      <c r="A5" s="1" t="s">
        <v>13</v>
      </c>
      <c r="B5" s="5">
        <v>1000</v>
      </c>
      <c r="O5" s="76"/>
      <c r="P5" s="76"/>
      <c r="R5" s="76"/>
      <c r="S5" s="76"/>
      <c r="U5" s="121">
        <f>V30</f>
        <v>9.7311769145362401</v>
      </c>
      <c r="V5" s="121">
        <f>W30</f>
        <v>10.537615242270665</v>
      </c>
      <c r="W5" s="19"/>
      <c r="AO5" s="76"/>
    </row>
    <row r="6" spans="1:41" x14ac:dyDescent="0.2">
      <c r="A6" s="11" t="s">
        <v>36</v>
      </c>
      <c r="B6" s="9"/>
      <c r="C6" s="9"/>
      <c r="D6" s="9"/>
      <c r="E6" s="9"/>
      <c r="F6" s="9" t="s">
        <v>37</v>
      </c>
      <c r="G6" s="11" t="s">
        <v>60</v>
      </c>
      <c r="H6" s="74"/>
      <c r="I6" s="86"/>
      <c r="J6" s="84"/>
      <c r="K6" s="20"/>
      <c r="O6" s="76"/>
      <c r="P6" s="76"/>
      <c r="R6" s="76"/>
      <c r="S6" s="76"/>
      <c r="U6" s="121">
        <f>V32</f>
        <v>9.8143153532995449</v>
      </c>
      <c r="V6" s="121">
        <f>W32</f>
        <v>10.585615242270665</v>
      </c>
      <c r="AO6" s="76"/>
    </row>
    <row r="7" spans="1:41" x14ac:dyDescent="0.2">
      <c r="A7" s="6" t="s">
        <v>11</v>
      </c>
      <c r="B7" s="7">
        <v>10</v>
      </c>
      <c r="C7" s="12" t="s">
        <v>12</v>
      </c>
      <c r="D7" s="7">
        <v>10</v>
      </c>
      <c r="E7" s="12" t="s">
        <v>44</v>
      </c>
      <c r="F7" s="7">
        <v>5</v>
      </c>
      <c r="G7" s="6" t="s">
        <v>21</v>
      </c>
      <c r="H7" s="20">
        <v>3</v>
      </c>
      <c r="I7" s="12"/>
      <c r="J7" s="70">
        <v>3</v>
      </c>
      <c r="K7" s="20"/>
      <c r="O7" s="76"/>
      <c r="P7" s="76"/>
      <c r="R7" s="76"/>
      <c r="S7" s="76"/>
      <c r="U7" s="121">
        <f>V34</f>
        <v>9.949415316289917</v>
      </c>
      <c r="V7" s="121">
        <f>W34</f>
        <v>10.663615242270664</v>
      </c>
      <c r="AA7" s="5"/>
      <c r="AE7" s="5"/>
      <c r="AO7" s="76"/>
    </row>
    <row r="8" spans="1:41" x14ac:dyDescent="0.2">
      <c r="A8" s="82" t="s">
        <v>45</v>
      </c>
      <c r="B8" s="80">
        <v>30</v>
      </c>
      <c r="C8" s="12" t="s">
        <v>46</v>
      </c>
      <c r="D8" s="20">
        <f>$B$8*$H$12</f>
        <v>0.52359877559829882</v>
      </c>
      <c r="E8" s="12"/>
      <c r="F8" s="7"/>
      <c r="G8" s="6" t="s">
        <v>76</v>
      </c>
      <c r="H8" s="20">
        <v>1760</v>
      </c>
      <c r="I8" s="12"/>
      <c r="J8" s="70"/>
      <c r="K8" s="20"/>
      <c r="O8" s="76"/>
      <c r="P8" s="76"/>
      <c r="R8" s="76"/>
      <c r="S8" s="76"/>
      <c r="U8" s="121">
        <f>V36</f>
        <v>10.136476803507357</v>
      </c>
      <c r="V8" s="121">
        <f>W36</f>
        <v>10.771615242270665</v>
      </c>
      <c r="AA8" s="2"/>
      <c r="AE8" s="5"/>
      <c r="AO8" s="76"/>
    </row>
    <row r="9" spans="1:41" x14ac:dyDescent="0.2">
      <c r="A9" s="82" t="s">
        <v>47</v>
      </c>
      <c r="B9" s="80">
        <v>0.01</v>
      </c>
      <c r="C9" s="12" t="s">
        <v>48</v>
      </c>
      <c r="D9" s="20">
        <f>$B$9*$H$7</f>
        <v>0.03</v>
      </c>
      <c r="E9" s="12"/>
      <c r="F9" s="7"/>
      <c r="G9" s="6" t="s">
        <v>61</v>
      </c>
      <c r="H9" s="20">
        <v>300</v>
      </c>
      <c r="I9" s="12"/>
      <c r="J9" s="70"/>
      <c r="K9" s="20"/>
      <c r="O9" s="76"/>
      <c r="P9" s="76"/>
      <c r="R9" s="76"/>
      <c r="S9" s="76"/>
      <c r="U9" s="121">
        <f>V38</f>
        <v>10.375499814951862</v>
      </c>
      <c r="V9" s="121">
        <f>W38</f>
        <v>10.909615242270664</v>
      </c>
      <c r="W9" s="12"/>
      <c r="X9" s="7"/>
      <c r="AA9" s="20"/>
      <c r="AE9" s="5"/>
      <c r="AO9" s="76"/>
    </row>
    <row r="10" spans="1:41" x14ac:dyDescent="0.2">
      <c r="A10" s="6" t="s">
        <v>49</v>
      </c>
      <c r="B10" s="20">
        <f>D$9*COS($D$8)</f>
        <v>2.598076211353316E-2</v>
      </c>
      <c r="C10" s="12" t="s">
        <v>50</v>
      </c>
      <c r="D10" s="20">
        <f>D$9*SIN($D$8)</f>
        <v>1.4999999999999998E-2</v>
      </c>
      <c r="E10" s="12"/>
      <c r="F10" s="7"/>
      <c r="G10" s="6" t="s">
        <v>62</v>
      </c>
      <c r="H10" s="20">
        <v>160</v>
      </c>
      <c r="I10" s="12"/>
      <c r="J10" s="70"/>
      <c r="K10" s="20"/>
      <c r="O10" s="76"/>
      <c r="P10" s="76"/>
      <c r="R10" s="76"/>
      <c r="S10" s="76"/>
      <c r="U10" s="120">
        <f>AV28</f>
        <v>10.309093266739737</v>
      </c>
      <c r="V10" s="120">
        <f>AW28</f>
        <v>9.4856347577293363</v>
      </c>
      <c r="W10" s="19"/>
      <c r="AA10" s="7"/>
      <c r="AE10" s="5"/>
      <c r="AO10" s="76"/>
    </row>
    <row r="11" spans="1:41" x14ac:dyDescent="0.2">
      <c r="A11" s="82" t="s">
        <v>63</v>
      </c>
      <c r="B11" s="80">
        <v>0.5</v>
      </c>
      <c r="C11" s="12" t="s">
        <v>64</v>
      </c>
      <c r="D11" s="20">
        <f>$B$11*$H$7</f>
        <v>1.5</v>
      </c>
      <c r="E11" s="12"/>
      <c r="F11" s="7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K11" s="20"/>
      <c r="O11" s="76"/>
      <c r="P11" s="76"/>
      <c r="R11" s="76"/>
      <c r="S11" s="76"/>
      <c r="U11" s="120">
        <f>AV30</f>
        <v>10.36625094338951</v>
      </c>
      <c r="V11" s="120">
        <f>AW30</f>
        <v>9.5186347577293358</v>
      </c>
      <c r="W11" s="19"/>
      <c r="AA11" s="7"/>
      <c r="AE11" s="5"/>
      <c r="AO11" s="76"/>
    </row>
    <row r="12" spans="1:41" x14ac:dyDescent="0.2">
      <c r="A12" s="6" t="s">
        <v>65</v>
      </c>
      <c r="B12" s="20">
        <f>D$11*COS($D$8)</f>
        <v>1.299038105676658</v>
      </c>
      <c r="C12" s="12" t="s">
        <v>66</v>
      </c>
      <c r="D12" s="20">
        <f>D$11*SIN($D$8)</f>
        <v>0.74999999999999989</v>
      </c>
      <c r="E12" s="12"/>
      <c r="F12" s="7"/>
      <c r="G12" s="90" t="s">
        <v>84</v>
      </c>
      <c r="H12" s="91">
        <f>PI()/180</f>
        <v>1.7453292519943295E-2</v>
      </c>
      <c r="I12" s="12"/>
      <c r="J12" s="13"/>
      <c r="K12" s="12"/>
      <c r="O12" s="76"/>
      <c r="P12" s="76"/>
      <c r="R12" s="76"/>
      <c r="S12" s="76"/>
      <c r="U12" s="120">
        <f>AV32</f>
        <v>10.47537014426635</v>
      </c>
      <c r="V12" s="120">
        <f>AW32</f>
        <v>9.5816347577293364</v>
      </c>
      <c r="W12" s="19"/>
      <c r="AA12" s="7"/>
      <c r="AE12" s="5"/>
      <c r="AO12" s="76"/>
    </row>
    <row r="13" spans="1:41" x14ac:dyDescent="0.2">
      <c r="A13" s="73" t="s">
        <v>67</v>
      </c>
      <c r="B13" s="49">
        <v>0</v>
      </c>
      <c r="C13" s="9"/>
      <c r="D13" s="74"/>
      <c r="E13" s="9"/>
      <c r="F13" s="85" t="s">
        <v>69</v>
      </c>
      <c r="G13" s="6"/>
      <c r="H13" s="12"/>
      <c r="I13" s="12"/>
      <c r="J13" s="13"/>
      <c r="K13" s="12"/>
      <c r="O13" s="76"/>
      <c r="P13" s="76"/>
      <c r="Q13" s="22"/>
      <c r="R13" s="77"/>
      <c r="S13" s="77"/>
      <c r="T13" s="12"/>
      <c r="U13" s="120">
        <f>AV34</f>
        <v>10.636450869370256</v>
      </c>
      <c r="V13" s="120">
        <f>AW34</f>
        <v>9.6746347577293363</v>
      </c>
      <c r="W13" s="19"/>
      <c r="Z13" s="5"/>
      <c r="AO13" s="76"/>
    </row>
    <row r="14" spans="1:41" x14ac:dyDescent="0.2">
      <c r="A14" s="65" t="s">
        <v>81</v>
      </c>
      <c r="B14" s="66">
        <v>0</v>
      </c>
      <c r="C14" s="67" t="s">
        <v>82</v>
      </c>
      <c r="D14" s="66">
        <v>0</v>
      </c>
      <c r="E14" s="67" t="s">
        <v>83</v>
      </c>
      <c r="F14" s="68">
        <v>0</v>
      </c>
      <c r="G14" s="65"/>
      <c r="H14" s="67"/>
      <c r="I14" s="67"/>
      <c r="J14" s="71"/>
      <c r="K14" s="12"/>
      <c r="O14" s="76"/>
      <c r="P14" s="76"/>
      <c r="Q14" s="22"/>
      <c r="R14" s="77"/>
      <c r="S14" s="77"/>
      <c r="T14" s="12"/>
      <c r="U14" s="120">
        <f>AV36</f>
        <v>10.849493118701226</v>
      </c>
      <c r="V14" s="120">
        <f>AW36</f>
        <v>9.7976347577293357</v>
      </c>
      <c r="W14" s="19"/>
      <c r="Z14" s="5"/>
      <c r="AO14" s="76"/>
    </row>
    <row r="15" spans="1:41" x14ac:dyDescent="0.2">
      <c r="A15" s="11" t="s">
        <v>51</v>
      </c>
      <c r="B15" s="49"/>
      <c r="C15" s="9"/>
      <c r="D15" s="9"/>
      <c r="E15" s="9"/>
      <c r="F15" s="9"/>
      <c r="G15" s="12"/>
      <c r="H15" s="12"/>
      <c r="I15" s="12"/>
      <c r="J15" s="51"/>
      <c r="K15" s="148"/>
      <c r="L15" s="5"/>
      <c r="Q15" s="22"/>
      <c r="R15" s="77"/>
      <c r="S15" s="77"/>
      <c r="T15" s="12"/>
      <c r="U15" s="120">
        <f>AV38</f>
        <v>11.114496892259265</v>
      </c>
      <c r="V15" s="120">
        <f>AW38</f>
        <v>9.9506347577293361</v>
      </c>
      <c r="W15" s="19"/>
      <c r="X15" s="2"/>
      <c r="AF15" s="16"/>
    </row>
    <row r="16" spans="1:41" x14ac:dyDescent="0.2">
      <c r="A16" s="6" t="s">
        <v>2</v>
      </c>
      <c r="B16" s="7">
        <v>0.1</v>
      </c>
      <c r="C16" s="12"/>
      <c r="D16" s="12"/>
      <c r="E16" s="12"/>
      <c r="F16" s="12"/>
      <c r="G16" s="12"/>
      <c r="H16" s="12"/>
      <c r="I16" s="12"/>
      <c r="J16" s="51"/>
      <c r="K16" s="148"/>
      <c r="L16" s="5"/>
      <c r="Q16" s="22"/>
      <c r="R16" s="77"/>
      <c r="S16" s="77"/>
      <c r="T16" s="12"/>
      <c r="U16" s="120">
        <f>AV228</f>
        <v>273.23440585569568</v>
      </c>
      <c r="V16" s="120">
        <f>AW228</f>
        <v>161.28563475772955</v>
      </c>
      <c r="W16" s="19"/>
      <c r="X16" s="2"/>
      <c r="AF16" s="17"/>
    </row>
    <row r="17" spans="1:63" x14ac:dyDescent="0.2">
      <c r="A17" s="6" t="s">
        <v>41</v>
      </c>
      <c r="B17" s="81">
        <v>0.2</v>
      </c>
      <c r="C17" s="20" t="s">
        <v>42</v>
      </c>
      <c r="D17" s="20">
        <f>1/$B$17</f>
        <v>5</v>
      </c>
      <c r="E17" s="12"/>
      <c r="F17" s="12"/>
      <c r="G17" s="12"/>
      <c r="H17" s="12"/>
      <c r="I17" s="12"/>
      <c r="J17" s="51"/>
      <c r="K17" s="148"/>
      <c r="L17" s="5"/>
      <c r="Q17" s="22"/>
      <c r="R17" s="77"/>
      <c r="S17" s="79"/>
      <c r="T17" s="12"/>
      <c r="U17" s="77"/>
      <c r="V17" s="79"/>
      <c r="W17" s="19"/>
    </row>
    <row r="18" spans="1:63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5"/>
      <c r="L18" s="5"/>
      <c r="Q18" s="22"/>
      <c r="R18" s="77"/>
      <c r="S18" s="77"/>
      <c r="T18" s="12"/>
      <c r="U18" s="77"/>
      <c r="V18" s="79"/>
      <c r="W18" s="19"/>
      <c r="Y18" s="15"/>
      <c r="Z18" s="15"/>
    </row>
    <row r="19" spans="1:63" x14ac:dyDescent="0.2">
      <c r="A19" s="43" t="s">
        <v>7</v>
      </c>
      <c r="B19" s="41">
        <v>2401</v>
      </c>
      <c r="C19" s="42"/>
      <c r="D19" s="42"/>
      <c r="E19" s="45" t="s">
        <v>7</v>
      </c>
      <c r="F19" s="46">
        <v>2402</v>
      </c>
      <c r="G19" s="45"/>
      <c r="H19" s="45"/>
      <c r="I19" s="54" t="s">
        <v>20</v>
      </c>
      <c r="J19" s="55">
        <v>0</v>
      </c>
      <c r="K19" s="5"/>
      <c r="L19" s="5"/>
      <c r="Q19" s="22"/>
      <c r="R19" s="77"/>
      <c r="S19" s="77"/>
      <c r="T19" s="12"/>
      <c r="U19" s="77"/>
      <c r="V19" s="77"/>
      <c r="W19" s="19"/>
      <c r="Y19" s="15"/>
      <c r="Z19" s="15"/>
    </row>
    <row r="20" spans="1:63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M20" s="3"/>
      <c r="N20" s="5"/>
      <c r="O20" s="5"/>
      <c r="P20" s="5"/>
      <c r="R20" s="76"/>
      <c r="S20" s="77"/>
      <c r="T20" s="12"/>
      <c r="U20" s="77"/>
      <c r="V20" s="77"/>
      <c r="W20" s="19"/>
      <c r="AA20" s="5"/>
      <c r="AE20" s="5"/>
      <c r="AG20" s="5"/>
      <c r="AH20" s="5"/>
      <c r="AI20" s="5"/>
      <c r="AO20" s="5"/>
    </row>
    <row r="21" spans="1:63" x14ac:dyDescent="0.2">
      <c r="A21" s="43" t="s">
        <v>55</v>
      </c>
      <c r="B21" s="41">
        <v>0</v>
      </c>
      <c r="C21" s="42"/>
      <c r="D21" s="42"/>
      <c r="E21" s="83" t="s">
        <v>55</v>
      </c>
      <c r="F21" s="80">
        <v>0.1</v>
      </c>
      <c r="G21" s="45"/>
      <c r="H21" s="45"/>
      <c r="I21" s="54" t="s">
        <v>17</v>
      </c>
      <c r="J21" s="55" t="s">
        <v>1</v>
      </c>
      <c r="M21" s="3"/>
      <c r="N21" s="5"/>
      <c r="O21" s="5"/>
      <c r="P21" s="5"/>
      <c r="R21" s="76"/>
      <c r="S21" s="77"/>
      <c r="T21" s="12"/>
      <c r="U21" s="76"/>
      <c r="V21" s="77"/>
      <c r="W21" s="19"/>
      <c r="AA21" s="12"/>
      <c r="AB21" s="12"/>
      <c r="AC21" s="12"/>
      <c r="AD21" s="12"/>
      <c r="AE21" s="7"/>
      <c r="AO21" s="5"/>
    </row>
    <row r="22" spans="1:63" x14ac:dyDescent="0.2">
      <c r="A22" s="56" t="s">
        <v>14</v>
      </c>
      <c r="B22" s="57">
        <v>12</v>
      </c>
      <c r="C22" s="69"/>
      <c r="D22" s="57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12"/>
      <c r="L22" s="12"/>
      <c r="M22" s="7"/>
      <c r="N22" s="2"/>
      <c r="O22" s="2"/>
      <c r="P22" s="2"/>
      <c r="Q22" s="2"/>
      <c r="R22" s="76"/>
      <c r="S22" s="76"/>
      <c r="U22" s="76"/>
      <c r="V22" s="77"/>
      <c r="W22" s="19"/>
      <c r="AG22" s="5"/>
      <c r="AH22" s="5"/>
      <c r="AI22" s="5"/>
      <c r="AJ22" s="12"/>
      <c r="AK22" s="12"/>
      <c r="AL22" s="7"/>
      <c r="AM22" s="2"/>
      <c r="AN22" s="2"/>
      <c r="AO22" s="2"/>
    </row>
    <row r="23" spans="1:63" x14ac:dyDescent="0.2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63" x14ac:dyDescent="0.2">
      <c r="BH24" s="1" t="s">
        <v>35</v>
      </c>
    </row>
    <row r="25" spans="1:63" x14ac:dyDescent="0.2">
      <c r="A25" s="1" t="s">
        <v>3</v>
      </c>
      <c r="BH25" s="18" t="s">
        <v>22</v>
      </c>
    </row>
    <row r="26" spans="1:63" x14ac:dyDescent="0.2">
      <c r="A26" s="73"/>
      <c r="B26" s="9"/>
      <c r="C26" s="9"/>
      <c r="D26" s="10"/>
      <c r="E26" s="34" t="s">
        <v>4</v>
      </c>
      <c r="F26" s="35" t="s">
        <v>36</v>
      </c>
      <c r="G26" s="35"/>
      <c r="H26" s="35"/>
      <c r="I26" s="35"/>
      <c r="J26" s="36"/>
      <c r="K26" s="36"/>
      <c r="L26" s="36"/>
      <c r="M26" s="36"/>
      <c r="N26" s="36"/>
      <c r="O26" s="35" t="s">
        <v>134</v>
      </c>
      <c r="P26" s="35"/>
      <c r="Q26" s="35" t="s">
        <v>137</v>
      </c>
      <c r="R26" s="146" t="s">
        <v>139</v>
      </c>
      <c r="S26" s="36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 t="s">
        <v>36</v>
      </c>
      <c r="AG26" s="25"/>
      <c r="AH26" s="25"/>
      <c r="AI26" s="25"/>
      <c r="AJ26" s="26"/>
      <c r="AK26" s="26"/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</row>
    <row r="27" spans="1:63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87</v>
      </c>
      <c r="G27" s="39" t="s">
        <v>86</v>
      </c>
      <c r="H27" s="39"/>
      <c r="I27" s="39" t="s">
        <v>9</v>
      </c>
      <c r="J27" s="39" t="s">
        <v>10</v>
      </c>
      <c r="K27" s="39"/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144" t="s">
        <v>140</v>
      </c>
      <c r="S27" s="144" t="s">
        <v>141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68</v>
      </c>
      <c r="AG27" s="30" t="s">
        <v>88</v>
      </c>
      <c r="AH27" s="30"/>
      <c r="AI27" s="30" t="s">
        <v>9</v>
      </c>
      <c r="AJ27" s="30" t="s">
        <v>10</v>
      </c>
      <c r="AK27" s="30"/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94" t="s">
        <v>6</v>
      </c>
      <c r="AU27" s="94" t="s">
        <v>7</v>
      </c>
      <c r="AV27" s="94" t="s">
        <v>9</v>
      </c>
      <c r="AW27" s="94" t="s">
        <v>10</v>
      </c>
      <c r="AX27" s="94" t="s">
        <v>8</v>
      </c>
      <c r="AY27" s="94" t="s">
        <v>15</v>
      </c>
      <c r="AZ27" s="94" t="s">
        <v>16</v>
      </c>
      <c r="BA27" s="95" t="s">
        <v>20</v>
      </c>
      <c r="BB27" s="95" t="s">
        <v>19</v>
      </c>
      <c r="BC27" s="95" t="s">
        <v>17</v>
      </c>
      <c r="BD27" s="96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</row>
    <row r="28" spans="1:63" x14ac:dyDescent="0.2">
      <c r="A28" s="4">
        <f>0</f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 t="shared" ref="F28:F91" si="0">$B$14 + $D$14*$E28 + 0.5*$F$14*$E28*$E28</f>
        <v>0</v>
      </c>
      <c r="G28" s="19">
        <f>$D$14 + $F$14*$E28</f>
        <v>0</v>
      </c>
      <c r="H28" s="19"/>
      <c r="I28" s="19">
        <f>$B$7 + $B$10*$E28 +  0.5*$B$12*$E28*$E28 + $B$13*COS(F28)</f>
        <v>10</v>
      </c>
      <c r="J28" s="19">
        <f>$D$7 + $D$10*$E28 + 0.5*$D$12*$E28*$E28 + $B$13*SIN(F28)</f>
        <v>10</v>
      </c>
      <c r="K28" s="19"/>
      <c r="L28" s="19">
        <f>$B$10 + $B$12*$E28 - $B$13*SIN(F28)*$G28</f>
        <v>2.598076211353316E-2</v>
      </c>
      <c r="M28" s="19">
        <f>$D$10 + $D$12*$E28 + $B$13*COS(F28)*$G28</f>
        <v>1.4999999999999998E-2</v>
      </c>
      <c r="N28" s="19">
        <f>SQRT(L28*L28+M28*M28)</f>
        <v>0.03</v>
      </c>
      <c r="O28" s="19">
        <f>ATAN2(L28,M28)</f>
        <v>0.52359877559829882</v>
      </c>
      <c r="P28" s="19">
        <f>O28/$H$12</f>
        <v>29.999999999999996</v>
      </c>
      <c r="Q28" s="89">
        <v>0</v>
      </c>
      <c r="R28" s="19">
        <f>$B$20*COS(O28)-$D$20*SIN(O28)</f>
        <v>-0.29999999999999993</v>
      </c>
      <c r="S28" s="19">
        <f>$B$20*SIN(O28)+$D$20*COS(O28)</f>
        <v>0.51961524227066325</v>
      </c>
      <c r="T28" s="4" t="s">
        <v>0</v>
      </c>
      <c r="U28" s="4">
        <f>$B$19</f>
        <v>2401</v>
      </c>
      <c r="V28" s="19">
        <f t="shared" ref="V28:V91" si="1">I28+R28</f>
        <v>9.6999999999999993</v>
      </c>
      <c r="W28" s="19">
        <f t="shared" ref="W28:W91" si="2">J28+S28</f>
        <v>10.519615242270664</v>
      </c>
      <c r="X28" s="8">
        <f>$F$7</f>
        <v>5</v>
      </c>
      <c r="Y28" s="4">
        <f t="shared" ref="Y28:Y91" si="3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$A28+$F$21</f>
        <v>0.1</v>
      </c>
      <c r="AF28" s="19">
        <f t="shared" ref="AF28:AF91" si="4">$B$14 + $D$14*$AE28 + 0.5*$F$14*$AE28*$AE28</f>
        <v>0</v>
      </c>
      <c r="AG28" s="19">
        <f t="shared" ref="AG28:AG91" si="5">$D$14+ $F$14*$AE28</f>
        <v>0</v>
      </c>
      <c r="AH28" s="19"/>
      <c r="AI28" s="19">
        <f t="shared" ref="AI28:AI91" si="6">$B$7 + $B$10*$AE28 + 0.5*$B$12*$AE28*$AE28 + $B$13*COS(AF28)</f>
        <v>10.009093266739736</v>
      </c>
      <c r="AJ28" s="19">
        <f t="shared" ref="AJ28:AJ91" si="7">$D$7 + $D$10*$AE28 + 0.5*$D$12*$AE28*$AE28 + $B$13*SIN(AF28)</f>
        <v>10.00525</v>
      </c>
      <c r="AK28" s="19"/>
      <c r="AL28" s="19">
        <f t="shared" ref="AL28:AL91" si="8">$B$10 + $B$12*$AE28 - $B$13*SIN(AF28)*AG28</f>
        <v>0.15588457268119899</v>
      </c>
      <c r="AM28" s="19">
        <f t="shared" ref="AM28:AM91" si="9">$D$10 + $D$12*$AE28 + $B$13*COS(AF28)*AG28</f>
        <v>0.09</v>
      </c>
      <c r="AN28" s="19">
        <f>SQRT(AL28*AL28+AM28*AM28)</f>
        <v>0.18000000000000002</v>
      </c>
      <c r="AO28" s="19">
        <f>ATAN2(AL28,AM28)</f>
        <v>0.52359877559829882</v>
      </c>
      <c r="AP28" s="19">
        <f>AO28/$H$12</f>
        <v>29.999999999999996</v>
      </c>
      <c r="AQ28" s="89">
        <v>0</v>
      </c>
      <c r="AR28" s="19">
        <f>$F$20*COS(AO28)-$H$20*SIN(AO28)</f>
        <v>0.29999999999999993</v>
      </c>
      <c r="AS28" s="19">
        <f>$F$20*SIN(AO28)+$H$20*COS(AO28)</f>
        <v>-0.51961524227066325</v>
      </c>
      <c r="AT28" s="4" t="s">
        <v>0</v>
      </c>
      <c r="AU28" s="4">
        <f>$F$19</f>
        <v>2402</v>
      </c>
      <c r="AV28" s="19">
        <f t="shared" ref="AV28:AV91" si="10">AI28+AR28</f>
        <v>10.309093266739737</v>
      </c>
      <c r="AW28" s="19">
        <f t="shared" ref="AW28:AW91" si="11">AJ28+AS28</f>
        <v>9.4856347577293363</v>
      </c>
      <c r="AX28" s="8">
        <f>$F$7</f>
        <v>5</v>
      </c>
      <c r="AY28" s="4">
        <f>$F$22</f>
        <v>12</v>
      </c>
      <c r="AZ28" s="8">
        <f>$B$5 + AE28</f>
        <v>1000.1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>SQRT((I28-AI28)*(I28-AI28)+(J28-AJ28)*(J28-AJ28))</f>
        <v>1.0499999999999657E-2</v>
      </c>
      <c r="BF28" s="19">
        <f>SQRT((V28-AV28)*(V28-AV28)+(W28-AW28)*(W28-AW28))</f>
        <v>1.2000459366207628</v>
      </c>
      <c r="BG28" s="19">
        <f>ATAN2(V28-AV28,W28-AW28)/$H$12</f>
        <v>120.50132527676185</v>
      </c>
      <c r="BH28" s="1" t="str">
        <f>CONCATENATE(T28,",",U28,",",TEXT(V28,"0.0"),",",TEXT(W28,"0.0"),",",X28,",",Y28,",",TEXT(Z28,"0.0"),",",AA28,",",AB28,",",AC28,",",AD28)</f>
        <v>T,2401,9.7,10.5,5,12,1000.0,0,0,G0,0</v>
      </c>
      <c r="BI28" s="1" t="str">
        <f>CONCATENATE(AT28,",",AU28,",",TEXT(AV28,"0.0"),",",TEXT(AW28,"0.0"),",",AX28,",",AY28,",",TEXT(AZ28,"0.0"),",",BA28,",",BB28,",",BC28,",",BD28)</f>
        <v>T,2402,10.3,9.5,5,12,1000.1,0,0,G0,0</v>
      </c>
      <c r="BJ28" s="1" t="str">
        <f t="shared" ref="BJ28:BJ91" si="12">IF(C28=1,CONCATENATE(BH28,$BH$25,BI28,$BH$25),"")</f>
        <v>T,2401,9.7,10.5,5,12,1000.0,0,0,G0,0|T,2402,10.3,9.5,5,12,1000.1,0,0,G0,0|</v>
      </c>
      <c r="BK28" s="1" t="str">
        <f t="shared" ref="BK28:BK91" si="13">CONCATENATE(TEXT(I28,"0.0"),",",TEXT(J28,"0.0"),",",TEXT($F$7,"0.0"),",",TEXT(N28,"0.0"),",",TEXT(0,"0.0"),",",TEXT($Q28,"0.0"),",",TEXT($P28,"0.0"),",",TEXT($Q28,"0.0"))</f>
        <v>10.0,10.0,5.0,0.0,0.0,0.0,30.0,0.0</v>
      </c>
    </row>
    <row r="29" spans="1:63" x14ac:dyDescent="0.2">
      <c r="A29" s="4">
        <f>A28+$B$16</f>
        <v>0.1</v>
      </c>
      <c r="B29" s="4">
        <f t="shared" ref="B29:B92" si="14">A29/$B$17</f>
        <v>0.5</v>
      </c>
      <c r="C29" s="4">
        <f t="shared" ref="C29:C92" si="15">IF(B29-INT(B29+0.001)&gt;0.001,0,1)</f>
        <v>0</v>
      </c>
      <c r="D29" s="4">
        <v>1</v>
      </c>
      <c r="E29" s="4">
        <f t="shared" ref="E29:E92" si="16">$A29+$B$21</f>
        <v>0.1</v>
      </c>
      <c r="F29" s="19">
        <f t="shared" si="0"/>
        <v>0</v>
      </c>
      <c r="G29" s="19">
        <f t="shared" ref="G29:G92" si="17">$D$14 + $F$14*$E29</f>
        <v>0</v>
      </c>
      <c r="H29" s="19"/>
      <c r="I29" s="19">
        <f t="shared" ref="I29:I92" si="18">$B$7 + $B$10*$E29 +  0.5*$B$12*$E29*$E29 + $B$13*COS(F29)</f>
        <v>10.009093266739736</v>
      </c>
      <c r="J29" s="19">
        <f t="shared" ref="J29:J92" si="19">$D$7 + $D$10*$E29 + 0.5*$D$12*$E29*$E29 + $B$13*SIN(F29)</f>
        <v>10.00525</v>
      </c>
      <c r="K29" s="19"/>
      <c r="L29" s="19">
        <f t="shared" ref="L29:L92" si="20">$B$10 + $B$12*$E29 - $B$13*SIN(F29)*$G29</f>
        <v>0.15588457268119899</v>
      </c>
      <c r="M29" s="19">
        <f t="shared" ref="M29:M92" si="21">$D$10 + $D$12*$E29 + $B$13*COS(F29)*$G29</f>
        <v>0.09</v>
      </c>
      <c r="N29" s="19">
        <f t="shared" ref="N29:N92" si="22">SQRT(L29*L29+M29*M29)</f>
        <v>0.18000000000000002</v>
      </c>
      <c r="O29" s="19">
        <f t="shared" ref="O29:O92" si="23">ATAN2(L29,M29)</f>
        <v>0.52359877559829882</v>
      </c>
      <c r="P29" s="19">
        <f t="shared" ref="P29:P92" si="24">O29/$H$12</f>
        <v>29.999999999999996</v>
      </c>
      <c r="Q29" s="19">
        <f>Q28+ SQRT( (I29-I28)* (I29-I28) + (J29-J28)* (J29-J28))</f>
        <v>1.0499999999999657E-2</v>
      </c>
      <c r="R29" s="19">
        <f t="shared" ref="R29:R92" si="25">$B$20*COS(O29)-$D$20*SIN(O29)</f>
        <v>-0.29999999999999993</v>
      </c>
      <c r="S29" s="19">
        <f t="shared" ref="S29:S92" si="26">$B$20*SIN(O29)+$D$20*COS(O29)</f>
        <v>0.51961524227066325</v>
      </c>
      <c r="T29" s="4" t="s">
        <v>0</v>
      </c>
      <c r="U29" s="4">
        <f t="shared" ref="U29:U92" si="27">$B$19</f>
        <v>2401</v>
      </c>
      <c r="V29" s="19">
        <f t="shared" si="1"/>
        <v>9.7090932667397354</v>
      </c>
      <c r="W29" s="19">
        <f t="shared" si="2"/>
        <v>10.524865242270664</v>
      </c>
      <c r="X29" s="8">
        <f t="shared" ref="X29:X92" si="28">$F$7</f>
        <v>5</v>
      </c>
      <c r="Y29" s="4">
        <f t="shared" si="3"/>
        <v>12</v>
      </c>
      <c r="Z29" s="8">
        <f t="shared" ref="Z29:Z92" si="29">$B$5 + E29</f>
        <v>1000.1</v>
      </c>
      <c r="AA29" s="4">
        <f t="shared" ref="AA29:AA92" si="30">$J$19</f>
        <v>0</v>
      </c>
      <c r="AB29" s="4">
        <f t="shared" ref="AB29:AB92" si="31">$J$20</f>
        <v>0</v>
      </c>
      <c r="AC29" s="4" t="str">
        <f t="shared" ref="AC29:AC92" si="32">$J$21</f>
        <v>G0</v>
      </c>
      <c r="AD29" s="4">
        <f t="shared" ref="AD29:AD92" si="33">$J$22</f>
        <v>0</v>
      </c>
      <c r="AE29" s="4">
        <f t="shared" ref="AE29:AE92" si="34">$A29+$F$21</f>
        <v>0.2</v>
      </c>
      <c r="AF29" s="19">
        <f t="shared" si="4"/>
        <v>0</v>
      </c>
      <c r="AG29" s="19">
        <f t="shared" si="5"/>
        <v>0</v>
      </c>
      <c r="AH29" s="19"/>
      <c r="AI29" s="19">
        <f t="shared" si="6"/>
        <v>10.031176914536241</v>
      </c>
      <c r="AJ29" s="19">
        <f t="shared" si="7"/>
        <v>10.018000000000001</v>
      </c>
      <c r="AK29" s="19"/>
      <c r="AL29" s="19">
        <f t="shared" si="8"/>
        <v>0.2857883832488648</v>
      </c>
      <c r="AM29" s="19">
        <f t="shared" si="9"/>
        <v>0.16499999999999998</v>
      </c>
      <c r="AN29" s="19">
        <f t="shared" ref="AN29:AN92" si="35">SQRT(AL29*AL29+AM29*AM29)</f>
        <v>0.33</v>
      </c>
      <c r="AO29" s="19">
        <f t="shared" ref="AO29:AO92" si="36">ATAN2(AL29,AM29)</f>
        <v>0.52359877559829882</v>
      </c>
      <c r="AP29" s="19">
        <f t="shared" ref="AP29:AP92" si="37">AO29/$H$12</f>
        <v>29.999999999999996</v>
      </c>
      <c r="AQ29" s="19">
        <f>AQ28+ SQRT( (AI29-AI28)* (AI29-AI28) + (AJ29-AJ28)* (AJ29-AJ28))</f>
        <v>2.5500000000001584E-2</v>
      </c>
      <c r="AR29" s="19">
        <f t="shared" ref="AR29:AR92" si="38">$F$20*COS(AO29)-$H$20*SIN(AO29)</f>
        <v>0.29999999999999993</v>
      </c>
      <c r="AS29" s="19">
        <f t="shared" ref="AS29:AS92" si="39">$F$20*SIN(AO29)+$H$20*COS(AO29)</f>
        <v>-0.51961524227066325</v>
      </c>
      <c r="AT29" s="4" t="s">
        <v>0</v>
      </c>
      <c r="AU29" s="4">
        <f t="shared" ref="AU29:AU92" si="40">$F$19</f>
        <v>2402</v>
      </c>
      <c r="AV29" s="19">
        <f t="shared" si="10"/>
        <v>10.331176914536242</v>
      </c>
      <c r="AW29" s="19">
        <f t="shared" si="11"/>
        <v>9.4983847577293368</v>
      </c>
      <c r="AX29" s="8">
        <f t="shared" ref="AX29:AX92" si="41">$F$7</f>
        <v>5</v>
      </c>
      <c r="AY29" s="4">
        <f t="shared" ref="AY29:AY92" si="42">$F$22</f>
        <v>12</v>
      </c>
      <c r="AZ29" s="8">
        <f t="shared" ref="AZ29:AZ92" si="43">$B$5 + AE29</f>
        <v>1000.2</v>
      </c>
      <c r="BA29" s="4">
        <f t="shared" ref="BA29:BA92" si="44">$J$19</f>
        <v>0</v>
      </c>
      <c r="BB29" s="4">
        <f t="shared" ref="BB29:BB92" si="45">$J$20</f>
        <v>0</v>
      </c>
      <c r="BC29" s="4" t="str">
        <f t="shared" ref="BC29:BC92" si="46">$J$21</f>
        <v>G0</v>
      </c>
      <c r="BD29" s="4">
        <f t="shared" ref="BD29:BD92" si="47">$J$22</f>
        <v>0</v>
      </c>
      <c r="BE29" s="19">
        <f t="shared" ref="BE29:BE92" si="48">SQRT((I29-AI29)*(I29-AI29)+(J29-AJ29)*(J29-AJ29))</f>
        <v>2.5500000000001584E-2</v>
      </c>
      <c r="BF29" s="19">
        <f t="shared" ref="BF29:BF92" si="49">SQRT((V29-AV29)*(V29-AV29)+(W29-AW29)*(W29-AW29))</f>
        <v>1.2002709069206026</v>
      </c>
      <c r="BG29" s="19">
        <f t="shared" ref="BG29:BG92" si="50">ATAN2(V29-AV29,W29-AW29)/$H$12</f>
        <v>121.21735209986011</v>
      </c>
      <c r="BH29" s="1" t="str">
        <f t="shared" ref="BH29:BH92" si="51">CONCATENATE(T29,",",U29,",",TEXT(V29,"0.0"),",",TEXT(W29,"0.0"),",",X29,",",Y29,",",TEXT(Z29,"0.0"),",",AA29,",",AB29,",",AC29,",",AD29)</f>
        <v>T,2401,9.7,10.5,5,12,1000.1,0,0,G0,0</v>
      </c>
      <c r="BI29" s="1" t="str">
        <f t="shared" ref="BI29:BI92" si="52">CONCATENATE(AT29,",",AU29,",",TEXT(AV29,"0.0"),",",TEXT(AW29,"0.0"),",",AX29,",",AY29,",",TEXT(AZ29,"0.0"),",",BA29,",",BB29,",",BC29,",",BD29)</f>
        <v>T,2402,10.3,9.5,5,12,1000.2,0,0,G0,0</v>
      </c>
      <c r="BJ29" s="1" t="str">
        <f t="shared" si="12"/>
        <v/>
      </c>
      <c r="BK29" s="1" t="str">
        <f t="shared" si="13"/>
        <v>10.0,10.0,5.0,0.2,0.0,0.0,30.0,0.0</v>
      </c>
    </row>
    <row r="30" spans="1:63" x14ac:dyDescent="0.2">
      <c r="A30" s="4">
        <f>A29+$B$16</f>
        <v>0.2</v>
      </c>
      <c r="B30" s="4">
        <f t="shared" si="14"/>
        <v>1</v>
      </c>
      <c r="C30" s="4">
        <f t="shared" si="15"/>
        <v>1</v>
      </c>
      <c r="D30" s="4">
        <v>1</v>
      </c>
      <c r="E30" s="4">
        <f t="shared" si="16"/>
        <v>0.2</v>
      </c>
      <c r="F30" s="19">
        <f t="shared" si="0"/>
        <v>0</v>
      </c>
      <c r="G30" s="19">
        <f t="shared" si="17"/>
        <v>0</v>
      </c>
      <c r="H30" s="19"/>
      <c r="I30" s="19">
        <f t="shared" si="18"/>
        <v>10.031176914536241</v>
      </c>
      <c r="J30" s="19">
        <f t="shared" si="19"/>
        <v>10.018000000000001</v>
      </c>
      <c r="K30" s="19"/>
      <c r="L30" s="19">
        <f t="shared" si="20"/>
        <v>0.2857883832488648</v>
      </c>
      <c r="M30" s="19">
        <f t="shared" si="21"/>
        <v>0.16499999999999998</v>
      </c>
      <c r="N30" s="19">
        <f t="shared" si="22"/>
        <v>0.33</v>
      </c>
      <c r="O30" s="19">
        <f t="shared" si="23"/>
        <v>0.52359877559829882</v>
      </c>
      <c r="P30" s="19">
        <f t="shared" si="24"/>
        <v>29.999999999999996</v>
      </c>
      <c r="Q30" s="19">
        <f t="shared" ref="Q30:Q93" si="53">Q29+ SQRT( (I30-I29)* (I30-I29) + (J30-J29)* (J30-J29))</f>
        <v>3.6000000000001239E-2</v>
      </c>
      <c r="R30" s="19">
        <f t="shared" si="25"/>
        <v>-0.29999999999999993</v>
      </c>
      <c r="S30" s="19">
        <f t="shared" si="26"/>
        <v>0.51961524227066325</v>
      </c>
      <c r="T30" s="4" t="s">
        <v>0</v>
      </c>
      <c r="U30" s="4">
        <f t="shared" si="27"/>
        <v>2401</v>
      </c>
      <c r="V30" s="19">
        <f t="shared" si="1"/>
        <v>9.7311769145362401</v>
      </c>
      <c r="W30" s="19">
        <f t="shared" si="2"/>
        <v>10.537615242270665</v>
      </c>
      <c r="X30" s="8">
        <f t="shared" si="28"/>
        <v>5</v>
      </c>
      <c r="Y30" s="4">
        <f t="shared" si="3"/>
        <v>12</v>
      </c>
      <c r="Z30" s="8">
        <f t="shared" si="29"/>
        <v>1000.2</v>
      </c>
      <c r="AA30" s="4">
        <f t="shared" si="30"/>
        <v>0</v>
      </c>
      <c r="AB30" s="4">
        <f t="shared" si="31"/>
        <v>0</v>
      </c>
      <c r="AC30" s="4" t="str">
        <f t="shared" si="32"/>
        <v>G0</v>
      </c>
      <c r="AD30" s="4">
        <f t="shared" si="33"/>
        <v>0</v>
      </c>
      <c r="AE30" s="4">
        <f t="shared" si="34"/>
        <v>0.30000000000000004</v>
      </c>
      <c r="AF30" s="19">
        <f t="shared" si="4"/>
        <v>0</v>
      </c>
      <c r="AG30" s="19">
        <f t="shared" si="5"/>
        <v>0</v>
      </c>
      <c r="AH30" s="19"/>
      <c r="AI30" s="19">
        <f t="shared" si="6"/>
        <v>10.066250943389509</v>
      </c>
      <c r="AJ30" s="19">
        <f t="shared" si="7"/>
        <v>10.03825</v>
      </c>
      <c r="AK30" s="19"/>
      <c r="AL30" s="19">
        <f t="shared" si="8"/>
        <v>0.41569219381653061</v>
      </c>
      <c r="AM30" s="19">
        <f t="shared" si="9"/>
        <v>0.24</v>
      </c>
      <c r="AN30" s="19">
        <f t="shared" si="35"/>
        <v>0.48000000000000004</v>
      </c>
      <c r="AO30" s="19">
        <f t="shared" si="36"/>
        <v>0.52359877559829882</v>
      </c>
      <c r="AP30" s="19">
        <f t="shared" si="37"/>
        <v>29.999999999999996</v>
      </c>
      <c r="AQ30" s="19">
        <f t="shared" ref="AQ30:AQ93" si="54">AQ29+ SQRT( (AI30-AI29)* (AI30-AI29) + (AJ30-AJ29)* (AJ30-AJ29))</f>
        <v>6.5999999999999587E-2</v>
      </c>
      <c r="AR30" s="19">
        <f t="shared" si="38"/>
        <v>0.29999999999999993</v>
      </c>
      <c r="AS30" s="19">
        <f t="shared" si="39"/>
        <v>-0.51961524227066325</v>
      </c>
      <c r="AT30" s="4" t="s">
        <v>0</v>
      </c>
      <c r="AU30" s="4">
        <f t="shared" si="40"/>
        <v>2402</v>
      </c>
      <c r="AV30" s="19">
        <f t="shared" si="10"/>
        <v>10.36625094338951</v>
      </c>
      <c r="AW30" s="19">
        <f t="shared" si="11"/>
        <v>9.5186347577293358</v>
      </c>
      <c r="AX30" s="8">
        <f t="shared" si="41"/>
        <v>5</v>
      </c>
      <c r="AY30" s="4">
        <f t="shared" si="42"/>
        <v>12</v>
      </c>
      <c r="AZ30" s="8">
        <f t="shared" si="43"/>
        <v>1000.3</v>
      </c>
      <c r="BA30" s="4">
        <f t="shared" si="44"/>
        <v>0</v>
      </c>
      <c r="BB30" s="4">
        <f t="shared" si="45"/>
        <v>0</v>
      </c>
      <c r="BC30" s="4" t="str">
        <f t="shared" si="46"/>
        <v>G0</v>
      </c>
      <c r="BD30" s="4">
        <f t="shared" si="47"/>
        <v>0</v>
      </c>
      <c r="BE30" s="19">
        <f t="shared" si="48"/>
        <v>4.0499999999998003E-2</v>
      </c>
      <c r="BF30" s="19">
        <f t="shared" si="49"/>
        <v>1.2006832429912582</v>
      </c>
      <c r="BG30" s="19">
        <f t="shared" si="50"/>
        <v>121.93299884586713</v>
      </c>
      <c r="BH30" s="1" t="str">
        <f t="shared" si="51"/>
        <v>T,2401,9.7,10.5,5,12,1000.2,0,0,G0,0</v>
      </c>
      <c r="BI30" s="1" t="str">
        <f t="shared" si="52"/>
        <v>T,2402,10.4,9.5,5,12,1000.3,0,0,G0,0</v>
      </c>
      <c r="BJ30" s="1" t="str">
        <f t="shared" si="12"/>
        <v>T,2401,9.7,10.5,5,12,1000.2,0,0,G0,0|T,2402,10.4,9.5,5,12,1000.3,0,0,G0,0|</v>
      </c>
      <c r="BK30" s="1" t="str">
        <f t="shared" si="13"/>
        <v>10.0,10.0,5.0,0.3,0.0,0.0,30.0,0.0</v>
      </c>
    </row>
    <row r="31" spans="1:63" x14ac:dyDescent="0.2">
      <c r="A31" s="4">
        <f t="shared" ref="A31:A94" si="55">A30+$B$16</f>
        <v>0.30000000000000004</v>
      </c>
      <c r="B31" s="4">
        <f t="shared" si="14"/>
        <v>1.5000000000000002</v>
      </c>
      <c r="C31" s="4">
        <f t="shared" si="15"/>
        <v>0</v>
      </c>
      <c r="D31" s="4">
        <v>1</v>
      </c>
      <c r="E31" s="4">
        <f t="shared" si="16"/>
        <v>0.30000000000000004</v>
      </c>
      <c r="F31" s="19">
        <f t="shared" si="0"/>
        <v>0</v>
      </c>
      <c r="G31" s="19">
        <f t="shared" si="17"/>
        <v>0</v>
      </c>
      <c r="H31" s="19"/>
      <c r="I31" s="19">
        <f t="shared" si="18"/>
        <v>10.066250943389509</v>
      </c>
      <c r="J31" s="19">
        <f t="shared" si="19"/>
        <v>10.03825</v>
      </c>
      <c r="K31" s="19"/>
      <c r="L31" s="19">
        <f t="shared" si="20"/>
        <v>0.41569219381653061</v>
      </c>
      <c r="M31" s="19">
        <f t="shared" si="21"/>
        <v>0.24</v>
      </c>
      <c r="N31" s="19">
        <f t="shared" si="22"/>
        <v>0.48000000000000004</v>
      </c>
      <c r="O31" s="19">
        <f t="shared" si="23"/>
        <v>0.52359877559829882</v>
      </c>
      <c r="P31" s="19">
        <f t="shared" si="24"/>
        <v>29.999999999999996</v>
      </c>
      <c r="Q31" s="19">
        <f t="shared" si="53"/>
        <v>7.6499999999999235E-2</v>
      </c>
      <c r="R31" s="19">
        <f t="shared" si="25"/>
        <v>-0.29999999999999993</v>
      </c>
      <c r="S31" s="19">
        <f t="shared" si="26"/>
        <v>0.51961524227066325</v>
      </c>
      <c r="T31" s="4" t="s">
        <v>0</v>
      </c>
      <c r="U31" s="4">
        <f t="shared" si="27"/>
        <v>2401</v>
      </c>
      <c r="V31" s="19">
        <f t="shared" si="1"/>
        <v>9.7662509433895082</v>
      </c>
      <c r="W31" s="19">
        <f t="shared" si="2"/>
        <v>10.557865242270664</v>
      </c>
      <c r="X31" s="8">
        <f t="shared" si="28"/>
        <v>5</v>
      </c>
      <c r="Y31" s="4">
        <f t="shared" si="3"/>
        <v>12</v>
      </c>
      <c r="Z31" s="8">
        <f t="shared" si="29"/>
        <v>1000.3</v>
      </c>
      <c r="AA31" s="4">
        <f t="shared" si="30"/>
        <v>0</v>
      </c>
      <c r="AB31" s="4">
        <f t="shared" si="31"/>
        <v>0</v>
      </c>
      <c r="AC31" s="4" t="str">
        <f t="shared" si="32"/>
        <v>G0</v>
      </c>
      <c r="AD31" s="4">
        <f t="shared" si="33"/>
        <v>0</v>
      </c>
      <c r="AE31" s="4">
        <f t="shared" si="34"/>
        <v>0.4</v>
      </c>
      <c r="AF31" s="19">
        <f t="shared" si="4"/>
        <v>0</v>
      </c>
      <c r="AG31" s="19">
        <f t="shared" si="5"/>
        <v>0</v>
      </c>
      <c r="AH31" s="19"/>
      <c r="AI31" s="19">
        <f t="shared" si="6"/>
        <v>10.114315353299546</v>
      </c>
      <c r="AJ31" s="19">
        <f t="shared" si="7"/>
        <v>10.066000000000001</v>
      </c>
      <c r="AK31" s="19"/>
      <c r="AL31" s="19">
        <f t="shared" si="8"/>
        <v>0.54559600438419642</v>
      </c>
      <c r="AM31" s="19">
        <f t="shared" si="9"/>
        <v>0.315</v>
      </c>
      <c r="AN31" s="19">
        <f t="shared" si="35"/>
        <v>0.63000000000000012</v>
      </c>
      <c r="AO31" s="19">
        <f t="shared" si="36"/>
        <v>0.52359877559829882</v>
      </c>
      <c r="AP31" s="19">
        <f t="shared" si="37"/>
        <v>29.999999999999996</v>
      </c>
      <c r="AQ31" s="19">
        <f t="shared" si="54"/>
        <v>0.12150000000000041</v>
      </c>
      <c r="AR31" s="19">
        <f t="shared" si="38"/>
        <v>0.29999999999999993</v>
      </c>
      <c r="AS31" s="19">
        <f t="shared" si="39"/>
        <v>-0.51961524227066325</v>
      </c>
      <c r="AT31" s="4" t="s">
        <v>0</v>
      </c>
      <c r="AU31" s="4">
        <f t="shared" si="40"/>
        <v>2402</v>
      </c>
      <c r="AV31" s="19">
        <f t="shared" si="10"/>
        <v>10.414315353299546</v>
      </c>
      <c r="AW31" s="19">
        <f t="shared" si="11"/>
        <v>9.5463847577293368</v>
      </c>
      <c r="AX31" s="8">
        <f t="shared" si="41"/>
        <v>5</v>
      </c>
      <c r="AY31" s="4">
        <f t="shared" si="42"/>
        <v>12</v>
      </c>
      <c r="AZ31" s="8">
        <f t="shared" si="43"/>
        <v>1000.4</v>
      </c>
      <c r="BA31" s="4">
        <f t="shared" si="44"/>
        <v>0</v>
      </c>
      <c r="BB31" s="4">
        <f t="shared" si="45"/>
        <v>0</v>
      </c>
      <c r="BC31" s="4" t="str">
        <f t="shared" si="46"/>
        <v>G0</v>
      </c>
      <c r="BD31" s="4">
        <f t="shared" si="47"/>
        <v>0</v>
      </c>
      <c r="BE31" s="19">
        <f t="shared" si="48"/>
        <v>5.550000000000082E-2</v>
      </c>
      <c r="BF31" s="19">
        <f t="shared" si="49"/>
        <v>1.2012827518948248</v>
      </c>
      <c r="BG31" s="19">
        <f t="shared" si="50"/>
        <v>122.64804276862266</v>
      </c>
      <c r="BH31" s="1" t="str">
        <f t="shared" si="51"/>
        <v>T,2401,9.8,10.6,5,12,1000.3,0,0,G0,0</v>
      </c>
      <c r="BI31" s="1" t="str">
        <f t="shared" si="52"/>
        <v>T,2402,10.4,9.5,5,12,1000.4,0,0,G0,0</v>
      </c>
      <c r="BJ31" s="1" t="str">
        <f t="shared" si="12"/>
        <v/>
      </c>
      <c r="BK31" s="1" t="str">
        <f t="shared" si="13"/>
        <v>10.1,10.0,5.0,0.5,0.0,0.1,30.0,0.1</v>
      </c>
    </row>
    <row r="32" spans="1:63" x14ac:dyDescent="0.2">
      <c r="A32" s="4">
        <f t="shared" si="55"/>
        <v>0.4</v>
      </c>
      <c r="B32" s="4">
        <f t="shared" si="14"/>
        <v>2</v>
      </c>
      <c r="C32" s="4">
        <f t="shared" si="15"/>
        <v>1</v>
      </c>
      <c r="D32" s="4">
        <v>1</v>
      </c>
      <c r="E32" s="4">
        <f t="shared" si="16"/>
        <v>0.4</v>
      </c>
      <c r="F32" s="19">
        <f t="shared" si="0"/>
        <v>0</v>
      </c>
      <c r="G32" s="19">
        <f t="shared" si="17"/>
        <v>0</v>
      </c>
      <c r="H32" s="19"/>
      <c r="I32" s="19">
        <f t="shared" si="18"/>
        <v>10.114315353299546</v>
      </c>
      <c r="J32" s="19">
        <f t="shared" si="19"/>
        <v>10.066000000000001</v>
      </c>
      <c r="K32" s="19"/>
      <c r="L32" s="19">
        <f t="shared" si="20"/>
        <v>0.54559600438419642</v>
      </c>
      <c r="M32" s="19">
        <f t="shared" si="21"/>
        <v>0.315</v>
      </c>
      <c r="N32" s="19">
        <f t="shared" si="22"/>
        <v>0.63000000000000012</v>
      </c>
      <c r="O32" s="19">
        <f t="shared" si="23"/>
        <v>0.52359877559829882</v>
      </c>
      <c r="P32" s="19">
        <f t="shared" si="24"/>
        <v>29.999999999999996</v>
      </c>
      <c r="Q32" s="19">
        <f t="shared" si="53"/>
        <v>0.13200000000000006</v>
      </c>
      <c r="R32" s="19">
        <f t="shared" si="25"/>
        <v>-0.29999999999999993</v>
      </c>
      <c r="S32" s="19">
        <f t="shared" si="26"/>
        <v>0.51961524227066325</v>
      </c>
      <c r="T32" s="4" t="s">
        <v>0</v>
      </c>
      <c r="U32" s="4">
        <f t="shared" si="27"/>
        <v>2401</v>
      </c>
      <c r="V32" s="19">
        <f t="shared" si="1"/>
        <v>9.8143153532995449</v>
      </c>
      <c r="W32" s="19">
        <f t="shared" si="2"/>
        <v>10.585615242270665</v>
      </c>
      <c r="X32" s="8">
        <f t="shared" si="28"/>
        <v>5</v>
      </c>
      <c r="Y32" s="4">
        <f t="shared" si="3"/>
        <v>12</v>
      </c>
      <c r="Z32" s="8">
        <f t="shared" si="29"/>
        <v>1000.4</v>
      </c>
      <c r="AA32" s="4">
        <f t="shared" si="30"/>
        <v>0</v>
      </c>
      <c r="AB32" s="4">
        <f t="shared" si="31"/>
        <v>0</v>
      </c>
      <c r="AC32" s="4" t="str">
        <f t="shared" si="32"/>
        <v>G0</v>
      </c>
      <c r="AD32" s="4">
        <f t="shared" si="33"/>
        <v>0</v>
      </c>
      <c r="AE32" s="4">
        <f t="shared" si="34"/>
        <v>0.5</v>
      </c>
      <c r="AF32" s="19">
        <f t="shared" si="4"/>
        <v>0</v>
      </c>
      <c r="AG32" s="19">
        <f t="shared" si="5"/>
        <v>0</v>
      </c>
      <c r="AH32" s="19"/>
      <c r="AI32" s="19">
        <f t="shared" si="6"/>
        <v>10.175370144266349</v>
      </c>
      <c r="AJ32" s="19">
        <f t="shared" si="7"/>
        <v>10.10125</v>
      </c>
      <c r="AK32" s="19"/>
      <c r="AL32" s="19">
        <f t="shared" si="8"/>
        <v>0.67549981495186218</v>
      </c>
      <c r="AM32" s="19">
        <f t="shared" si="9"/>
        <v>0.38999999999999996</v>
      </c>
      <c r="AN32" s="19">
        <f t="shared" si="35"/>
        <v>0.78</v>
      </c>
      <c r="AO32" s="19">
        <f t="shared" si="36"/>
        <v>0.52359877559829882</v>
      </c>
      <c r="AP32" s="19">
        <f t="shared" si="37"/>
        <v>29.999999999999996</v>
      </c>
      <c r="AQ32" s="19">
        <f t="shared" si="54"/>
        <v>0.19200000000000073</v>
      </c>
      <c r="AR32" s="19">
        <f t="shared" si="38"/>
        <v>0.29999999999999993</v>
      </c>
      <c r="AS32" s="19">
        <f t="shared" si="39"/>
        <v>-0.51961524227066325</v>
      </c>
      <c r="AT32" s="4" t="s">
        <v>0</v>
      </c>
      <c r="AU32" s="4">
        <f t="shared" si="40"/>
        <v>2402</v>
      </c>
      <c r="AV32" s="19">
        <f t="shared" si="10"/>
        <v>10.47537014426635</v>
      </c>
      <c r="AW32" s="19">
        <f t="shared" si="11"/>
        <v>9.5816347577293364</v>
      </c>
      <c r="AX32" s="8">
        <f t="shared" si="41"/>
        <v>5</v>
      </c>
      <c r="AY32" s="4">
        <f t="shared" si="42"/>
        <v>12</v>
      </c>
      <c r="AZ32" s="8">
        <f t="shared" si="43"/>
        <v>1000.5</v>
      </c>
      <c r="BA32" s="4">
        <f t="shared" si="44"/>
        <v>0</v>
      </c>
      <c r="BB32" s="4">
        <f t="shared" si="45"/>
        <v>0</v>
      </c>
      <c r="BC32" s="4" t="str">
        <f t="shared" si="46"/>
        <v>G0</v>
      </c>
      <c r="BD32" s="4">
        <f t="shared" si="47"/>
        <v>0</v>
      </c>
      <c r="BE32" s="19">
        <f t="shared" si="48"/>
        <v>7.0500000000000326E-2</v>
      </c>
      <c r="BF32" s="19">
        <f t="shared" si="49"/>
        <v>1.2020691535847705</v>
      </c>
      <c r="BG32" s="19">
        <f t="shared" si="50"/>
        <v>123.36226224770398</v>
      </c>
      <c r="BH32" s="1" t="str">
        <f t="shared" si="51"/>
        <v>T,2401,9.8,10.6,5,12,1000.4,0,0,G0,0</v>
      </c>
      <c r="BI32" s="1" t="str">
        <f t="shared" si="52"/>
        <v>T,2402,10.5,9.6,5,12,1000.5,0,0,G0,0</v>
      </c>
      <c r="BJ32" s="1" t="str">
        <f t="shared" si="12"/>
        <v>T,2401,9.8,10.6,5,12,1000.4,0,0,G0,0|T,2402,10.5,9.6,5,12,1000.5,0,0,G0,0|</v>
      </c>
      <c r="BK32" s="1" t="str">
        <f t="shared" si="13"/>
        <v>10.1,10.1,5.0,0.6,0.0,0.1,30.0,0.1</v>
      </c>
    </row>
    <row r="33" spans="1:63" x14ac:dyDescent="0.2">
      <c r="A33" s="4">
        <f t="shared" si="55"/>
        <v>0.5</v>
      </c>
      <c r="B33" s="4">
        <f t="shared" si="14"/>
        <v>2.5</v>
      </c>
      <c r="C33" s="4">
        <f t="shared" si="15"/>
        <v>0</v>
      </c>
      <c r="D33" s="4">
        <v>1</v>
      </c>
      <c r="E33" s="4">
        <f t="shared" si="16"/>
        <v>0.5</v>
      </c>
      <c r="F33" s="19">
        <f t="shared" si="0"/>
        <v>0</v>
      </c>
      <c r="G33" s="19">
        <f t="shared" si="17"/>
        <v>0</v>
      </c>
      <c r="H33" s="19"/>
      <c r="I33" s="19">
        <f t="shared" si="18"/>
        <v>10.175370144266349</v>
      </c>
      <c r="J33" s="19">
        <f t="shared" si="19"/>
        <v>10.10125</v>
      </c>
      <c r="K33" s="19"/>
      <c r="L33" s="19">
        <f t="shared" si="20"/>
        <v>0.67549981495186218</v>
      </c>
      <c r="M33" s="19">
        <f t="shared" si="21"/>
        <v>0.38999999999999996</v>
      </c>
      <c r="N33" s="19">
        <f t="shared" si="22"/>
        <v>0.78</v>
      </c>
      <c r="O33" s="19">
        <f t="shared" si="23"/>
        <v>0.52359877559829882</v>
      </c>
      <c r="P33" s="19">
        <f t="shared" si="24"/>
        <v>29.999999999999996</v>
      </c>
      <c r="Q33" s="19">
        <f t="shared" si="53"/>
        <v>0.2025000000000004</v>
      </c>
      <c r="R33" s="19">
        <f t="shared" si="25"/>
        <v>-0.29999999999999993</v>
      </c>
      <c r="S33" s="19">
        <f t="shared" si="26"/>
        <v>0.51961524227066325</v>
      </c>
      <c r="T33" s="4" t="s">
        <v>0</v>
      </c>
      <c r="U33" s="4">
        <f t="shared" si="27"/>
        <v>2401</v>
      </c>
      <c r="V33" s="19">
        <f t="shared" si="1"/>
        <v>9.8753701442663484</v>
      </c>
      <c r="W33" s="19">
        <f t="shared" si="2"/>
        <v>10.620865242270664</v>
      </c>
      <c r="X33" s="8">
        <f t="shared" si="28"/>
        <v>5</v>
      </c>
      <c r="Y33" s="4">
        <f t="shared" si="3"/>
        <v>12</v>
      </c>
      <c r="Z33" s="8">
        <f t="shared" si="29"/>
        <v>1000.5</v>
      </c>
      <c r="AA33" s="4">
        <f t="shared" si="30"/>
        <v>0</v>
      </c>
      <c r="AB33" s="4">
        <f t="shared" si="31"/>
        <v>0</v>
      </c>
      <c r="AC33" s="4" t="str">
        <f t="shared" si="32"/>
        <v>G0</v>
      </c>
      <c r="AD33" s="4">
        <f t="shared" si="33"/>
        <v>0</v>
      </c>
      <c r="AE33" s="4">
        <f t="shared" si="34"/>
        <v>0.6</v>
      </c>
      <c r="AF33" s="19">
        <f t="shared" si="4"/>
        <v>0</v>
      </c>
      <c r="AG33" s="19">
        <f t="shared" si="5"/>
        <v>0</v>
      </c>
      <c r="AH33" s="19"/>
      <c r="AI33" s="19">
        <f t="shared" si="6"/>
        <v>10.249415316289918</v>
      </c>
      <c r="AJ33" s="19">
        <f t="shared" si="7"/>
        <v>10.144</v>
      </c>
      <c r="AK33" s="19"/>
      <c r="AL33" s="19">
        <f t="shared" si="8"/>
        <v>0.80540362551952793</v>
      </c>
      <c r="AM33" s="19">
        <f t="shared" si="9"/>
        <v>0.46499999999999991</v>
      </c>
      <c r="AN33" s="19">
        <f t="shared" si="35"/>
        <v>0.92999999999999994</v>
      </c>
      <c r="AO33" s="19">
        <f t="shared" si="36"/>
        <v>0.52359877559829882</v>
      </c>
      <c r="AP33" s="19">
        <f t="shared" si="37"/>
        <v>29.999999999999996</v>
      </c>
      <c r="AQ33" s="19">
        <f t="shared" si="54"/>
        <v>0.27749999999999991</v>
      </c>
      <c r="AR33" s="19">
        <f t="shared" si="38"/>
        <v>0.29999999999999993</v>
      </c>
      <c r="AS33" s="19">
        <f t="shared" si="39"/>
        <v>-0.51961524227066325</v>
      </c>
      <c r="AT33" s="4" t="s">
        <v>0</v>
      </c>
      <c r="AU33" s="4">
        <f t="shared" si="40"/>
        <v>2402</v>
      </c>
      <c r="AV33" s="19">
        <f t="shared" si="10"/>
        <v>10.549415316289918</v>
      </c>
      <c r="AW33" s="19">
        <f t="shared" si="11"/>
        <v>9.6243847577293362</v>
      </c>
      <c r="AX33" s="8">
        <f t="shared" si="41"/>
        <v>5</v>
      </c>
      <c r="AY33" s="4">
        <f t="shared" si="42"/>
        <v>12</v>
      </c>
      <c r="AZ33" s="8">
        <f t="shared" si="43"/>
        <v>1000.6</v>
      </c>
      <c r="BA33" s="4">
        <f t="shared" si="44"/>
        <v>0</v>
      </c>
      <c r="BB33" s="4">
        <f t="shared" si="45"/>
        <v>0</v>
      </c>
      <c r="BC33" s="4" t="str">
        <f t="shared" si="46"/>
        <v>G0</v>
      </c>
      <c r="BD33" s="4">
        <f t="shared" si="47"/>
        <v>0</v>
      </c>
      <c r="BE33" s="19">
        <f t="shared" si="48"/>
        <v>8.5499999999999174E-2</v>
      </c>
      <c r="BF33" s="19">
        <f t="shared" si="49"/>
        <v>1.2030420815582488</v>
      </c>
      <c r="BG33" s="19">
        <f t="shared" si="50"/>
        <v>124.07543719768645</v>
      </c>
      <c r="BH33" s="1" t="str">
        <f t="shared" si="51"/>
        <v>T,2401,9.9,10.6,5,12,1000.5,0,0,G0,0</v>
      </c>
      <c r="BI33" s="1" t="str">
        <f t="shared" si="52"/>
        <v>T,2402,10.5,9.6,5,12,1000.6,0,0,G0,0</v>
      </c>
      <c r="BJ33" s="1" t="str">
        <f t="shared" si="12"/>
        <v/>
      </c>
      <c r="BK33" s="1" t="str">
        <f t="shared" si="13"/>
        <v>10.2,10.1,5.0,0.8,0.0,0.2,30.0,0.2</v>
      </c>
    </row>
    <row r="34" spans="1:63" x14ac:dyDescent="0.2">
      <c r="A34" s="4">
        <f t="shared" si="55"/>
        <v>0.6</v>
      </c>
      <c r="B34" s="4">
        <f t="shared" si="14"/>
        <v>2.9999999999999996</v>
      </c>
      <c r="C34" s="4">
        <f t="shared" si="15"/>
        <v>1</v>
      </c>
      <c r="D34" s="4">
        <v>1</v>
      </c>
      <c r="E34" s="4">
        <f t="shared" si="16"/>
        <v>0.6</v>
      </c>
      <c r="F34" s="19">
        <f t="shared" si="0"/>
        <v>0</v>
      </c>
      <c r="G34" s="19">
        <f t="shared" si="17"/>
        <v>0</v>
      </c>
      <c r="H34" s="19"/>
      <c r="I34" s="19">
        <f t="shared" si="18"/>
        <v>10.249415316289918</v>
      </c>
      <c r="J34" s="19">
        <f t="shared" si="19"/>
        <v>10.144</v>
      </c>
      <c r="K34" s="19"/>
      <c r="L34" s="19">
        <f t="shared" si="20"/>
        <v>0.80540362551952793</v>
      </c>
      <c r="M34" s="19">
        <f t="shared" si="21"/>
        <v>0.46499999999999991</v>
      </c>
      <c r="N34" s="19">
        <f t="shared" si="22"/>
        <v>0.92999999999999994</v>
      </c>
      <c r="O34" s="19">
        <f t="shared" si="23"/>
        <v>0.52359877559829882</v>
      </c>
      <c r="P34" s="19">
        <f t="shared" si="24"/>
        <v>29.999999999999996</v>
      </c>
      <c r="Q34" s="19">
        <f t="shared" si="53"/>
        <v>0.28799999999999959</v>
      </c>
      <c r="R34" s="19">
        <f t="shared" si="25"/>
        <v>-0.29999999999999993</v>
      </c>
      <c r="S34" s="19">
        <f t="shared" si="26"/>
        <v>0.51961524227066325</v>
      </c>
      <c r="T34" s="4" t="s">
        <v>0</v>
      </c>
      <c r="U34" s="4">
        <f t="shared" si="27"/>
        <v>2401</v>
      </c>
      <c r="V34" s="19">
        <f t="shared" si="1"/>
        <v>9.949415316289917</v>
      </c>
      <c r="W34" s="19">
        <f t="shared" si="2"/>
        <v>10.663615242270664</v>
      </c>
      <c r="X34" s="8">
        <f t="shared" si="28"/>
        <v>5</v>
      </c>
      <c r="Y34" s="4">
        <f t="shared" si="3"/>
        <v>12</v>
      </c>
      <c r="Z34" s="8">
        <f t="shared" si="29"/>
        <v>1000.6</v>
      </c>
      <c r="AA34" s="4">
        <f t="shared" si="30"/>
        <v>0</v>
      </c>
      <c r="AB34" s="4">
        <f t="shared" si="31"/>
        <v>0</v>
      </c>
      <c r="AC34" s="4" t="str">
        <f t="shared" si="32"/>
        <v>G0</v>
      </c>
      <c r="AD34" s="4">
        <f t="shared" si="33"/>
        <v>0</v>
      </c>
      <c r="AE34" s="4">
        <f t="shared" si="34"/>
        <v>0.7</v>
      </c>
      <c r="AF34" s="19">
        <f t="shared" si="4"/>
        <v>0</v>
      </c>
      <c r="AG34" s="19">
        <f t="shared" si="5"/>
        <v>0</v>
      </c>
      <c r="AH34" s="19"/>
      <c r="AI34" s="19">
        <f t="shared" si="6"/>
        <v>10.336450869370255</v>
      </c>
      <c r="AJ34" s="19">
        <f t="shared" si="7"/>
        <v>10.19425</v>
      </c>
      <c r="AK34" s="19"/>
      <c r="AL34" s="19">
        <f t="shared" si="8"/>
        <v>0.93530743608719369</v>
      </c>
      <c r="AM34" s="19">
        <f t="shared" si="9"/>
        <v>0.53999999999999992</v>
      </c>
      <c r="AN34" s="19">
        <f t="shared" si="35"/>
        <v>1.0799999999999998</v>
      </c>
      <c r="AO34" s="19">
        <f t="shared" si="36"/>
        <v>0.52359877559829882</v>
      </c>
      <c r="AP34" s="19">
        <f t="shared" si="37"/>
        <v>29.999999999999996</v>
      </c>
      <c r="AQ34" s="19">
        <f t="shared" si="54"/>
        <v>0.378000000000001</v>
      </c>
      <c r="AR34" s="19">
        <f t="shared" si="38"/>
        <v>0.29999999999999993</v>
      </c>
      <c r="AS34" s="19">
        <f t="shared" si="39"/>
        <v>-0.51961524227066325</v>
      </c>
      <c r="AT34" s="4" t="s">
        <v>0</v>
      </c>
      <c r="AU34" s="4">
        <f t="shared" si="40"/>
        <v>2402</v>
      </c>
      <c r="AV34" s="19">
        <f t="shared" si="10"/>
        <v>10.636450869370256</v>
      </c>
      <c r="AW34" s="19">
        <f t="shared" si="11"/>
        <v>9.6746347577293363</v>
      </c>
      <c r="AX34" s="8">
        <f t="shared" si="41"/>
        <v>5</v>
      </c>
      <c r="AY34" s="4">
        <f t="shared" si="42"/>
        <v>12</v>
      </c>
      <c r="AZ34" s="8">
        <f t="shared" si="43"/>
        <v>1000.7</v>
      </c>
      <c r="BA34" s="4">
        <f t="shared" si="44"/>
        <v>0</v>
      </c>
      <c r="BB34" s="4">
        <f t="shared" si="45"/>
        <v>0</v>
      </c>
      <c r="BC34" s="4" t="str">
        <f t="shared" si="46"/>
        <v>G0</v>
      </c>
      <c r="BD34" s="4">
        <f t="shared" si="47"/>
        <v>0</v>
      </c>
      <c r="BE34" s="19">
        <f t="shared" si="48"/>
        <v>0.1005000000000011</v>
      </c>
      <c r="BF34" s="19">
        <f t="shared" si="49"/>
        <v>1.2042010837065404</v>
      </c>
      <c r="BG34" s="19">
        <f t="shared" si="50"/>
        <v>124.78734947028273</v>
      </c>
      <c r="BH34" s="1" t="str">
        <f t="shared" si="51"/>
        <v>T,2401,9.9,10.7,5,12,1000.6,0,0,G0,0</v>
      </c>
      <c r="BI34" s="1" t="str">
        <f t="shared" si="52"/>
        <v>T,2402,10.6,9.7,5,12,1000.7,0,0,G0,0</v>
      </c>
      <c r="BJ34" s="1" t="str">
        <f t="shared" si="12"/>
        <v>T,2401,9.9,10.7,5,12,1000.6,0,0,G0,0|T,2402,10.6,9.7,5,12,1000.7,0,0,G0,0|</v>
      </c>
      <c r="BK34" s="1" t="str">
        <f t="shared" si="13"/>
        <v>10.2,10.1,5.0,0.9,0.0,0.3,30.0,0.3</v>
      </c>
    </row>
    <row r="35" spans="1:63" x14ac:dyDescent="0.2">
      <c r="A35" s="4">
        <f t="shared" si="55"/>
        <v>0.7</v>
      </c>
      <c r="B35" s="4">
        <f t="shared" si="14"/>
        <v>3.4999999999999996</v>
      </c>
      <c r="C35" s="4">
        <f t="shared" si="15"/>
        <v>0</v>
      </c>
      <c r="D35" s="4">
        <v>1</v>
      </c>
      <c r="E35" s="4">
        <f t="shared" si="16"/>
        <v>0.7</v>
      </c>
      <c r="F35" s="19">
        <f t="shared" si="0"/>
        <v>0</v>
      </c>
      <c r="G35" s="19">
        <f t="shared" si="17"/>
        <v>0</v>
      </c>
      <c r="H35" s="19"/>
      <c r="I35" s="19">
        <f t="shared" si="18"/>
        <v>10.336450869370255</v>
      </c>
      <c r="J35" s="19">
        <f t="shared" si="19"/>
        <v>10.19425</v>
      </c>
      <c r="K35" s="19"/>
      <c r="L35" s="19">
        <f t="shared" si="20"/>
        <v>0.93530743608719369</v>
      </c>
      <c r="M35" s="19">
        <f t="shared" si="21"/>
        <v>0.53999999999999992</v>
      </c>
      <c r="N35" s="19">
        <f t="shared" si="22"/>
        <v>1.0799999999999998</v>
      </c>
      <c r="O35" s="19">
        <f t="shared" si="23"/>
        <v>0.52359877559829882</v>
      </c>
      <c r="P35" s="19">
        <f t="shared" si="24"/>
        <v>29.999999999999996</v>
      </c>
      <c r="Q35" s="19">
        <f t="shared" si="53"/>
        <v>0.38850000000000068</v>
      </c>
      <c r="R35" s="19">
        <f t="shared" si="25"/>
        <v>-0.29999999999999993</v>
      </c>
      <c r="S35" s="19">
        <f t="shared" si="26"/>
        <v>0.51961524227066325</v>
      </c>
      <c r="T35" s="4" t="s">
        <v>0</v>
      </c>
      <c r="U35" s="4">
        <f t="shared" si="27"/>
        <v>2401</v>
      </c>
      <c r="V35" s="19">
        <f t="shared" si="1"/>
        <v>10.036450869370254</v>
      </c>
      <c r="W35" s="19">
        <f t="shared" si="2"/>
        <v>10.713865242270664</v>
      </c>
      <c r="X35" s="8">
        <f t="shared" si="28"/>
        <v>5</v>
      </c>
      <c r="Y35" s="4">
        <f t="shared" si="3"/>
        <v>12</v>
      </c>
      <c r="Z35" s="8">
        <f t="shared" si="29"/>
        <v>1000.7</v>
      </c>
      <c r="AA35" s="4">
        <f t="shared" si="30"/>
        <v>0</v>
      </c>
      <c r="AB35" s="4">
        <f t="shared" si="31"/>
        <v>0</v>
      </c>
      <c r="AC35" s="4" t="str">
        <f t="shared" si="32"/>
        <v>G0</v>
      </c>
      <c r="AD35" s="4">
        <f t="shared" si="33"/>
        <v>0</v>
      </c>
      <c r="AE35" s="4">
        <f t="shared" si="34"/>
        <v>0.79999999999999993</v>
      </c>
      <c r="AF35" s="19">
        <f t="shared" si="4"/>
        <v>0</v>
      </c>
      <c r="AG35" s="19">
        <f t="shared" si="5"/>
        <v>0</v>
      </c>
      <c r="AH35" s="19"/>
      <c r="AI35" s="19">
        <f t="shared" si="6"/>
        <v>10.436476803507357</v>
      </c>
      <c r="AJ35" s="19">
        <f t="shared" si="7"/>
        <v>10.252000000000001</v>
      </c>
      <c r="AK35" s="19"/>
      <c r="AL35" s="19">
        <f t="shared" si="8"/>
        <v>1.0652112466548593</v>
      </c>
      <c r="AM35" s="19">
        <f t="shared" si="9"/>
        <v>0.61499999999999988</v>
      </c>
      <c r="AN35" s="19">
        <f t="shared" si="35"/>
        <v>1.2299999999999998</v>
      </c>
      <c r="AO35" s="19">
        <f t="shared" si="36"/>
        <v>0.52359877559829882</v>
      </c>
      <c r="AP35" s="19">
        <f t="shared" si="37"/>
        <v>29.999999999999996</v>
      </c>
      <c r="AQ35" s="19">
        <f t="shared" si="54"/>
        <v>0.49350000000000094</v>
      </c>
      <c r="AR35" s="19">
        <f t="shared" si="38"/>
        <v>0.29999999999999993</v>
      </c>
      <c r="AS35" s="19">
        <f t="shared" si="39"/>
        <v>-0.51961524227066325</v>
      </c>
      <c r="AT35" s="4" t="s">
        <v>0</v>
      </c>
      <c r="AU35" s="4">
        <f t="shared" si="40"/>
        <v>2402</v>
      </c>
      <c r="AV35" s="19">
        <f t="shared" si="10"/>
        <v>10.736476803507358</v>
      </c>
      <c r="AW35" s="19">
        <f t="shared" si="11"/>
        <v>9.7323847577293368</v>
      </c>
      <c r="AX35" s="8">
        <f t="shared" si="41"/>
        <v>5</v>
      </c>
      <c r="AY35" s="4">
        <f t="shared" si="42"/>
        <v>12</v>
      </c>
      <c r="AZ35" s="8">
        <f t="shared" si="43"/>
        <v>1000.8</v>
      </c>
      <c r="BA35" s="4">
        <f t="shared" si="44"/>
        <v>0</v>
      </c>
      <c r="BB35" s="4">
        <f t="shared" si="45"/>
        <v>0</v>
      </c>
      <c r="BC35" s="4" t="str">
        <f t="shared" si="46"/>
        <v>G0</v>
      </c>
      <c r="BD35" s="4">
        <f t="shared" si="47"/>
        <v>0</v>
      </c>
      <c r="BE35" s="19">
        <f t="shared" si="48"/>
        <v>0.11549999999999995</v>
      </c>
      <c r="BF35" s="19">
        <f t="shared" si="49"/>
        <v>1.205545623358985</v>
      </c>
      <c r="BG35" s="19">
        <f t="shared" si="50"/>
        <v>125.49778324754922</v>
      </c>
      <c r="BH35" s="1" t="str">
        <f t="shared" si="51"/>
        <v>T,2401,10.0,10.7,5,12,1000.7,0,0,G0,0</v>
      </c>
      <c r="BI35" s="1" t="str">
        <f t="shared" si="52"/>
        <v>T,2402,10.7,9.7,5,12,1000.8,0,0,G0,0</v>
      </c>
      <c r="BJ35" s="1" t="str">
        <f t="shared" si="12"/>
        <v/>
      </c>
      <c r="BK35" s="1" t="str">
        <f t="shared" si="13"/>
        <v>10.3,10.2,5.0,1.1,0.0,0.4,30.0,0.4</v>
      </c>
    </row>
    <row r="36" spans="1:63" x14ac:dyDescent="0.2">
      <c r="A36" s="4">
        <f t="shared" si="55"/>
        <v>0.79999999999999993</v>
      </c>
      <c r="B36" s="4">
        <f t="shared" si="14"/>
        <v>3.9999999999999996</v>
      </c>
      <c r="C36" s="4">
        <f t="shared" si="15"/>
        <v>1</v>
      </c>
      <c r="D36" s="4">
        <v>1</v>
      </c>
      <c r="E36" s="4">
        <f t="shared" si="16"/>
        <v>0.79999999999999993</v>
      </c>
      <c r="F36" s="19">
        <f t="shared" si="0"/>
        <v>0</v>
      </c>
      <c r="G36" s="19">
        <f t="shared" si="17"/>
        <v>0</v>
      </c>
      <c r="H36" s="19"/>
      <c r="I36" s="19">
        <f t="shared" si="18"/>
        <v>10.436476803507357</v>
      </c>
      <c r="J36" s="19">
        <f t="shared" si="19"/>
        <v>10.252000000000001</v>
      </c>
      <c r="K36" s="19"/>
      <c r="L36" s="19">
        <f t="shared" si="20"/>
        <v>1.0652112466548593</v>
      </c>
      <c r="M36" s="19">
        <f t="shared" si="21"/>
        <v>0.61499999999999988</v>
      </c>
      <c r="N36" s="19">
        <f t="shared" si="22"/>
        <v>1.2299999999999998</v>
      </c>
      <c r="O36" s="19">
        <f t="shared" si="23"/>
        <v>0.52359877559829882</v>
      </c>
      <c r="P36" s="19">
        <f t="shared" si="24"/>
        <v>29.999999999999996</v>
      </c>
      <c r="Q36" s="19">
        <f t="shared" si="53"/>
        <v>0.50400000000000067</v>
      </c>
      <c r="R36" s="19">
        <f t="shared" si="25"/>
        <v>-0.29999999999999993</v>
      </c>
      <c r="S36" s="19">
        <f t="shared" si="26"/>
        <v>0.51961524227066325</v>
      </c>
      <c r="T36" s="4" t="s">
        <v>0</v>
      </c>
      <c r="U36" s="4">
        <f t="shared" si="27"/>
        <v>2401</v>
      </c>
      <c r="V36" s="19">
        <f t="shared" si="1"/>
        <v>10.136476803507357</v>
      </c>
      <c r="W36" s="19">
        <f t="shared" si="2"/>
        <v>10.771615242270665</v>
      </c>
      <c r="X36" s="8">
        <f t="shared" si="28"/>
        <v>5</v>
      </c>
      <c r="Y36" s="4">
        <f t="shared" si="3"/>
        <v>12</v>
      </c>
      <c r="Z36" s="8">
        <f t="shared" si="29"/>
        <v>1000.8</v>
      </c>
      <c r="AA36" s="4">
        <f t="shared" si="30"/>
        <v>0</v>
      </c>
      <c r="AB36" s="4">
        <f t="shared" si="31"/>
        <v>0</v>
      </c>
      <c r="AC36" s="4" t="str">
        <f t="shared" si="32"/>
        <v>G0</v>
      </c>
      <c r="AD36" s="4">
        <f t="shared" si="33"/>
        <v>0</v>
      </c>
      <c r="AE36" s="4">
        <f t="shared" si="34"/>
        <v>0.89999999999999991</v>
      </c>
      <c r="AF36" s="19">
        <f t="shared" si="4"/>
        <v>0</v>
      </c>
      <c r="AG36" s="19">
        <f t="shared" si="5"/>
        <v>0</v>
      </c>
      <c r="AH36" s="19"/>
      <c r="AI36" s="19">
        <f t="shared" si="6"/>
        <v>10.549493118701225</v>
      </c>
      <c r="AJ36" s="19">
        <f t="shared" si="7"/>
        <v>10.31725</v>
      </c>
      <c r="AK36" s="19"/>
      <c r="AL36" s="19">
        <f t="shared" si="8"/>
        <v>1.1951150572225251</v>
      </c>
      <c r="AM36" s="19">
        <f t="shared" si="9"/>
        <v>0.68999999999999984</v>
      </c>
      <c r="AN36" s="19">
        <f t="shared" si="35"/>
        <v>1.3799999999999997</v>
      </c>
      <c r="AO36" s="19">
        <f t="shared" si="36"/>
        <v>0.52359877559829882</v>
      </c>
      <c r="AP36" s="19">
        <f t="shared" si="37"/>
        <v>29.999999999999996</v>
      </c>
      <c r="AQ36" s="19">
        <f t="shared" si="54"/>
        <v>0.62399999999999889</v>
      </c>
      <c r="AR36" s="19">
        <f t="shared" si="38"/>
        <v>0.29999999999999993</v>
      </c>
      <c r="AS36" s="19">
        <f t="shared" si="39"/>
        <v>-0.51961524227066325</v>
      </c>
      <c r="AT36" s="4" t="s">
        <v>0</v>
      </c>
      <c r="AU36" s="4">
        <f t="shared" si="40"/>
        <v>2402</v>
      </c>
      <c r="AV36" s="19">
        <f t="shared" si="10"/>
        <v>10.849493118701226</v>
      </c>
      <c r="AW36" s="19">
        <f t="shared" si="11"/>
        <v>9.7976347577293357</v>
      </c>
      <c r="AX36" s="8">
        <f t="shared" si="41"/>
        <v>5</v>
      </c>
      <c r="AY36" s="4">
        <f t="shared" si="42"/>
        <v>12</v>
      </c>
      <c r="AZ36" s="8">
        <f t="shared" si="43"/>
        <v>1000.9</v>
      </c>
      <c r="BA36" s="4">
        <f t="shared" si="44"/>
        <v>0</v>
      </c>
      <c r="BB36" s="4">
        <f t="shared" si="45"/>
        <v>0</v>
      </c>
      <c r="BC36" s="4" t="str">
        <f t="shared" si="46"/>
        <v>G0</v>
      </c>
      <c r="BD36" s="4">
        <f t="shared" si="47"/>
        <v>0</v>
      </c>
      <c r="BE36" s="19">
        <f t="shared" si="48"/>
        <v>0.13049999999999792</v>
      </c>
      <c r="BF36" s="19">
        <f t="shared" si="49"/>
        <v>1.2070750805148802</v>
      </c>
      <c r="BG36" s="19">
        <f t="shared" si="50"/>
        <v>126.20652542442348</v>
      </c>
      <c r="BH36" s="1" t="str">
        <f t="shared" si="51"/>
        <v>T,2401,10.1,10.8,5,12,1000.8,0,0,G0,0</v>
      </c>
      <c r="BI36" s="1" t="str">
        <f t="shared" si="52"/>
        <v>T,2402,10.8,9.8,5,12,1000.9,0,0,G0,0</v>
      </c>
      <c r="BJ36" s="1" t="str">
        <f t="shared" si="12"/>
        <v>T,2401,10.1,10.8,5,12,1000.8,0,0,G0,0|T,2402,10.8,9.8,5,12,1000.9,0,0,G0,0|</v>
      </c>
      <c r="BK36" s="1" t="str">
        <f t="shared" si="13"/>
        <v>10.4,10.3,5.0,1.2,0.0,0.5,30.0,0.5</v>
      </c>
    </row>
    <row r="37" spans="1:63" x14ac:dyDescent="0.2">
      <c r="A37" s="4">
        <f t="shared" si="55"/>
        <v>0.89999999999999991</v>
      </c>
      <c r="B37" s="4">
        <f t="shared" si="14"/>
        <v>4.4999999999999991</v>
      </c>
      <c r="C37" s="4">
        <f t="shared" si="15"/>
        <v>0</v>
      </c>
      <c r="D37" s="4">
        <v>1</v>
      </c>
      <c r="E37" s="4">
        <f t="shared" si="16"/>
        <v>0.89999999999999991</v>
      </c>
      <c r="F37" s="19">
        <f t="shared" si="0"/>
        <v>0</v>
      </c>
      <c r="G37" s="19">
        <f t="shared" si="17"/>
        <v>0</v>
      </c>
      <c r="H37" s="19"/>
      <c r="I37" s="19">
        <f t="shared" si="18"/>
        <v>10.549493118701225</v>
      </c>
      <c r="J37" s="19">
        <f t="shared" si="19"/>
        <v>10.31725</v>
      </c>
      <c r="K37" s="19"/>
      <c r="L37" s="19">
        <f t="shared" si="20"/>
        <v>1.1951150572225251</v>
      </c>
      <c r="M37" s="19">
        <f t="shared" si="21"/>
        <v>0.68999999999999984</v>
      </c>
      <c r="N37" s="19">
        <f t="shared" si="22"/>
        <v>1.3799999999999997</v>
      </c>
      <c r="O37" s="19">
        <f t="shared" si="23"/>
        <v>0.52359877559829882</v>
      </c>
      <c r="P37" s="19">
        <f t="shared" si="24"/>
        <v>29.999999999999996</v>
      </c>
      <c r="Q37" s="19">
        <f t="shared" si="53"/>
        <v>0.63449999999999862</v>
      </c>
      <c r="R37" s="19">
        <f t="shared" si="25"/>
        <v>-0.29999999999999993</v>
      </c>
      <c r="S37" s="19">
        <f t="shared" si="26"/>
        <v>0.51961524227066325</v>
      </c>
      <c r="T37" s="4" t="s">
        <v>0</v>
      </c>
      <c r="U37" s="4">
        <f t="shared" si="27"/>
        <v>2401</v>
      </c>
      <c r="V37" s="19">
        <f t="shared" si="1"/>
        <v>10.249493118701224</v>
      </c>
      <c r="W37" s="19">
        <f t="shared" si="2"/>
        <v>10.836865242270664</v>
      </c>
      <c r="X37" s="8">
        <f t="shared" si="28"/>
        <v>5</v>
      </c>
      <c r="Y37" s="4">
        <f t="shared" si="3"/>
        <v>12</v>
      </c>
      <c r="Z37" s="8">
        <f t="shared" si="29"/>
        <v>1000.9</v>
      </c>
      <c r="AA37" s="4">
        <f t="shared" si="30"/>
        <v>0</v>
      </c>
      <c r="AB37" s="4">
        <f t="shared" si="31"/>
        <v>0</v>
      </c>
      <c r="AC37" s="4" t="str">
        <f t="shared" si="32"/>
        <v>G0</v>
      </c>
      <c r="AD37" s="4">
        <f t="shared" si="33"/>
        <v>0</v>
      </c>
      <c r="AE37" s="4">
        <f t="shared" si="34"/>
        <v>0.99999999999999989</v>
      </c>
      <c r="AF37" s="19">
        <f t="shared" si="4"/>
        <v>0</v>
      </c>
      <c r="AG37" s="19">
        <f t="shared" si="5"/>
        <v>0</v>
      </c>
      <c r="AH37" s="19"/>
      <c r="AI37" s="19">
        <f t="shared" si="6"/>
        <v>10.675499814951863</v>
      </c>
      <c r="AJ37" s="19">
        <f t="shared" si="7"/>
        <v>10.39</v>
      </c>
      <c r="AK37" s="19"/>
      <c r="AL37" s="19">
        <f t="shared" si="8"/>
        <v>1.3250188677901908</v>
      </c>
      <c r="AM37" s="19">
        <f t="shared" si="9"/>
        <v>0.76499999999999979</v>
      </c>
      <c r="AN37" s="19">
        <f t="shared" si="35"/>
        <v>1.5299999999999996</v>
      </c>
      <c r="AO37" s="19">
        <f t="shared" si="36"/>
        <v>0.52359877559829882</v>
      </c>
      <c r="AP37" s="19">
        <f t="shared" si="37"/>
        <v>29.999999999999996</v>
      </c>
      <c r="AQ37" s="19">
        <f t="shared" si="54"/>
        <v>0.76950000000000118</v>
      </c>
      <c r="AR37" s="19">
        <f t="shared" si="38"/>
        <v>0.29999999999999993</v>
      </c>
      <c r="AS37" s="19">
        <f t="shared" si="39"/>
        <v>-0.51961524227066325</v>
      </c>
      <c r="AT37" s="4" t="s">
        <v>0</v>
      </c>
      <c r="AU37" s="4">
        <f t="shared" si="40"/>
        <v>2402</v>
      </c>
      <c r="AV37" s="19">
        <f t="shared" si="10"/>
        <v>10.975499814951863</v>
      </c>
      <c r="AW37" s="19">
        <f t="shared" si="11"/>
        <v>9.8703847577293367</v>
      </c>
      <c r="AX37" s="8">
        <f t="shared" si="41"/>
        <v>5</v>
      </c>
      <c r="AY37" s="4">
        <f t="shared" si="42"/>
        <v>12</v>
      </c>
      <c r="AZ37" s="8">
        <f t="shared" si="43"/>
        <v>1001</v>
      </c>
      <c r="BA37" s="4">
        <f t="shared" si="44"/>
        <v>0</v>
      </c>
      <c r="BB37" s="4">
        <f t="shared" si="45"/>
        <v>0</v>
      </c>
      <c r="BC37" s="4" t="str">
        <f t="shared" si="46"/>
        <v>G0</v>
      </c>
      <c r="BD37" s="4">
        <f t="shared" si="47"/>
        <v>0</v>
      </c>
      <c r="BE37" s="19">
        <f t="shared" si="48"/>
        <v>0.14550000000000227</v>
      </c>
      <c r="BF37" s="19">
        <f t="shared" si="49"/>
        <v>1.2087887532567492</v>
      </c>
      <c r="BG37" s="19">
        <f t="shared" si="50"/>
        <v>126.91336597894292</v>
      </c>
      <c r="BH37" s="1" t="str">
        <f t="shared" si="51"/>
        <v>T,2401,10.2,10.8,5,12,1000.9,0,0,G0,0</v>
      </c>
      <c r="BI37" s="1" t="str">
        <f t="shared" si="52"/>
        <v>T,2402,11.0,9.9,5,12,1001.0,0,0,G0,0</v>
      </c>
      <c r="BJ37" s="1" t="str">
        <f t="shared" si="12"/>
        <v/>
      </c>
      <c r="BK37" s="1" t="str">
        <f t="shared" si="13"/>
        <v>10.5,10.3,5.0,1.4,0.0,0.6,30.0,0.6</v>
      </c>
    </row>
    <row r="38" spans="1:63" x14ac:dyDescent="0.2">
      <c r="A38" s="4">
        <f t="shared" si="55"/>
        <v>0.99999999999999989</v>
      </c>
      <c r="B38" s="4">
        <f t="shared" si="14"/>
        <v>4.9999999999999991</v>
      </c>
      <c r="C38" s="4">
        <f t="shared" si="15"/>
        <v>1</v>
      </c>
      <c r="D38" s="4">
        <v>1</v>
      </c>
      <c r="E38" s="4">
        <f t="shared" si="16"/>
        <v>0.99999999999999989</v>
      </c>
      <c r="F38" s="19">
        <f t="shared" si="0"/>
        <v>0</v>
      </c>
      <c r="G38" s="19">
        <f t="shared" si="17"/>
        <v>0</v>
      </c>
      <c r="H38" s="19"/>
      <c r="I38" s="19">
        <f t="shared" si="18"/>
        <v>10.675499814951863</v>
      </c>
      <c r="J38" s="19">
        <f t="shared" si="19"/>
        <v>10.39</v>
      </c>
      <c r="K38" s="19"/>
      <c r="L38" s="19">
        <f t="shared" si="20"/>
        <v>1.3250188677901908</v>
      </c>
      <c r="M38" s="19">
        <f t="shared" si="21"/>
        <v>0.76499999999999979</v>
      </c>
      <c r="N38" s="19">
        <f t="shared" si="22"/>
        <v>1.5299999999999996</v>
      </c>
      <c r="O38" s="19">
        <f t="shared" si="23"/>
        <v>0.52359877559829882</v>
      </c>
      <c r="P38" s="19">
        <f t="shared" si="24"/>
        <v>29.999999999999996</v>
      </c>
      <c r="Q38" s="19">
        <f t="shared" si="53"/>
        <v>0.78000000000000091</v>
      </c>
      <c r="R38" s="19">
        <f t="shared" si="25"/>
        <v>-0.29999999999999993</v>
      </c>
      <c r="S38" s="19">
        <f t="shared" si="26"/>
        <v>0.51961524227066325</v>
      </c>
      <c r="T38" s="4" t="s">
        <v>0</v>
      </c>
      <c r="U38" s="4">
        <f t="shared" si="27"/>
        <v>2401</v>
      </c>
      <c r="V38" s="19">
        <f t="shared" si="1"/>
        <v>10.375499814951862</v>
      </c>
      <c r="W38" s="19">
        <f t="shared" si="2"/>
        <v>10.909615242270664</v>
      </c>
      <c r="X38" s="8">
        <f t="shared" si="28"/>
        <v>5</v>
      </c>
      <c r="Y38" s="4">
        <f t="shared" si="3"/>
        <v>12</v>
      </c>
      <c r="Z38" s="8">
        <f t="shared" si="29"/>
        <v>1001</v>
      </c>
      <c r="AA38" s="4">
        <f t="shared" si="30"/>
        <v>0</v>
      </c>
      <c r="AB38" s="4">
        <f t="shared" si="31"/>
        <v>0</v>
      </c>
      <c r="AC38" s="4" t="str">
        <f t="shared" si="32"/>
        <v>G0</v>
      </c>
      <c r="AD38" s="4">
        <f t="shared" si="33"/>
        <v>0</v>
      </c>
      <c r="AE38" s="4">
        <f t="shared" si="34"/>
        <v>1.0999999999999999</v>
      </c>
      <c r="AF38" s="19">
        <f t="shared" si="4"/>
        <v>0</v>
      </c>
      <c r="AG38" s="19">
        <f t="shared" si="5"/>
        <v>0</v>
      </c>
      <c r="AH38" s="19"/>
      <c r="AI38" s="19">
        <f t="shared" si="6"/>
        <v>10.814496892259264</v>
      </c>
      <c r="AJ38" s="19">
        <f t="shared" si="7"/>
        <v>10.47025</v>
      </c>
      <c r="AK38" s="19"/>
      <c r="AL38" s="19">
        <f t="shared" si="8"/>
        <v>1.4549226783578566</v>
      </c>
      <c r="AM38" s="19">
        <f t="shared" si="9"/>
        <v>0.83999999999999975</v>
      </c>
      <c r="AN38" s="19">
        <f t="shared" si="35"/>
        <v>1.6799999999999997</v>
      </c>
      <c r="AO38" s="19">
        <f t="shared" si="36"/>
        <v>0.52359877559829882</v>
      </c>
      <c r="AP38" s="19">
        <f t="shared" si="37"/>
        <v>29.999999999999996</v>
      </c>
      <c r="AQ38" s="19">
        <f t="shared" si="54"/>
        <v>0.92999999999999994</v>
      </c>
      <c r="AR38" s="19">
        <f t="shared" si="38"/>
        <v>0.29999999999999993</v>
      </c>
      <c r="AS38" s="19">
        <f t="shared" si="39"/>
        <v>-0.51961524227066325</v>
      </c>
      <c r="AT38" s="4" t="s">
        <v>0</v>
      </c>
      <c r="AU38" s="4">
        <f t="shared" si="40"/>
        <v>2402</v>
      </c>
      <c r="AV38" s="19">
        <f t="shared" si="10"/>
        <v>11.114496892259265</v>
      </c>
      <c r="AW38" s="19">
        <f t="shared" si="11"/>
        <v>9.9506347577293361</v>
      </c>
      <c r="AX38" s="8">
        <f t="shared" si="41"/>
        <v>5</v>
      </c>
      <c r="AY38" s="4">
        <f t="shared" si="42"/>
        <v>12</v>
      </c>
      <c r="AZ38" s="8">
        <f t="shared" si="43"/>
        <v>1001.1</v>
      </c>
      <c r="BA38" s="4">
        <f t="shared" si="44"/>
        <v>0</v>
      </c>
      <c r="BB38" s="4">
        <f t="shared" si="45"/>
        <v>0</v>
      </c>
      <c r="BC38" s="4" t="str">
        <f t="shared" si="46"/>
        <v>G0</v>
      </c>
      <c r="BD38" s="4">
        <f t="shared" si="47"/>
        <v>0</v>
      </c>
      <c r="BE38" s="19">
        <f t="shared" si="48"/>
        <v>0.1604999999999987</v>
      </c>
      <c r="BF38" s="19">
        <f t="shared" si="49"/>
        <v>1.2106858593375922</v>
      </c>
      <c r="BG38" s="19">
        <f t="shared" si="50"/>
        <v>127.61809832860143</v>
      </c>
      <c r="BH38" s="1" t="str">
        <f t="shared" si="51"/>
        <v>T,2401,10.4,10.9,5,12,1001.0,0,0,G0,0</v>
      </c>
      <c r="BI38" s="1" t="str">
        <f t="shared" si="52"/>
        <v>T,2402,11.1,10.0,5,12,1001.1,0,0,G0,0</v>
      </c>
      <c r="BJ38" s="1" t="str">
        <f t="shared" si="12"/>
        <v>T,2401,10.4,10.9,5,12,1001.0,0,0,G0,0|T,2402,11.1,10.0,5,12,1001.1,0,0,G0,0|</v>
      </c>
      <c r="BK38" s="1" t="str">
        <f t="shared" si="13"/>
        <v>10.7,10.4,5.0,1.5,0.0,0.8,30.0,0.8</v>
      </c>
    </row>
    <row r="39" spans="1:63" x14ac:dyDescent="0.2">
      <c r="A39" s="4">
        <f t="shared" si="55"/>
        <v>1.0999999999999999</v>
      </c>
      <c r="B39" s="4">
        <f t="shared" si="14"/>
        <v>5.4999999999999991</v>
      </c>
      <c r="C39" s="4">
        <f t="shared" si="15"/>
        <v>0</v>
      </c>
      <c r="D39" s="4">
        <v>1</v>
      </c>
      <c r="E39" s="4">
        <f t="shared" si="16"/>
        <v>1.0999999999999999</v>
      </c>
      <c r="F39" s="19">
        <f t="shared" si="0"/>
        <v>0</v>
      </c>
      <c r="G39" s="19">
        <f t="shared" si="17"/>
        <v>0</v>
      </c>
      <c r="H39" s="19"/>
      <c r="I39" s="19">
        <f t="shared" si="18"/>
        <v>10.814496892259264</v>
      </c>
      <c r="J39" s="19">
        <f t="shared" si="19"/>
        <v>10.47025</v>
      </c>
      <c r="K39" s="19"/>
      <c r="L39" s="19">
        <f t="shared" si="20"/>
        <v>1.4549226783578566</v>
      </c>
      <c r="M39" s="19">
        <f t="shared" si="21"/>
        <v>0.83999999999999975</v>
      </c>
      <c r="N39" s="19">
        <f t="shared" si="22"/>
        <v>1.6799999999999997</v>
      </c>
      <c r="O39" s="19">
        <f t="shared" si="23"/>
        <v>0.52359877559829882</v>
      </c>
      <c r="P39" s="19">
        <f t="shared" si="24"/>
        <v>29.999999999999996</v>
      </c>
      <c r="Q39" s="19">
        <f t="shared" si="53"/>
        <v>0.94049999999999967</v>
      </c>
      <c r="R39" s="19">
        <f t="shared" si="25"/>
        <v>-0.29999999999999993</v>
      </c>
      <c r="S39" s="19">
        <f t="shared" si="26"/>
        <v>0.51961524227066325</v>
      </c>
      <c r="T39" s="4" t="s">
        <v>0</v>
      </c>
      <c r="U39" s="4">
        <f t="shared" si="27"/>
        <v>2401</v>
      </c>
      <c r="V39" s="19">
        <f t="shared" si="1"/>
        <v>10.514496892259263</v>
      </c>
      <c r="W39" s="19">
        <f t="shared" si="2"/>
        <v>10.989865242270664</v>
      </c>
      <c r="X39" s="8">
        <f t="shared" si="28"/>
        <v>5</v>
      </c>
      <c r="Y39" s="4">
        <f t="shared" si="3"/>
        <v>12</v>
      </c>
      <c r="Z39" s="8">
        <f t="shared" si="29"/>
        <v>1001.1</v>
      </c>
      <c r="AA39" s="4">
        <f t="shared" si="30"/>
        <v>0</v>
      </c>
      <c r="AB39" s="4">
        <f t="shared" si="31"/>
        <v>0</v>
      </c>
      <c r="AC39" s="4" t="str">
        <f t="shared" si="32"/>
        <v>G0</v>
      </c>
      <c r="AD39" s="4">
        <f t="shared" si="33"/>
        <v>0</v>
      </c>
      <c r="AE39" s="4">
        <f t="shared" si="34"/>
        <v>1.2</v>
      </c>
      <c r="AF39" s="19">
        <f t="shared" si="4"/>
        <v>0</v>
      </c>
      <c r="AG39" s="19">
        <f t="shared" si="5"/>
        <v>0</v>
      </c>
      <c r="AH39" s="19"/>
      <c r="AI39" s="19">
        <f t="shared" si="6"/>
        <v>10.966484350623432</v>
      </c>
      <c r="AJ39" s="19">
        <f t="shared" si="7"/>
        <v>10.558</v>
      </c>
      <c r="AK39" s="19"/>
      <c r="AL39" s="19">
        <f t="shared" si="8"/>
        <v>1.5848264889255226</v>
      </c>
      <c r="AM39" s="19">
        <f t="shared" si="9"/>
        <v>0.91499999999999981</v>
      </c>
      <c r="AN39" s="19">
        <f t="shared" si="35"/>
        <v>1.8299999999999998</v>
      </c>
      <c r="AO39" s="19">
        <f t="shared" si="36"/>
        <v>0.52359877559829882</v>
      </c>
      <c r="AP39" s="19">
        <f t="shared" si="37"/>
        <v>29.999999999999996</v>
      </c>
      <c r="AQ39" s="19">
        <f t="shared" si="54"/>
        <v>1.105499999999999</v>
      </c>
      <c r="AR39" s="19">
        <f t="shared" si="38"/>
        <v>0.29999999999999993</v>
      </c>
      <c r="AS39" s="19">
        <f t="shared" si="39"/>
        <v>-0.51961524227066325</v>
      </c>
      <c r="AT39" s="4" t="s">
        <v>0</v>
      </c>
      <c r="AU39" s="4">
        <f t="shared" si="40"/>
        <v>2402</v>
      </c>
      <c r="AV39" s="19">
        <f t="shared" si="10"/>
        <v>11.266484350623433</v>
      </c>
      <c r="AW39" s="19">
        <f t="shared" si="11"/>
        <v>10.038384757729336</v>
      </c>
      <c r="AX39" s="8">
        <f t="shared" si="41"/>
        <v>5</v>
      </c>
      <c r="AY39" s="4">
        <f t="shared" si="42"/>
        <v>12</v>
      </c>
      <c r="AZ39" s="8">
        <f t="shared" si="43"/>
        <v>1001.2</v>
      </c>
      <c r="BA39" s="4">
        <f t="shared" si="44"/>
        <v>0</v>
      </c>
      <c r="BB39" s="4">
        <f t="shared" si="45"/>
        <v>0</v>
      </c>
      <c r="BC39" s="4" t="str">
        <f t="shared" si="46"/>
        <v>G0</v>
      </c>
      <c r="BD39" s="4">
        <f t="shared" si="47"/>
        <v>0</v>
      </c>
      <c r="BE39" s="19">
        <f t="shared" si="48"/>
        <v>0.17549999999999907</v>
      </c>
      <c r="BF39" s="19">
        <f t="shared" si="49"/>
        <v>1.2127655379338595</v>
      </c>
      <c r="BG39" s="19">
        <f t="shared" si="50"/>
        <v>128.32051967141899</v>
      </c>
      <c r="BH39" s="1" t="str">
        <f t="shared" si="51"/>
        <v>T,2401,10.5,11.0,5,12,1001.1,0,0,G0,0</v>
      </c>
      <c r="BI39" s="1" t="str">
        <f t="shared" si="52"/>
        <v>T,2402,11.3,10.0,5,12,1001.2,0,0,G0,0</v>
      </c>
      <c r="BJ39" s="1" t="str">
        <f t="shared" si="12"/>
        <v/>
      </c>
      <c r="BK39" s="1" t="str">
        <f t="shared" si="13"/>
        <v>10.8,10.5,5.0,1.7,0.0,0.9,30.0,0.9</v>
      </c>
    </row>
    <row r="40" spans="1:63" x14ac:dyDescent="0.2">
      <c r="A40" s="4">
        <f t="shared" si="55"/>
        <v>1.2</v>
      </c>
      <c r="B40" s="4">
        <f t="shared" si="14"/>
        <v>5.9999999999999991</v>
      </c>
      <c r="C40" s="4">
        <f t="shared" si="15"/>
        <v>1</v>
      </c>
      <c r="D40" s="4">
        <v>1</v>
      </c>
      <c r="E40" s="4">
        <f t="shared" si="16"/>
        <v>1.2</v>
      </c>
      <c r="F40" s="19">
        <f t="shared" si="0"/>
        <v>0</v>
      </c>
      <c r="G40" s="19">
        <f t="shared" si="17"/>
        <v>0</v>
      </c>
      <c r="H40" s="19"/>
      <c r="I40" s="19">
        <f t="shared" si="18"/>
        <v>10.966484350623432</v>
      </c>
      <c r="J40" s="19">
        <f t="shared" si="19"/>
        <v>10.558</v>
      </c>
      <c r="K40" s="19"/>
      <c r="L40" s="19">
        <f t="shared" si="20"/>
        <v>1.5848264889255226</v>
      </c>
      <c r="M40" s="19">
        <f t="shared" si="21"/>
        <v>0.91499999999999981</v>
      </c>
      <c r="N40" s="19">
        <f t="shared" si="22"/>
        <v>1.8299999999999998</v>
      </c>
      <c r="O40" s="19">
        <f t="shared" si="23"/>
        <v>0.52359877559829882</v>
      </c>
      <c r="P40" s="19">
        <f t="shared" si="24"/>
        <v>29.999999999999996</v>
      </c>
      <c r="Q40" s="19">
        <f t="shared" si="53"/>
        <v>1.1159999999999988</v>
      </c>
      <c r="R40" s="19">
        <f t="shared" si="25"/>
        <v>-0.29999999999999993</v>
      </c>
      <c r="S40" s="19">
        <f t="shared" si="26"/>
        <v>0.51961524227066325</v>
      </c>
      <c r="T40" s="4" t="s">
        <v>0</v>
      </c>
      <c r="U40" s="4">
        <f t="shared" si="27"/>
        <v>2401</v>
      </c>
      <c r="V40" s="19">
        <f t="shared" si="1"/>
        <v>10.666484350623431</v>
      </c>
      <c r="W40" s="19">
        <f t="shared" si="2"/>
        <v>11.077615242270664</v>
      </c>
      <c r="X40" s="8">
        <f t="shared" si="28"/>
        <v>5</v>
      </c>
      <c r="Y40" s="4">
        <f t="shared" si="3"/>
        <v>12</v>
      </c>
      <c r="Z40" s="8">
        <f t="shared" si="29"/>
        <v>1001.2</v>
      </c>
      <c r="AA40" s="4">
        <f t="shared" si="30"/>
        <v>0</v>
      </c>
      <c r="AB40" s="4">
        <f t="shared" si="31"/>
        <v>0</v>
      </c>
      <c r="AC40" s="4" t="str">
        <f t="shared" si="32"/>
        <v>G0</v>
      </c>
      <c r="AD40" s="4">
        <f t="shared" si="33"/>
        <v>0</v>
      </c>
      <c r="AE40" s="4">
        <f t="shared" si="34"/>
        <v>1.3</v>
      </c>
      <c r="AF40" s="19">
        <f t="shared" si="4"/>
        <v>0</v>
      </c>
      <c r="AG40" s="19">
        <f t="shared" si="5"/>
        <v>0</v>
      </c>
      <c r="AH40" s="19"/>
      <c r="AI40" s="19">
        <f t="shared" si="6"/>
        <v>11.13146219004437</v>
      </c>
      <c r="AJ40" s="19">
        <f t="shared" si="7"/>
        <v>10.65325</v>
      </c>
      <c r="AK40" s="19"/>
      <c r="AL40" s="19">
        <f t="shared" si="8"/>
        <v>1.7147302994931886</v>
      </c>
      <c r="AM40" s="19">
        <f t="shared" si="9"/>
        <v>0.98999999999999988</v>
      </c>
      <c r="AN40" s="19">
        <f t="shared" si="35"/>
        <v>1.98</v>
      </c>
      <c r="AO40" s="19">
        <f t="shared" si="36"/>
        <v>0.52359877559829882</v>
      </c>
      <c r="AP40" s="19">
        <f t="shared" si="37"/>
        <v>29.999999999999996</v>
      </c>
      <c r="AQ40" s="19">
        <f t="shared" si="54"/>
        <v>1.2960000000000016</v>
      </c>
      <c r="AR40" s="19">
        <f t="shared" si="38"/>
        <v>0.29999999999999993</v>
      </c>
      <c r="AS40" s="19">
        <f t="shared" si="39"/>
        <v>-0.51961524227066325</v>
      </c>
      <c r="AT40" s="4" t="s">
        <v>0</v>
      </c>
      <c r="AU40" s="4">
        <f t="shared" si="40"/>
        <v>2402</v>
      </c>
      <c r="AV40" s="19">
        <f t="shared" si="10"/>
        <v>11.431462190044371</v>
      </c>
      <c r="AW40" s="19">
        <f t="shared" si="11"/>
        <v>10.133634757729336</v>
      </c>
      <c r="AX40" s="8">
        <f t="shared" si="41"/>
        <v>5</v>
      </c>
      <c r="AY40" s="4">
        <f t="shared" si="42"/>
        <v>12</v>
      </c>
      <c r="AZ40" s="8">
        <f t="shared" si="43"/>
        <v>1001.3</v>
      </c>
      <c r="BA40" s="4">
        <f t="shared" si="44"/>
        <v>0</v>
      </c>
      <c r="BB40" s="4">
        <f t="shared" si="45"/>
        <v>0</v>
      </c>
      <c r="BC40" s="4" t="str">
        <f t="shared" si="46"/>
        <v>G0</v>
      </c>
      <c r="BD40" s="4">
        <f t="shared" si="47"/>
        <v>0</v>
      </c>
      <c r="BE40" s="19">
        <f t="shared" si="48"/>
        <v>0.19050000000000253</v>
      </c>
      <c r="BF40" s="19">
        <f t="shared" si="49"/>
        <v>1.2150268515551454</v>
      </c>
      <c r="BG40" s="19">
        <f t="shared" si="50"/>
        <v>129.02043131041231</v>
      </c>
      <c r="BH40" s="1" t="str">
        <f t="shared" si="51"/>
        <v>T,2401,10.7,11.1,5,12,1001.2,0,0,G0,0</v>
      </c>
      <c r="BI40" s="1" t="str">
        <f t="shared" si="52"/>
        <v>T,2402,11.4,10.1,5,12,1001.3,0,0,G0,0</v>
      </c>
      <c r="BJ40" s="1" t="str">
        <f t="shared" si="12"/>
        <v>T,2401,10.7,11.1,5,12,1001.2,0,0,G0,0|T,2402,11.4,10.1,5,12,1001.3,0,0,G0,0|</v>
      </c>
      <c r="BK40" s="1" t="str">
        <f t="shared" si="13"/>
        <v>11.0,10.6,5.0,1.8,0.0,1.1,30.0,1.1</v>
      </c>
    </row>
    <row r="41" spans="1:63" x14ac:dyDescent="0.2">
      <c r="A41" s="4">
        <f t="shared" si="55"/>
        <v>1.3</v>
      </c>
      <c r="B41" s="4">
        <f t="shared" si="14"/>
        <v>6.5</v>
      </c>
      <c r="C41" s="4">
        <f t="shared" si="15"/>
        <v>0</v>
      </c>
      <c r="D41" s="4">
        <v>1</v>
      </c>
      <c r="E41" s="4">
        <f t="shared" si="16"/>
        <v>1.3</v>
      </c>
      <c r="F41" s="19">
        <f t="shared" si="0"/>
        <v>0</v>
      </c>
      <c r="G41" s="19">
        <f t="shared" si="17"/>
        <v>0</v>
      </c>
      <c r="H41" s="19"/>
      <c r="I41" s="19">
        <f t="shared" si="18"/>
        <v>11.13146219004437</v>
      </c>
      <c r="J41" s="19">
        <f t="shared" si="19"/>
        <v>10.65325</v>
      </c>
      <c r="K41" s="19"/>
      <c r="L41" s="19">
        <f t="shared" si="20"/>
        <v>1.7147302994931886</v>
      </c>
      <c r="M41" s="19">
        <f t="shared" si="21"/>
        <v>0.98999999999999988</v>
      </c>
      <c r="N41" s="19">
        <f t="shared" si="22"/>
        <v>1.98</v>
      </c>
      <c r="O41" s="19">
        <f t="shared" si="23"/>
        <v>0.52359877559829882</v>
      </c>
      <c r="P41" s="19">
        <f t="shared" si="24"/>
        <v>29.999999999999996</v>
      </c>
      <c r="Q41" s="19">
        <f t="shared" si="53"/>
        <v>1.3065000000000013</v>
      </c>
      <c r="R41" s="19">
        <f t="shared" si="25"/>
        <v>-0.29999999999999993</v>
      </c>
      <c r="S41" s="19">
        <f t="shared" si="26"/>
        <v>0.51961524227066325</v>
      </c>
      <c r="T41" s="4" t="s">
        <v>0</v>
      </c>
      <c r="U41" s="4">
        <f t="shared" si="27"/>
        <v>2401</v>
      </c>
      <c r="V41" s="19">
        <f t="shared" si="1"/>
        <v>10.83146219004437</v>
      </c>
      <c r="W41" s="19">
        <f t="shared" si="2"/>
        <v>11.172865242270664</v>
      </c>
      <c r="X41" s="8">
        <f t="shared" si="28"/>
        <v>5</v>
      </c>
      <c r="Y41" s="4">
        <f t="shared" si="3"/>
        <v>12</v>
      </c>
      <c r="Z41" s="8">
        <f t="shared" si="29"/>
        <v>1001.3</v>
      </c>
      <c r="AA41" s="4">
        <f t="shared" si="30"/>
        <v>0</v>
      </c>
      <c r="AB41" s="4">
        <f t="shared" si="31"/>
        <v>0</v>
      </c>
      <c r="AC41" s="4" t="str">
        <f t="shared" si="32"/>
        <v>G0</v>
      </c>
      <c r="AD41" s="4">
        <f t="shared" si="33"/>
        <v>0</v>
      </c>
      <c r="AE41" s="4">
        <f t="shared" si="34"/>
        <v>1.4000000000000001</v>
      </c>
      <c r="AF41" s="19">
        <f t="shared" si="4"/>
        <v>0</v>
      </c>
      <c r="AG41" s="19">
        <f t="shared" si="5"/>
        <v>0</v>
      </c>
      <c r="AH41" s="19"/>
      <c r="AI41" s="19">
        <f t="shared" si="6"/>
        <v>11.309430410522072</v>
      </c>
      <c r="AJ41" s="19">
        <f t="shared" si="7"/>
        <v>10.756</v>
      </c>
      <c r="AK41" s="19"/>
      <c r="AL41" s="19">
        <f t="shared" si="8"/>
        <v>1.8446341100608545</v>
      </c>
      <c r="AM41" s="19">
        <f t="shared" si="9"/>
        <v>1.0649999999999999</v>
      </c>
      <c r="AN41" s="19">
        <f t="shared" si="35"/>
        <v>2.1300000000000003</v>
      </c>
      <c r="AO41" s="19">
        <f t="shared" si="36"/>
        <v>0.52359877559829882</v>
      </c>
      <c r="AP41" s="19">
        <f t="shared" si="37"/>
        <v>29.999999999999996</v>
      </c>
      <c r="AQ41" s="19">
        <f t="shared" si="54"/>
        <v>1.5015000000000014</v>
      </c>
      <c r="AR41" s="19">
        <f t="shared" si="38"/>
        <v>0.29999999999999993</v>
      </c>
      <c r="AS41" s="19">
        <f t="shared" si="39"/>
        <v>-0.51961524227066325</v>
      </c>
      <c r="AT41" s="4" t="s">
        <v>0</v>
      </c>
      <c r="AU41" s="4">
        <f t="shared" si="40"/>
        <v>2402</v>
      </c>
      <c r="AV41" s="19">
        <f t="shared" si="10"/>
        <v>11.609430410522073</v>
      </c>
      <c r="AW41" s="19">
        <f t="shared" si="11"/>
        <v>10.236384757729336</v>
      </c>
      <c r="AX41" s="8">
        <f t="shared" si="41"/>
        <v>5</v>
      </c>
      <c r="AY41" s="4">
        <f t="shared" si="42"/>
        <v>12</v>
      </c>
      <c r="AZ41" s="8">
        <f t="shared" si="43"/>
        <v>1001.4</v>
      </c>
      <c r="BA41" s="4">
        <f t="shared" si="44"/>
        <v>0</v>
      </c>
      <c r="BB41" s="4">
        <f t="shared" si="45"/>
        <v>0</v>
      </c>
      <c r="BC41" s="4" t="str">
        <f t="shared" si="46"/>
        <v>G0</v>
      </c>
      <c r="BD41" s="4">
        <f t="shared" si="47"/>
        <v>0</v>
      </c>
      <c r="BE41" s="19">
        <f t="shared" si="48"/>
        <v>0.20549999999999985</v>
      </c>
      <c r="BF41" s="19">
        <f t="shared" si="49"/>
        <v>1.2174687881009532</v>
      </c>
      <c r="BG41" s="19">
        <f t="shared" si="50"/>
        <v>129.71763896030134</v>
      </c>
      <c r="BH41" s="1" t="str">
        <f t="shared" si="51"/>
        <v>T,2401,10.8,11.2,5,12,1001.3,0,0,G0,0</v>
      </c>
      <c r="BI41" s="1" t="str">
        <f t="shared" si="52"/>
        <v>T,2402,11.6,10.2,5,12,1001.4,0,0,G0,0</v>
      </c>
      <c r="BJ41" s="1" t="str">
        <f t="shared" si="12"/>
        <v/>
      </c>
      <c r="BK41" s="1" t="str">
        <f t="shared" si="13"/>
        <v>11.1,10.7,5.0,2.0,0.0,1.3,30.0,1.3</v>
      </c>
    </row>
    <row r="42" spans="1:63" x14ac:dyDescent="0.2">
      <c r="A42" s="4">
        <f t="shared" si="55"/>
        <v>1.4000000000000001</v>
      </c>
      <c r="B42" s="4">
        <f t="shared" si="14"/>
        <v>7</v>
      </c>
      <c r="C42" s="4">
        <f t="shared" si="15"/>
        <v>1</v>
      </c>
      <c r="D42" s="4">
        <v>1</v>
      </c>
      <c r="E42" s="4">
        <f t="shared" si="16"/>
        <v>1.4000000000000001</v>
      </c>
      <c r="F42" s="19">
        <f t="shared" si="0"/>
        <v>0</v>
      </c>
      <c r="G42" s="19">
        <f t="shared" si="17"/>
        <v>0</v>
      </c>
      <c r="H42" s="19"/>
      <c r="I42" s="19">
        <f t="shared" si="18"/>
        <v>11.309430410522072</v>
      </c>
      <c r="J42" s="19">
        <f t="shared" si="19"/>
        <v>10.756</v>
      </c>
      <c r="K42" s="19"/>
      <c r="L42" s="19">
        <f t="shared" si="20"/>
        <v>1.8446341100608545</v>
      </c>
      <c r="M42" s="19">
        <f t="shared" si="21"/>
        <v>1.0649999999999999</v>
      </c>
      <c r="N42" s="19">
        <f t="shared" si="22"/>
        <v>2.1300000000000003</v>
      </c>
      <c r="O42" s="19">
        <f t="shared" si="23"/>
        <v>0.52359877559829882</v>
      </c>
      <c r="P42" s="19">
        <f t="shared" si="24"/>
        <v>29.999999999999996</v>
      </c>
      <c r="Q42" s="19">
        <f t="shared" si="53"/>
        <v>1.5120000000000011</v>
      </c>
      <c r="R42" s="19">
        <f t="shared" si="25"/>
        <v>-0.29999999999999993</v>
      </c>
      <c r="S42" s="19">
        <f t="shared" si="26"/>
        <v>0.51961524227066325</v>
      </c>
      <c r="T42" s="4" t="s">
        <v>0</v>
      </c>
      <c r="U42" s="4">
        <f t="shared" si="27"/>
        <v>2401</v>
      </c>
      <c r="V42" s="19">
        <f t="shared" si="1"/>
        <v>11.009430410522071</v>
      </c>
      <c r="W42" s="19">
        <f t="shared" si="2"/>
        <v>11.275615242270664</v>
      </c>
      <c r="X42" s="8">
        <f t="shared" si="28"/>
        <v>5</v>
      </c>
      <c r="Y42" s="4">
        <f t="shared" si="3"/>
        <v>12</v>
      </c>
      <c r="Z42" s="8">
        <f t="shared" si="29"/>
        <v>1001.4</v>
      </c>
      <c r="AA42" s="4">
        <f t="shared" si="30"/>
        <v>0</v>
      </c>
      <c r="AB42" s="4">
        <f t="shared" si="31"/>
        <v>0</v>
      </c>
      <c r="AC42" s="4" t="str">
        <f t="shared" si="32"/>
        <v>G0</v>
      </c>
      <c r="AD42" s="4">
        <f t="shared" si="33"/>
        <v>0</v>
      </c>
      <c r="AE42" s="4">
        <f t="shared" si="34"/>
        <v>1.5000000000000002</v>
      </c>
      <c r="AF42" s="19">
        <f t="shared" si="4"/>
        <v>0</v>
      </c>
      <c r="AG42" s="19">
        <f t="shared" si="5"/>
        <v>0</v>
      </c>
      <c r="AH42" s="19"/>
      <c r="AI42" s="19">
        <f t="shared" si="6"/>
        <v>11.500389012056541</v>
      </c>
      <c r="AJ42" s="19">
        <f t="shared" si="7"/>
        <v>10.866250000000001</v>
      </c>
      <c r="AK42" s="19"/>
      <c r="AL42" s="19">
        <f t="shared" si="8"/>
        <v>1.9745379206285203</v>
      </c>
      <c r="AM42" s="19">
        <f t="shared" si="9"/>
        <v>1.1399999999999999</v>
      </c>
      <c r="AN42" s="19">
        <f t="shared" si="35"/>
        <v>2.2800000000000002</v>
      </c>
      <c r="AO42" s="19">
        <f t="shared" si="36"/>
        <v>0.52359877559829882</v>
      </c>
      <c r="AP42" s="19">
        <f t="shared" si="37"/>
        <v>29.999999999999996</v>
      </c>
      <c r="AQ42" s="19">
        <f t="shared" si="54"/>
        <v>1.7220000000000018</v>
      </c>
      <c r="AR42" s="19">
        <f t="shared" si="38"/>
        <v>0.29999999999999993</v>
      </c>
      <c r="AS42" s="19">
        <f t="shared" si="39"/>
        <v>-0.51961524227066325</v>
      </c>
      <c r="AT42" s="4" t="s">
        <v>0</v>
      </c>
      <c r="AU42" s="4">
        <f t="shared" si="40"/>
        <v>2402</v>
      </c>
      <c r="AV42" s="19">
        <f t="shared" si="10"/>
        <v>11.800389012056542</v>
      </c>
      <c r="AW42" s="19">
        <f t="shared" si="11"/>
        <v>10.346634757729337</v>
      </c>
      <c r="AX42" s="8">
        <f t="shared" si="41"/>
        <v>5</v>
      </c>
      <c r="AY42" s="4">
        <f t="shared" si="42"/>
        <v>12</v>
      </c>
      <c r="AZ42" s="8">
        <f t="shared" si="43"/>
        <v>1001.5</v>
      </c>
      <c r="BA42" s="4">
        <f t="shared" si="44"/>
        <v>0</v>
      </c>
      <c r="BB42" s="4">
        <f t="shared" si="45"/>
        <v>0</v>
      </c>
      <c r="BC42" s="4" t="str">
        <f t="shared" si="46"/>
        <v>G0</v>
      </c>
      <c r="BD42" s="4">
        <f t="shared" si="47"/>
        <v>0</v>
      </c>
      <c r="BE42" s="19">
        <f t="shared" si="48"/>
        <v>0.22050000000000025</v>
      </c>
      <c r="BF42" s="19">
        <f t="shared" si="49"/>
        <v>1.220090263054338</v>
      </c>
      <c r="BG42" s="19">
        <f t="shared" si="50"/>
        <v>130.41195303541841</v>
      </c>
      <c r="BH42" s="1" t="str">
        <f t="shared" si="51"/>
        <v>T,2401,11.0,11.3,5,12,1001.4,0,0,G0,0</v>
      </c>
      <c r="BI42" s="1" t="str">
        <f t="shared" si="52"/>
        <v>T,2402,11.8,10.3,5,12,1001.5,0,0,G0,0</v>
      </c>
      <c r="BJ42" s="1" t="str">
        <f t="shared" si="12"/>
        <v>T,2401,11.0,11.3,5,12,1001.4,0,0,G0,0|T,2402,11.8,10.3,5,12,1001.5,0,0,G0,0|</v>
      </c>
      <c r="BK42" s="1" t="str">
        <f t="shared" si="13"/>
        <v>11.3,10.8,5.0,2.1,0.0,1.5,30.0,1.5</v>
      </c>
    </row>
    <row r="43" spans="1:63" x14ac:dyDescent="0.2">
      <c r="A43" s="4">
        <f t="shared" si="55"/>
        <v>1.5000000000000002</v>
      </c>
      <c r="B43" s="4">
        <f t="shared" si="14"/>
        <v>7.5000000000000009</v>
      </c>
      <c r="C43" s="4">
        <f t="shared" si="15"/>
        <v>0</v>
      </c>
      <c r="D43" s="4">
        <v>1</v>
      </c>
      <c r="E43" s="4">
        <f t="shared" si="16"/>
        <v>1.5000000000000002</v>
      </c>
      <c r="F43" s="19">
        <f t="shared" si="0"/>
        <v>0</v>
      </c>
      <c r="G43" s="19">
        <f t="shared" si="17"/>
        <v>0</v>
      </c>
      <c r="H43" s="19"/>
      <c r="I43" s="19">
        <f t="shared" si="18"/>
        <v>11.500389012056541</v>
      </c>
      <c r="J43" s="19">
        <f t="shared" si="19"/>
        <v>10.866250000000001</v>
      </c>
      <c r="K43" s="19"/>
      <c r="L43" s="19">
        <f t="shared" si="20"/>
        <v>1.9745379206285203</v>
      </c>
      <c r="M43" s="19">
        <f t="shared" si="21"/>
        <v>1.1399999999999999</v>
      </c>
      <c r="N43" s="19">
        <f t="shared" si="22"/>
        <v>2.2800000000000002</v>
      </c>
      <c r="O43" s="19">
        <f t="shared" si="23"/>
        <v>0.52359877559829882</v>
      </c>
      <c r="P43" s="19">
        <f t="shared" si="24"/>
        <v>29.999999999999996</v>
      </c>
      <c r="Q43" s="19">
        <f t="shared" si="53"/>
        <v>1.7325000000000013</v>
      </c>
      <c r="R43" s="19">
        <f t="shared" si="25"/>
        <v>-0.29999999999999993</v>
      </c>
      <c r="S43" s="19">
        <f t="shared" si="26"/>
        <v>0.51961524227066325</v>
      </c>
      <c r="T43" s="4" t="s">
        <v>0</v>
      </c>
      <c r="U43" s="4">
        <f t="shared" si="27"/>
        <v>2401</v>
      </c>
      <c r="V43" s="19">
        <f t="shared" si="1"/>
        <v>11.20038901205654</v>
      </c>
      <c r="W43" s="19">
        <f t="shared" si="2"/>
        <v>11.385865242270665</v>
      </c>
      <c r="X43" s="8">
        <f t="shared" si="28"/>
        <v>5</v>
      </c>
      <c r="Y43" s="4">
        <f t="shared" si="3"/>
        <v>12</v>
      </c>
      <c r="Z43" s="8">
        <f t="shared" si="29"/>
        <v>1001.5</v>
      </c>
      <c r="AA43" s="4">
        <f t="shared" si="30"/>
        <v>0</v>
      </c>
      <c r="AB43" s="4">
        <f t="shared" si="31"/>
        <v>0</v>
      </c>
      <c r="AC43" s="4" t="str">
        <f t="shared" si="32"/>
        <v>G0</v>
      </c>
      <c r="AD43" s="4">
        <f t="shared" si="33"/>
        <v>0</v>
      </c>
      <c r="AE43" s="4">
        <f t="shared" si="34"/>
        <v>1.6000000000000003</v>
      </c>
      <c r="AF43" s="19">
        <f t="shared" si="4"/>
        <v>0</v>
      </c>
      <c r="AG43" s="19">
        <f t="shared" si="5"/>
        <v>0</v>
      </c>
      <c r="AH43" s="19"/>
      <c r="AI43" s="19">
        <f t="shared" si="6"/>
        <v>11.704337994647776</v>
      </c>
      <c r="AJ43" s="19">
        <f t="shared" si="7"/>
        <v>10.984</v>
      </c>
      <c r="AK43" s="19"/>
      <c r="AL43" s="19">
        <f t="shared" si="8"/>
        <v>2.1044417311961867</v>
      </c>
      <c r="AM43" s="19">
        <f t="shared" si="9"/>
        <v>1.2149999999999999</v>
      </c>
      <c r="AN43" s="19">
        <f t="shared" si="35"/>
        <v>2.4300000000000006</v>
      </c>
      <c r="AO43" s="19">
        <f t="shared" si="36"/>
        <v>0.5235987755982987</v>
      </c>
      <c r="AP43" s="19">
        <f t="shared" si="37"/>
        <v>29.999999999999989</v>
      </c>
      <c r="AQ43" s="19">
        <f t="shared" si="54"/>
        <v>1.9575000000000016</v>
      </c>
      <c r="AR43" s="19">
        <f t="shared" si="38"/>
        <v>0.29999999999999988</v>
      </c>
      <c r="AS43" s="19">
        <f t="shared" si="39"/>
        <v>-0.51961524227066325</v>
      </c>
      <c r="AT43" s="4" t="s">
        <v>0</v>
      </c>
      <c r="AU43" s="4">
        <f t="shared" si="40"/>
        <v>2402</v>
      </c>
      <c r="AV43" s="19">
        <f t="shared" si="10"/>
        <v>12.004337994647777</v>
      </c>
      <c r="AW43" s="19">
        <f t="shared" si="11"/>
        <v>10.464384757729336</v>
      </c>
      <c r="AX43" s="8">
        <f t="shared" si="41"/>
        <v>5</v>
      </c>
      <c r="AY43" s="4">
        <f t="shared" si="42"/>
        <v>12</v>
      </c>
      <c r="AZ43" s="8">
        <f t="shared" si="43"/>
        <v>1001.6</v>
      </c>
      <c r="BA43" s="4">
        <f t="shared" si="44"/>
        <v>0</v>
      </c>
      <c r="BB43" s="4">
        <f t="shared" si="45"/>
        <v>0</v>
      </c>
      <c r="BC43" s="4" t="str">
        <f t="shared" si="46"/>
        <v>G0</v>
      </c>
      <c r="BD43" s="4">
        <f t="shared" si="47"/>
        <v>0</v>
      </c>
      <c r="BE43" s="19">
        <f t="shared" si="48"/>
        <v>0.23549999999999974</v>
      </c>
      <c r="BF43" s="19">
        <f t="shared" si="49"/>
        <v>1.2228901218016306</v>
      </c>
      <c r="BG43" s="19">
        <f t="shared" si="50"/>
        <v>131.10318891792892</v>
      </c>
      <c r="BH43" s="1" t="str">
        <f t="shared" si="51"/>
        <v>T,2401,11.2,11.4,5,12,1001.5,0,0,G0,0</v>
      </c>
      <c r="BI43" s="1" t="str">
        <f t="shared" si="52"/>
        <v>T,2402,12.0,10.5,5,12,1001.6,0,0,G0,0</v>
      </c>
      <c r="BJ43" s="1" t="str">
        <f t="shared" si="12"/>
        <v/>
      </c>
      <c r="BK43" s="1" t="str">
        <f t="shared" si="13"/>
        <v>11.5,10.9,5.0,2.3,0.0,1.7,30.0,1.7</v>
      </c>
    </row>
    <row r="44" spans="1:63" x14ac:dyDescent="0.2">
      <c r="A44" s="4">
        <f t="shared" si="55"/>
        <v>1.6000000000000003</v>
      </c>
      <c r="B44" s="4">
        <f t="shared" si="14"/>
        <v>8.0000000000000018</v>
      </c>
      <c r="C44" s="4">
        <f t="shared" si="15"/>
        <v>1</v>
      </c>
      <c r="D44" s="4">
        <v>1</v>
      </c>
      <c r="E44" s="4">
        <f t="shared" si="16"/>
        <v>1.6000000000000003</v>
      </c>
      <c r="F44" s="19">
        <f t="shared" si="0"/>
        <v>0</v>
      </c>
      <c r="G44" s="19">
        <f t="shared" si="17"/>
        <v>0</v>
      </c>
      <c r="H44" s="19"/>
      <c r="I44" s="19">
        <f t="shared" si="18"/>
        <v>11.704337994647776</v>
      </c>
      <c r="J44" s="19">
        <f t="shared" si="19"/>
        <v>10.984</v>
      </c>
      <c r="K44" s="19"/>
      <c r="L44" s="19">
        <f t="shared" si="20"/>
        <v>2.1044417311961867</v>
      </c>
      <c r="M44" s="19">
        <f t="shared" si="21"/>
        <v>1.2149999999999999</v>
      </c>
      <c r="N44" s="19">
        <f t="shared" si="22"/>
        <v>2.4300000000000006</v>
      </c>
      <c r="O44" s="19">
        <f t="shared" si="23"/>
        <v>0.5235987755982987</v>
      </c>
      <c r="P44" s="19">
        <f t="shared" si="24"/>
        <v>29.999999999999989</v>
      </c>
      <c r="Q44" s="19">
        <f t="shared" si="53"/>
        <v>1.9680000000000011</v>
      </c>
      <c r="R44" s="19">
        <f t="shared" si="25"/>
        <v>-0.29999999999999988</v>
      </c>
      <c r="S44" s="19">
        <f t="shared" si="26"/>
        <v>0.51961524227066325</v>
      </c>
      <c r="T44" s="4" t="s">
        <v>0</v>
      </c>
      <c r="U44" s="4">
        <f t="shared" si="27"/>
        <v>2401</v>
      </c>
      <c r="V44" s="19">
        <f t="shared" si="1"/>
        <v>11.404337994647776</v>
      </c>
      <c r="W44" s="19">
        <f t="shared" si="2"/>
        <v>11.503615242270664</v>
      </c>
      <c r="X44" s="8">
        <f t="shared" si="28"/>
        <v>5</v>
      </c>
      <c r="Y44" s="4">
        <f t="shared" si="3"/>
        <v>12</v>
      </c>
      <c r="Z44" s="8">
        <f t="shared" si="29"/>
        <v>1001.6</v>
      </c>
      <c r="AA44" s="4">
        <f t="shared" si="30"/>
        <v>0</v>
      </c>
      <c r="AB44" s="4">
        <f t="shared" si="31"/>
        <v>0</v>
      </c>
      <c r="AC44" s="4" t="str">
        <f t="shared" si="32"/>
        <v>G0</v>
      </c>
      <c r="AD44" s="4">
        <f t="shared" si="33"/>
        <v>0</v>
      </c>
      <c r="AE44" s="4">
        <f t="shared" si="34"/>
        <v>1.7000000000000004</v>
      </c>
      <c r="AF44" s="19">
        <f t="shared" si="4"/>
        <v>0</v>
      </c>
      <c r="AG44" s="19">
        <f t="shared" si="5"/>
        <v>0</v>
      </c>
      <c r="AH44" s="19"/>
      <c r="AI44" s="19">
        <f t="shared" si="6"/>
        <v>11.921277358295777</v>
      </c>
      <c r="AJ44" s="19">
        <f t="shared" si="7"/>
        <v>11.109249999999999</v>
      </c>
      <c r="AK44" s="19"/>
      <c r="AL44" s="19">
        <f t="shared" si="8"/>
        <v>2.2343455417638522</v>
      </c>
      <c r="AM44" s="19">
        <f t="shared" si="9"/>
        <v>1.29</v>
      </c>
      <c r="AN44" s="19">
        <f t="shared" si="35"/>
        <v>2.5800000000000005</v>
      </c>
      <c r="AO44" s="19">
        <f t="shared" si="36"/>
        <v>0.52359877559829882</v>
      </c>
      <c r="AP44" s="19">
        <f t="shared" si="37"/>
        <v>29.999999999999996</v>
      </c>
      <c r="AQ44" s="19">
        <f t="shared" si="54"/>
        <v>2.2080000000000002</v>
      </c>
      <c r="AR44" s="19">
        <f t="shared" si="38"/>
        <v>0.29999999999999993</v>
      </c>
      <c r="AS44" s="19">
        <f t="shared" si="39"/>
        <v>-0.51961524227066325</v>
      </c>
      <c r="AT44" s="4" t="s">
        <v>0</v>
      </c>
      <c r="AU44" s="4">
        <f t="shared" si="40"/>
        <v>2402</v>
      </c>
      <c r="AV44" s="19">
        <f t="shared" si="10"/>
        <v>12.221277358295778</v>
      </c>
      <c r="AW44" s="19">
        <f t="shared" si="11"/>
        <v>10.589634757729335</v>
      </c>
      <c r="AX44" s="8">
        <f t="shared" si="41"/>
        <v>5</v>
      </c>
      <c r="AY44" s="4">
        <f t="shared" si="42"/>
        <v>12</v>
      </c>
      <c r="AZ44" s="8">
        <f t="shared" si="43"/>
        <v>1001.7</v>
      </c>
      <c r="BA44" s="4">
        <f t="shared" si="44"/>
        <v>0</v>
      </c>
      <c r="BB44" s="4">
        <f t="shared" si="45"/>
        <v>0</v>
      </c>
      <c r="BC44" s="4" t="str">
        <f t="shared" si="46"/>
        <v>G0</v>
      </c>
      <c r="BD44" s="4">
        <f t="shared" si="47"/>
        <v>0</v>
      </c>
      <c r="BE44" s="19">
        <f t="shared" si="48"/>
        <v>0.25049999999999861</v>
      </c>
      <c r="BF44" s="19">
        <f t="shared" si="49"/>
        <v>1.2258671420671996</v>
      </c>
      <c r="BG44" s="19">
        <f t="shared" si="50"/>
        <v>131.79116720562897</v>
      </c>
      <c r="BH44" s="1" t="str">
        <f t="shared" si="51"/>
        <v>T,2401,11.4,11.5,5,12,1001.6,0,0,G0,0</v>
      </c>
      <c r="BI44" s="1" t="str">
        <f t="shared" si="52"/>
        <v>T,2402,12.2,10.6,5,12,1001.7,0,0,G0,0</v>
      </c>
      <c r="BJ44" s="1" t="str">
        <f t="shared" si="12"/>
        <v>T,2401,11.4,11.5,5,12,1001.6,0,0,G0,0|T,2402,12.2,10.6,5,12,1001.7,0,0,G0,0|</v>
      </c>
      <c r="BK44" s="1" t="str">
        <f t="shared" si="13"/>
        <v>11.7,11.0,5.0,2.4,0.0,2.0,30.0,2.0</v>
      </c>
    </row>
    <row r="45" spans="1:63" x14ac:dyDescent="0.2">
      <c r="A45" s="4">
        <f t="shared" si="55"/>
        <v>1.7000000000000004</v>
      </c>
      <c r="B45" s="4">
        <f t="shared" si="14"/>
        <v>8.5000000000000018</v>
      </c>
      <c r="C45" s="4">
        <f t="shared" si="15"/>
        <v>0</v>
      </c>
      <c r="D45" s="4">
        <v>1</v>
      </c>
      <c r="E45" s="4">
        <f t="shared" si="16"/>
        <v>1.7000000000000004</v>
      </c>
      <c r="F45" s="19">
        <f t="shared" si="0"/>
        <v>0</v>
      </c>
      <c r="G45" s="19">
        <f t="shared" si="17"/>
        <v>0</v>
      </c>
      <c r="H45" s="19"/>
      <c r="I45" s="19">
        <f t="shared" si="18"/>
        <v>11.921277358295777</v>
      </c>
      <c r="J45" s="19">
        <f t="shared" si="19"/>
        <v>11.109249999999999</v>
      </c>
      <c r="K45" s="19"/>
      <c r="L45" s="19">
        <f t="shared" si="20"/>
        <v>2.2343455417638522</v>
      </c>
      <c r="M45" s="19">
        <f t="shared" si="21"/>
        <v>1.29</v>
      </c>
      <c r="N45" s="19">
        <f t="shared" si="22"/>
        <v>2.5800000000000005</v>
      </c>
      <c r="O45" s="19">
        <f t="shared" si="23"/>
        <v>0.52359877559829882</v>
      </c>
      <c r="P45" s="19">
        <f t="shared" si="24"/>
        <v>29.999999999999996</v>
      </c>
      <c r="Q45" s="19">
        <f t="shared" si="53"/>
        <v>2.2184999999999997</v>
      </c>
      <c r="R45" s="19">
        <f t="shared" si="25"/>
        <v>-0.29999999999999993</v>
      </c>
      <c r="S45" s="19">
        <f t="shared" si="26"/>
        <v>0.51961524227066325</v>
      </c>
      <c r="T45" s="4" t="s">
        <v>0</v>
      </c>
      <c r="U45" s="4">
        <f t="shared" si="27"/>
        <v>2401</v>
      </c>
      <c r="V45" s="19">
        <f t="shared" si="1"/>
        <v>11.621277358295776</v>
      </c>
      <c r="W45" s="19">
        <f t="shared" si="2"/>
        <v>11.628865242270663</v>
      </c>
      <c r="X45" s="8">
        <f t="shared" si="28"/>
        <v>5</v>
      </c>
      <c r="Y45" s="4">
        <f t="shared" si="3"/>
        <v>12</v>
      </c>
      <c r="Z45" s="8">
        <f t="shared" si="29"/>
        <v>1001.7</v>
      </c>
      <c r="AA45" s="4">
        <f t="shared" si="30"/>
        <v>0</v>
      </c>
      <c r="AB45" s="4">
        <f t="shared" si="31"/>
        <v>0</v>
      </c>
      <c r="AC45" s="4" t="str">
        <f t="shared" si="32"/>
        <v>G0</v>
      </c>
      <c r="AD45" s="4">
        <f t="shared" si="33"/>
        <v>0</v>
      </c>
      <c r="AE45" s="4">
        <f t="shared" si="34"/>
        <v>1.8000000000000005</v>
      </c>
      <c r="AF45" s="19">
        <f t="shared" si="4"/>
        <v>0</v>
      </c>
      <c r="AG45" s="19">
        <f t="shared" si="5"/>
        <v>0</v>
      </c>
      <c r="AH45" s="19"/>
      <c r="AI45" s="19">
        <f t="shared" si="6"/>
        <v>12.151207103000548</v>
      </c>
      <c r="AJ45" s="19">
        <f t="shared" si="7"/>
        <v>11.241999999999999</v>
      </c>
      <c r="AK45" s="19"/>
      <c r="AL45" s="19">
        <f t="shared" si="8"/>
        <v>2.3642493523315182</v>
      </c>
      <c r="AM45" s="19">
        <f t="shared" si="9"/>
        <v>1.365</v>
      </c>
      <c r="AN45" s="19">
        <f t="shared" si="35"/>
        <v>2.7300000000000004</v>
      </c>
      <c r="AO45" s="19">
        <f t="shared" si="36"/>
        <v>0.52359877559829882</v>
      </c>
      <c r="AP45" s="19">
        <f t="shared" si="37"/>
        <v>29.999999999999996</v>
      </c>
      <c r="AQ45" s="19">
        <f t="shared" si="54"/>
        <v>2.4735000000000023</v>
      </c>
      <c r="AR45" s="19">
        <f t="shared" si="38"/>
        <v>0.29999999999999993</v>
      </c>
      <c r="AS45" s="19">
        <f t="shared" si="39"/>
        <v>-0.51961524227066325</v>
      </c>
      <c r="AT45" s="4" t="s">
        <v>0</v>
      </c>
      <c r="AU45" s="4">
        <f t="shared" si="40"/>
        <v>2402</v>
      </c>
      <c r="AV45" s="19">
        <f t="shared" si="10"/>
        <v>12.451207103000549</v>
      </c>
      <c r="AW45" s="19">
        <f t="shared" si="11"/>
        <v>10.722384757729335</v>
      </c>
      <c r="AX45" s="8">
        <f t="shared" si="41"/>
        <v>5</v>
      </c>
      <c r="AY45" s="4">
        <f t="shared" si="42"/>
        <v>12</v>
      </c>
      <c r="AZ45" s="8">
        <f t="shared" si="43"/>
        <v>1001.8</v>
      </c>
      <c r="BA45" s="4">
        <f t="shared" si="44"/>
        <v>0</v>
      </c>
      <c r="BB45" s="4">
        <f t="shared" si="45"/>
        <v>0</v>
      </c>
      <c r="BC45" s="4" t="str">
        <f t="shared" si="46"/>
        <v>G0</v>
      </c>
      <c r="BD45" s="4">
        <f t="shared" si="47"/>
        <v>0</v>
      </c>
      <c r="BE45" s="19">
        <f t="shared" si="48"/>
        <v>0.26550000000000207</v>
      </c>
      <c r="BF45" s="19">
        <f t="shared" si="49"/>
        <v>1.2290200364518107</v>
      </c>
      <c r="BG45" s="19">
        <f t="shared" si="50"/>
        <v>132.47571393872641</v>
      </c>
      <c r="BH45" s="1" t="str">
        <f t="shared" si="51"/>
        <v>T,2401,11.6,11.6,5,12,1001.7,0,0,G0,0</v>
      </c>
      <c r="BI45" s="1" t="str">
        <f t="shared" si="52"/>
        <v>T,2402,12.5,10.7,5,12,1001.8,0,0,G0,0</v>
      </c>
      <c r="BJ45" s="1" t="str">
        <f t="shared" si="12"/>
        <v/>
      </c>
      <c r="BK45" s="1" t="str">
        <f t="shared" si="13"/>
        <v>11.9,11.1,5.0,2.6,0.0,2.2,30.0,2.2</v>
      </c>
    </row>
    <row r="46" spans="1:63" x14ac:dyDescent="0.2">
      <c r="A46" s="4">
        <f t="shared" si="55"/>
        <v>1.8000000000000005</v>
      </c>
      <c r="B46" s="4">
        <f t="shared" si="14"/>
        <v>9.0000000000000018</v>
      </c>
      <c r="C46" s="4">
        <f t="shared" si="15"/>
        <v>1</v>
      </c>
      <c r="D46" s="4">
        <v>1</v>
      </c>
      <c r="E46" s="4">
        <f t="shared" si="16"/>
        <v>1.8000000000000005</v>
      </c>
      <c r="F46" s="19">
        <f t="shared" si="0"/>
        <v>0</v>
      </c>
      <c r="G46" s="19">
        <f t="shared" si="17"/>
        <v>0</v>
      </c>
      <c r="H46" s="19"/>
      <c r="I46" s="19">
        <f t="shared" si="18"/>
        <v>12.151207103000548</v>
      </c>
      <c r="J46" s="19">
        <f t="shared" si="19"/>
        <v>11.241999999999999</v>
      </c>
      <c r="K46" s="19"/>
      <c r="L46" s="19">
        <f t="shared" si="20"/>
        <v>2.3642493523315182</v>
      </c>
      <c r="M46" s="19">
        <f t="shared" si="21"/>
        <v>1.365</v>
      </c>
      <c r="N46" s="19">
        <f t="shared" si="22"/>
        <v>2.7300000000000004</v>
      </c>
      <c r="O46" s="19">
        <f t="shared" si="23"/>
        <v>0.52359877559829882</v>
      </c>
      <c r="P46" s="19">
        <f t="shared" si="24"/>
        <v>29.999999999999996</v>
      </c>
      <c r="Q46" s="19">
        <f t="shared" si="53"/>
        <v>2.4840000000000018</v>
      </c>
      <c r="R46" s="19">
        <f t="shared" si="25"/>
        <v>-0.29999999999999993</v>
      </c>
      <c r="S46" s="19">
        <f t="shared" si="26"/>
        <v>0.51961524227066325</v>
      </c>
      <c r="T46" s="4" t="s">
        <v>0</v>
      </c>
      <c r="U46" s="4">
        <f t="shared" si="27"/>
        <v>2401</v>
      </c>
      <c r="V46" s="19">
        <f t="shared" si="1"/>
        <v>11.851207103000547</v>
      </c>
      <c r="W46" s="19">
        <f t="shared" si="2"/>
        <v>11.761615242270663</v>
      </c>
      <c r="X46" s="8">
        <f t="shared" si="28"/>
        <v>5</v>
      </c>
      <c r="Y46" s="4">
        <f t="shared" si="3"/>
        <v>12</v>
      </c>
      <c r="Z46" s="8">
        <f t="shared" si="29"/>
        <v>1001.8</v>
      </c>
      <c r="AA46" s="4">
        <f t="shared" si="30"/>
        <v>0</v>
      </c>
      <c r="AB46" s="4">
        <f t="shared" si="31"/>
        <v>0</v>
      </c>
      <c r="AC46" s="4" t="str">
        <f t="shared" si="32"/>
        <v>G0</v>
      </c>
      <c r="AD46" s="4">
        <f t="shared" si="33"/>
        <v>0</v>
      </c>
      <c r="AE46" s="4">
        <f t="shared" si="34"/>
        <v>1.9000000000000006</v>
      </c>
      <c r="AF46" s="19">
        <f t="shared" si="4"/>
        <v>0</v>
      </c>
      <c r="AG46" s="19">
        <f t="shared" si="5"/>
        <v>0</v>
      </c>
      <c r="AH46" s="19"/>
      <c r="AI46" s="19">
        <f t="shared" si="6"/>
        <v>12.394127228762082</v>
      </c>
      <c r="AJ46" s="19">
        <f t="shared" si="7"/>
        <v>11.382249999999999</v>
      </c>
      <c r="AK46" s="19"/>
      <c r="AL46" s="19">
        <f t="shared" si="8"/>
        <v>2.4941531628991842</v>
      </c>
      <c r="AM46" s="19">
        <f t="shared" si="9"/>
        <v>1.4400000000000002</v>
      </c>
      <c r="AN46" s="19">
        <f t="shared" si="35"/>
        <v>2.8800000000000008</v>
      </c>
      <c r="AO46" s="19">
        <f t="shared" si="36"/>
        <v>0.52359877559829882</v>
      </c>
      <c r="AP46" s="19">
        <f t="shared" si="37"/>
        <v>29.999999999999996</v>
      </c>
      <c r="AQ46" s="19">
        <f t="shared" si="54"/>
        <v>2.7540000000000018</v>
      </c>
      <c r="AR46" s="19">
        <f t="shared" si="38"/>
        <v>0.29999999999999993</v>
      </c>
      <c r="AS46" s="19">
        <f t="shared" si="39"/>
        <v>-0.51961524227066325</v>
      </c>
      <c r="AT46" s="4" t="s">
        <v>0</v>
      </c>
      <c r="AU46" s="4">
        <f t="shared" si="40"/>
        <v>2402</v>
      </c>
      <c r="AV46" s="19">
        <f t="shared" si="10"/>
        <v>12.694127228762083</v>
      </c>
      <c r="AW46" s="19">
        <f t="shared" si="11"/>
        <v>10.862634757729335</v>
      </c>
      <c r="AX46" s="8">
        <f t="shared" si="41"/>
        <v>5</v>
      </c>
      <c r="AY46" s="4">
        <f t="shared" si="42"/>
        <v>12</v>
      </c>
      <c r="AZ46" s="8">
        <f t="shared" si="43"/>
        <v>1001.9</v>
      </c>
      <c r="BA46" s="4">
        <f t="shared" si="44"/>
        <v>0</v>
      </c>
      <c r="BB46" s="4">
        <f t="shared" si="45"/>
        <v>0</v>
      </c>
      <c r="BC46" s="4" t="str">
        <f t="shared" si="46"/>
        <v>G0</v>
      </c>
      <c r="BD46" s="4">
        <f t="shared" si="47"/>
        <v>0</v>
      </c>
      <c r="BE46" s="19">
        <f t="shared" si="48"/>
        <v>0.28049999999999936</v>
      </c>
      <c r="BF46" s="19">
        <f t="shared" si="49"/>
        <v>1.232347455062899</v>
      </c>
      <c r="BG46" s="19">
        <f t="shared" si="50"/>
        <v>133.15666080516411</v>
      </c>
      <c r="BH46" s="1" t="str">
        <f t="shared" si="51"/>
        <v>T,2401,11.9,11.8,5,12,1001.8,0,0,G0,0</v>
      </c>
      <c r="BI46" s="1" t="str">
        <f t="shared" si="52"/>
        <v>T,2402,12.7,10.9,5,12,1001.9,0,0,G0,0</v>
      </c>
      <c r="BJ46" s="1" t="str">
        <f t="shared" si="12"/>
        <v>T,2401,11.9,11.8,5,12,1001.8,0,0,G0,0|T,2402,12.7,10.9,5,12,1001.9,0,0,G0,0|</v>
      </c>
      <c r="BK46" s="1" t="str">
        <f t="shared" si="13"/>
        <v>12.2,11.2,5.0,2.7,0.0,2.5,30.0,2.5</v>
      </c>
    </row>
    <row r="47" spans="1:63" x14ac:dyDescent="0.2">
      <c r="A47" s="4">
        <f t="shared" si="55"/>
        <v>1.9000000000000006</v>
      </c>
      <c r="B47" s="4">
        <f t="shared" si="14"/>
        <v>9.5000000000000018</v>
      </c>
      <c r="C47" s="4">
        <f t="shared" si="15"/>
        <v>0</v>
      </c>
      <c r="D47" s="4">
        <v>1</v>
      </c>
      <c r="E47" s="4">
        <f t="shared" si="16"/>
        <v>1.9000000000000006</v>
      </c>
      <c r="F47" s="19">
        <f t="shared" si="0"/>
        <v>0</v>
      </c>
      <c r="G47" s="19">
        <f t="shared" si="17"/>
        <v>0</v>
      </c>
      <c r="H47" s="19"/>
      <c r="I47" s="19">
        <f t="shared" si="18"/>
        <v>12.394127228762082</v>
      </c>
      <c r="J47" s="19">
        <f t="shared" si="19"/>
        <v>11.382249999999999</v>
      </c>
      <c r="K47" s="19"/>
      <c r="L47" s="19">
        <f t="shared" si="20"/>
        <v>2.4941531628991842</v>
      </c>
      <c r="M47" s="19">
        <f t="shared" si="21"/>
        <v>1.4400000000000002</v>
      </c>
      <c r="N47" s="19">
        <f t="shared" si="22"/>
        <v>2.8800000000000008</v>
      </c>
      <c r="O47" s="19">
        <f t="shared" si="23"/>
        <v>0.52359877559829882</v>
      </c>
      <c r="P47" s="19">
        <f t="shared" si="24"/>
        <v>29.999999999999996</v>
      </c>
      <c r="Q47" s="19">
        <f t="shared" si="53"/>
        <v>2.7645000000000013</v>
      </c>
      <c r="R47" s="19">
        <f t="shared" si="25"/>
        <v>-0.29999999999999993</v>
      </c>
      <c r="S47" s="19">
        <f t="shared" si="26"/>
        <v>0.51961524227066325</v>
      </c>
      <c r="T47" s="4" t="s">
        <v>0</v>
      </c>
      <c r="U47" s="4">
        <f t="shared" si="27"/>
        <v>2401</v>
      </c>
      <c r="V47" s="19">
        <f t="shared" si="1"/>
        <v>12.094127228762082</v>
      </c>
      <c r="W47" s="19">
        <f t="shared" si="2"/>
        <v>11.901865242270663</v>
      </c>
      <c r="X47" s="8">
        <f t="shared" si="28"/>
        <v>5</v>
      </c>
      <c r="Y47" s="4">
        <f t="shared" si="3"/>
        <v>12</v>
      </c>
      <c r="Z47" s="8">
        <f t="shared" si="29"/>
        <v>1001.9</v>
      </c>
      <c r="AA47" s="4">
        <f t="shared" si="30"/>
        <v>0</v>
      </c>
      <c r="AB47" s="4">
        <f t="shared" si="31"/>
        <v>0</v>
      </c>
      <c r="AC47" s="4" t="str">
        <f t="shared" si="32"/>
        <v>G0</v>
      </c>
      <c r="AD47" s="4">
        <f t="shared" si="33"/>
        <v>0</v>
      </c>
      <c r="AE47" s="4">
        <f t="shared" si="34"/>
        <v>2.0000000000000004</v>
      </c>
      <c r="AF47" s="19">
        <f t="shared" si="4"/>
        <v>0</v>
      </c>
      <c r="AG47" s="19">
        <f t="shared" si="5"/>
        <v>0</v>
      </c>
      <c r="AH47" s="19"/>
      <c r="AI47" s="19">
        <f t="shared" si="6"/>
        <v>12.650037735580383</v>
      </c>
      <c r="AJ47" s="19">
        <f t="shared" si="7"/>
        <v>11.53</v>
      </c>
      <c r="AK47" s="19"/>
      <c r="AL47" s="19">
        <f t="shared" si="8"/>
        <v>2.6240569734668497</v>
      </c>
      <c r="AM47" s="19">
        <f t="shared" si="9"/>
        <v>1.5149999999999999</v>
      </c>
      <c r="AN47" s="19">
        <f t="shared" si="35"/>
        <v>3.0300000000000007</v>
      </c>
      <c r="AO47" s="19">
        <f t="shared" si="36"/>
        <v>0.52359877559829882</v>
      </c>
      <c r="AP47" s="19">
        <f t="shared" si="37"/>
        <v>29.999999999999996</v>
      </c>
      <c r="AQ47" s="19">
        <f t="shared" si="54"/>
        <v>3.0495000000000014</v>
      </c>
      <c r="AR47" s="19">
        <f t="shared" si="38"/>
        <v>0.29999999999999993</v>
      </c>
      <c r="AS47" s="19">
        <f t="shared" si="39"/>
        <v>-0.51961524227066325</v>
      </c>
      <c r="AT47" s="4" t="s">
        <v>0</v>
      </c>
      <c r="AU47" s="4">
        <f t="shared" si="40"/>
        <v>2402</v>
      </c>
      <c r="AV47" s="19">
        <f t="shared" si="10"/>
        <v>12.950037735580384</v>
      </c>
      <c r="AW47" s="19">
        <f t="shared" si="11"/>
        <v>11.010384757729335</v>
      </c>
      <c r="AX47" s="8">
        <f t="shared" si="41"/>
        <v>5</v>
      </c>
      <c r="AY47" s="4">
        <f t="shared" si="42"/>
        <v>12</v>
      </c>
      <c r="AZ47" s="8">
        <f t="shared" si="43"/>
        <v>1002</v>
      </c>
      <c r="BA47" s="4">
        <f t="shared" si="44"/>
        <v>0</v>
      </c>
      <c r="BB47" s="4">
        <f t="shared" si="45"/>
        <v>0</v>
      </c>
      <c r="BC47" s="4" t="str">
        <f t="shared" si="46"/>
        <v>G0</v>
      </c>
      <c r="BD47" s="4">
        <f t="shared" si="47"/>
        <v>0</v>
      </c>
      <c r="BE47" s="19">
        <f t="shared" si="48"/>
        <v>0.29549999999999976</v>
      </c>
      <c r="BF47" s="19">
        <f t="shared" si="49"/>
        <v>1.2358479882250906</v>
      </c>
      <c r="BG47" s="19">
        <f t="shared" si="50"/>
        <v>133.8338453241945</v>
      </c>
      <c r="BH47" s="1" t="str">
        <f t="shared" si="51"/>
        <v>T,2401,12.1,11.9,5,12,1001.9,0,0,G0,0</v>
      </c>
      <c r="BI47" s="1" t="str">
        <f t="shared" si="52"/>
        <v>T,2402,13.0,11.0,5,12,1002.0,0,0,G0,0</v>
      </c>
      <c r="BJ47" s="1" t="str">
        <f t="shared" si="12"/>
        <v/>
      </c>
      <c r="BK47" s="1" t="str">
        <f t="shared" si="13"/>
        <v>12.4,11.4,5.0,2.9,0.0,2.8,30.0,2.8</v>
      </c>
    </row>
    <row r="48" spans="1:63" x14ac:dyDescent="0.2">
      <c r="A48" s="4">
        <f t="shared" si="55"/>
        <v>2.0000000000000004</v>
      </c>
      <c r="B48" s="4">
        <f t="shared" si="14"/>
        <v>10.000000000000002</v>
      </c>
      <c r="C48" s="4">
        <f t="shared" si="15"/>
        <v>1</v>
      </c>
      <c r="D48" s="4">
        <v>1</v>
      </c>
      <c r="E48" s="4">
        <f t="shared" si="16"/>
        <v>2.0000000000000004</v>
      </c>
      <c r="F48" s="19">
        <f t="shared" si="0"/>
        <v>0</v>
      </c>
      <c r="G48" s="19">
        <f t="shared" si="17"/>
        <v>0</v>
      </c>
      <c r="H48" s="19"/>
      <c r="I48" s="19">
        <f t="shared" si="18"/>
        <v>12.650037735580383</v>
      </c>
      <c r="J48" s="19">
        <f t="shared" si="19"/>
        <v>11.53</v>
      </c>
      <c r="K48" s="19"/>
      <c r="L48" s="19">
        <f t="shared" si="20"/>
        <v>2.6240569734668497</v>
      </c>
      <c r="M48" s="19">
        <f t="shared" si="21"/>
        <v>1.5149999999999999</v>
      </c>
      <c r="N48" s="19">
        <f t="shared" si="22"/>
        <v>3.0300000000000007</v>
      </c>
      <c r="O48" s="19">
        <f t="shared" si="23"/>
        <v>0.52359877559829882</v>
      </c>
      <c r="P48" s="19">
        <f t="shared" si="24"/>
        <v>29.999999999999996</v>
      </c>
      <c r="Q48" s="19">
        <f t="shared" si="53"/>
        <v>3.0600000000000009</v>
      </c>
      <c r="R48" s="19">
        <f t="shared" si="25"/>
        <v>-0.29999999999999993</v>
      </c>
      <c r="S48" s="19">
        <f t="shared" si="26"/>
        <v>0.51961524227066325</v>
      </c>
      <c r="T48" s="4" t="s">
        <v>0</v>
      </c>
      <c r="U48" s="4">
        <f t="shared" si="27"/>
        <v>2401</v>
      </c>
      <c r="V48" s="19">
        <f t="shared" si="1"/>
        <v>12.350037735580383</v>
      </c>
      <c r="W48" s="19">
        <f t="shared" si="2"/>
        <v>12.049615242270663</v>
      </c>
      <c r="X48" s="8">
        <f t="shared" si="28"/>
        <v>5</v>
      </c>
      <c r="Y48" s="4">
        <f t="shared" si="3"/>
        <v>12</v>
      </c>
      <c r="Z48" s="8">
        <f t="shared" si="29"/>
        <v>1002</v>
      </c>
      <c r="AA48" s="4">
        <f t="shared" si="30"/>
        <v>0</v>
      </c>
      <c r="AB48" s="4">
        <f t="shared" si="31"/>
        <v>0</v>
      </c>
      <c r="AC48" s="4" t="str">
        <f t="shared" si="32"/>
        <v>G0</v>
      </c>
      <c r="AD48" s="4">
        <f t="shared" si="33"/>
        <v>0</v>
      </c>
      <c r="AE48" s="4">
        <f t="shared" si="34"/>
        <v>2.1000000000000005</v>
      </c>
      <c r="AF48" s="19">
        <f t="shared" si="4"/>
        <v>0</v>
      </c>
      <c r="AG48" s="19">
        <f t="shared" si="5"/>
        <v>0</v>
      </c>
      <c r="AH48" s="19"/>
      <c r="AI48" s="19">
        <f t="shared" si="6"/>
        <v>12.918938623455453</v>
      </c>
      <c r="AJ48" s="19">
        <f t="shared" si="7"/>
        <v>11.68525</v>
      </c>
      <c r="AK48" s="19"/>
      <c r="AL48" s="19">
        <f t="shared" si="8"/>
        <v>2.7539607840345157</v>
      </c>
      <c r="AM48" s="19">
        <f t="shared" si="9"/>
        <v>1.59</v>
      </c>
      <c r="AN48" s="19">
        <f t="shared" si="35"/>
        <v>3.1800000000000006</v>
      </c>
      <c r="AO48" s="19">
        <f t="shared" si="36"/>
        <v>0.52359877559829882</v>
      </c>
      <c r="AP48" s="19">
        <f t="shared" si="37"/>
        <v>29.999999999999996</v>
      </c>
      <c r="AQ48" s="19">
        <f t="shared" si="54"/>
        <v>3.360000000000003</v>
      </c>
      <c r="AR48" s="19">
        <f t="shared" si="38"/>
        <v>0.29999999999999993</v>
      </c>
      <c r="AS48" s="19">
        <f t="shared" si="39"/>
        <v>-0.51961524227066325</v>
      </c>
      <c r="AT48" s="4" t="s">
        <v>0</v>
      </c>
      <c r="AU48" s="4">
        <f t="shared" si="40"/>
        <v>2402</v>
      </c>
      <c r="AV48" s="19">
        <f t="shared" si="10"/>
        <v>13.218938623455454</v>
      </c>
      <c r="AW48" s="19">
        <f t="shared" si="11"/>
        <v>11.165634757729336</v>
      </c>
      <c r="AX48" s="8">
        <f t="shared" si="41"/>
        <v>5</v>
      </c>
      <c r="AY48" s="4">
        <f t="shared" si="42"/>
        <v>12</v>
      </c>
      <c r="AZ48" s="8">
        <f t="shared" si="43"/>
        <v>1002.1</v>
      </c>
      <c r="BA48" s="4">
        <f t="shared" si="44"/>
        <v>0</v>
      </c>
      <c r="BB48" s="4">
        <f t="shared" si="45"/>
        <v>0</v>
      </c>
      <c r="BC48" s="4" t="str">
        <f t="shared" si="46"/>
        <v>G0</v>
      </c>
      <c r="BD48" s="4">
        <f t="shared" si="47"/>
        <v>0</v>
      </c>
      <c r="BE48" s="19">
        <f t="shared" si="48"/>
        <v>0.31050000000000166</v>
      </c>
      <c r="BF48" s="19">
        <f t="shared" si="49"/>
        <v>1.2395201692590594</v>
      </c>
      <c r="BG48" s="19">
        <f t="shared" si="50"/>
        <v>134.50711100805137</v>
      </c>
      <c r="BH48" s="1" t="str">
        <f t="shared" si="51"/>
        <v>T,2401,12.4,12.0,5,12,1002.0,0,0,G0,0</v>
      </c>
      <c r="BI48" s="1" t="str">
        <f t="shared" si="52"/>
        <v>T,2402,13.2,11.2,5,12,1002.1,0,0,G0,0</v>
      </c>
      <c r="BJ48" s="1" t="str">
        <f t="shared" si="12"/>
        <v>T,2401,12.4,12.0,5,12,1002.0,0,0,G0,0|T,2402,13.2,11.2,5,12,1002.1,0,0,G0,0|</v>
      </c>
      <c r="BK48" s="1" t="str">
        <f t="shared" si="13"/>
        <v>12.7,11.5,5.0,3.0,0.0,3.1,30.0,3.1</v>
      </c>
    </row>
    <row r="49" spans="1:63" x14ac:dyDescent="0.2">
      <c r="A49" s="4">
        <f t="shared" si="55"/>
        <v>2.1000000000000005</v>
      </c>
      <c r="B49" s="4">
        <f t="shared" si="14"/>
        <v>10.500000000000002</v>
      </c>
      <c r="C49" s="4">
        <f t="shared" si="15"/>
        <v>0</v>
      </c>
      <c r="D49" s="4">
        <v>1</v>
      </c>
      <c r="E49" s="4">
        <f t="shared" si="16"/>
        <v>2.1000000000000005</v>
      </c>
      <c r="F49" s="19">
        <f t="shared" si="0"/>
        <v>0</v>
      </c>
      <c r="G49" s="19">
        <f t="shared" si="17"/>
        <v>0</v>
      </c>
      <c r="H49" s="19"/>
      <c r="I49" s="19">
        <f t="shared" si="18"/>
        <v>12.918938623455453</v>
      </c>
      <c r="J49" s="19">
        <f t="shared" si="19"/>
        <v>11.68525</v>
      </c>
      <c r="K49" s="19"/>
      <c r="L49" s="19">
        <f t="shared" si="20"/>
        <v>2.7539607840345157</v>
      </c>
      <c r="M49" s="19">
        <f t="shared" si="21"/>
        <v>1.59</v>
      </c>
      <c r="N49" s="19">
        <f t="shared" si="22"/>
        <v>3.1800000000000006</v>
      </c>
      <c r="O49" s="19">
        <f t="shared" si="23"/>
        <v>0.52359877559829882</v>
      </c>
      <c r="P49" s="19">
        <f t="shared" si="24"/>
        <v>29.999999999999996</v>
      </c>
      <c r="Q49" s="19">
        <f t="shared" si="53"/>
        <v>3.3705000000000025</v>
      </c>
      <c r="R49" s="19">
        <f t="shared" si="25"/>
        <v>-0.29999999999999993</v>
      </c>
      <c r="S49" s="19">
        <f t="shared" si="26"/>
        <v>0.51961524227066325</v>
      </c>
      <c r="T49" s="4" t="s">
        <v>0</v>
      </c>
      <c r="U49" s="4">
        <f t="shared" si="27"/>
        <v>2401</v>
      </c>
      <c r="V49" s="19">
        <f t="shared" si="1"/>
        <v>12.618938623455453</v>
      </c>
      <c r="W49" s="19">
        <f t="shared" si="2"/>
        <v>12.204865242270664</v>
      </c>
      <c r="X49" s="8">
        <f t="shared" si="28"/>
        <v>5</v>
      </c>
      <c r="Y49" s="4">
        <f t="shared" si="3"/>
        <v>12</v>
      </c>
      <c r="Z49" s="8">
        <f t="shared" si="29"/>
        <v>1002.1</v>
      </c>
      <c r="AA49" s="4">
        <f t="shared" si="30"/>
        <v>0</v>
      </c>
      <c r="AB49" s="4">
        <f t="shared" si="31"/>
        <v>0</v>
      </c>
      <c r="AC49" s="4" t="str">
        <f t="shared" si="32"/>
        <v>G0</v>
      </c>
      <c r="AD49" s="4">
        <f t="shared" si="33"/>
        <v>0</v>
      </c>
      <c r="AE49" s="4">
        <f t="shared" si="34"/>
        <v>2.2000000000000006</v>
      </c>
      <c r="AF49" s="19">
        <f t="shared" si="4"/>
        <v>0</v>
      </c>
      <c r="AG49" s="19">
        <f t="shared" si="5"/>
        <v>0</v>
      </c>
      <c r="AH49" s="19"/>
      <c r="AI49" s="19">
        <f t="shared" si="6"/>
        <v>13.200829892387286</v>
      </c>
      <c r="AJ49" s="19">
        <f t="shared" si="7"/>
        <v>11.848000000000001</v>
      </c>
      <c r="AK49" s="19"/>
      <c r="AL49" s="19">
        <f t="shared" si="8"/>
        <v>2.8838645946021817</v>
      </c>
      <c r="AM49" s="19">
        <f t="shared" si="9"/>
        <v>1.665</v>
      </c>
      <c r="AN49" s="19">
        <f t="shared" si="35"/>
        <v>3.330000000000001</v>
      </c>
      <c r="AO49" s="19">
        <f t="shared" si="36"/>
        <v>0.52359877559829882</v>
      </c>
      <c r="AP49" s="19">
        <f t="shared" si="37"/>
        <v>29.999999999999996</v>
      </c>
      <c r="AQ49" s="19">
        <f t="shared" si="54"/>
        <v>3.685500000000002</v>
      </c>
      <c r="AR49" s="19">
        <f t="shared" si="38"/>
        <v>0.29999999999999993</v>
      </c>
      <c r="AS49" s="19">
        <f t="shared" si="39"/>
        <v>-0.51961524227066325</v>
      </c>
      <c r="AT49" s="4" t="s">
        <v>0</v>
      </c>
      <c r="AU49" s="4">
        <f t="shared" si="40"/>
        <v>2402</v>
      </c>
      <c r="AV49" s="19">
        <f t="shared" si="10"/>
        <v>13.500829892387287</v>
      </c>
      <c r="AW49" s="19">
        <f t="shared" si="11"/>
        <v>11.328384757729337</v>
      </c>
      <c r="AX49" s="8">
        <f t="shared" si="41"/>
        <v>5</v>
      </c>
      <c r="AY49" s="4">
        <f t="shared" si="42"/>
        <v>12</v>
      </c>
      <c r="AZ49" s="8">
        <f t="shared" si="43"/>
        <v>1002.2</v>
      </c>
      <c r="BA49" s="4">
        <f t="shared" si="44"/>
        <v>0</v>
      </c>
      <c r="BB49" s="4">
        <f t="shared" si="45"/>
        <v>0</v>
      </c>
      <c r="BC49" s="4" t="str">
        <f t="shared" si="46"/>
        <v>G0</v>
      </c>
      <c r="BD49" s="4">
        <f t="shared" si="47"/>
        <v>0</v>
      </c>
      <c r="BE49" s="19">
        <f t="shared" si="48"/>
        <v>0.32549999999999901</v>
      </c>
      <c r="BF49" s="19">
        <f t="shared" si="49"/>
        <v>1.2433624773170535</v>
      </c>
      <c r="BG49" s="19">
        <f t="shared" si="50"/>
        <v>135.17630750171281</v>
      </c>
      <c r="BH49" s="1" t="str">
        <f t="shared" si="51"/>
        <v>T,2401,12.6,12.2,5,12,1002.1,0,0,G0,0</v>
      </c>
      <c r="BI49" s="1" t="str">
        <f t="shared" si="52"/>
        <v>T,2402,13.5,11.3,5,12,1002.2,0,0,G0,0</v>
      </c>
      <c r="BJ49" s="1" t="str">
        <f t="shared" si="12"/>
        <v/>
      </c>
      <c r="BK49" s="1" t="str">
        <f t="shared" si="13"/>
        <v>12.9,11.7,5.0,3.2,0.0,3.4,30.0,3.4</v>
      </c>
    </row>
    <row r="50" spans="1:63" x14ac:dyDescent="0.2">
      <c r="A50" s="4">
        <f t="shared" si="55"/>
        <v>2.2000000000000006</v>
      </c>
      <c r="B50" s="4">
        <f t="shared" si="14"/>
        <v>11.000000000000002</v>
      </c>
      <c r="C50" s="4">
        <f t="shared" si="15"/>
        <v>1</v>
      </c>
      <c r="D50" s="4">
        <v>1</v>
      </c>
      <c r="E50" s="4">
        <f t="shared" si="16"/>
        <v>2.2000000000000006</v>
      </c>
      <c r="F50" s="19">
        <f t="shared" si="0"/>
        <v>0</v>
      </c>
      <c r="G50" s="19">
        <f t="shared" si="17"/>
        <v>0</v>
      </c>
      <c r="H50" s="19"/>
      <c r="I50" s="19">
        <f t="shared" si="18"/>
        <v>13.200829892387286</v>
      </c>
      <c r="J50" s="19">
        <f t="shared" si="19"/>
        <v>11.848000000000001</v>
      </c>
      <c r="K50" s="19"/>
      <c r="L50" s="19">
        <f t="shared" si="20"/>
        <v>2.8838645946021817</v>
      </c>
      <c r="M50" s="19">
        <f t="shared" si="21"/>
        <v>1.665</v>
      </c>
      <c r="N50" s="19">
        <f t="shared" si="22"/>
        <v>3.330000000000001</v>
      </c>
      <c r="O50" s="19">
        <f t="shared" si="23"/>
        <v>0.52359877559829882</v>
      </c>
      <c r="P50" s="19">
        <f t="shared" si="24"/>
        <v>29.999999999999996</v>
      </c>
      <c r="Q50" s="19">
        <f t="shared" si="53"/>
        <v>3.6960000000000015</v>
      </c>
      <c r="R50" s="19">
        <f t="shared" si="25"/>
        <v>-0.29999999999999993</v>
      </c>
      <c r="S50" s="19">
        <f t="shared" si="26"/>
        <v>0.51961524227066325</v>
      </c>
      <c r="T50" s="4" t="s">
        <v>0</v>
      </c>
      <c r="U50" s="4">
        <f t="shared" si="27"/>
        <v>2401</v>
      </c>
      <c r="V50" s="19">
        <f t="shared" si="1"/>
        <v>12.900829892387286</v>
      </c>
      <c r="W50" s="19">
        <f t="shared" si="2"/>
        <v>12.367615242270665</v>
      </c>
      <c r="X50" s="8">
        <f t="shared" si="28"/>
        <v>5</v>
      </c>
      <c r="Y50" s="4">
        <f t="shared" si="3"/>
        <v>12</v>
      </c>
      <c r="Z50" s="8">
        <f t="shared" si="29"/>
        <v>1002.2</v>
      </c>
      <c r="AA50" s="4">
        <f t="shared" si="30"/>
        <v>0</v>
      </c>
      <c r="AB50" s="4">
        <f t="shared" si="31"/>
        <v>0</v>
      </c>
      <c r="AC50" s="4" t="str">
        <f t="shared" si="32"/>
        <v>G0</v>
      </c>
      <c r="AD50" s="4">
        <f t="shared" si="33"/>
        <v>0</v>
      </c>
      <c r="AE50" s="4">
        <f t="shared" si="34"/>
        <v>2.3000000000000007</v>
      </c>
      <c r="AF50" s="19">
        <f t="shared" si="4"/>
        <v>0</v>
      </c>
      <c r="AG50" s="19">
        <f t="shared" si="5"/>
        <v>0</v>
      </c>
      <c r="AH50" s="19"/>
      <c r="AI50" s="19">
        <f t="shared" si="6"/>
        <v>13.495711542375888</v>
      </c>
      <c r="AJ50" s="19">
        <f t="shared" si="7"/>
        <v>12.01825</v>
      </c>
      <c r="AK50" s="19"/>
      <c r="AL50" s="19">
        <f t="shared" si="8"/>
        <v>3.0137684051698477</v>
      </c>
      <c r="AM50" s="19">
        <f t="shared" si="9"/>
        <v>1.7400000000000002</v>
      </c>
      <c r="AN50" s="19">
        <f t="shared" si="35"/>
        <v>3.4800000000000013</v>
      </c>
      <c r="AO50" s="19">
        <f t="shared" si="36"/>
        <v>0.52359877559829882</v>
      </c>
      <c r="AP50" s="19">
        <f t="shared" si="37"/>
        <v>29.999999999999996</v>
      </c>
      <c r="AQ50" s="19">
        <f t="shared" si="54"/>
        <v>4.0260000000000016</v>
      </c>
      <c r="AR50" s="19">
        <f t="shared" si="38"/>
        <v>0.29999999999999993</v>
      </c>
      <c r="AS50" s="19">
        <f t="shared" si="39"/>
        <v>-0.51961524227066325</v>
      </c>
      <c r="AT50" s="4" t="s">
        <v>0</v>
      </c>
      <c r="AU50" s="4">
        <f t="shared" si="40"/>
        <v>2402</v>
      </c>
      <c r="AV50" s="19">
        <f t="shared" si="10"/>
        <v>13.795711542375889</v>
      </c>
      <c r="AW50" s="19">
        <f t="shared" si="11"/>
        <v>11.498634757729336</v>
      </c>
      <c r="AX50" s="8">
        <f t="shared" si="41"/>
        <v>5</v>
      </c>
      <c r="AY50" s="4">
        <f t="shared" si="42"/>
        <v>12</v>
      </c>
      <c r="AZ50" s="8">
        <f t="shared" si="43"/>
        <v>1002.3</v>
      </c>
      <c r="BA50" s="4">
        <f t="shared" si="44"/>
        <v>0</v>
      </c>
      <c r="BB50" s="4">
        <f t="shared" si="45"/>
        <v>0</v>
      </c>
      <c r="BC50" s="4" t="str">
        <f t="shared" si="46"/>
        <v>G0</v>
      </c>
      <c r="BD50" s="4">
        <f t="shared" si="47"/>
        <v>0</v>
      </c>
      <c r="BE50" s="19">
        <f t="shared" si="48"/>
        <v>0.34050000000000002</v>
      </c>
      <c r="BF50" s="19">
        <f t="shared" si="49"/>
        <v>1.2473733402634541</v>
      </c>
      <c r="BG50" s="19">
        <f t="shared" si="50"/>
        <v>135.84129070087852</v>
      </c>
      <c r="BH50" s="1" t="str">
        <f t="shared" si="51"/>
        <v>T,2401,12.9,12.4,5,12,1002.2,0,0,G0,0</v>
      </c>
      <c r="BI50" s="1" t="str">
        <f t="shared" si="52"/>
        <v>T,2402,13.8,11.5,5,12,1002.3,0,0,G0,0</v>
      </c>
      <c r="BJ50" s="1" t="str">
        <f t="shared" si="12"/>
        <v>T,2401,12.9,12.4,5,12,1002.2,0,0,G0,0|T,2402,13.8,11.5,5,12,1002.3,0,0,G0,0|</v>
      </c>
      <c r="BK50" s="1" t="str">
        <f t="shared" si="13"/>
        <v>13.2,11.8,5.0,3.3,0.0,3.7,30.0,3.7</v>
      </c>
    </row>
    <row r="51" spans="1:63" x14ac:dyDescent="0.2">
      <c r="A51" s="4">
        <f t="shared" si="55"/>
        <v>2.3000000000000007</v>
      </c>
      <c r="B51" s="4">
        <f t="shared" si="14"/>
        <v>11.500000000000004</v>
      </c>
      <c r="C51" s="4">
        <f t="shared" si="15"/>
        <v>0</v>
      </c>
      <c r="D51" s="4">
        <v>1</v>
      </c>
      <c r="E51" s="4">
        <f t="shared" si="16"/>
        <v>2.3000000000000007</v>
      </c>
      <c r="F51" s="19">
        <f t="shared" si="0"/>
        <v>0</v>
      </c>
      <c r="G51" s="19">
        <f t="shared" si="17"/>
        <v>0</v>
      </c>
      <c r="H51" s="19"/>
      <c r="I51" s="19">
        <f t="shared" si="18"/>
        <v>13.495711542375888</v>
      </c>
      <c r="J51" s="19">
        <f t="shared" si="19"/>
        <v>12.01825</v>
      </c>
      <c r="K51" s="19"/>
      <c r="L51" s="19">
        <f t="shared" si="20"/>
        <v>3.0137684051698477</v>
      </c>
      <c r="M51" s="19">
        <f t="shared" si="21"/>
        <v>1.7400000000000002</v>
      </c>
      <c r="N51" s="19">
        <f t="shared" si="22"/>
        <v>3.4800000000000013</v>
      </c>
      <c r="O51" s="19">
        <f t="shared" si="23"/>
        <v>0.52359877559829882</v>
      </c>
      <c r="P51" s="19">
        <f t="shared" si="24"/>
        <v>29.999999999999996</v>
      </c>
      <c r="Q51" s="19">
        <f t="shared" si="53"/>
        <v>4.036500000000002</v>
      </c>
      <c r="R51" s="19">
        <f t="shared" si="25"/>
        <v>-0.29999999999999993</v>
      </c>
      <c r="S51" s="19">
        <f t="shared" si="26"/>
        <v>0.51961524227066325</v>
      </c>
      <c r="T51" s="4" t="s">
        <v>0</v>
      </c>
      <c r="U51" s="4">
        <f t="shared" si="27"/>
        <v>2401</v>
      </c>
      <c r="V51" s="19">
        <f t="shared" si="1"/>
        <v>13.195711542375888</v>
      </c>
      <c r="W51" s="19">
        <f t="shared" si="2"/>
        <v>12.537865242270664</v>
      </c>
      <c r="X51" s="8">
        <f t="shared" si="28"/>
        <v>5</v>
      </c>
      <c r="Y51" s="4">
        <f t="shared" si="3"/>
        <v>12</v>
      </c>
      <c r="Z51" s="8">
        <f t="shared" si="29"/>
        <v>1002.3</v>
      </c>
      <c r="AA51" s="4">
        <f t="shared" si="30"/>
        <v>0</v>
      </c>
      <c r="AB51" s="4">
        <f t="shared" si="31"/>
        <v>0</v>
      </c>
      <c r="AC51" s="4" t="str">
        <f t="shared" si="32"/>
        <v>G0</v>
      </c>
      <c r="AD51" s="4">
        <f t="shared" si="33"/>
        <v>0</v>
      </c>
      <c r="AE51" s="4">
        <f t="shared" si="34"/>
        <v>2.4000000000000008</v>
      </c>
      <c r="AF51" s="19">
        <f t="shared" si="4"/>
        <v>0</v>
      </c>
      <c r="AG51" s="19">
        <f t="shared" si="5"/>
        <v>0</v>
      </c>
      <c r="AH51" s="19"/>
      <c r="AI51" s="19">
        <f t="shared" si="6"/>
        <v>13.803583573421257</v>
      </c>
      <c r="AJ51" s="19">
        <f t="shared" si="7"/>
        <v>12.196000000000002</v>
      </c>
      <c r="AK51" s="19"/>
      <c r="AL51" s="19">
        <f t="shared" si="8"/>
        <v>3.1436722157375137</v>
      </c>
      <c r="AM51" s="19">
        <f t="shared" si="9"/>
        <v>1.8150000000000002</v>
      </c>
      <c r="AN51" s="19">
        <f t="shared" si="35"/>
        <v>3.6300000000000012</v>
      </c>
      <c r="AO51" s="19">
        <f t="shared" si="36"/>
        <v>0.52359877559829882</v>
      </c>
      <c r="AP51" s="19">
        <f t="shared" si="37"/>
        <v>29.999999999999996</v>
      </c>
      <c r="AQ51" s="19">
        <f t="shared" si="54"/>
        <v>4.3815000000000026</v>
      </c>
      <c r="AR51" s="19">
        <f t="shared" si="38"/>
        <v>0.29999999999999993</v>
      </c>
      <c r="AS51" s="19">
        <f t="shared" si="39"/>
        <v>-0.51961524227066325</v>
      </c>
      <c r="AT51" s="4" t="s">
        <v>0</v>
      </c>
      <c r="AU51" s="4">
        <f t="shared" si="40"/>
        <v>2402</v>
      </c>
      <c r="AV51" s="19">
        <f t="shared" si="10"/>
        <v>14.103583573421258</v>
      </c>
      <c r="AW51" s="19">
        <f t="shared" si="11"/>
        <v>11.676384757729338</v>
      </c>
      <c r="AX51" s="8">
        <f t="shared" si="41"/>
        <v>5</v>
      </c>
      <c r="AY51" s="4">
        <f t="shared" si="42"/>
        <v>12</v>
      </c>
      <c r="AZ51" s="8">
        <f t="shared" si="43"/>
        <v>1002.4</v>
      </c>
      <c r="BA51" s="4">
        <f t="shared" si="44"/>
        <v>0</v>
      </c>
      <c r="BB51" s="4">
        <f t="shared" si="45"/>
        <v>0</v>
      </c>
      <c r="BC51" s="4" t="str">
        <f t="shared" si="46"/>
        <v>G0</v>
      </c>
      <c r="BD51" s="4">
        <f t="shared" si="47"/>
        <v>0</v>
      </c>
      <c r="BE51" s="19">
        <f t="shared" si="48"/>
        <v>0.35550000000000131</v>
      </c>
      <c r="BF51" s="19">
        <f t="shared" si="49"/>
        <v>1.2515511375888737</v>
      </c>
      <c r="BG51" s="19">
        <f t="shared" si="50"/>
        <v>136.50192284840989</v>
      </c>
      <c r="BH51" s="1" t="str">
        <f t="shared" si="51"/>
        <v>T,2401,13.2,12.5,5,12,1002.3,0,0,G0,0</v>
      </c>
      <c r="BI51" s="1" t="str">
        <f t="shared" si="52"/>
        <v>T,2402,14.1,11.7,5,12,1002.4,0,0,G0,0</v>
      </c>
      <c r="BJ51" s="1" t="str">
        <f t="shared" si="12"/>
        <v/>
      </c>
      <c r="BK51" s="1" t="str">
        <f t="shared" si="13"/>
        <v>13.5,12.0,5.0,3.5,0.0,4.0,30.0,4.0</v>
      </c>
    </row>
    <row r="52" spans="1:63" x14ac:dyDescent="0.2">
      <c r="A52" s="4">
        <f t="shared" si="55"/>
        <v>2.4000000000000008</v>
      </c>
      <c r="B52" s="4">
        <f t="shared" si="14"/>
        <v>12.000000000000004</v>
      </c>
      <c r="C52" s="4">
        <f t="shared" si="15"/>
        <v>1</v>
      </c>
      <c r="D52" s="4">
        <v>1</v>
      </c>
      <c r="E52" s="4">
        <f t="shared" si="16"/>
        <v>2.4000000000000008</v>
      </c>
      <c r="F52" s="19">
        <f t="shared" si="0"/>
        <v>0</v>
      </c>
      <c r="G52" s="19">
        <f t="shared" si="17"/>
        <v>0</v>
      </c>
      <c r="H52" s="19"/>
      <c r="I52" s="19">
        <f t="shared" si="18"/>
        <v>13.803583573421257</v>
      </c>
      <c r="J52" s="19">
        <f t="shared" si="19"/>
        <v>12.196000000000002</v>
      </c>
      <c r="K52" s="19"/>
      <c r="L52" s="19">
        <f t="shared" si="20"/>
        <v>3.1436722157375137</v>
      </c>
      <c r="M52" s="19">
        <f t="shared" si="21"/>
        <v>1.8150000000000002</v>
      </c>
      <c r="N52" s="19">
        <f t="shared" si="22"/>
        <v>3.6300000000000012</v>
      </c>
      <c r="O52" s="19">
        <f t="shared" si="23"/>
        <v>0.52359877559829882</v>
      </c>
      <c r="P52" s="19">
        <f t="shared" si="24"/>
        <v>29.999999999999996</v>
      </c>
      <c r="Q52" s="19">
        <f t="shared" si="53"/>
        <v>4.392000000000003</v>
      </c>
      <c r="R52" s="19">
        <f t="shared" si="25"/>
        <v>-0.29999999999999993</v>
      </c>
      <c r="S52" s="19">
        <f t="shared" si="26"/>
        <v>0.51961524227066325</v>
      </c>
      <c r="T52" s="4" t="s">
        <v>0</v>
      </c>
      <c r="U52" s="4">
        <f t="shared" si="27"/>
        <v>2401</v>
      </c>
      <c r="V52" s="19">
        <f t="shared" si="1"/>
        <v>13.503583573421256</v>
      </c>
      <c r="W52" s="19">
        <f t="shared" si="2"/>
        <v>12.715615242270665</v>
      </c>
      <c r="X52" s="8">
        <f t="shared" si="28"/>
        <v>5</v>
      </c>
      <c r="Y52" s="4">
        <f t="shared" si="3"/>
        <v>12</v>
      </c>
      <c r="Z52" s="8">
        <f t="shared" si="29"/>
        <v>1002.4</v>
      </c>
      <c r="AA52" s="4">
        <f t="shared" si="30"/>
        <v>0</v>
      </c>
      <c r="AB52" s="4">
        <f t="shared" si="31"/>
        <v>0</v>
      </c>
      <c r="AC52" s="4" t="str">
        <f t="shared" si="32"/>
        <v>G0</v>
      </c>
      <c r="AD52" s="4">
        <f t="shared" si="33"/>
        <v>0</v>
      </c>
      <c r="AE52" s="4">
        <f t="shared" si="34"/>
        <v>2.5000000000000009</v>
      </c>
      <c r="AF52" s="19">
        <f t="shared" si="4"/>
        <v>0</v>
      </c>
      <c r="AG52" s="19">
        <f t="shared" si="5"/>
        <v>0</v>
      </c>
      <c r="AH52" s="19"/>
      <c r="AI52" s="19">
        <f t="shared" si="6"/>
        <v>14.124445985523391</v>
      </c>
      <c r="AJ52" s="19">
        <f t="shared" si="7"/>
        <v>12.381250000000001</v>
      </c>
      <c r="AK52" s="19"/>
      <c r="AL52" s="19">
        <f t="shared" si="8"/>
        <v>3.2735760263051796</v>
      </c>
      <c r="AM52" s="19">
        <f t="shared" si="9"/>
        <v>1.8900000000000003</v>
      </c>
      <c r="AN52" s="19">
        <f t="shared" si="35"/>
        <v>3.7800000000000011</v>
      </c>
      <c r="AO52" s="19">
        <f t="shared" si="36"/>
        <v>0.52359877559829882</v>
      </c>
      <c r="AP52" s="19">
        <f t="shared" si="37"/>
        <v>29.999999999999996</v>
      </c>
      <c r="AQ52" s="19">
        <f t="shared" si="54"/>
        <v>4.7520000000000016</v>
      </c>
      <c r="AR52" s="19">
        <f t="shared" si="38"/>
        <v>0.29999999999999993</v>
      </c>
      <c r="AS52" s="19">
        <f t="shared" si="39"/>
        <v>-0.51961524227066325</v>
      </c>
      <c r="AT52" s="4" t="s">
        <v>0</v>
      </c>
      <c r="AU52" s="4">
        <f t="shared" si="40"/>
        <v>2402</v>
      </c>
      <c r="AV52" s="19">
        <f t="shared" si="10"/>
        <v>14.424445985523391</v>
      </c>
      <c r="AW52" s="19">
        <f t="shared" si="11"/>
        <v>11.861634757729338</v>
      </c>
      <c r="AX52" s="8">
        <f t="shared" si="41"/>
        <v>5</v>
      </c>
      <c r="AY52" s="4">
        <f t="shared" si="42"/>
        <v>12</v>
      </c>
      <c r="AZ52" s="8">
        <f t="shared" si="43"/>
        <v>1002.5</v>
      </c>
      <c r="BA52" s="4">
        <f t="shared" si="44"/>
        <v>0</v>
      </c>
      <c r="BB52" s="4">
        <f t="shared" si="45"/>
        <v>0</v>
      </c>
      <c r="BC52" s="4" t="str">
        <f t="shared" si="46"/>
        <v>G0</v>
      </c>
      <c r="BD52" s="4">
        <f t="shared" si="47"/>
        <v>0</v>
      </c>
      <c r="BE52" s="19">
        <f t="shared" si="48"/>
        <v>0.37049999999999933</v>
      </c>
      <c r="BF52" s="19">
        <f t="shared" si="49"/>
        <v>1.2558942033467644</v>
      </c>
      <c r="BG52" s="19">
        <f t="shared" si="50"/>
        <v>137.15807260960653</v>
      </c>
      <c r="BH52" s="1" t="str">
        <f t="shared" si="51"/>
        <v>T,2401,13.5,12.7,5,12,1002.4,0,0,G0,0</v>
      </c>
      <c r="BI52" s="1" t="str">
        <f t="shared" si="52"/>
        <v>T,2402,14.4,11.9,5,12,1002.5,0,0,G0,0</v>
      </c>
      <c r="BJ52" s="1" t="str">
        <f t="shared" si="12"/>
        <v>T,2401,13.5,12.7,5,12,1002.4,0,0,G0,0|T,2402,14.4,11.9,5,12,1002.5,0,0,G0,0|</v>
      </c>
      <c r="BK52" s="1" t="str">
        <f t="shared" si="13"/>
        <v>13.8,12.2,5.0,3.6,0.0,4.4,30.0,4.4</v>
      </c>
    </row>
    <row r="53" spans="1:63" x14ac:dyDescent="0.2">
      <c r="A53" s="4">
        <f t="shared" si="55"/>
        <v>2.5000000000000009</v>
      </c>
      <c r="B53" s="4">
        <f t="shared" si="14"/>
        <v>12.500000000000004</v>
      </c>
      <c r="C53" s="4">
        <f t="shared" si="15"/>
        <v>0</v>
      </c>
      <c r="D53" s="4">
        <v>1</v>
      </c>
      <c r="E53" s="4">
        <f t="shared" si="16"/>
        <v>2.5000000000000009</v>
      </c>
      <c r="F53" s="19">
        <f t="shared" si="0"/>
        <v>0</v>
      </c>
      <c r="G53" s="19">
        <f t="shared" si="17"/>
        <v>0</v>
      </c>
      <c r="H53" s="19"/>
      <c r="I53" s="19">
        <f t="shared" si="18"/>
        <v>14.124445985523391</v>
      </c>
      <c r="J53" s="19">
        <f t="shared" si="19"/>
        <v>12.381250000000001</v>
      </c>
      <c r="K53" s="19"/>
      <c r="L53" s="19">
        <f t="shared" si="20"/>
        <v>3.2735760263051796</v>
      </c>
      <c r="M53" s="19">
        <f t="shared" si="21"/>
        <v>1.8900000000000003</v>
      </c>
      <c r="N53" s="19">
        <f t="shared" si="22"/>
        <v>3.7800000000000011</v>
      </c>
      <c r="O53" s="19">
        <f t="shared" si="23"/>
        <v>0.52359877559829882</v>
      </c>
      <c r="P53" s="19">
        <f t="shared" si="24"/>
        <v>29.999999999999996</v>
      </c>
      <c r="Q53" s="19">
        <f t="shared" si="53"/>
        <v>4.762500000000002</v>
      </c>
      <c r="R53" s="19">
        <f t="shared" si="25"/>
        <v>-0.29999999999999993</v>
      </c>
      <c r="S53" s="19">
        <f t="shared" si="26"/>
        <v>0.51961524227066325</v>
      </c>
      <c r="T53" s="4" t="s">
        <v>0</v>
      </c>
      <c r="U53" s="4">
        <f t="shared" si="27"/>
        <v>2401</v>
      </c>
      <c r="V53" s="19">
        <f t="shared" si="1"/>
        <v>13.82444598552339</v>
      </c>
      <c r="W53" s="19">
        <f t="shared" si="2"/>
        <v>12.900865242270665</v>
      </c>
      <c r="X53" s="8">
        <f t="shared" si="28"/>
        <v>5</v>
      </c>
      <c r="Y53" s="4">
        <f t="shared" si="3"/>
        <v>12</v>
      </c>
      <c r="Z53" s="8">
        <f t="shared" si="29"/>
        <v>1002.5</v>
      </c>
      <c r="AA53" s="4">
        <f t="shared" si="30"/>
        <v>0</v>
      </c>
      <c r="AB53" s="4">
        <f t="shared" si="31"/>
        <v>0</v>
      </c>
      <c r="AC53" s="4" t="str">
        <f t="shared" si="32"/>
        <v>G0</v>
      </c>
      <c r="AD53" s="4">
        <f t="shared" si="33"/>
        <v>0</v>
      </c>
      <c r="AE53" s="4">
        <f t="shared" si="34"/>
        <v>2.600000000000001</v>
      </c>
      <c r="AF53" s="19">
        <f t="shared" si="4"/>
        <v>0</v>
      </c>
      <c r="AG53" s="19">
        <f t="shared" si="5"/>
        <v>0</v>
      </c>
      <c r="AH53" s="19"/>
      <c r="AI53" s="19">
        <f t="shared" si="6"/>
        <v>14.458298778682295</v>
      </c>
      <c r="AJ53" s="19">
        <f t="shared" si="7"/>
        <v>12.574000000000002</v>
      </c>
      <c r="AK53" s="19"/>
      <c r="AL53" s="19">
        <f t="shared" si="8"/>
        <v>3.4034798368728452</v>
      </c>
      <c r="AM53" s="19">
        <f t="shared" si="9"/>
        <v>1.9650000000000003</v>
      </c>
      <c r="AN53" s="19">
        <f t="shared" si="35"/>
        <v>3.930000000000001</v>
      </c>
      <c r="AO53" s="19">
        <f t="shared" si="36"/>
        <v>0.52359877559829882</v>
      </c>
      <c r="AP53" s="19">
        <f t="shared" si="37"/>
        <v>29.999999999999996</v>
      </c>
      <c r="AQ53" s="19">
        <f t="shared" si="54"/>
        <v>5.1375000000000046</v>
      </c>
      <c r="AR53" s="19">
        <f t="shared" si="38"/>
        <v>0.29999999999999993</v>
      </c>
      <c r="AS53" s="19">
        <f t="shared" si="39"/>
        <v>-0.51961524227066325</v>
      </c>
      <c r="AT53" s="4" t="s">
        <v>0</v>
      </c>
      <c r="AU53" s="4">
        <f t="shared" si="40"/>
        <v>2402</v>
      </c>
      <c r="AV53" s="19">
        <f t="shared" si="10"/>
        <v>14.758298778682295</v>
      </c>
      <c r="AW53" s="19">
        <f t="shared" si="11"/>
        <v>12.054384757729338</v>
      </c>
      <c r="AX53" s="8">
        <f t="shared" si="41"/>
        <v>5</v>
      </c>
      <c r="AY53" s="4">
        <f t="shared" si="42"/>
        <v>12</v>
      </c>
      <c r="AZ53" s="8">
        <f t="shared" si="43"/>
        <v>1002.6</v>
      </c>
      <c r="BA53" s="4">
        <f t="shared" si="44"/>
        <v>0</v>
      </c>
      <c r="BB53" s="4">
        <f t="shared" si="45"/>
        <v>0</v>
      </c>
      <c r="BC53" s="4" t="str">
        <f t="shared" si="46"/>
        <v>G0</v>
      </c>
      <c r="BD53" s="4">
        <f t="shared" si="47"/>
        <v>0</v>
      </c>
      <c r="BE53" s="19">
        <f t="shared" si="48"/>
        <v>0.38550000000000273</v>
      </c>
      <c r="BF53" s="19">
        <f t="shared" si="49"/>
        <v>1.260400829101604</v>
      </c>
      <c r="BG53" s="19">
        <f t="shared" si="50"/>
        <v>137.80961512679775</v>
      </c>
      <c r="BH53" s="1" t="str">
        <f t="shared" si="51"/>
        <v>T,2401,13.8,12.9,5,12,1002.5,0,0,G0,0</v>
      </c>
      <c r="BI53" s="1" t="str">
        <f t="shared" si="52"/>
        <v>T,2402,14.8,12.1,5,12,1002.6,0,0,G0,0</v>
      </c>
      <c r="BJ53" s="1" t="str">
        <f t="shared" si="12"/>
        <v/>
      </c>
      <c r="BK53" s="1" t="str">
        <f t="shared" si="13"/>
        <v>14.1,12.4,5.0,3.8,0.0,4.8,30.0,4.8</v>
      </c>
    </row>
    <row r="54" spans="1:63" x14ac:dyDescent="0.2">
      <c r="A54" s="4">
        <f t="shared" si="55"/>
        <v>2.600000000000001</v>
      </c>
      <c r="B54" s="4">
        <f t="shared" si="14"/>
        <v>13.000000000000004</v>
      </c>
      <c r="C54" s="4">
        <f t="shared" si="15"/>
        <v>1</v>
      </c>
      <c r="D54" s="4">
        <v>1</v>
      </c>
      <c r="E54" s="4">
        <f t="shared" si="16"/>
        <v>2.600000000000001</v>
      </c>
      <c r="F54" s="19">
        <f t="shared" si="0"/>
        <v>0</v>
      </c>
      <c r="G54" s="19">
        <f t="shared" si="17"/>
        <v>0</v>
      </c>
      <c r="H54" s="19"/>
      <c r="I54" s="19">
        <f t="shared" si="18"/>
        <v>14.458298778682295</v>
      </c>
      <c r="J54" s="19">
        <f t="shared" si="19"/>
        <v>12.574000000000002</v>
      </c>
      <c r="K54" s="19"/>
      <c r="L54" s="19">
        <f t="shared" si="20"/>
        <v>3.4034798368728452</v>
      </c>
      <c r="M54" s="19">
        <f t="shared" si="21"/>
        <v>1.9650000000000003</v>
      </c>
      <c r="N54" s="19">
        <f t="shared" si="22"/>
        <v>3.930000000000001</v>
      </c>
      <c r="O54" s="19">
        <f t="shared" si="23"/>
        <v>0.52359877559829882</v>
      </c>
      <c r="P54" s="19">
        <f t="shared" si="24"/>
        <v>29.999999999999996</v>
      </c>
      <c r="Q54" s="19">
        <f t="shared" si="53"/>
        <v>5.148000000000005</v>
      </c>
      <c r="R54" s="19">
        <f t="shared" si="25"/>
        <v>-0.29999999999999993</v>
      </c>
      <c r="S54" s="19">
        <f t="shared" si="26"/>
        <v>0.51961524227066325</v>
      </c>
      <c r="T54" s="4" t="s">
        <v>0</v>
      </c>
      <c r="U54" s="4">
        <f t="shared" si="27"/>
        <v>2401</v>
      </c>
      <c r="V54" s="19">
        <f t="shared" si="1"/>
        <v>14.158298778682294</v>
      </c>
      <c r="W54" s="19">
        <f t="shared" si="2"/>
        <v>13.093615242270666</v>
      </c>
      <c r="X54" s="8">
        <f t="shared" si="28"/>
        <v>5</v>
      </c>
      <c r="Y54" s="4">
        <f t="shared" si="3"/>
        <v>12</v>
      </c>
      <c r="Z54" s="8">
        <f t="shared" si="29"/>
        <v>1002.6</v>
      </c>
      <c r="AA54" s="4">
        <f t="shared" si="30"/>
        <v>0</v>
      </c>
      <c r="AB54" s="4">
        <f t="shared" si="31"/>
        <v>0</v>
      </c>
      <c r="AC54" s="4" t="str">
        <f t="shared" si="32"/>
        <v>G0</v>
      </c>
      <c r="AD54" s="4">
        <f t="shared" si="33"/>
        <v>0</v>
      </c>
      <c r="AE54" s="4">
        <f t="shared" si="34"/>
        <v>2.7000000000000011</v>
      </c>
      <c r="AF54" s="19">
        <f t="shared" si="4"/>
        <v>0</v>
      </c>
      <c r="AG54" s="19">
        <f t="shared" si="5"/>
        <v>0</v>
      </c>
      <c r="AH54" s="19"/>
      <c r="AI54" s="19">
        <f t="shared" si="6"/>
        <v>14.805141952897962</v>
      </c>
      <c r="AJ54" s="19">
        <f t="shared" si="7"/>
        <v>12.774250000000002</v>
      </c>
      <c r="AK54" s="19"/>
      <c r="AL54" s="19">
        <f t="shared" si="8"/>
        <v>3.5333836474405111</v>
      </c>
      <c r="AM54" s="19">
        <f t="shared" si="9"/>
        <v>2.0400000000000005</v>
      </c>
      <c r="AN54" s="19">
        <f t="shared" si="35"/>
        <v>4.0800000000000018</v>
      </c>
      <c r="AO54" s="19">
        <f t="shared" si="36"/>
        <v>0.52359877559829882</v>
      </c>
      <c r="AP54" s="19">
        <f t="shared" si="37"/>
        <v>29.999999999999996</v>
      </c>
      <c r="AQ54" s="19">
        <f t="shared" si="54"/>
        <v>5.5380000000000047</v>
      </c>
      <c r="AR54" s="19">
        <f t="shared" si="38"/>
        <v>0.29999999999999993</v>
      </c>
      <c r="AS54" s="19">
        <f t="shared" si="39"/>
        <v>-0.51961524227066325</v>
      </c>
      <c r="AT54" s="4" t="s">
        <v>0</v>
      </c>
      <c r="AU54" s="4">
        <f t="shared" si="40"/>
        <v>2402</v>
      </c>
      <c r="AV54" s="19">
        <f t="shared" si="10"/>
        <v>15.105141952897963</v>
      </c>
      <c r="AW54" s="19">
        <f t="shared" si="11"/>
        <v>12.254634757729338</v>
      </c>
      <c r="AX54" s="8">
        <f t="shared" si="41"/>
        <v>5</v>
      </c>
      <c r="AY54" s="4">
        <f t="shared" si="42"/>
        <v>12</v>
      </c>
      <c r="AZ54" s="8">
        <f t="shared" si="43"/>
        <v>1002.7</v>
      </c>
      <c r="BA54" s="4">
        <f t="shared" si="44"/>
        <v>0</v>
      </c>
      <c r="BB54" s="4">
        <f t="shared" si="45"/>
        <v>0</v>
      </c>
      <c r="BC54" s="4" t="str">
        <f t="shared" si="46"/>
        <v>G0</v>
      </c>
      <c r="BD54" s="4">
        <f t="shared" si="47"/>
        <v>0</v>
      </c>
      <c r="BE54" s="19">
        <f t="shared" si="48"/>
        <v>0.40050000000000008</v>
      </c>
      <c r="BF54" s="19">
        <f t="shared" si="49"/>
        <v>1.2650692668783017</v>
      </c>
      <c r="BG54" s="19">
        <f t="shared" si="50"/>
        <v>138.45643205382865</v>
      </c>
      <c r="BH54" s="1" t="str">
        <f t="shared" si="51"/>
        <v>T,2401,14.2,13.1,5,12,1002.6,0,0,G0,0</v>
      </c>
      <c r="BI54" s="1" t="str">
        <f t="shared" si="52"/>
        <v>T,2402,15.1,12.3,5,12,1002.7,0,0,G0,0</v>
      </c>
      <c r="BJ54" s="1" t="str">
        <f t="shared" si="12"/>
        <v>T,2401,14.2,13.1,5,12,1002.6,0,0,G0,0|T,2402,15.1,12.3,5,12,1002.7,0,0,G0,0|</v>
      </c>
      <c r="BK54" s="1" t="str">
        <f t="shared" si="13"/>
        <v>14.5,12.6,5.0,3.9,0.0,5.1,30.0,5.1</v>
      </c>
    </row>
    <row r="55" spans="1:63" x14ac:dyDescent="0.2">
      <c r="A55" s="4">
        <f t="shared" si="55"/>
        <v>2.7000000000000011</v>
      </c>
      <c r="B55" s="4">
        <f t="shared" si="14"/>
        <v>13.500000000000005</v>
      </c>
      <c r="C55" s="4">
        <f t="shared" si="15"/>
        <v>0</v>
      </c>
      <c r="D55" s="4">
        <v>1</v>
      </c>
      <c r="E55" s="4">
        <f t="shared" si="16"/>
        <v>2.7000000000000011</v>
      </c>
      <c r="F55" s="19">
        <f t="shared" si="0"/>
        <v>0</v>
      </c>
      <c r="G55" s="19">
        <f t="shared" si="17"/>
        <v>0</v>
      </c>
      <c r="H55" s="19"/>
      <c r="I55" s="19">
        <f t="shared" si="18"/>
        <v>14.805141952897962</v>
      </c>
      <c r="J55" s="19">
        <f t="shared" si="19"/>
        <v>12.774250000000002</v>
      </c>
      <c r="K55" s="19"/>
      <c r="L55" s="19">
        <f t="shared" si="20"/>
        <v>3.5333836474405111</v>
      </c>
      <c r="M55" s="19">
        <f t="shared" si="21"/>
        <v>2.0400000000000005</v>
      </c>
      <c r="N55" s="19">
        <f t="shared" si="22"/>
        <v>4.0800000000000018</v>
      </c>
      <c r="O55" s="19">
        <f t="shared" si="23"/>
        <v>0.52359877559829882</v>
      </c>
      <c r="P55" s="19">
        <f t="shared" si="24"/>
        <v>29.999999999999996</v>
      </c>
      <c r="Q55" s="19">
        <f t="shared" si="53"/>
        <v>5.5485000000000051</v>
      </c>
      <c r="R55" s="19">
        <f t="shared" si="25"/>
        <v>-0.29999999999999993</v>
      </c>
      <c r="S55" s="19">
        <f t="shared" si="26"/>
        <v>0.51961524227066325</v>
      </c>
      <c r="T55" s="4" t="s">
        <v>0</v>
      </c>
      <c r="U55" s="4">
        <f t="shared" si="27"/>
        <v>2401</v>
      </c>
      <c r="V55" s="19">
        <f t="shared" si="1"/>
        <v>14.505141952897961</v>
      </c>
      <c r="W55" s="19">
        <f t="shared" si="2"/>
        <v>13.293865242270666</v>
      </c>
      <c r="X55" s="8">
        <f t="shared" si="28"/>
        <v>5</v>
      </c>
      <c r="Y55" s="4">
        <f t="shared" si="3"/>
        <v>12</v>
      </c>
      <c r="Z55" s="8">
        <f t="shared" si="29"/>
        <v>1002.7</v>
      </c>
      <c r="AA55" s="4">
        <f t="shared" si="30"/>
        <v>0</v>
      </c>
      <c r="AB55" s="4">
        <f t="shared" si="31"/>
        <v>0</v>
      </c>
      <c r="AC55" s="4" t="str">
        <f t="shared" si="32"/>
        <v>G0</v>
      </c>
      <c r="AD55" s="4">
        <f t="shared" si="33"/>
        <v>0</v>
      </c>
      <c r="AE55" s="4">
        <f t="shared" si="34"/>
        <v>2.8000000000000012</v>
      </c>
      <c r="AF55" s="19">
        <f t="shared" si="4"/>
        <v>0</v>
      </c>
      <c r="AG55" s="19">
        <f t="shared" si="5"/>
        <v>0</v>
      </c>
      <c r="AH55" s="19"/>
      <c r="AI55" s="19">
        <f t="shared" si="6"/>
        <v>15.164975508170397</v>
      </c>
      <c r="AJ55" s="19">
        <f t="shared" si="7"/>
        <v>12.982000000000003</v>
      </c>
      <c r="AK55" s="19"/>
      <c r="AL55" s="19">
        <f t="shared" si="8"/>
        <v>3.6632874580081771</v>
      </c>
      <c r="AM55" s="19">
        <f t="shared" si="9"/>
        <v>2.1150000000000007</v>
      </c>
      <c r="AN55" s="19">
        <f t="shared" si="35"/>
        <v>4.2300000000000022</v>
      </c>
      <c r="AO55" s="19">
        <f t="shared" si="36"/>
        <v>0.52359877559829882</v>
      </c>
      <c r="AP55" s="19">
        <f t="shared" si="37"/>
        <v>29.999999999999996</v>
      </c>
      <c r="AQ55" s="19">
        <f t="shared" si="54"/>
        <v>5.9535000000000053</v>
      </c>
      <c r="AR55" s="19">
        <f t="shared" si="38"/>
        <v>0.29999999999999993</v>
      </c>
      <c r="AS55" s="19">
        <f t="shared" si="39"/>
        <v>-0.51961524227066325</v>
      </c>
      <c r="AT55" s="4" t="s">
        <v>0</v>
      </c>
      <c r="AU55" s="4">
        <f t="shared" si="40"/>
        <v>2402</v>
      </c>
      <c r="AV55" s="19">
        <f t="shared" si="10"/>
        <v>15.464975508170397</v>
      </c>
      <c r="AW55" s="19">
        <f t="shared" si="11"/>
        <v>12.462384757729339</v>
      </c>
      <c r="AX55" s="8">
        <f t="shared" si="41"/>
        <v>5</v>
      </c>
      <c r="AY55" s="4">
        <f t="shared" si="42"/>
        <v>12</v>
      </c>
      <c r="AZ55" s="8">
        <f t="shared" si="43"/>
        <v>1002.8</v>
      </c>
      <c r="BA55" s="4">
        <f t="shared" si="44"/>
        <v>0</v>
      </c>
      <c r="BB55" s="4">
        <f t="shared" si="45"/>
        <v>0</v>
      </c>
      <c r="BC55" s="4" t="str">
        <f t="shared" si="46"/>
        <v>G0</v>
      </c>
      <c r="BD55" s="4">
        <f t="shared" si="47"/>
        <v>0</v>
      </c>
      <c r="BE55" s="19">
        <f t="shared" si="48"/>
        <v>0.41550000000000042</v>
      </c>
      <c r="BF55" s="19">
        <f t="shared" si="49"/>
        <v>1.2698977321028666</v>
      </c>
      <c r="BG55" s="19">
        <f t="shared" si="50"/>
        <v>139.09841157111822</v>
      </c>
      <c r="BH55" s="1" t="str">
        <f t="shared" si="51"/>
        <v>T,2401,14.5,13.3,5,12,1002.7,0,0,G0,0</v>
      </c>
      <c r="BI55" s="1" t="str">
        <f t="shared" si="52"/>
        <v>T,2402,15.5,12.5,5,12,1002.8,0,0,G0,0</v>
      </c>
      <c r="BJ55" s="1" t="str">
        <f t="shared" si="12"/>
        <v/>
      </c>
      <c r="BK55" s="1" t="str">
        <f t="shared" si="13"/>
        <v>14.8,12.8,5.0,4.1,0.0,5.5,30.0,5.5</v>
      </c>
    </row>
    <row r="56" spans="1:63" x14ac:dyDescent="0.2">
      <c r="A56" s="4">
        <f t="shared" si="55"/>
        <v>2.8000000000000012</v>
      </c>
      <c r="B56" s="4">
        <f t="shared" si="14"/>
        <v>14.000000000000005</v>
      </c>
      <c r="C56" s="4">
        <f t="shared" si="15"/>
        <v>1</v>
      </c>
      <c r="D56" s="4">
        <v>1</v>
      </c>
      <c r="E56" s="4">
        <f t="shared" si="16"/>
        <v>2.8000000000000012</v>
      </c>
      <c r="F56" s="19">
        <f t="shared" si="0"/>
        <v>0</v>
      </c>
      <c r="G56" s="19">
        <f t="shared" si="17"/>
        <v>0</v>
      </c>
      <c r="H56" s="19"/>
      <c r="I56" s="19">
        <f t="shared" si="18"/>
        <v>15.164975508170397</v>
      </c>
      <c r="J56" s="19">
        <f t="shared" si="19"/>
        <v>12.982000000000003</v>
      </c>
      <c r="K56" s="19"/>
      <c r="L56" s="19">
        <f t="shared" si="20"/>
        <v>3.6632874580081771</v>
      </c>
      <c r="M56" s="19">
        <f t="shared" si="21"/>
        <v>2.1150000000000007</v>
      </c>
      <c r="N56" s="19">
        <f t="shared" si="22"/>
        <v>4.2300000000000022</v>
      </c>
      <c r="O56" s="19">
        <f t="shared" si="23"/>
        <v>0.52359877559829882</v>
      </c>
      <c r="P56" s="19">
        <f t="shared" si="24"/>
        <v>29.999999999999996</v>
      </c>
      <c r="Q56" s="19">
        <f t="shared" si="53"/>
        <v>5.9640000000000057</v>
      </c>
      <c r="R56" s="19">
        <f t="shared" si="25"/>
        <v>-0.29999999999999993</v>
      </c>
      <c r="S56" s="19">
        <f t="shared" si="26"/>
        <v>0.51961524227066325</v>
      </c>
      <c r="T56" s="4" t="s">
        <v>0</v>
      </c>
      <c r="U56" s="4">
        <f t="shared" si="27"/>
        <v>2401</v>
      </c>
      <c r="V56" s="19">
        <f t="shared" si="1"/>
        <v>14.864975508170396</v>
      </c>
      <c r="W56" s="19">
        <f t="shared" si="2"/>
        <v>13.501615242270667</v>
      </c>
      <c r="X56" s="8">
        <f t="shared" si="28"/>
        <v>5</v>
      </c>
      <c r="Y56" s="4">
        <f t="shared" si="3"/>
        <v>12</v>
      </c>
      <c r="Z56" s="8">
        <f t="shared" si="29"/>
        <v>1002.8</v>
      </c>
      <c r="AA56" s="4">
        <f t="shared" si="30"/>
        <v>0</v>
      </c>
      <c r="AB56" s="4">
        <f t="shared" si="31"/>
        <v>0</v>
      </c>
      <c r="AC56" s="4" t="str">
        <f t="shared" si="32"/>
        <v>G0</v>
      </c>
      <c r="AD56" s="4">
        <f t="shared" si="33"/>
        <v>0</v>
      </c>
      <c r="AE56" s="4">
        <f t="shared" si="34"/>
        <v>2.9000000000000012</v>
      </c>
      <c r="AF56" s="19">
        <f t="shared" si="4"/>
        <v>0</v>
      </c>
      <c r="AG56" s="19">
        <f t="shared" si="5"/>
        <v>0</v>
      </c>
      <c r="AH56" s="19"/>
      <c r="AI56" s="19">
        <f t="shared" si="6"/>
        <v>15.537799444499598</v>
      </c>
      <c r="AJ56" s="19">
        <f t="shared" si="7"/>
        <v>13.197250000000002</v>
      </c>
      <c r="AK56" s="19"/>
      <c r="AL56" s="19">
        <f t="shared" si="8"/>
        <v>3.7931912685758431</v>
      </c>
      <c r="AM56" s="19">
        <f t="shared" si="9"/>
        <v>2.1900000000000008</v>
      </c>
      <c r="AN56" s="19">
        <f t="shared" si="35"/>
        <v>4.3800000000000017</v>
      </c>
      <c r="AO56" s="19">
        <f t="shared" si="36"/>
        <v>0.52359877559829882</v>
      </c>
      <c r="AP56" s="19">
        <f t="shared" si="37"/>
        <v>29.999999999999996</v>
      </c>
      <c r="AQ56" s="19">
        <f t="shared" si="54"/>
        <v>6.3840000000000057</v>
      </c>
      <c r="AR56" s="19">
        <f t="shared" si="38"/>
        <v>0.29999999999999993</v>
      </c>
      <c r="AS56" s="19">
        <f t="shared" si="39"/>
        <v>-0.51961524227066325</v>
      </c>
      <c r="AT56" s="4" t="s">
        <v>0</v>
      </c>
      <c r="AU56" s="4">
        <f t="shared" si="40"/>
        <v>2402</v>
      </c>
      <c r="AV56" s="19">
        <f t="shared" si="10"/>
        <v>15.837799444499598</v>
      </c>
      <c r="AW56" s="19">
        <f t="shared" si="11"/>
        <v>12.677634757729338</v>
      </c>
      <c r="AX56" s="8">
        <f t="shared" si="41"/>
        <v>5</v>
      </c>
      <c r="AY56" s="4">
        <f t="shared" si="42"/>
        <v>12</v>
      </c>
      <c r="AZ56" s="8">
        <f t="shared" si="43"/>
        <v>1002.9</v>
      </c>
      <c r="BA56" s="4">
        <f t="shared" si="44"/>
        <v>0</v>
      </c>
      <c r="BB56" s="4">
        <f t="shared" si="45"/>
        <v>0</v>
      </c>
      <c r="BC56" s="4" t="str">
        <f t="shared" si="46"/>
        <v>G0</v>
      </c>
      <c r="BD56" s="4">
        <f t="shared" si="47"/>
        <v>0</v>
      </c>
      <c r="BE56" s="19">
        <f t="shared" si="48"/>
        <v>0.43049999999999999</v>
      </c>
      <c r="BF56" s="19">
        <f t="shared" si="49"/>
        <v>1.2748844065247669</v>
      </c>
      <c r="BG56" s="19">
        <f t="shared" si="50"/>
        <v>139.73544838203722</v>
      </c>
      <c r="BH56" s="1" t="str">
        <f t="shared" si="51"/>
        <v>T,2401,14.9,13.5,5,12,1002.8,0,0,G0,0</v>
      </c>
      <c r="BI56" s="1" t="str">
        <f t="shared" si="52"/>
        <v>T,2402,15.8,12.7,5,12,1002.9,0,0,G0,0</v>
      </c>
      <c r="BJ56" s="1" t="str">
        <f t="shared" si="12"/>
        <v>T,2401,14.9,13.5,5,12,1002.8,0,0,G0,0|T,2402,15.8,12.7,5,12,1002.9,0,0,G0,0|</v>
      </c>
      <c r="BK56" s="1" t="str">
        <f t="shared" si="13"/>
        <v>15.2,13.0,5.0,4.2,0.0,6.0,30.0,6.0</v>
      </c>
    </row>
    <row r="57" spans="1:63" x14ac:dyDescent="0.2">
      <c r="A57" s="4">
        <f t="shared" si="55"/>
        <v>2.9000000000000012</v>
      </c>
      <c r="B57" s="4">
        <f t="shared" si="14"/>
        <v>14.500000000000005</v>
      </c>
      <c r="C57" s="4">
        <f t="shared" si="15"/>
        <v>0</v>
      </c>
      <c r="D57" s="4">
        <v>1</v>
      </c>
      <c r="E57" s="4">
        <f t="shared" si="16"/>
        <v>2.9000000000000012</v>
      </c>
      <c r="F57" s="19">
        <f t="shared" si="0"/>
        <v>0</v>
      </c>
      <c r="G57" s="19">
        <f t="shared" si="17"/>
        <v>0</v>
      </c>
      <c r="H57" s="19"/>
      <c r="I57" s="19">
        <f t="shared" si="18"/>
        <v>15.537799444499598</v>
      </c>
      <c r="J57" s="19">
        <f t="shared" si="19"/>
        <v>13.197250000000002</v>
      </c>
      <c r="K57" s="19"/>
      <c r="L57" s="19">
        <f t="shared" si="20"/>
        <v>3.7931912685758431</v>
      </c>
      <c r="M57" s="19">
        <f t="shared" si="21"/>
        <v>2.1900000000000008</v>
      </c>
      <c r="N57" s="19">
        <f t="shared" si="22"/>
        <v>4.3800000000000017</v>
      </c>
      <c r="O57" s="19">
        <f t="shared" si="23"/>
        <v>0.52359877559829882</v>
      </c>
      <c r="P57" s="19">
        <f t="shared" si="24"/>
        <v>29.999999999999996</v>
      </c>
      <c r="Q57" s="19">
        <f t="shared" si="53"/>
        <v>6.3945000000000061</v>
      </c>
      <c r="R57" s="19">
        <f t="shared" si="25"/>
        <v>-0.29999999999999993</v>
      </c>
      <c r="S57" s="19">
        <f t="shared" si="26"/>
        <v>0.51961524227066325</v>
      </c>
      <c r="T57" s="4" t="s">
        <v>0</v>
      </c>
      <c r="U57" s="4">
        <f t="shared" si="27"/>
        <v>2401</v>
      </c>
      <c r="V57" s="19">
        <f t="shared" si="1"/>
        <v>15.237799444499597</v>
      </c>
      <c r="W57" s="19">
        <f t="shared" si="2"/>
        <v>13.716865242270666</v>
      </c>
      <c r="X57" s="8">
        <f t="shared" si="28"/>
        <v>5</v>
      </c>
      <c r="Y57" s="4">
        <f t="shared" si="3"/>
        <v>12</v>
      </c>
      <c r="Z57" s="8">
        <f t="shared" si="29"/>
        <v>1002.9</v>
      </c>
      <c r="AA57" s="4">
        <f t="shared" si="30"/>
        <v>0</v>
      </c>
      <c r="AB57" s="4">
        <f t="shared" si="31"/>
        <v>0</v>
      </c>
      <c r="AC57" s="4" t="str">
        <f t="shared" si="32"/>
        <v>G0</v>
      </c>
      <c r="AD57" s="4">
        <f t="shared" si="33"/>
        <v>0</v>
      </c>
      <c r="AE57" s="4">
        <f t="shared" si="34"/>
        <v>3.0000000000000013</v>
      </c>
      <c r="AF57" s="19">
        <f t="shared" si="4"/>
        <v>0</v>
      </c>
      <c r="AG57" s="19">
        <f t="shared" si="5"/>
        <v>0</v>
      </c>
      <c r="AH57" s="19"/>
      <c r="AI57" s="19">
        <f t="shared" si="6"/>
        <v>15.923613761885566</v>
      </c>
      <c r="AJ57" s="19">
        <f t="shared" si="7"/>
        <v>13.420000000000002</v>
      </c>
      <c r="AK57" s="19"/>
      <c r="AL57" s="19">
        <f t="shared" si="8"/>
        <v>3.9230950791435091</v>
      </c>
      <c r="AM57" s="19">
        <f t="shared" si="9"/>
        <v>2.265000000000001</v>
      </c>
      <c r="AN57" s="19">
        <f t="shared" si="35"/>
        <v>4.530000000000002</v>
      </c>
      <c r="AO57" s="19">
        <f t="shared" si="36"/>
        <v>0.52359877559829882</v>
      </c>
      <c r="AP57" s="19">
        <f t="shared" si="37"/>
        <v>29.999999999999996</v>
      </c>
      <c r="AQ57" s="19">
        <f t="shared" si="54"/>
        <v>6.8295000000000057</v>
      </c>
      <c r="AR57" s="19">
        <f t="shared" si="38"/>
        <v>0.29999999999999993</v>
      </c>
      <c r="AS57" s="19">
        <f t="shared" si="39"/>
        <v>-0.51961524227066325</v>
      </c>
      <c r="AT57" s="4" t="s">
        <v>0</v>
      </c>
      <c r="AU57" s="4">
        <f t="shared" si="40"/>
        <v>2402</v>
      </c>
      <c r="AV57" s="19">
        <f t="shared" si="10"/>
        <v>16.223613761885566</v>
      </c>
      <c r="AW57" s="19">
        <f t="shared" si="11"/>
        <v>12.900384757729338</v>
      </c>
      <c r="AX57" s="8">
        <f t="shared" si="41"/>
        <v>5</v>
      </c>
      <c r="AY57" s="4">
        <f t="shared" si="42"/>
        <v>12</v>
      </c>
      <c r="AZ57" s="8">
        <f t="shared" si="43"/>
        <v>1003</v>
      </c>
      <c r="BA57" s="4">
        <f t="shared" si="44"/>
        <v>0</v>
      </c>
      <c r="BB57" s="4">
        <f t="shared" si="45"/>
        <v>0</v>
      </c>
      <c r="BC57" s="4" t="str">
        <f t="shared" si="46"/>
        <v>G0</v>
      </c>
      <c r="BD57" s="4">
        <f t="shared" si="47"/>
        <v>0</v>
      </c>
      <c r="BE57" s="19">
        <f t="shared" si="48"/>
        <v>0.44550000000000034</v>
      </c>
      <c r="BF57" s="19">
        <f t="shared" si="49"/>
        <v>1.2800274411121064</v>
      </c>
      <c r="BG57" s="19">
        <f t="shared" si="50"/>
        <v>140.36744369143551</v>
      </c>
      <c r="BH57" s="1" t="str">
        <f t="shared" si="51"/>
        <v>T,2401,15.2,13.7,5,12,1002.9,0,0,G0,0</v>
      </c>
      <c r="BI57" s="1" t="str">
        <f t="shared" si="52"/>
        <v>T,2402,16.2,12.9,5,12,1003.0,0,0,G0,0</v>
      </c>
      <c r="BJ57" s="1" t="str">
        <f t="shared" si="12"/>
        <v/>
      </c>
      <c r="BK57" s="1" t="str">
        <f t="shared" si="13"/>
        <v>15.5,13.2,5.0,4.4,0.0,6.4,30.0,6.4</v>
      </c>
    </row>
    <row r="58" spans="1:63" x14ac:dyDescent="0.2">
      <c r="A58" s="4">
        <f t="shared" si="55"/>
        <v>3.0000000000000013</v>
      </c>
      <c r="B58" s="4">
        <f t="shared" si="14"/>
        <v>15.000000000000005</v>
      </c>
      <c r="C58" s="4">
        <f t="shared" si="15"/>
        <v>1</v>
      </c>
      <c r="D58" s="4">
        <v>1</v>
      </c>
      <c r="E58" s="4">
        <f t="shared" si="16"/>
        <v>3.0000000000000013</v>
      </c>
      <c r="F58" s="19">
        <f t="shared" si="0"/>
        <v>0</v>
      </c>
      <c r="G58" s="19">
        <f t="shared" si="17"/>
        <v>0</v>
      </c>
      <c r="H58" s="19"/>
      <c r="I58" s="19">
        <f t="shared" si="18"/>
        <v>15.923613761885566</v>
      </c>
      <c r="J58" s="19">
        <f t="shared" si="19"/>
        <v>13.420000000000002</v>
      </c>
      <c r="K58" s="19"/>
      <c r="L58" s="19">
        <f t="shared" si="20"/>
        <v>3.9230950791435091</v>
      </c>
      <c r="M58" s="19">
        <f t="shared" si="21"/>
        <v>2.265000000000001</v>
      </c>
      <c r="N58" s="19">
        <f t="shared" si="22"/>
        <v>4.530000000000002</v>
      </c>
      <c r="O58" s="19">
        <f t="shared" si="23"/>
        <v>0.52359877559829882</v>
      </c>
      <c r="P58" s="19">
        <f t="shared" si="24"/>
        <v>29.999999999999996</v>
      </c>
      <c r="Q58" s="19">
        <f t="shared" si="53"/>
        <v>6.8400000000000061</v>
      </c>
      <c r="R58" s="19">
        <f t="shared" si="25"/>
        <v>-0.29999999999999993</v>
      </c>
      <c r="S58" s="19">
        <f t="shared" si="26"/>
        <v>0.51961524227066325</v>
      </c>
      <c r="T58" s="4" t="s">
        <v>0</v>
      </c>
      <c r="U58" s="4">
        <f t="shared" si="27"/>
        <v>2401</v>
      </c>
      <c r="V58" s="19">
        <f t="shared" si="1"/>
        <v>15.623613761885565</v>
      </c>
      <c r="W58" s="19">
        <f t="shared" si="2"/>
        <v>13.939615242270666</v>
      </c>
      <c r="X58" s="8">
        <f t="shared" si="28"/>
        <v>5</v>
      </c>
      <c r="Y58" s="4">
        <f t="shared" si="3"/>
        <v>12</v>
      </c>
      <c r="Z58" s="8">
        <f t="shared" si="29"/>
        <v>1003</v>
      </c>
      <c r="AA58" s="4">
        <f t="shared" si="30"/>
        <v>0</v>
      </c>
      <c r="AB58" s="4">
        <f t="shared" si="31"/>
        <v>0</v>
      </c>
      <c r="AC58" s="4" t="str">
        <f t="shared" si="32"/>
        <v>G0</v>
      </c>
      <c r="AD58" s="4">
        <f t="shared" si="33"/>
        <v>0</v>
      </c>
      <c r="AE58" s="4">
        <f t="shared" si="34"/>
        <v>3.1000000000000014</v>
      </c>
      <c r="AF58" s="19">
        <f t="shared" si="4"/>
        <v>0</v>
      </c>
      <c r="AG58" s="19">
        <f t="shared" si="5"/>
        <v>0</v>
      </c>
      <c r="AH58" s="19"/>
      <c r="AI58" s="19">
        <f t="shared" si="6"/>
        <v>16.322418460328301</v>
      </c>
      <c r="AJ58" s="19">
        <f t="shared" si="7"/>
        <v>13.650250000000003</v>
      </c>
      <c r="AK58" s="19"/>
      <c r="AL58" s="19">
        <f t="shared" si="8"/>
        <v>4.0529988897111746</v>
      </c>
      <c r="AM58" s="19">
        <f t="shared" si="9"/>
        <v>2.3400000000000007</v>
      </c>
      <c r="AN58" s="19">
        <f t="shared" si="35"/>
        <v>4.6800000000000015</v>
      </c>
      <c r="AO58" s="19">
        <f t="shared" si="36"/>
        <v>0.52359877559829882</v>
      </c>
      <c r="AP58" s="19">
        <f t="shared" si="37"/>
        <v>29.999999999999996</v>
      </c>
      <c r="AQ58" s="19">
        <f t="shared" si="54"/>
        <v>7.2900000000000071</v>
      </c>
      <c r="AR58" s="19">
        <f t="shared" si="38"/>
        <v>0.29999999999999993</v>
      </c>
      <c r="AS58" s="19">
        <f t="shared" si="39"/>
        <v>-0.51961524227066325</v>
      </c>
      <c r="AT58" s="4" t="s">
        <v>0</v>
      </c>
      <c r="AU58" s="4">
        <f t="shared" si="40"/>
        <v>2402</v>
      </c>
      <c r="AV58" s="19">
        <f t="shared" si="10"/>
        <v>16.622418460328301</v>
      </c>
      <c r="AW58" s="19">
        <f t="shared" si="11"/>
        <v>13.130634757729339</v>
      </c>
      <c r="AX58" s="8">
        <f t="shared" si="41"/>
        <v>5</v>
      </c>
      <c r="AY58" s="4">
        <f t="shared" si="42"/>
        <v>12</v>
      </c>
      <c r="AZ58" s="8">
        <f t="shared" si="43"/>
        <v>1003.1</v>
      </c>
      <c r="BA58" s="4">
        <f t="shared" si="44"/>
        <v>0</v>
      </c>
      <c r="BB58" s="4">
        <f t="shared" si="45"/>
        <v>0</v>
      </c>
      <c r="BC58" s="4" t="str">
        <f t="shared" si="46"/>
        <v>G0</v>
      </c>
      <c r="BD58" s="4">
        <f t="shared" si="47"/>
        <v>0</v>
      </c>
      <c r="BE58" s="19">
        <f t="shared" si="48"/>
        <v>0.46050000000000163</v>
      </c>
      <c r="BF58" s="19">
        <f t="shared" si="49"/>
        <v>1.2853249589111713</v>
      </c>
      <c r="BG58" s="19">
        <f t="shared" si="50"/>
        <v>140.99430516720025</v>
      </c>
      <c r="BH58" s="1" t="str">
        <f t="shared" si="51"/>
        <v>T,2401,15.6,13.9,5,12,1003.0,0,0,G0,0</v>
      </c>
      <c r="BI58" s="1" t="str">
        <f t="shared" si="52"/>
        <v>T,2402,16.6,13.1,5,12,1003.1,0,0,G0,0</v>
      </c>
      <c r="BJ58" s="1" t="str">
        <f t="shared" si="12"/>
        <v>T,2401,15.6,13.9,5,12,1003.0,0,0,G0,0|T,2402,16.6,13.1,5,12,1003.1,0,0,G0,0|</v>
      </c>
      <c r="BK58" s="1" t="str">
        <f t="shared" si="13"/>
        <v>15.9,13.4,5.0,4.5,0.0,6.8,30.0,6.8</v>
      </c>
    </row>
    <row r="59" spans="1:63" x14ac:dyDescent="0.2">
      <c r="A59" s="4">
        <f t="shared" si="55"/>
        <v>3.1000000000000014</v>
      </c>
      <c r="B59" s="4">
        <f t="shared" si="14"/>
        <v>15.500000000000007</v>
      </c>
      <c r="C59" s="4">
        <f t="shared" si="15"/>
        <v>0</v>
      </c>
      <c r="D59" s="4">
        <v>1</v>
      </c>
      <c r="E59" s="4">
        <f t="shared" si="16"/>
        <v>3.1000000000000014</v>
      </c>
      <c r="F59" s="19">
        <f t="shared" si="0"/>
        <v>0</v>
      </c>
      <c r="G59" s="19">
        <f t="shared" si="17"/>
        <v>0</v>
      </c>
      <c r="H59" s="19"/>
      <c r="I59" s="19">
        <f t="shared" si="18"/>
        <v>16.322418460328301</v>
      </c>
      <c r="J59" s="19">
        <f t="shared" si="19"/>
        <v>13.650250000000003</v>
      </c>
      <c r="K59" s="19"/>
      <c r="L59" s="19">
        <f t="shared" si="20"/>
        <v>4.0529988897111746</v>
      </c>
      <c r="M59" s="19">
        <f t="shared" si="21"/>
        <v>2.3400000000000007</v>
      </c>
      <c r="N59" s="19">
        <f t="shared" si="22"/>
        <v>4.6800000000000015</v>
      </c>
      <c r="O59" s="19">
        <f t="shared" si="23"/>
        <v>0.52359877559829882</v>
      </c>
      <c r="P59" s="19">
        <f t="shared" si="24"/>
        <v>29.999999999999996</v>
      </c>
      <c r="Q59" s="19">
        <f t="shared" si="53"/>
        <v>7.3005000000000075</v>
      </c>
      <c r="R59" s="19">
        <f t="shared" si="25"/>
        <v>-0.29999999999999993</v>
      </c>
      <c r="S59" s="19">
        <f t="shared" si="26"/>
        <v>0.51961524227066325</v>
      </c>
      <c r="T59" s="4" t="s">
        <v>0</v>
      </c>
      <c r="U59" s="4">
        <f t="shared" si="27"/>
        <v>2401</v>
      </c>
      <c r="V59" s="19">
        <f t="shared" si="1"/>
        <v>16.0224184603283</v>
      </c>
      <c r="W59" s="19">
        <f t="shared" si="2"/>
        <v>14.169865242270667</v>
      </c>
      <c r="X59" s="8">
        <f t="shared" si="28"/>
        <v>5</v>
      </c>
      <c r="Y59" s="4">
        <f t="shared" si="3"/>
        <v>12</v>
      </c>
      <c r="Z59" s="8">
        <f t="shared" si="29"/>
        <v>1003.1</v>
      </c>
      <c r="AA59" s="4">
        <f t="shared" si="30"/>
        <v>0</v>
      </c>
      <c r="AB59" s="4">
        <f t="shared" si="31"/>
        <v>0</v>
      </c>
      <c r="AC59" s="4" t="str">
        <f t="shared" si="32"/>
        <v>G0</v>
      </c>
      <c r="AD59" s="4">
        <f t="shared" si="33"/>
        <v>0</v>
      </c>
      <c r="AE59" s="4">
        <f t="shared" si="34"/>
        <v>3.2000000000000015</v>
      </c>
      <c r="AF59" s="19">
        <f t="shared" si="4"/>
        <v>0</v>
      </c>
      <c r="AG59" s="19">
        <f t="shared" si="5"/>
        <v>0</v>
      </c>
      <c r="AH59" s="19"/>
      <c r="AI59" s="19">
        <f t="shared" si="6"/>
        <v>16.734213539827802</v>
      </c>
      <c r="AJ59" s="19">
        <f t="shared" si="7"/>
        <v>13.888000000000003</v>
      </c>
      <c r="AK59" s="19"/>
      <c r="AL59" s="19">
        <f t="shared" si="8"/>
        <v>4.1829027002788406</v>
      </c>
      <c r="AM59" s="19">
        <f t="shared" si="9"/>
        <v>2.4150000000000009</v>
      </c>
      <c r="AN59" s="19">
        <f t="shared" si="35"/>
        <v>4.8300000000000027</v>
      </c>
      <c r="AO59" s="19">
        <f t="shared" si="36"/>
        <v>0.52359877559829882</v>
      </c>
      <c r="AP59" s="19">
        <f t="shared" si="37"/>
        <v>29.999999999999996</v>
      </c>
      <c r="AQ59" s="19">
        <f t="shared" si="54"/>
        <v>7.7655000000000083</v>
      </c>
      <c r="AR59" s="19">
        <f t="shared" si="38"/>
        <v>0.29999999999999993</v>
      </c>
      <c r="AS59" s="19">
        <f t="shared" si="39"/>
        <v>-0.51961524227066325</v>
      </c>
      <c r="AT59" s="4" t="s">
        <v>0</v>
      </c>
      <c r="AU59" s="4">
        <f t="shared" si="40"/>
        <v>2402</v>
      </c>
      <c r="AV59" s="19">
        <f t="shared" si="10"/>
        <v>17.034213539827803</v>
      </c>
      <c r="AW59" s="19">
        <f t="shared" si="11"/>
        <v>13.36838475772934</v>
      </c>
      <c r="AX59" s="8">
        <f t="shared" si="41"/>
        <v>5</v>
      </c>
      <c r="AY59" s="4">
        <f t="shared" si="42"/>
        <v>12</v>
      </c>
      <c r="AZ59" s="8">
        <f t="shared" si="43"/>
        <v>1003.2</v>
      </c>
      <c r="BA59" s="4">
        <f t="shared" si="44"/>
        <v>0</v>
      </c>
      <c r="BB59" s="4">
        <f t="shared" si="45"/>
        <v>0</v>
      </c>
      <c r="BC59" s="4" t="str">
        <f t="shared" si="46"/>
        <v>G0</v>
      </c>
      <c r="BD59" s="4">
        <f t="shared" si="47"/>
        <v>0</v>
      </c>
      <c r="BE59" s="19">
        <f t="shared" si="48"/>
        <v>0.47550000000000109</v>
      </c>
      <c r="BF59" s="19">
        <f t="shared" si="49"/>
        <v>1.2907750578625261</v>
      </c>
      <c r="BG59" s="19">
        <f t="shared" si="50"/>
        <v>141.61594688578126</v>
      </c>
      <c r="BH59" s="1" t="str">
        <f t="shared" si="51"/>
        <v>T,2401,16.0,14.2,5,12,1003.1,0,0,G0,0</v>
      </c>
      <c r="BI59" s="1" t="str">
        <f t="shared" si="52"/>
        <v>T,2402,17.0,13.4,5,12,1003.2,0,0,G0,0</v>
      </c>
      <c r="BJ59" s="1" t="str">
        <f t="shared" si="12"/>
        <v/>
      </c>
      <c r="BK59" s="1" t="str">
        <f t="shared" si="13"/>
        <v>16.3,13.7,5.0,4.7,0.0,7.3,30.0,7.3</v>
      </c>
    </row>
    <row r="60" spans="1:63" x14ac:dyDescent="0.2">
      <c r="A60" s="4">
        <f t="shared" si="55"/>
        <v>3.2000000000000015</v>
      </c>
      <c r="B60" s="4">
        <f t="shared" si="14"/>
        <v>16.000000000000007</v>
      </c>
      <c r="C60" s="4">
        <f t="shared" si="15"/>
        <v>1</v>
      </c>
      <c r="D60" s="4">
        <v>1</v>
      </c>
      <c r="E60" s="4">
        <f t="shared" si="16"/>
        <v>3.2000000000000015</v>
      </c>
      <c r="F60" s="19">
        <f t="shared" si="0"/>
        <v>0</v>
      </c>
      <c r="G60" s="19">
        <f t="shared" si="17"/>
        <v>0</v>
      </c>
      <c r="H60" s="19"/>
      <c r="I60" s="19">
        <f t="shared" si="18"/>
        <v>16.734213539827802</v>
      </c>
      <c r="J60" s="19">
        <f t="shared" si="19"/>
        <v>13.888000000000003</v>
      </c>
      <c r="K60" s="19"/>
      <c r="L60" s="19">
        <f t="shared" si="20"/>
        <v>4.1829027002788406</v>
      </c>
      <c r="M60" s="19">
        <f t="shared" si="21"/>
        <v>2.4150000000000009</v>
      </c>
      <c r="N60" s="19">
        <f t="shared" si="22"/>
        <v>4.8300000000000027</v>
      </c>
      <c r="O60" s="19">
        <f t="shared" si="23"/>
        <v>0.52359877559829882</v>
      </c>
      <c r="P60" s="19">
        <f t="shared" si="24"/>
        <v>29.999999999999996</v>
      </c>
      <c r="Q60" s="19">
        <f t="shared" si="53"/>
        <v>7.7760000000000087</v>
      </c>
      <c r="R60" s="19">
        <f t="shared" si="25"/>
        <v>-0.29999999999999993</v>
      </c>
      <c r="S60" s="19">
        <f t="shared" si="26"/>
        <v>0.51961524227066325</v>
      </c>
      <c r="T60" s="4" t="s">
        <v>0</v>
      </c>
      <c r="U60" s="4">
        <f t="shared" si="27"/>
        <v>2401</v>
      </c>
      <c r="V60" s="19">
        <f t="shared" si="1"/>
        <v>16.434213539827802</v>
      </c>
      <c r="W60" s="19">
        <f t="shared" si="2"/>
        <v>14.407615242270667</v>
      </c>
      <c r="X60" s="8">
        <f t="shared" si="28"/>
        <v>5</v>
      </c>
      <c r="Y60" s="4">
        <f t="shared" si="3"/>
        <v>12</v>
      </c>
      <c r="Z60" s="8">
        <f t="shared" si="29"/>
        <v>1003.2</v>
      </c>
      <c r="AA60" s="4">
        <f t="shared" si="30"/>
        <v>0</v>
      </c>
      <c r="AB60" s="4">
        <f t="shared" si="31"/>
        <v>0</v>
      </c>
      <c r="AC60" s="4" t="str">
        <f t="shared" si="32"/>
        <v>G0</v>
      </c>
      <c r="AD60" s="4">
        <f t="shared" si="33"/>
        <v>0</v>
      </c>
      <c r="AE60" s="4">
        <f t="shared" si="34"/>
        <v>3.3000000000000016</v>
      </c>
      <c r="AF60" s="19">
        <f t="shared" si="4"/>
        <v>0</v>
      </c>
      <c r="AG60" s="19">
        <f t="shared" si="5"/>
        <v>0</v>
      </c>
      <c r="AH60" s="19"/>
      <c r="AI60" s="19">
        <f t="shared" si="6"/>
        <v>17.158999000384071</v>
      </c>
      <c r="AJ60" s="19">
        <f t="shared" si="7"/>
        <v>14.133250000000004</v>
      </c>
      <c r="AK60" s="19"/>
      <c r="AL60" s="19">
        <f t="shared" si="8"/>
        <v>4.3128065108465066</v>
      </c>
      <c r="AM60" s="19">
        <f t="shared" si="9"/>
        <v>2.4900000000000011</v>
      </c>
      <c r="AN60" s="19">
        <f t="shared" si="35"/>
        <v>4.9800000000000022</v>
      </c>
      <c r="AO60" s="19">
        <f t="shared" si="36"/>
        <v>0.52359877559829882</v>
      </c>
      <c r="AP60" s="19">
        <f t="shared" si="37"/>
        <v>29.999999999999996</v>
      </c>
      <c r="AQ60" s="19">
        <f t="shared" si="54"/>
        <v>8.2560000000000091</v>
      </c>
      <c r="AR60" s="19">
        <f t="shared" si="38"/>
        <v>0.29999999999999993</v>
      </c>
      <c r="AS60" s="19">
        <f t="shared" si="39"/>
        <v>-0.51961524227066325</v>
      </c>
      <c r="AT60" s="4" t="s">
        <v>0</v>
      </c>
      <c r="AU60" s="4">
        <f t="shared" si="40"/>
        <v>2402</v>
      </c>
      <c r="AV60" s="19">
        <f t="shared" si="10"/>
        <v>17.458999000384072</v>
      </c>
      <c r="AW60" s="19">
        <f t="shared" si="11"/>
        <v>13.61363475772934</v>
      </c>
      <c r="AX60" s="8">
        <f t="shared" si="41"/>
        <v>5</v>
      </c>
      <c r="AY60" s="4">
        <f t="shared" si="42"/>
        <v>12</v>
      </c>
      <c r="AZ60" s="8">
        <f t="shared" si="43"/>
        <v>1003.3</v>
      </c>
      <c r="BA60" s="4">
        <f t="shared" si="44"/>
        <v>0</v>
      </c>
      <c r="BB60" s="4">
        <f t="shared" si="45"/>
        <v>0</v>
      </c>
      <c r="BC60" s="4" t="str">
        <f t="shared" si="46"/>
        <v>G0</v>
      </c>
      <c r="BD60" s="4">
        <f t="shared" si="47"/>
        <v>0</v>
      </c>
      <c r="BE60" s="19">
        <f t="shared" si="48"/>
        <v>0.49050000000000149</v>
      </c>
      <c r="BF60" s="19">
        <f t="shared" si="49"/>
        <v>1.2963758135664238</v>
      </c>
      <c r="BG60" s="19">
        <f t="shared" si="50"/>
        <v>142.23228926265935</v>
      </c>
      <c r="BH60" s="1" t="str">
        <f t="shared" si="51"/>
        <v>T,2401,16.4,14.4,5,12,1003.2,0,0,G0,0</v>
      </c>
      <c r="BI60" s="1" t="str">
        <f t="shared" si="52"/>
        <v>T,2402,17.5,13.6,5,12,1003.3,0,0,G0,0</v>
      </c>
      <c r="BJ60" s="1" t="str">
        <f t="shared" si="12"/>
        <v>T,2401,16.4,14.4,5,12,1003.2,0,0,G0,0|T,2402,17.5,13.6,5,12,1003.3,0,0,G0,0|</v>
      </c>
      <c r="BK60" s="1" t="str">
        <f t="shared" si="13"/>
        <v>16.7,13.9,5.0,4.8,0.0,7.8,30.0,7.8</v>
      </c>
    </row>
    <row r="61" spans="1:63" x14ac:dyDescent="0.2">
      <c r="A61" s="4">
        <f t="shared" si="55"/>
        <v>3.3000000000000016</v>
      </c>
      <c r="B61" s="4">
        <f t="shared" si="14"/>
        <v>16.500000000000007</v>
      </c>
      <c r="C61" s="4">
        <f t="shared" si="15"/>
        <v>0</v>
      </c>
      <c r="D61" s="4">
        <v>1</v>
      </c>
      <c r="E61" s="4">
        <f t="shared" si="16"/>
        <v>3.3000000000000016</v>
      </c>
      <c r="F61" s="19">
        <f t="shared" si="0"/>
        <v>0</v>
      </c>
      <c r="G61" s="19">
        <f t="shared" si="17"/>
        <v>0</v>
      </c>
      <c r="H61" s="19"/>
      <c r="I61" s="19">
        <f t="shared" si="18"/>
        <v>17.158999000384071</v>
      </c>
      <c r="J61" s="19">
        <f t="shared" si="19"/>
        <v>14.133250000000004</v>
      </c>
      <c r="K61" s="19"/>
      <c r="L61" s="19">
        <f t="shared" si="20"/>
        <v>4.3128065108465066</v>
      </c>
      <c r="M61" s="19">
        <f t="shared" si="21"/>
        <v>2.4900000000000011</v>
      </c>
      <c r="N61" s="19">
        <f t="shared" si="22"/>
        <v>4.9800000000000022</v>
      </c>
      <c r="O61" s="19">
        <f t="shared" si="23"/>
        <v>0.52359877559829882</v>
      </c>
      <c r="P61" s="19">
        <f t="shared" si="24"/>
        <v>29.999999999999996</v>
      </c>
      <c r="Q61" s="19">
        <f t="shared" si="53"/>
        <v>8.2665000000000095</v>
      </c>
      <c r="R61" s="19">
        <f t="shared" si="25"/>
        <v>-0.29999999999999993</v>
      </c>
      <c r="S61" s="19">
        <f t="shared" si="26"/>
        <v>0.51961524227066325</v>
      </c>
      <c r="T61" s="4" t="s">
        <v>0</v>
      </c>
      <c r="U61" s="4">
        <f t="shared" si="27"/>
        <v>2401</v>
      </c>
      <c r="V61" s="19">
        <f t="shared" si="1"/>
        <v>16.85899900038407</v>
      </c>
      <c r="W61" s="19">
        <f t="shared" si="2"/>
        <v>14.652865242270668</v>
      </c>
      <c r="X61" s="8">
        <f t="shared" si="28"/>
        <v>5</v>
      </c>
      <c r="Y61" s="4">
        <f t="shared" si="3"/>
        <v>12</v>
      </c>
      <c r="Z61" s="8">
        <f t="shared" si="29"/>
        <v>1003.3</v>
      </c>
      <c r="AA61" s="4">
        <f t="shared" si="30"/>
        <v>0</v>
      </c>
      <c r="AB61" s="4">
        <f t="shared" si="31"/>
        <v>0</v>
      </c>
      <c r="AC61" s="4" t="str">
        <f t="shared" si="32"/>
        <v>G0</v>
      </c>
      <c r="AD61" s="4">
        <f t="shared" si="33"/>
        <v>0</v>
      </c>
      <c r="AE61" s="4">
        <f t="shared" si="34"/>
        <v>3.4000000000000017</v>
      </c>
      <c r="AF61" s="19">
        <f t="shared" si="4"/>
        <v>0</v>
      </c>
      <c r="AG61" s="19">
        <f t="shared" si="5"/>
        <v>0</v>
      </c>
      <c r="AH61" s="19"/>
      <c r="AI61" s="19">
        <f t="shared" si="6"/>
        <v>17.596774841997103</v>
      </c>
      <c r="AJ61" s="19">
        <f t="shared" si="7"/>
        <v>14.386000000000003</v>
      </c>
      <c r="AK61" s="19"/>
      <c r="AL61" s="19">
        <f t="shared" si="8"/>
        <v>4.4427103214141725</v>
      </c>
      <c r="AM61" s="19">
        <f t="shared" si="9"/>
        <v>2.5650000000000008</v>
      </c>
      <c r="AN61" s="19">
        <f t="shared" si="35"/>
        <v>5.1300000000000026</v>
      </c>
      <c r="AO61" s="19">
        <f t="shared" si="36"/>
        <v>0.52359877559829882</v>
      </c>
      <c r="AP61" s="19">
        <f t="shared" si="37"/>
        <v>29.999999999999996</v>
      </c>
      <c r="AQ61" s="19">
        <f t="shared" si="54"/>
        <v>8.7615000000000069</v>
      </c>
      <c r="AR61" s="19">
        <f t="shared" si="38"/>
        <v>0.29999999999999993</v>
      </c>
      <c r="AS61" s="19">
        <f t="shared" si="39"/>
        <v>-0.51961524227066325</v>
      </c>
      <c r="AT61" s="4" t="s">
        <v>0</v>
      </c>
      <c r="AU61" s="4">
        <f t="shared" si="40"/>
        <v>2402</v>
      </c>
      <c r="AV61" s="19">
        <f t="shared" si="10"/>
        <v>17.896774841997104</v>
      </c>
      <c r="AW61" s="19">
        <f t="shared" si="11"/>
        <v>13.866384757729339</v>
      </c>
      <c r="AX61" s="8">
        <f t="shared" si="41"/>
        <v>5</v>
      </c>
      <c r="AY61" s="4">
        <f t="shared" si="42"/>
        <v>12</v>
      </c>
      <c r="AZ61" s="8">
        <f t="shared" si="43"/>
        <v>1003.4</v>
      </c>
      <c r="BA61" s="4">
        <f t="shared" si="44"/>
        <v>0</v>
      </c>
      <c r="BB61" s="4">
        <f t="shared" si="45"/>
        <v>0</v>
      </c>
      <c r="BC61" s="4" t="str">
        <f t="shared" si="46"/>
        <v>G0</v>
      </c>
      <c r="BD61" s="4">
        <f t="shared" si="47"/>
        <v>0</v>
      </c>
      <c r="BE61" s="19">
        <f t="shared" si="48"/>
        <v>0.50549999999999795</v>
      </c>
      <c r="BF61" s="19">
        <f t="shared" si="49"/>
        <v>1.302125281990947</v>
      </c>
      <c r="BG61" s="19">
        <f t="shared" si="50"/>
        <v>142.84325896876061</v>
      </c>
      <c r="BH61" s="1" t="str">
        <f t="shared" si="51"/>
        <v>T,2401,16.9,14.7,5,12,1003.3,0,0,G0,0</v>
      </c>
      <c r="BI61" s="1" t="str">
        <f t="shared" si="52"/>
        <v>T,2402,17.9,13.9,5,12,1003.4,0,0,G0,0</v>
      </c>
      <c r="BJ61" s="1" t="str">
        <f t="shared" si="12"/>
        <v/>
      </c>
      <c r="BK61" s="1" t="str">
        <f t="shared" si="13"/>
        <v>17.2,14.1,5.0,5.0,0.0,8.3,30.0,8.3</v>
      </c>
    </row>
    <row r="62" spans="1:63" x14ac:dyDescent="0.2">
      <c r="A62" s="4">
        <f t="shared" si="55"/>
        <v>3.4000000000000017</v>
      </c>
      <c r="B62" s="4">
        <f t="shared" si="14"/>
        <v>17.000000000000007</v>
      </c>
      <c r="C62" s="4">
        <f t="shared" si="15"/>
        <v>1</v>
      </c>
      <c r="D62" s="4">
        <v>1</v>
      </c>
      <c r="E62" s="4">
        <f t="shared" si="16"/>
        <v>3.4000000000000017</v>
      </c>
      <c r="F62" s="19">
        <f t="shared" si="0"/>
        <v>0</v>
      </c>
      <c r="G62" s="19">
        <f t="shared" si="17"/>
        <v>0</v>
      </c>
      <c r="H62" s="19"/>
      <c r="I62" s="19">
        <f t="shared" si="18"/>
        <v>17.596774841997103</v>
      </c>
      <c r="J62" s="19">
        <f t="shared" si="19"/>
        <v>14.386000000000003</v>
      </c>
      <c r="K62" s="19"/>
      <c r="L62" s="19">
        <f t="shared" si="20"/>
        <v>4.4427103214141725</v>
      </c>
      <c r="M62" s="19">
        <f t="shared" si="21"/>
        <v>2.5650000000000008</v>
      </c>
      <c r="N62" s="19">
        <f t="shared" si="22"/>
        <v>5.1300000000000026</v>
      </c>
      <c r="O62" s="19">
        <f t="shared" si="23"/>
        <v>0.52359877559829882</v>
      </c>
      <c r="P62" s="19">
        <f t="shared" si="24"/>
        <v>29.999999999999996</v>
      </c>
      <c r="Q62" s="19">
        <f t="shared" si="53"/>
        <v>8.7720000000000073</v>
      </c>
      <c r="R62" s="19">
        <f t="shared" si="25"/>
        <v>-0.29999999999999993</v>
      </c>
      <c r="S62" s="19">
        <f t="shared" si="26"/>
        <v>0.51961524227066325</v>
      </c>
      <c r="T62" s="4" t="s">
        <v>0</v>
      </c>
      <c r="U62" s="4">
        <f t="shared" si="27"/>
        <v>2401</v>
      </c>
      <c r="V62" s="19">
        <f t="shared" si="1"/>
        <v>17.296774841997102</v>
      </c>
      <c r="W62" s="19">
        <f t="shared" si="2"/>
        <v>14.905615242270667</v>
      </c>
      <c r="X62" s="8">
        <f t="shared" si="28"/>
        <v>5</v>
      </c>
      <c r="Y62" s="4">
        <f t="shared" si="3"/>
        <v>12</v>
      </c>
      <c r="Z62" s="8">
        <f t="shared" si="29"/>
        <v>1003.4</v>
      </c>
      <c r="AA62" s="4">
        <f t="shared" si="30"/>
        <v>0</v>
      </c>
      <c r="AB62" s="4">
        <f t="shared" si="31"/>
        <v>0</v>
      </c>
      <c r="AC62" s="4" t="str">
        <f t="shared" si="32"/>
        <v>G0</v>
      </c>
      <c r="AD62" s="4">
        <f t="shared" si="33"/>
        <v>0</v>
      </c>
      <c r="AE62" s="4">
        <f t="shared" si="34"/>
        <v>3.5000000000000018</v>
      </c>
      <c r="AF62" s="19">
        <f t="shared" si="4"/>
        <v>0</v>
      </c>
      <c r="AG62" s="19">
        <f t="shared" si="5"/>
        <v>0</v>
      </c>
      <c r="AH62" s="19"/>
      <c r="AI62" s="19">
        <f t="shared" si="6"/>
        <v>18.047541064666905</v>
      </c>
      <c r="AJ62" s="19">
        <f t="shared" si="7"/>
        <v>14.646250000000004</v>
      </c>
      <c r="AK62" s="19"/>
      <c r="AL62" s="19">
        <f t="shared" si="8"/>
        <v>4.5726141319818385</v>
      </c>
      <c r="AM62" s="19">
        <f t="shared" si="9"/>
        <v>2.640000000000001</v>
      </c>
      <c r="AN62" s="19">
        <f t="shared" si="35"/>
        <v>5.2800000000000029</v>
      </c>
      <c r="AO62" s="19">
        <f t="shared" si="36"/>
        <v>0.52359877559829882</v>
      </c>
      <c r="AP62" s="19">
        <f t="shared" si="37"/>
        <v>29.999999999999996</v>
      </c>
      <c r="AQ62" s="19">
        <f t="shared" si="54"/>
        <v>9.2820000000000089</v>
      </c>
      <c r="AR62" s="19">
        <f t="shared" si="38"/>
        <v>0.29999999999999993</v>
      </c>
      <c r="AS62" s="19">
        <f t="shared" si="39"/>
        <v>-0.51961524227066325</v>
      </c>
      <c r="AT62" s="4" t="s">
        <v>0</v>
      </c>
      <c r="AU62" s="4">
        <f t="shared" si="40"/>
        <v>2402</v>
      </c>
      <c r="AV62" s="19">
        <f t="shared" si="10"/>
        <v>18.347541064666906</v>
      </c>
      <c r="AW62" s="19">
        <f t="shared" si="11"/>
        <v>14.12663475772934</v>
      </c>
      <c r="AX62" s="8">
        <f t="shared" si="41"/>
        <v>5</v>
      </c>
      <c r="AY62" s="4">
        <f t="shared" si="42"/>
        <v>12</v>
      </c>
      <c r="AZ62" s="8">
        <f t="shared" si="43"/>
        <v>1003.5</v>
      </c>
      <c r="BA62" s="4">
        <f t="shared" si="44"/>
        <v>0</v>
      </c>
      <c r="BB62" s="4">
        <f t="shared" si="45"/>
        <v>0</v>
      </c>
      <c r="BC62" s="4" t="str">
        <f t="shared" si="46"/>
        <v>G0</v>
      </c>
      <c r="BD62" s="4">
        <f t="shared" si="47"/>
        <v>0</v>
      </c>
      <c r="BE62" s="19">
        <f t="shared" si="48"/>
        <v>0.52050000000000229</v>
      </c>
      <c r="BF62" s="19">
        <f t="shared" si="49"/>
        <v>1.3080215021168451</v>
      </c>
      <c r="BG62" s="19">
        <f t="shared" si="50"/>
        <v>143.44878883384581</v>
      </c>
      <c r="BH62" s="1" t="str">
        <f t="shared" si="51"/>
        <v>T,2401,17.3,14.9,5,12,1003.4,0,0,G0,0</v>
      </c>
      <c r="BI62" s="1" t="str">
        <f t="shared" si="52"/>
        <v>T,2402,18.3,14.1,5,12,1003.5,0,0,G0,0</v>
      </c>
      <c r="BJ62" s="1" t="str">
        <f t="shared" si="12"/>
        <v>T,2401,17.3,14.9,5,12,1003.4,0,0,G0,0|T,2402,18.3,14.1,5,12,1003.5,0,0,G0,0|</v>
      </c>
      <c r="BK62" s="1" t="str">
        <f t="shared" si="13"/>
        <v>17.6,14.4,5.0,5.1,0.0,8.8,30.0,8.8</v>
      </c>
    </row>
    <row r="63" spans="1:63" x14ac:dyDescent="0.2">
      <c r="A63" s="4">
        <f t="shared" si="55"/>
        <v>3.5000000000000018</v>
      </c>
      <c r="B63" s="4">
        <f t="shared" si="14"/>
        <v>17.500000000000007</v>
      </c>
      <c r="C63" s="4">
        <f t="shared" si="15"/>
        <v>0</v>
      </c>
      <c r="D63" s="4">
        <v>1</v>
      </c>
      <c r="E63" s="4">
        <f t="shared" si="16"/>
        <v>3.5000000000000018</v>
      </c>
      <c r="F63" s="19">
        <f t="shared" si="0"/>
        <v>0</v>
      </c>
      <c r="G63" s="19">
        <f t="shared" si="17"/>
        <v>0</v>
      </c>
      <c r="H63" s="19"/>
      <c r="I63" s="19">
        <f t="shared" si="18"/>
        <v>18.047541064666905</v>
      </c>
      <c r="J63" s="19">
        <f t="shared" si="19"/>
        <v>14.646250000000004</v>
      </c>
      <c r="K63" s="19"/>
      <c r="L63" s="19">
        <f t="shared" si="20"/>
        <v>4.5726141319818385</v>
      </c>
      <c r="M63" s="19">
        <f t="shared" si="21"/>
        <v>2.640000000000001</v>
      </c>
      <c r="N63" s="19">
        <f t="shared" si="22"/>
        <v>5.2800000000000029</v>
      </c>
      <c r="O63" s="19">
        <f t="shared" si="23"/>
        <v>0.52359877559829882</v>
      </c>
      <c r="P63" s="19">
        <f t="shared" si="24"/>
        <v>29.999999999999996</v>
      </c>
      <c r="Q63" s="19">
        <f t="shared" si="53"/>
        <v>9.2925000000000093</v>
      </c>
      <c r="R63" s="19">
        <f t="shared" si="25"/>
        <v>-0.29999999999999993</v>
      </c>
      <c r="S63" s="19">
        <f t="shared" si="26"/>
        <v>0.51961524227066325</v>
      </c>
      <c r="T63" s="4" t="s">
        <v>0</v>
      </c>
      <c r="U63" s="4">
        <f t="shared" si="27"/>
        <v>2401</v>
      </c>
      <c r="V63" s="19">
        <f t="shared" si="1"/>
        <v>17.747541064666905</v>
      </c>
      <c r="W63" s="19">
        <f t="shared" si="2"/>
        <v>15.165865242270668</v>
      </c>
      <c r="X63" s="8">
        <f t="shared" si="28"/>
        <v>5</v>
      </c>
      <c r="Y63" s="4">
        <f t="shared" si="3"/>
        <v>12</v>
      </c>
      <c r="Z63" s="8">
        <f t="shared" si="29"/>
        <v>1003.5</v>
      </c>
      <c r="AA63" s="4">
        <f t="shared" si="30"/>
        <v>0</v>
      </c>
      <c r="AB63" s="4">
        <f t="shared" si="31"/>
        <v>0</v>
      </c>
      <c r="AC63" s="4" t="str">
        <f t="shared" si="32"/>
        <v>G0</v>
      </c>
      <c r="AD63" s="4">
        <f t="shared" si="33"/>
        <v>0</v>
      </c>
      <c r="AE63" s="4">
        <f t="shared" si="34"/>
        <v>3.6000000000000019</v>
      </c>
      <c r="AF63" s="19">
        <f t="shared" si="4"/>
        <v>0</v>
      </c>
      <c r="AG63" s="19">
        <f t="shared" si="5"/>
        <v>0</v>
      </c>
      <c r="AH63" s="19"/>
      <c r="AI63" s="19">
        <f t="shared" si="6"/>
        <v>18.511297668393475</v>
      </c>
      <c r="AJ63" s="19">
        <f t="shared" si="7"/>
        <v>14.914000000000005</v>
      </c>
      <c r="AK63" s="19"/>
      <c r="AL63" s="19">
        <f t="shared" si="8"/>
        <v>4.7025179425495045</v>
      </c>
      <c r="AM63" s="19">
        <f t="shared" si="9"/>
        <v>2.7150000000000012</v>
      </c>
      <c r="AN63" s="19">
        <f t="shared" si="35"/>
        <v>5.4300000000000033</v>
      </c>
      <c r="AO63" s="19">
        <f t="shared" si="36"/>
        <v>0.52359877559829882</v>
      </c>
      <c r="AP63" s="19">
        <f t="shared" si="37"/>
        <v>29.999999999999996</v>
      </c>
      <c r="AQ63" s="19">
        <f t="shared" si="54"/>
        <v>9.8175000000000114</v>
      </c>
      <c r="AR63" s="19">
        <f t="shared" si="38"/>
        <v>0.29999999999999993</v>
      </c>
      <c r="AS63" s="19">
        <f t="shared" si="39"/>
        <v>-0.51961524227066325</v>
      </c>
      <c r="AT63" s="4" t="s">
        <v>0</v>
      </c>
      <c r="AU63" s="4">
        <f t="shared" si="40"/>
        <v>2402</v>
      </c>
      <c r="AV63" s="19">
        <f t="shared" si="10"/>
        <v>18.811297668393475</v>
      </c>
      <c r="AW63" s="19">
        <f t="shared" si="11"/>
        <v>14.394384757729341</v>
      </c>
      <c r="AX63" s="8">
        <f t="shared" si="41"/>
        <v>5</v>
      </c>
      <c r="AY63" s="4">
        <f t="shared" si="42"/>
        <v>12</v>
      </c>
      <c r="AZ63" s="8">
        <f t="shared" si="43"/>
        <v>1003.6</v>
      </c>
      <c r="BA63" s="4">
        <f t="shared" si="44"/>
        <v>0</v>
      </c>
      <c r="BB63" s="4">
        <f t="shared" si="45"/>
        <v>0</v>
      </c>
      <c r="BC63" s="4" t="str">
        <f t="shared" si="46"/>
        <v>G0</v>
      </c>
      <c r="BD63" s="4">
        <f t="shared" si="47"/>
        <v>0</v>
      </c>
      <c r="BE63" s="19">
        <f t="shared" si="48"/>
        <v>0.53550000000000264</v>
      </c>
      <c r="BF63" s="19">
        <f t="shared" si="49"/>
        <v>1.3140624985136773</v>
      </c>
      <c r="BG63" s="19">
        <f t="shared" si="50"/>
        <v>144.04881773790913</v>
      </c>
      <c r="BH63" s="1" t="str">
        <f t="shared" si="51"/>
        <v>T,2401,17.7,15.2,5,12,1003.5,0,0,G0,0</v>
      </c>
      <c r="BI63" s="1" t="str">
        <f t="shared" si="52"/>
        <v>T,2402,18.8,14.4,5,12,1003.6,0,0,G0,0</v>
      </c>
      <c r="BJ63" s="1" t="str">
        <f t="shared" si="12"/>
        <v/>
      </c>
      <c r="BK63" s="1" t="str">
        <f t="shared" si="13"/>
        <v>18.0,14.6,5.0,5.3,0.0,9.3,30.0,9.3</v>
      </c>
    </row>
    <row r="64" spans="1:63" x14ac:dyDescent="0.2">
      <c r="A64" s="4">
        <f t="shared" si="55"/>
        <v>3.6000000000000019</v>
      </c>
      <c r="B64" s="4">
        <f t="shared" si="14"/>
        <v>18.000000000000007</v>
      </c>
      <c r="C64" s="4">
        <f t="shared" si="15"/>
        <v>1</v>
      </c>
      <c r="D64" s="4">
        <v>1</v>
      </c>
      <c r="E64" s="4">
        <f t="shared" si="16"/>
        <v>3.6000000000000019</v>
      </c>
      <c r="F64" s="19">
        <f t="shared" si="0"/>
        <v>0</v>
      </c>
      <c r="G64" s="19">
        <f t="shared" si="17"/>
        <v>0</v>
      </c>
      <c r="H64" s="19"/>
      <c r="I64" s="19">
        <f t="shared" si="18"/>
        <v>18.511297668393475</v>
      </c>
      <c r="J64" s="19">
        <f t="shared" si="19"/>
        <v>14.914000000000005</v>
      </c>
      <c r="K64" s="19"/>
      <c r="L64" s="19">
        <f t="shared" si="20"/>
        <v>4.7025179425495045</v>
      </c>
      <c r="M64" s="19">
        <f t="shared" si="21"/>
        <v>2.7150000000000012</v>
      </c>
      <c r="N64" s="19">
        <f t="shared" si="22"/>
        <v>5.4300000000000033</v>
      </c>
      <c r="O64" s="19">
        <f t="shared" si="23"/>
        <v>0.52359877559829882</v>
      </c>
      <c r="P64" s="19">
        <f t="shared" si="24"/>
        <v>29.999999999999996</v>
      </c>
      <c r="Q64" s="19">
        <f t="shared" si="53"/>
        <v>9.8280000000000118</v>
      </c>
      <c r="R64" s="19">
        <f t="shared" si="25"/>
        <v>-0.29999999999999993</v>
      </c>
      <c r="S64" s="19">
        <f t="shared" si="26"/>
        <v>0.51961524227066325</v>
      </c>
      <c r="T64" s="4" t="s">
        <v>0</v>
      </c>
      <c r="U64" s="4">
        <f t="shared" si="27"/>
        <v>2401</v>
      </c>
      <c r="V64" s="19">
        <f t="shared" si="1"/>
        <v>18.211297668393474</v>
      </c>
      <c r="W64" s="19">
        <f t="shared" si="2"/>
        <v>15.433615242270669</v>
      </c>
      <c r="X64" s="8">
        <f t="shared" si="28"/>
        <v>5</v>
      </c>
      <c r="Y64" s="4">
        <f t="shared" si="3"/>
        <v>12</v>
      </c>
      <c r="Z64" s="8">
        <f t="shared" si="29"/>
        <v>1003.6</v>
      </c>
      <c r="AA64" s="4">
        <f t="shared" si="30"/>
        <v>0</v>
      </c>
      <c r="AB64" s="4">
        <f t="shared" si="31"/>
        <v>0</v>
      </c>
      <c r="AC64" s="4" t="str">
        <f t="shared" si="32"/>
        <v>G0</v>
      </c>
      <c r="AD64" s="4">
        <f t="shared" si="33"/>
        <v>0</v>
      </c>
      <c r="AE64" s="4">
        <f t="shared" si="34"/>
        <v>3.700000000000002</v>
      </c>
      <c r="AF64" s="19">
        <f t="shared" si="4"/>
        <v>0</v>
      </c>
      <c r="AG64" s="19">
        <f t="shared" si="5"/>
        <v>0</v>
      </c>
      <c r="AH64" s="19"/>
      <c r="AI64" s="19">
        <f t="shared" si="6"/>
        <v>18.988044653176807</v>
      </c>
      <c r="AJ64" s="19">
        <f t="shared" si="7"/>
        <v>15.189250000000005</v>
      </c>
      <c r="AK64" s="19"/>
      <c r="AL64" s="19">
        <f t="shared" si="8"/>
        <v>4.8324217531171696</v>
      </c>
      <c r="AM64" s="19">
        <f t="shared" si="9"/>
        <v>2.7900000000000014</v>
      </c>
      <c r="AN64" s="19">
        <f t="shared" si="35"/>
        <v>5.5800000000000018</v>
      </c>
      <c r="AO64" s="19">
        <f t="shared" si="36"/>
        <v>0.52359877559829893</v>
      </c>
      <c r="AP64" s="19">
        <f t="shared" si="37"/>
        <v>30.000000000000004</v>
      </c>
      <c r="AQ64" s="19">
        <f t="shared" si="54"/>
        <v>10.368000000000011</v>
      </c>
      <c r="AR64" s="19">
        <f t="shared" si="38"/>
        <v>0.3</v>
      </c>
      <c r="AS64" s="19">
        <f t="shared" si="39"/>
        <v>-0.51961524227066314</v>
      </c>
      <c r="AT64" s="4" t="s">
        <v>0</v>
      </c>
      <c r="AU64" s="4">
        <f t="shared" si="40"/>
        <v>2402</v>
      </c>
      <c r="AV64" s="19">
        <f t="shared" si="10"/>
        <v>19.288044653176808</v>
      </c>
      <c r="AW64" s="19">
        <f t="shared" si="11"/>
        <v>14.669634757729341</v>
      </c>
      <c r="AX64" s="8">
        <f t="shared" si="41"/>
        <v>5</v>
      </c>
      <c r="AY64" s="4">
        <f t="shared" si="42"/>
        <v>12</v>
      </c>
      <c r="AZ64" s="8">
        <f t="shared" si="43"/>
        <v>1003.7</v>
      </c>
      <c r="BA64" s="4">
        <f t="shared" si="44"/>
        <v>0</v>
      </c>
      <c r="BB64" s="4">
        <f t="shared" si="45"/>
        <v>0</v>
      </c>
      <c r="BC64" s="4" t="str">
        <f t="shared" si="46"/>
        <v>G0</v>
      </c>
      <c r="BD64" s="4">
        <f t="shared" si="47"/>
        <v>0</v>
      </c>
      <c r="BE64" s="19">
        <f t="shared" si="48"/>
        <v>0.5504999999999991</v>
      </c>
      <c r="BF64" s="19">
        <f t="shared" si="49"/>
        <v>1.3202462838425275</v>
      </c>
      <c r="BG64" s="19">
        <f t="shared" si="50"/>
        <v>144.64329049163308</v>
      </c>
      <c r="BH64" s="1" t="str">
        <f t="shared" si="51"/>
        <v>T,2401,18.2,15.4,5,12,1003.6,0,0,G0,0</v>
      </c>
      <c r="BI64" s="1" t="str">
        <f t="shared" si="52"/>
        <v>T,2402,19.3,14.7,5,12,1003.7,0,0,G0,0</v>
      </c>
      <c r="BJ64" s="1" t="str">
        <f t="shared" si="12"/>
        <v>T,2401,18.2,15.4,5,12,1003.6,0,0,G0,0|T,2402,19.3,14.7,5,12,1003.7,0,0,G0,0|</v>
      </c>
      <c r="BK64" s="1" t="str">
        <f t="shared" si="13"/>
        <v>18.5,14.9,5.0,5.4,0.0,9.8,30.0,9.8</v>
      </c>
    </row>
    <row r="65" spans="1:63" x14ac:dyDescent="0.2">
      <c r="A65" s="4">
        <f t="shared" si="55"/>
        <v>3.700000000000002</v>
      </c>
      <c r="B65" s="4">
        <f t="shared" si="14"/>
        <v>18.500000000000007</v>
      </c>
      <c r="C65" s="4">
        <f t="shared" si="15"/>
        <v>0</v>
      </c>
      <c r="D65" s="4">
        <v>1</v>
      </c>
      <c r="E65" s="4">
        <f t="shared" si="16"/>
        <v>3.700000000000002</v>
      </c>
      <c r="F65" s="19">
        <f t="shared" si="0"/>
        <v>0</v>
      </c>
      <c r="G65" s="19">
        <f t="shared" si="17"/>
        <v>0</v>
      </c>
      <c r="H65" s="19"/>
      <c r="I65" s="19">
        <f t="shared" si="18"/>
        <v>18.988044653176807</v>
      </c>
      <c r="J65" s="19">
        <f t="shared" si="19"/>
        <v>15.189250000000005</v>
      </c>
      <c r="K65" s="19"/>
      <c r="L65" s="19">
        <f t="shared" si="20"/>
        <v>4.8324217531171696</v>
      </c>
      <c r="M65" s="19">
        <f t="shared" si="21"/>
        <v>2.7900000000000014</v>
      </c>
      <c r="N65" s="19">
        <f t="shared" si="22"/>
        <v>5.5800000000000018</v>
      </c>
      <c r="O65" s="19">
        <f t="shared" si="23"/>
        <v>0.52359877559829893</v>
      </c>
      <c r="P65" s="19">
        <f t="shared" si="24"/>
        <v>30.000000000000004</v>
      </c>
      <c r="Q65" s="19">
        <f t="shared" si="53"/>
        <v>10.378500000000011</v>
      </c>
      <c r="R65" s="19">
        <f t="shared" si="25"/>
        <v>-0.3</v>
      </c>
      <c r="S65" s="19">
        <f t="shared" si="26"/>
        <v>0.51961524227066314</v>
      </c>
      <c r="T65" s="4" t="s">
        <v>0</v>
      </c>
      <c r="U65" s="4">
        <f t="shared" si="27"/>
        <v>2401</v>
      </c>
      <c r="V65" s="19">
        <f t="shared" si="1"/>
        <v>18.688044653176807</v>
      </c>
      <c r="W65" s="19">
        <f t="shared" si="2"/>
        <v>15.708865242270669</v>
      </c>
      <c r="X65" s="8">
        <f t="shared" si="28"/>
        <v>5</v>
      </c>
      <c r="Y65" s="4">
        <f t="shared" si="3"/>
        <v>12</v>
      </c>
      <c r="Z65" s="8">
        <f t="shared" si="29"/>
        <v>1003.7</v>
      </c>
      <c r="AA65" s="4">
        <f t="shared" si="30"/>
        <v>0</v>
      </c>
      <c r="AB65" s="4">
        <f t="shared" si="31"/>
        <v>0</v>
      </c>
      <c r="AC65" s="4" t="str">
        <f t="shared" si="32"/>
        <v>G0</v>
      </c>
      <c r="AD65" s="4">
        <f t="shared" si="33"/>
        <v>0</v>
      </c>
      <c r="AE65" s="4">
        <f t="shared" si="34"/>
        <v>3.800000000000002</v>
      </c>
      <c r="AF65" s="19">
        <f t="shared" si="4"/>
        <v>0</v>
      </c>
      <c r="AG65" s="19">
        <f t="shared" si="5"/>
        <v>0</v>
      </c>
      <c r="AH65" s="19"/>
      <c r="AI65" s="19">
        <f t="shared" si="6"/>
        <v>19.477782019016907</v>
      </c>
      <c r="AJ65" s="19">
        <f t="shared" si="7"/>
        <v>15.472000000000005</v>
      </c>
      <c r="AK65" s="19"/>
      <c r="AL65" s="19">
        <f t="shared" si="8"/>
        <v>4.9623255636848356</v>
      </c>
      <c r="AM65" s="19">
        <f t="shared" si="9"/>
        <v>2.8650000000000011</v>
      </c>
      <c r="AN65" s="19">
        <f t="shared" si="35"/>
        <v>5.7300000000000022</v>
      </c>
      <c r="AO65" s="19">
        <f t="shared" si="36"/>
        <v>0.52359877559829882</v>
      </c>
      <c r="AP65" s="19">
        <f t="shared" si="37"/>
        <v>29.999999999999996</v>
      </c>
      <c r="AQ65" s="19">
        <f t="shared" si="54"/>
        <v>10.933500000000011</v>
      </c>
      <c r="AR65" s="19">
        <f t="shared" si="38"/>
        <v>0.29999999999999993</v>
      </c>
      <c r="AS65" s="19">
        <f t="shared" si="39"/>
        <v>-0.51961524227066325</v>
      </c>
      <c r="AT65" s="4" t="s">
        <v>0</v>
      </c>
      <c r="AU65" s="4">
        <f t="shared" si="40"/>
        <v>2402</v>
      </c>
      <c r="AV65" s="19">
        <f t="shared" si="10"/>
        <v>19.777782019016907</v>
      </c>
      <c r="AW65" s="19">
        <f t="shared" si="11"/>
        <v>14.952384757729341</v>
      </c>
      <c r="AX65" s="8">
        <f t="shared" si="41"/>
        <v>5</v>
      </c>
      <c r="AY65" s="4">
        <f t="shared" si="42"/>
        <v>12</v>
      </c>
      <c r="AZ65" s="8">
        <f t="shared" si="43"/>
        <v>1003.8</v>
      </c>
      <c r="BA65" s="4">
        <f t="shared" si="44"/>
        <v>0</v>
      </c>
      <c r="BB65" s="4">
        <f t="shared" si="45"/>
        <v>0</v>
      </c>
      <c r="BC65" s="4" t="str">
        <f t="shared" si="46"/>
        <v>G0</v>
      </c>
      <c r="BD65" s="4">
        <f t="shared" si="47"/>
        <v>0</v>
      </c>
      <c r="BE65" s="19">
        <f t="shared" si="48"/>
        <v>0.56549999999999945</v>
      </c>
      <c r="BF65" s="19">
        <f t="shared" si="49"/>
        <v>1.3265708612810714</v>
      </c>
      <c r="BG65" s="19">
        <f t="shared" si="50"/>
        <v>145.23215770693321</v>
      </c>
      <c r="BH65" s="1" t="str">
        <f t="shared" si="51"/>
        <v>T,2401,18.7,15.7,5,12,1003.7,0,0,G0,0</v>
      </c>
      <c r="BI65" s="1" t="str">
        <f t="shared" si="52"/>
        <v>T,2402,19.8,15.0,5,12,1003.8,0,0,G0,0</v>
      </c>
      <c r="BJ65" s="1" t="str">
        <f t="shared" si="12"/>
        <v/>
      </c>
      <c r="BK65" s="1" t="str">
        <f t="shared" si="13"/>
        <v>19.0,15.2,5.0,5.6,0.0,10.4,30.0,10.4</v>
      </c>
    </row>
    <row r="66" spans="1:63" x14ac:dyDescent="0.2">
      <c r="A66" s="4">
        <f t="shared" si="55"/>
        <v>3.800000000000002</v>
      </c>
      <c r="B66" s="4">
        <f t="shared" si="14"/>
        <v>19.000000000000011</v>
      </c>
      <c r="C66" s="4">
        <f t="shared" si="15"/>
        <v>1</v>
      </c>
      <c r="D66" s="4">
        <v>1</v>
      </c>
      <c r="E66" s="4">
        <f t="shared" si="16"/>
        <v>3.800000000000002</v>
      </c>
      <c r="F66" s="19">
        <f t="shared" si="0"/>
        <v>0</v>
      </c>
      <c r="G66" s="19">
        <f t="shared" si="17"/>
        <v>0</v>
      </c>
      <c r="H66" s="19"/>
      <c r="I66" s="19">
        <f t="shared" si="18"/>
        <v>19.477782019016907</v>
      </c>
      <c r="J66" s="19">
        <f t="shared" si="19"/>
        <v>15.472000000000005</v>
      </c>
      <c r="K66" s="19"/>
      <c r="L66" s="19">
        <f t="shared" si="20"/>
        <v>4.9623255636848356</v>
      </c>
      <c r="M66" s="19">
        <f t="shared" si="21"/>
        <v>2.8650000000000011</v>
      </c>
      <c r="N66" s="19">
        <f t="shared" si="22"/>
        <v>5.7300000000000022</v>
      </c>
      <c r="O66" s="19">
        <f t="shared" si="23"/>
        <v>0.52359877559829882</v>
      </c>
      <c r="P66" s="19">
        <f t="shared" si="24"/>
        <v>29.999999999999996</v>
      </c>
      <c r="Q66" s="19">
        <f t="shared" si="53"/>
        <v>10.944000000000011</v>
      </c>
      <c r="R66" s="19">
        <f t="shared" si="25"/>
        <v>-0.29999999999999993</v>
      </c>
      <c r="S66" s="19">
        <f t="shared" si="26"/>
        <v>0.51961524227066325</v>
      </c>
      <c r="T66" s="4" t="s">
        <v>0</v>
      </c>
      <c r="U66" s="4">
        <f t="shared" si="27"/>
        <v>2401</v>
      </c>
      <c r="V66" s="19">
        <f t="shared" si="1"/>
        <v>19.177782019016906</v>
      </c>
      <c r="W66" s="19">
        <f t="shared" si="2"/>
        <v>15.991615242270669</v>
      </c>
      <c r="X66" s="8">
        <f t="shared" si="28"/>
        <v>5</v>
      </c>
      <c r="Y66" s="4">
        <f t="shared" si="3"/>
        <v>12</v>
      </c>
      <c r="Z66" s="8">
        <f t="shared" si="29"/>
        <v>1003.8</v>
      </c>
      <c r="AA66" s="4">
        <f t="shared" si="30"/>
        <v>0</v>
      </c>
      <c r="AB66" s="4">
        <f t="shared" si="31"/>
        <v>0</v>
      </c>
      <c r="AC66" s="4" t="str">
        <f t="shared" si="32"/>
        <v>G0</v>
      </c>
      <c r="AD66" s="4">
        <f t="shared" si="33"/>
        <v>0</v>
      </c>
      <c r="AE66" s="4">
        <f t="shared" si="34"/>
        <v>3.9000000000000021</v>
      </c>
      <c r="AF66" s="19">
        <f t="shared" si="4"/>
        <v>0</v>
      </c>
      <c r="AG66" s="19">
        <f t="shared" si="5"/>
        <v>0</v>
      </c>
      <c r="AH66" s="19"/>
      <c r="AI66" s="19">
        <f t="shared" si="6"/>
        <v>19.980509765913773</v>
      </c>
      <c r="AJ66" s="19">
        <f t="shared" si="7"/>
        <v>15.762250000000005</v>
      </c>
      <c r="AK66" s="19"/>
      <c r="AL66" s="19">
        <f t="shared" si="8"/>
        <v>5.0922293742525016</v>
      </c>
      <c r="AM66" s="19">
        <f t="shared" si="9"/>
        <v>2.9400000000000013</v>
      </c>
      <c r="AN66" s="19">
        <f t="shared" si="35"/>
        <v>5.8800000000000026</v>
      </c>
      <c r="AO66" s="19">
        <f t="shared" si="36"/>
        <v>0.52359877559829882</v>
      </c>
      <c r="AP66" s="19">
        <f t="shared" si="37"/>
        <v>29.999999999999996</v>
      </c>
      <c r="AQ66" s="19">
        <f t="shared" si="54"/>
        <v>11.51400000000001</v>
      </c>
      <c r="AR66" s="19">
        <f t="shared" si="38"/>
        <v>0.29999999999999993</v>
      </c>
      <c r="AS66" s="19">
        <f t="shared" si="39"/>
        <v>-0.51961524227066325</v>
      </c>
      <c r="AT66" s="4" t="s">
        <v>0</v>
      </c>
      <c r="AU66" s="4">
        <f t="shared" si="40"/>
        <v>2402</v>
      </c>
      <c r="AV66" s="19">
        <f t="shared" si="10"/>
        <v>20.280509765913774</v>
      </c>
      <c r="AW66" s="19">
        <f t="shared" si="11"/>
        <v>15.242634757729341</v>
      </c>
      <c r="AX66" s="8">
        <f t="shared" si="41"/>
        <v>5</v>
      </c>
      <c r="AY66" s="4">
        <f t="shared" si="42"/>
        <v>12</v>
      </c>
      <c r="AZ66" s="8">
        <f t="shared" si="43"/>
        <v>1003.9</v>
      </c>
      <c r="BA66" s="4">
        <f t="shared" si="44"/>
        <v>0</v>
      </c>
      <c r="BB66" s="4">
        <f t="shared" si="45"/>
        <v>0</v>
      </c>
      <c r="BC66" s="4" t="str">
        <f t="shared" si="46"/>
        <v>G0</v>
      </c>
      <c r="BD66" s="4">
        <f t="shared" si="47"/>
        <v>0</v>
      </c>
      <c r="BE66" s="19">
        <f t="shared" si="48"/>
        <v>0.58049999999999979</v>
      </c>
      <c r="BF66" s="19">
        <f t="shared" si="49"/>
        <v>1.333034226867414</v>
      </c>
      <c r="BG66" s="19">
        <f t="shared" si="50"/>
        <v>145.81537565862027</v>
      </c>
      <c r="BH66" s="1" t="str">
        <f t="shared" si="51"/>
        <v>T,2401,19.2,16.0,5,12,1003.8,0,0,G0,0</v>
      </c>
      <c r="BI66" s="1" t="str">
        <f t="shared" si="52"/>
        <v>T,2402,20.3,15.2,5,12,1003.9,0,0,G0,0</v>
      </c>
      <c r="BJ66" s="1" t="str">
        <f t="shared" si="12"/>
        <v>T,2401,19.2,16.0,5,12,1003.8,0,0,G0,0|T,2402,20.3,15.2,5,12,1003.9,0,0,G0,0|</v>
      </c>
      <c r="BK66" s="1" t="str">
        <f t="shared" si="13"/>
        <v>19.5,15.5,5.0,5.7,0.0,10.9,30.0,10.9</v>
      </c>
    </row>
    <row r="67" spans="1:63" x14ac:dyDescent="0.2">
      <c r="A67" s="4">
        <f t="shared" si="55"/>
        <v>3.9000000000000021</v>
      </c>
      <c r="B67" s="4">
        <f t="shared" si="14"/>
        <v>19.500000000000011</v>
      </c>
      <c r="C67" s="4">
        <f t="shared" si="15"/>
        <v>0</v>
      </c>
      <c r="D67" s="4">
        <v>1</v>
      </c>
      <c r="E67" s="4">
        <f t="shared" si="16"/>
        <v>3.9000000000000021</v>
      </c>
      <c r="F67" s="19">
        <f t="shared" si="0"/>
        <v>0</v>
      </c>
      <c r="G67" s="19">
        <f t="shared" si="17"/>
        <v>0</v>
      </c>
      <c r="H67" s="19"/>
      <c r="I67" s="19">
        <f t="shared" si="18"/>
        <v>19.980509765913773</v>
      </c>
      <c r="J67" s="19">
        <f t="shared" si="19"/>
        <v>15.762250000000005</v>
      </c>
      <c r="K67" s="19"/>
      <c r="L67" s="19">
        <f t="shared" si="20"/>
        <v>5.0922293742525016</v>
      </c>
      <c r="M67" s="19">
        <f t="shared" si="21"/>
        <v>2.9400000000000013</v>
      </c>
      <c r="N67" s="19">
        <f t="shared" si="22"/>
        <v>5.8800000000000026</v>
      </c>
      <c r="O67" s="19">
        <f t="shared" si="23"/>
        <v>0.52359877559829882</v>
      </c>
      <c r="P67" s="19">
        <f t="shared" si="24"/>
        <v>29.999999999999996</v>
      </c>
      <c r="Q67" s="19">
        <f t="shared" si="53"/>
        <v>11.52450000000001</v>
      </c>
      <c r="R67" s="19">
        <f t="shared" si="25"/>
        <v>-0.29999999999999993</v>
      </c>
      <c r="S67" s="19">
        <f t="shared" si="26"/>
        <v>0.51961524227066325</v>
      </c>
      <c r="T67" s="4" t="s">
        <v>0</v>
      </c>
      <c r="U67" s="4">
        <f t="shared" si="27"/>
        <v>2401</v>
      </c>
      <c r="V67" s="19">
        <f t="shared" si="1"/>
        <v>19.680509765913772</v>
      </c>
      <c r="W67" s="19">
        <f t="shared" si="2"/>
        <v>16.281865242270669</v>
      </c>
      <c r="X67" s="8">
        <f t="shared" si="28"/>
        <v>5</v>
      </c>
      <c r="Y67" s="4">
        <f t="shared" si="3"/>
        <v>12</v>
      </c>
      <c r="Z67" s="8">
        <f t="shared" si="29"/>
        <v>1003.9</v>
      </c>
      <c r="AA67" s="4">
        <f t="shared" si="30"/>
        <v>0</v>
      </c>
      <c r="AB67" s="4">
        <f t="shared" si="31"/>
        <v>0</v>
      </c>
      <c r="AC67" s="4" t="str">
        <f t="shared" si="32"/>
        <v>G0</v>
      </c>
      <c r="AD67" s="4">
        <f t="shared" si="33"/>
        <v>0</v>
      </c>
      <c r="AE67" s="4">
        <f t="shared" si="34"/>
        <v>4.0000000000000018</v>
      </c>
      <c r="AF67" s="19">
        <f t="shared" si="4"/>
        <v>0</v>
      </c>
      <c r="AG67" s="19">
        <f t="shared" si="5"/>
        <v>0</v>
      </c>
      <c r="AH67" s="19"/>
      <c r="AI67" s="19">
        <f t="shared" si="6"/>
        <v>20.496227893867406</v>
      </c>
      <c r="AJ67" s="19">
        <f t="shared" si="7"/>
        <v>16.060000000000006</v>
      </c>
      <c r="AK67" s="19"/>
      <c r="AL67" s="19">
        <f t="shared" si="8"/>
        <v>5.2221331848201675</v>
      </c>
      <c r="AM67" s="19">
        <f t="shared" si="9"/>
        <v>3.015000000000001</v>
      </c>
      <c r="AN67" s="19">
        <f t="shared" si="35"/>
        <v>6.030000000000002</v>
      </c>
      <c r="AO67" s="19">
        <f t="shared" si="36"/>
        <v>0.52359877559829882</v>
      </c>
      <c r="AP67" s="19">
        <f t="shared" si="37"/>
        <v>29.999999999999996</v>
      </c>
      <c r="AQ67" s="19">
        <f t="shared" si="54"/>
        <v>12.109500000000009</v>
      </c>
      <c r="AR67" s="19">
        <f t="shared" si="38"/>
        <v>0.29999999999999993</v>
      </c>
      <c r="AS67" s="19">
        <f t="shared" si="39"/>
        <v>-0.51961524227066325</v>
      </c>
      <c r="AT67" s="4" t="s">
        <v>0</v>
      </c>
      <c r="AU67" s="4">
        <f t="shared" si="40"/>
        <v>2402</v>
      </c>
      <c r="AV67" s="19">
        <f t="shared" si="10"/>
        <v>20.796227893867407</v>
      </c>
      <c r="AW67" s="19">
        <f t="shared" si="11"/>
        <v>15.540384757729342</v>
      </c>
      <c r="AX67" s="8">
        <f t="shared" si="41"/>
        <v>5</v>
      </c>
      <c r="AY67" s="4">
        <f t="shared" si="42"/>
        <v>12</v>
      </c>
      <c r="AZ67" s="8">
        <f t="shared" si="43"/>
        <v>1004</v>
      </c>
      <c r="BA67" s="4">
        <f t="shared" si="44"/>
        <v>0</v>
      </c>
      <c r="BB67" s="4">
        <f t="shared" si="45"/>
        <v>0</v>
      </c>
      <c r="BC67" s="4" t="str">
        <f t="shared" si="46"/>
        <v>G0</v>
      </c>
      <c r="BD67" s="4">
        <f t="shared" si="47"/>
        <v>0</v>
      </c>
      <c r="BE67" s="19">
        <f t="shared" si="48"/>
        <v>0.59550000000000025</v>
      </c>
      <c r="BF67" s="19">
        <f t="shared" si="49"/>
        <v>1.3396343717596992</v>
      </c>
      <c r="BG67" s="19">
        <f t="shared" si="50"/>
        <v>146.39290613819011</v>
      </c>
      <c r="BH67" s="1" t="str">
        <f t="shared" si="51"/>
        <v>T,2401,19.7,16.3,5,12,1003.9,0,0,G0,0</v>
      </c>
      <c r="BI67" s="1" t="str">
        <f t="shared" si="52"/>
        <v>T,2402,20.8,15.5,5,12,1004.0,0,0,G0,0</v>
      </c>
      <c r="BJ67" s="1" t="str">
        <f t="shared" si="12"/>
        <v/>
      </c>
      <c r="BK67" s="1" t="str">
        <f t="shared" si="13"/>
        <v>20.0,15.8,5.0,5.9,0.0,11.5,30.0,11.5</v>
      </c>
    </row>
    <row r="68" spans="1:63" x14ac:dyDescent="0.2">
      <c r="A68" s="4">
        <f t="shared" si="55"/>
        <v>4.0000000000000018</v>
      </c>
      <c r="B68" s="4">
        <f t="shared" si="14"/>
        <v>20.000000000000007</v>
      </c>
      <c r="C68" s="4">
        <f t="shared" si="15"/>
        <v>1</v>
      </c>
      <c r="D68" s="4">
        <v>1</v>
      </c>
      <c r="E68" s="4">
        <f t="shared" si="16"/>
        <v>4.0000000000000018</v>
      </c>
      <c r="F68" s="19">
        <f t="shared" si="0"/>
        <v>0</v>
      </c>
      <c r="G68" s="19">
        <f t="shared" si="17"/>
        <v>0</v>
      </c>
      <c r="H68" s="19"/>
      <c r="I68" s="19">
        <f t="shared" si="18"/>
        <v>20.496227893867406</v>
      </c>
      <c r="J68" s="19">
        <f t="shared" si="19"/>
        <v>16.060000000000006</v>
      </c>
      <c r="K68" s="19"/>
      <c r="L68" s="19">
        <f t="shared" si="20"/>
        <v>5.2221331848201675</v>
      </c>
      <c r="M68" s="19">
        <f t="shared" si="21"/>
        <v>3.015000000000001</v>
      </c>
      <c r="N68" s="19">
        <f t="shared" si="22"/>
        <v>6.030000000000002</v>
      </c>
      <c r="O68" s="19">
        <f t="shared" si="23"/>
        <v>0.52359877559829882</v>
      </c>
      <c r="P68" s="19">
        <f t="shared" si="24"/>
        <v>29.999999999999996</v>
      </c>
      <c r="Q68" s="19">
        <f t="shared" si="53"/>
        <v>12.12000000000001</v>
      </c>
      <c r="R68" s="19">
        <f t="shared" si="25"/>
        <v>-0.29999999999999993</v>
      </c>
      <c r="S68" s="19">
        <f t="shared" si="26"/>
        <v>0.51961524227066325</v>
      </c>
      <c r="T68" s="4" t="s">
        <v>0</v>
      </c>
      <c r="U68" s="4">
        <f t="shared" si="27"/>
        <v>2401</v>
      </c>
      <c r="V68" s="19">
        <f t="shared" si="1"/>
        <v>20.196227893867405</v>
      </c>
      <c r="W68" s="19">
        <f t="shared" si="2"/>
        <v>16.57961524227067</v>
      </c>
      <c r="X68" s="8">
        <f t="shared" si="28"/>
        <v>5</v>
      </c>
      <c r="Y68" s="4">
        <f t="shared" si="3"/>
        <v>12</v>
      </c>
      <c r="Z68" s="8">
        <f t="shared" si="29"/>
        <v>1004</v>
      </c>
      <c r="AA68" s="4">
        <f t="shared" si="30"/>
        <v>0</v>
      </c>
      <c r="AB68" s="4">
        <f t="shared" si="31"/>
        <v>0</v>
      </c>
      <c r="AC68" s="4" t="str">
        <f t="shared" si="32"/>
        <v>G0</v>
      </c>
      <c r="AD68" s="4">
        <f t="shared" si="33"/>
        <v>0</v>
      </c>
      <c r="AE68" s="4">
        <f t="shared" si="34"/>
        <v>4.1000000000000014</v>
      </c>
      <c r="AF68" s="19">
        <f t="shared" si="4"/>
        <v>0</v>
      </c>
      <c r="AG68" s="19">
        <f t="shared" si="5"/>
        <v>0</v>
      </c>
      <c r="AH68" s="19"/>
      <c r="AI68" s="19">
        <f t="shared" si="6"/>
        <v>21.024936402877806</v>
      </c>
      <c r="AJ68" s="19">
        <f t="shared" si="7"/>
        <v>16.365250000000003</v>
      </c>
      <c r="AK68" s="19"/>
      <c r="AL68" s="19">
        <f t="shared" si="8"/>
        <v>5.3520369953878326</v>
      </c>
      <c r="AM68" s="19">
        <f t="shared" si="9"/>
        <v>3.0900000000000007</v>
      </c>
      <c r="AN68" s="19">
        <f t="shared" si="35"/>
        <v>6.1800000000000015</v>
      </c>
      <c r="AO68" s="19">
        <f t="shared" si="36"/>
        <v>0.52359877559829882</v>
      </c>
      <c r="AP68" s="19">
        <f t="shared" si="37"/>
        <v>29.999999999999996</v>
      </c>
      <c r="AQ68" s="19">
        <f t="shared" si="54"/>
        <v>12.720000000000008</v>
      </c>
      <c r="AR68" s="19">
        <f t="shared" si="38"/>
        <v>0.29999999999999993</v>
      </c>
      <c r="AS68" s="19">
        <f t="shared" si="39"/>
        <v>-0.51961524227066325</v>
      </c>
      <c r="AT68" s="4" t="s">
        <v>0</v>
      </c>
      <c r="AU68" s="4">
        <f t="shared" si="40"/>
        <v>2402</v>
      </c>
      <c r="AV68" s="19">
        <f t="shared" si="10"/>
        <v>21.324936402877807</v>
      </c>
      <c r="AW68" s="19">
        <f t="shared" si="11"/>
        <v>15.845634757729339</v>
      </c>
      <c r="AX68" s="8">
        <f t="shared" si="41"/>
        <v>5</v>
      </c>
      <c r="AY68" s="4">
        <f t="shared" si="42"/>
        <v>12</v>
      </c>
      <c r="AZ68" s="8">
        <f t="shared" si="43"/>
        <v>1004.1</v>
      </c>
      <c r="BA68" s="4">
        <f t="shared" si="44"/>
        <v>0</v>
      </c>
      <c r="BB68" s="4">
        <f t="shared" si="45"/>
        <v>0</v>
      </c>
      <c r="BC68" s="4" t="str">
        <f t="shared" si="46"/>
        <v>G0</v>
      </c>
      <c r="BD68" s="4">
        <f t="shared" si="47"/>
        <v>0</v>
      </c>
      <c r="BE68" s="19">
        <f t="shared" si="48"/>
        <v>0.61049999999999882</v>
      </c>
      <c r="BF68" s="19">
        <f t="shared" si="49"/>
        <v>1.3463692844090025</v>
      </c>
      <c r="BG68" s="19">
        <f t="shared" si="50"/>
        <v>146.96471630072526</v>
      </c>
      <c r="BH68" s="1" t="str">
        <f t="shared" si="51"/>
        <v>T,2401,20.2,16.6,5,12,1004.0,0,0,G0,0</v>
      </c>
      <c r="BI68" s="1" t="str">
        <f t="shared" si="52"/>
        <v>T,2402,21.3,15.8,5,12,1004.1,0,0,G0,0</v>
      </c>
      <c r="BJ68" s="1" t="str">
        <f t="shared" si="12"/>
        <v>T,2401,20.2,16.6,5,12,1004.0,0,0,G0,0|T,2402,21.3,15.8,5,12,1004.1,0,0,G0,0|</v>
      </c>
      <c r="BK68" s="1" t="str">
        <f t="shared" si="13"/>
        <v>20.5,16.1,5.0,6.0,0.0,12.1,30.0,12.1</v>
      </c>
    </row>
    <row r="69" spans="1:63" x14ac:dyDescent="0.2">
      <c r="A69" s="4">
        <f t="shared" si="55"/>
        <v>4.1000000000000014</v>
      </c>
      <c r="B69" s="4">
        <f t="shared" si="14"/>
        <v>20.500000000000007</v>
      </c>
      <c r="C69" s="4">
        <f t="shared" si="15"/>
        <v>0</v>
      </c>
      <c r="D69" s="4">
        <v>1</v>
      </c>
      <c r="E69" s="4">
        <f t="shared" si="16"/>
        <v>4.1000000000000014</v>
      </c>
      <c r="F69" s="19">
        <f t="shared" si="0"/>
        <v>0</v>
      </c>
      <c r="G69" s="19">
        <f t="shared" si="17"/>
        <v>0</v>
      </c>
      <c r="H69" s="19"/>
      <c r="I69" s="19">
        <f t="shared" si="18"/>
        <v>21.024936402877806</v>
      </c>
      <c r="J69" s="19">
        <f t="shared" si="19"/>
        <v>16.365250000000003</v>
      </c>
      <c r="K69" s="19"/>
      <c r="L69" s="19">
        <f t="shared" si="20"/>
        <v>5.3520369953878326</v>
      </c>
      <c r="M69" s="19">
        <f t="shared" si="21"/>
        <v>3.0900000000000007</v>
      </c>
      <c r="N69" s="19">
        <f t="shared" si="22"/>
        <v>6.1800000000000015</v>
      </c>
      <c r="O69" s="19">
        <f t="shared" si="23"/>
        <v>0.52359877559829882</v>
      </c>
      <c r="P69" s="19">
        <f t="shared" si="24"/>
        <v>29.999999999999996</v>
      </c>
      <c r="Q69" s="19">
        <f t="shared" si="53"/>
        <v>12.730500000000008</v>
      </c>
      <c r="R69" s="19">
        <f t="shared" si="25"/>
        <v>-0.29999999999999993</v>
      </c>
      <c r="S69" s="19">
        <f t="shared" si="26"/>
        <v>0.51961524227066325</v>
      </c>
      <c r="T69" s="4" t="s">
        <v>0</v>
      </c>
      <c r="U69" s="4">
        <f t="shared" si="27"/>
        <v>2401</v>
      </c>
      <c r="V69" s="19">
        <f t="shared" si="1"/>
        <v>20.724936402877805</v>
      </c>
      <c r="W69" s="19">
        <f t="shared" si="2"/>
        <v>16.884865242270667</v>
      </c>
      <c r="X69" s="8">
        <f t="shared" si="28"/>
        <v>5</v>
      </c>
      <c r="Y69" s="4">
        <f t="shared" si="3"/>
        <v>12</v>
      </c>
      <c r="Z69" s="8">
        <f t="shared" si="29"/>
        <v>1004.1</v>
      </c>
      <c r="AA69" s="4">
        <f t="shared" si="30"/>
        <v>0</v>
      </c>
      <c r="AB69" s="4">
        <f t="shared" si="31"/>
        <v>0</v>
      </c>
      <c r="AC69" s="4" t="str">
        <f t="shared" si="32"/>
        <v>G0</v>
      </c>
      <c r="AD69" s="4">
        <f t="shared" si="33"/>
        <v>0</v>
      </c>
      <c r="AE69" s="4">
        <f t="shared" si="34"/>
        <v>4.2000000000000011</v>
      </c>
      <c r="AF69" s="19">
        <f t="shared" si="4"/>
        <v>0</v>
      </c>
      <c r="AG69" s="19">
        <f t="shared" si="5"/>
        <v>0</v>
      </c>
      <c r="AH69" s="19"/>
      <c r="AI69" s="19">
        <f t="shared" si="6"/>
        <v>21.566635292944966</v>
      </c>
      <c r="AJ69" s="19">
        <f t="shared" si="7"/>
        <v>16.678000000000004</v>
      </c>
      <c r="AK69" s="19"/>
      <c r="AL69" s="19">
        <f t="shared" si="8"/>
        <v>5.4819408059554977</v>
      </c>
      <c r="AM69" s="19">
        <f t="shared" si="9"/>
        <v>3.1650000000000005</v>
      </c>
      <c r="AN69" s="19">
        <f t="shared" si="35"/>
        <v>6.330000000000001</v>
      </c>
      <c r="AO69" s="19">
        <f t="shared" si="36"/>
        <v>0.52359877559829882</v>
      </c>
      <c r="AP69" s="19">
        <f t="shared" si="37"/>
        <v>29.999999999999996</v>
      </c>
      <c r="AQ69" s="19">
        <f t="shared" si="54"/>
        <v>13.345500000000003</v>
      </c>
      <c r="AR69" s="19">
        <f t="shared" si="38"/>
        <v>0.29999999999999993</v>
      </c>
      <c r="AS69" s="19">
        <f t="shared" si="39"/>
        <v>-0.51961524227066325</v>
      </c>
      <c r="AT69" s="4" t="s">
        <v>0</v>
      </c>
      <c r="AU69" s="4">
        <f t="shared" si="40"/>
        <v>2402</v>
      </c>
      <c r="AV69" s="19">
        <f t="shared" si="10"/>
        <v>21.866635292944967</v>
      </c>
      <c r="AW69" s="19">
        <f t="shared" si="11"/>
        <v>16.15838475772934</v>
      </c>
      <c r="AX69" s="8">
        <f t="shared" si="41"/>
        <v>5</v>
      </c>
      <c r="AY69" s="4">
        <f t="shared" si="42"/>
        <v>12</v>
      </c>
      <c r="AZ69" s="8">
        <f t="shared" si="43"/>
        <v>1004.2</v>
      </c>
      <c r="BA69" s="4">
        <f t="shared" si="44"/>
        <v>0</v>
      </c>
      <c r="BB69" s="4">
        <f t="shared" si="45"/>
        <v>0</v>
      </c>
      <c r="BC69" s="4" t="str">
        <f t="shared" si="46"/>
        <v>G0</v>
      </c>
      <c r="BD69" s="4">
        <f t="shared" si="47"/>
        <v>0</v>
      </c>
      <c r="BE69" s="19">
        <f t="shared" si="48"/>
        <v>0.62549999999999484</v>
      </c>
      <c r="BF69" s="19">
        <f t="shared" si="49"/>
        <v>1.3532369526435453</v>
      </c>
      <c r="BG69" s="19">
        <f t="shared" si="50"/>
        <v>147.53077850586655</v>
      </c>
      <c r="BH69" s="1" t="str">
        <f t="shared" si="51"/>
        <v>T,2401,20.7,16.9,5,12,1004.1,0,0,G0,0</v>
      </c>
      <c r="BI69" s="1" t="str">
        <f t="shared" si="52"/>
        <v>T,2402,21.9,16.2,5,12,1004.2,0,0,G0,0</v>
      </c>
      <c r="BJ69" s="1" t="str">
        <f t="shared" si="12"/>
        <v/>
      </c>
      <c r="BK69" s="1" t="str">
        <f t="shared" si="13"/>
        <v>21.0,16.4,5.0,6.2,0.0,12.7,30.0,12.7</v>
      </c>
    </row>
    <row r="70" spans="1:63" x14ac:dyDescent="0.2">
      <c r="A70" s="4">
        <f t="shared" si="55"/>
        <v>4.2000000000000011</v>
      </c>
      <c r="B70" s="4">
        <f t="shared" si="14"/>
        <v>21.000000000000004</v>
      </c>
      <c r="C70" s="4">
        <f t="shared" si="15"/>
        <v>1</v>
      </c>
      <c r="D70" s="4">
        <v>1</v>
      </c>
      <c r="E70" s="4">
        <f t="shared" si="16"/>
        <v>4.2000000000000011</v>
      </c>
      <c r="F70" s="19">
        <f t="shared" si="0"/>
        <v>0</v>
      </c>
      <c r="G70" s="19">
        <f t="shared" si="17"/>
        <v>0</v>
      </c>
      <c r="H70" s="19"/>
      <c r="I70" s="19">
        <f t="shared" si="18"/>
        <v>21.566635292944966</v>
      </c>
      <c r="J70" s="19">
        <f t="shared" si="19"/>
        <v>16.678000000000004</v>
      </c>
      <c r="K70" s="19"/>
      <c r="L70" s="19">
        <f t="shared" si="20"/>
        <v>5.4819408059554977</v>
      </c>
      <c r="M70" s="19">
        <f t="shared" si="21"/>
        <v>3.1650000000000005</v>
      </c>
      <c r="N70" s="19">
        <f t="shared" si="22"/>
        <v>6.330000000000001</v>
      </c>
      <c r="O70" s="19">
        <f t="shared" si="23"/>
        <v>0.52359877559829882</v>
      </c>
      <c r="P70" s="19">
        <f t="shared" si="24"/>
        <v>29.999999999999996</v>
      </c>
      <c r="Q70" s="19">
        <f t="shared" si="53"/>
        <v>13.356000000000003</v>
      </c>
      <c r="R70" s="19">
        <f t="shared" si="25"/>
        <v>-0.29999999999999993</v>
      </c>
      <c r="S70" s="19">
        <f t="shared" si="26"/>
        <v>0.51961524227066325</v>
      </c>
      <c r="T70" s="4" t="s">
        <v>0</v>
      </c>
      <c r="U70" s="4">
        <f t="shared" si="27"/>
        <v>2401</v>
      </c>
      <c r="V70" s="19">
        <f t="shared" si="1"/>
        <v>21.266635292944965</v>
      </c>
      <c r="W70" s="19">
        <f t="shared" si="2"/>
        <v>17.197615242270668</v>
      </c>
      <c r="X70" s="8">
        <f t="shared" si="28"/>
        <v>5</v>
      </c>
      <c r="Y70" s="4">
        <f t="shared" si="3"/>
        <v>12</v>
      </c>
      <c r="Z70" s="8">
        <f t="shared" si="29"/>
        <v>1004.2</v>
      </c>
      <c r="AA70" s="4">
        <f t="shared" si="30"/>
        <v>0</v>
      </c>
      <c r="AB70" s="4">
        <f t="shared" si="31"/>
        <v>0</v>
      </c>
      <c r="AC70" s="4" t="str">
        <f t="shared" si="32"/>
        <v>G0</v>
      </c>
      <c r="AD70" s="4">
        <f t="shared" si="33"/>
        <v>0</v>
      </c>
      <c r="AE70" s="4">
        <f t="shared" si="34"/>
        <v>4.3000000000000007</v>
      </c>
      <c r="AF70" s="19">
        <f t="shared" si="4"/>
        <v>0</v>
      </c>
      <c r="AG70" s="19">
        <f t="shared" si="5"/>
        <v>0</v>
      </c>
      <c r="AH70" s="19"/>
      <c r="AI70" s="19">
        <f t="shared" si="6"/>
        <v>22.1213245640689</v>
      </c>
      <c r="AJ70" s="19">
        <f t="shared" si="7"/>
        <v>16.998250000000002</v>
      </c>
      <c r="AK70" s="19"/>
      <c r="AL70" s="19">
        <f t="shared" si="8"/>
        <v>5.6118446165231628</v>
      </c>
      <c r="AM70" s="19">
        <f t="shared" si="9"/>
        <v>3.24</v>
      </c>
      <c r="AN70" s="19">
        <f t="shared" si="35"/>
        <v>6.48</v>
      </c>
      <c r="AO70" s="19">
        <f t="shared" si="36"/>
        <v>0.52359877559829882</v>
      </c>
      <c r="AP70" s="19">
        <f t="shared" si="37"/>
        <v>29.999999999999996</v>
      </c>
      <c r="AQ70" s="19">
        <f t="shared" si="54"/>
        <v>13.986000000000002</v>
      </c>
      <c r="AR70" s="19">
        <f t="shared" si="38"/>
        <v>0.29999999999999993</v>
      </c>
      <c r="AS70" s="19">
        <f t="shared" si="39"/>
        <v>-0.51961524227066325</v>
      </c>
      <c r="AT70" s="4" t="s">
        <v>0</v>
      </c>
      <c r="AU70" s="4">
        <f t="shared" si="40"/>
        <v>2402</v>
      </c>
      <c r="AV70" s="19">
        <f t="shared" si="10"/>
        <v>22.4213245640689</v>
      </c>
      <c r="AW70" s="19">
        <f t="shared" si="11"/>
        <v>16.478634757729338</v>
      </c>
      <c r="AX70" s="8">
        <f t="shared" si="41"/>
        <v>5</v>
      </c>
      <c r="AY70" s="4">
        <f t="shared" si="42"/>
        <v>12</v>
      </c>
      <c r="AZ70" s="8">
        <f t="shared" si="43"/>
        <v>1004.3</v>
      </c>
      <c r="BA70" s="4">
        <f t="shared" si="44"/>
        <v>0</v>
      </c>
      <c r="BB70" s="4">
        <f t="shared" si="45"/>
        <v>0</v>
      </c>
      <c r="BC70" s="4" t="str">
        <f t="shared" si="46"/>
        <v>G0</v>
      </c>
      <c r="BD70" s="4">
        <f t="shared" si="47"/>
        <v>0</v>
      </c>
      <c r="BE70" s="19">
        <f t="shared" si="48"/>
        <v>0.64049999999999963</v>
      </c>
      <c r="BF70" s="19">
        <f t="shared" si="49"/>
        <v>1.3602353656628732</v>
      </c>
      <c r="BG70" s="19">
        <f t="shared" si="50"/>
        <v>148.09107015377711</v>
      </c>
      <c r="BH70" s="1" t="str">
        <f t="shared" si="51"/>
        <v>T,2401,21.3,17.2,5,12,1004.2,0,0,G0,0</v>
      </c>
      <c r="BI70" s="1" t="str">
        <f t="shared" si="52"/>
        <v>T,2402,22.4,16.5,5,12,1004.3,0,0,G0,0</v>
      </c>
      <c r="BJ70" s="1" t="str">
        <f t="shared" si="12"/>
        <v>T,2401,21.3,17.2,5,12,1004.2,0,0,G0,0|T,2402,22.4,16.5,5,12,1004.3,0,0,G0,0|</v>
      </c>
      <c r="BK70" s="1" t="str">
        <f t="shared" si="13"/>
        <v>21.6,16.7,5.0,6.3,0.0,13.4,30.0,13.4</v>
      </c>
    </row>
    <row r="71" spans="1:63" x14ac:dyDescent="0.2">
      <c r="A71" s="4">
        <f t="shared" si="55"/>
        <v>4.3000000000000007</v>
      </c>
      <c r="B71" s="4">
        <f t="shared" si="14"/>
        <v>21.500000000000004</v>
      </c>
      <c r="C71" s="4">
        <f t="shared" si="15"/>
        <v>0</v>
      </c>
      <c r="D71" s="4">
        <v>1</v>
      </c>
      <c r="E71" s="4">
        <f t="shared" si="16"/>
        <v>4.3000000000000007</v>
      </c>
      <c r="F71" s="19">
        <f t="shared" si="0"/>
        <v>0</v>
      </c>
      <c r="G71" s="19">
        <f t="shared" si="17"/>
        <v>0</v>
      </c>
      <c r="H71" s="19"/>
      <c r="I71" s="19">
        <f t="shared" si="18"/>
        <v>22.1213245640689</v>
      </c>
      <c r="J71" s="19">
        <f t="shared" si="19"/>
        <v>16.998250000000002</v>
      </c>
      <c r="K71" s="19"/>
      <c r="L71" s="19">
        <f t="shared" si="20"/>
        <v>5.6118446165231628</v>
      </c>
      <c r="M71" s="19">
        <f t="shared" si="21"/>
        <v>3.24</v>
      </c>
      <c r="N71" s="19">
        <f t="shared" si="22"/>
        <v>6.48</v>
      </c>
      <c r="O71" s="19">
        <f t="shared" si="23"/>
        <v>0.52359877559829882</v>
      </c>
      <c r="P71" s="19">
        <f t="shared" si="24"/>
        <v>29.999999999999996</v>
      </c>
      <c r="Q71" s="19">
        <f t="shared" si="53"/>
        <v>13.996500000000003</v>
      </c>
      <c r="R71" s="19">
        <f t="shared" si="25"/>
        <v>-0.29999999999999993</v>
      </c>
      <c r="S71" s="19">
        <f t="shared" si="26"/>
        <v>0.51961524227066325</v>
      </c>
      <c r="T71" s="4" t="s">
        <v>0</v>
      </c>
      <c r="U71" s="4">
        <f t="shared" si="27"/>
        <v>2401</v>
      </c>
      <c r="V71" s="19">
        <f t="shared" si="1"/>
        <v>21.821324564068899</v>
      </c>
      <c r="W71" s="19">
        <f t="shared" si="2"/>
        <v>17.517865242270666</v>
      </c>
      <c r="X71" s="8">
        <f t="shared" si="28"/>
        <v>5</v>
      </c>
      <c r="Y71" s="4">
        <f t="shared" si="3"/>
        <v>12</v>
      </c>
      <c r="Z71" s="8">
        <f t="shared" si="29"/>
        <v>1004.3</v>
      </c>
      <c r="AA71" s="4">
        <f t="shared" si="30"/>
        <v>0</v>
      </c>
      <c r="AB71" s="4">
        <f t="shared" si="31"/>
        <v>0</v>
      </c>
      <c r="AC71" s="4" t="str">
        <f t="shared" si="32"/>
        <v>G0</v>
      </c>
      <c r="AD71" s="4">
        <f t="shared" si="33"/>
        <v>0</v>
      </c>
      <c r="AE71" s="4">
        <f t="shared" si="34"/>
        <v>4.4000000000000004</v>
      </c>
      <c r="AF71" s="19">
        <f t="shared" si="4"/>
        <v>0</v>
      </c>
      <c r="AG71" s="19">
        <f t="shared" si="5"/>
        <v>0</v>
      </c>
      <c r="AH71" s="19"/>
      <c r="AI71" s="19">
        <f t="shared" si="6"/>
        <v>22.6890042162496</v>
      </c>
      <c r="AJ71" s="19">
        <f t="shared" si="7"/>
        <v>17.326000000000001</v>
      </c>
      <c r="AK71" s="19"/>
      <c r="AL71" s="19">
        <f t="shared" si="8"/>
        <v>5.7417484270908288</v>
      </c>
      <c r="AM71" s="19">
        <f t="shared" si="9"/>
        <v>3.3149999999999999</v>
      </c>
      <c r="AN71" s="19">
        <f t="shared" si="35"/>
        <v>6.6300000000000008</v>
      </c>
      <c r="AO71" s="19">
        <f t="shared" si="36"/>
        <v>0.52359877559829882</v>
      </c>
      <c r="AP71" s="19">
        <f t="shared" si="37"/>
        <v>29.999999999999996</v>
      </c>
      <c r="AQ71" s="19">
        <f t="shared" si="54"/>
        <v>14.641500000000002</v>
      </c>
      <c r="AR71" s="19">
        <f t="shared" si="38"/>
        <v>0.29999999999999993</v>
      </c>
      <c r="AS71" s="19">
        <f t="shared" si="39"/>
        <v>-0.51961524227066325</v>
      </c>
      <c r="AT71" s="4" t="s">
        <v>0</v>
      </c>
      <c r="AU71" s="4">
        <f t="shared" si="40"/>
        <v>2402</v>
      </c>
      <c r="AV71" s="19">
        <f t="shared" si="10"/>
        <v>22.989004216249601</v>
      </c>
      <c r="AW71" s="19">
        <f t="shared" si="11"/>
        <v>16.806384757729337</v>
      </c>
      <c r="AX71" s="8">
        <f t="shared" si="41"/>
        <v>5</v>
      </c>
      <c r="AY71" s="4">
        <f t="shared" si="42"/>
        <v>12</v>
      </c>
      <c r="AZ71" s="8">
        <f t="shared" si="43"/>
        <v>1004.4</v>
      </c>
      <c r="BA71" s="4">
        <f t="shared" si="44"/>
        <v>0</v>
      </c>
      <c r="BB71" s="4">
        <f t="shared" si="45"/>
        <v>0</v>
      </c>
      <c r="BC71" s="4" t="str">
        <f t="shared" si="46"/>
        <v>G0</v>
      </c>
      <c r="BD71" s="4">
        <f t="shared" si="47"/>
        <v>0</v>
      </c>
      <c r="BE71" s="19">
        <f t="shared" si="48"/>
        <v>0.65550000000000008</v>
      </c>
      <c r="BF71" s="19">
        <f t="shared" si="49"/>
        <v>1.3673625159408205</v>
      </c>
      <c r="BG71" s="19">
        <f t="shared" si="50"/>
        <v>148.64557351698764</v>
      </c>
      <c r="BH71" s="1" t="str">
        <f t="shared" si="51"/>
        <v>T,2401,21.8,17.5,5,12,1004.3,0,0,G0,0</v>
      </c>
      <c r="BI71" s="1" t="str">
        <f t="shared" si="52"/>
        <v>T,2402,23.0,16.8,5,12,1004.4,0,0,G0,0</v>
      </c>
      <c r="BJ71" s="1" t="str">
        <f t="shared" si="12"/>
        <v/>
      </c>
      <c r="BK71" s="1" t="str">
        <f t="shared" si="13"/>
        <v>22.1,17.0,5.0,6.5,0.0,14.0,30.0,14.0</v>
      </c>
    </row>
    <row r="72" spans="1:63" x14ac:dyDescent="0.2">
      <c r="A72" s="4">
        <f t="shared" si="55"/>
        <v>4.4000000000000004</v>
      </c>
      <c r="B72" s="4">
        <f t="shared" si="14"/>
        <v>22</v>
      </c>
      <c r="C72" s="4">
        <f t="shared" si="15"/>
        <v>1</v>
      </c>
      <c r="D72" s="4">
        <v>1</v>
      </c>
      <c r="E72" s="4">
        <f t="shared" si="16"/>
        <v>4.4000000000000004</v>
      </c>
      <c r="F72" s="19">
        <f t="shared" si="0"/>
        <v>0</v>
      </c>
      <c r="G72" s="19">
        <f t="shared" si="17"/>
        <v>0</v>
      </c>
      <c r="H72" s="19"/>
      <c r="I72" s="19">
        <f t="shared" si="18"/>
        <v>22.6890042162496</v>
      </c>
      <c r="J72" s="19">
        <f t="shared" si="19"/>
        <v>17.326000000000001</v>
      </c>
      <c r="K72" s="19"/>
      <c r="L72" s="19">
        <f t="shared" si="20"/>
        <v>5.7417484270908288</v>
      </c>
      <c r="M72" s="19">
        <f t="shared" si="21"/>
        <v>3.3149999999999999</v>
      </c>
      <c r="N72" s="19">
        <f t="shared" si="22"/>
        <v>6.6300000000000008</v>
      </c>
      <c r="O72" s="19">
        <f t="shared" si="23"/>
        <v>0.52359877559829882</v>
      </c>
      <c r="P72" s="19">
        <f t="shared" si="24"/>
        <v>29.999999999999996</v>
      </c>
      <c r="Q72" s="19">
        <f t="shared" si="53"/>
        <v>14.652000000000003</v>
      </c>
      <c r="R72" s="19">
        <f t="shared" si="25"/>
        <v>-0.29999999999999993</v>
      </c>
      <c r="S72" s="19">
        <f t="shared" si="26"/>
        <v>0.51961524227066325</v>
      </c>
      <c r="T72" s="4" t="s">
        <v>0</v>
      </c>
      <c r="U72" s="4">
        <f t="shared" si="27"/>
        <v>2401</v>
      </c>
      <c r="V72" s="19">
        <f t="shared" si="1"/>
        <v>22.389004216249599</v>
      </c>
      <c r="W72" s="19">
        <f t="shared" si="2"/>
        <v>17.845615242270664</v>
      </c>
      <c r="X72" s="8">
        <f t="shared" si="28"/>
        <v>5</v>
      </c>
      <c r="Y72" s="4">
        <f t="shared" si="3"/>
        <v>12</v>
      </c>
      <c r="Z72" s="8">
        <f t="shared" si="29"/>
        <v>1004.4</v>
      </c>
      <c r="AA72" s="4">
        <f t="shared" si="30"/>
        <v>0</v>
      </c>
      <c r="AB72" s="4">
        <f t="shared" si="31"/>
        <v>0</v>
      </c>
      <c r="AC72" s="4" t="str">
        <f t="shared" si="32"/>
        <v>G0</v>
      </c>
      <c r="AD72" s="4">
        <f t="shared" si="33"/>
        <v>0</v>
      </c>
      <c r="AE72" s="4">
        <f t="shared" si="34"/>
        <v>4.5</v>
      </c>
      <c r="AF72" s="19">
        <f t="shared" si="4"/>
        <v>0</v>
      </c>
      <c r="AG72" s="19">
        <f t="shared" si="5"/>
        <v>0</v>
      </c>
      <c r="AH72" s="19"/>
      <c r="AI72" s="19">
        <f t="shared" si="6"/>
        <v>23.269674249487061</v>
      </c>
      <c r="AJ72" s="19">
        <f t="shared" si="7"/>
        <v>17.661249999999999</v>
      </c>
      <c r="AK72" s="19"/>
      <c r="AL72" s="19">
        <f t="shared" si="8"/>
        <v>5.8716522376584939</v>
      </c>
      <c r="AM72" s="19">
        <f t="shared" si="9"/>
        <v>3.3899999999999997</v>
      </c>
      <c r="AN72" s="19">
        <f t="shared" si="35"/>
        <v>6.7799999999999994</v>
      </c>
      <c r="AO72" s="19">
        <f t="shared" si="36"/>
        <v>0.52359877559829882</v>
      </c>
      <c r="AP72" s="19">
        <f t="shared" si="37"/>
        <v>29.999999999999996</v>
      </c>
      <c r="AQ72" s="19">
        <f t="shared" si="54"/>
        <v>15.311999999999996</v>
      </c>
      <c r="AR72" s="19">
        <f t="shared" si="38"/>
        <v>0.29999999999999993</v>
      </c>
      <c r="AS72" s="19">
        <f t="shared" si="39"/>
        <v>-0.51961524227066325</v>
      </c>
      <c r="AT72" s="4" t="s">
        <v>0</v>
      </c>
      <c r="AU72" s="4">
        <f t="shared" si="40"/>
        <v>2402</v>
      </c>
      <c r="AV72" s="19">
        <f t="shared" si="10"/>
        <v>23.569674249487061</v>
      </c>
      <c r="AW72" s="19">
        <f t="shared" si="11"/>
        <v>17.141634757729335</v>
      </c>
      <c r="AX72" s="8">
        <f t="shared" si="41"/>
        <v>5</v>
      </c>
      <c r="AY72" s="4">
        <f t="shared" si="42"/>
        <v>12</v>
      </c>
      <c r="AZ72" s="8">
        <f t="shared" si="43"/>
        <v>1004.5</v>
      </c>
      <c r="BA72" s="4">
        <f t="shared" si="44"/>
        <v>0</v>
      </c>
      <c r="BB72" s="4">
        <f t="shared" si="45"/>
        <v>0</v>
      </c>
      <c r="BC72" s="4" t="str">
        <f t="shared" si="46"/>
        <v>G0</v>
      </c>
      <c r="BD72" s="4">
        <f t="shared" si="47"/>
        <v>0</v>
      </c>
      <c r="BE72" s="19">
        <f t="shared" si="48"/>
        <v>0.67049999999999421</v>
      </c>
      <c r="BF72" s="19">
        <f t="shared" si="49"/>
        <v>1.374616401037029</v>
      </c>
      <c r="BG72" s="19">
        <f t="shared" si="50"/>
        <v>149.19427556897057</v>
      </c>
      <c r="BH72" s="1" t="str">
        <f t="shared" si="51"/>
        <v>T,2401,22.4,17.8,5,12,1004.4,0,0,G0,0</v>
      </c>
      <c r="BI72" s="1" t="str">
        <f t="shared" si="52"/>
        <v>T,2402,23.6,17.1,5,12,1004.5,0,0,G0,0</v>
      </c>
      <c r="BJ72" s="1" t="str">
        <f t="shared" si="12"/>
        <v>T,2401,22.4,17.8,5,12,1004.4,0,0,G0,0|T,2402,23.6,17.1,5,12,1004.5,0,0,G0,0|</v>
      </c>
      <c r="BK72" s="1" t="str">
        <f t="shared" si="13"/>
        <v>22.7,17.3,5.0,6.6,0.0,14.7,30.0,14.7</v>
      </c>
    </row>
    <row r="73" spans="1:63" x14ac:dyDescent="0.2">
      <c r="A73" s="4">
        <f t="shared" si="55"/>
        <v>4.5</v>
      </c>
      <c r="B73" s="4">
        <f t="shared" si="14"/>
        <v>22.5</v>
      </c>
      <c r="C73" s="4">
        <f t="shared" si="15"/>
        <v>0</v>
      </c>
      <c r="D73" s="4">
        <v>1</v>
      </c>
      <c r="E73" s="4">
        <f t="shared" si="16"/>
        <v>4.5</v>
      </c>
      <c r="F73" s="19">
        <f t="shared" si="0"/>
        <v>0</v>
      </c>
      <c r="G73" s="19">
        <f t="shared" si="17"/>
        <v>0</v>
      </c>
      <c r="H73" s="19"/>
      <c r="I73" s="19">
        <f t="shared" si="18"/>
        <v>23.269674249487061</v>
      </c>
      <c r="J73" s="19">
        <f t="shared" si="19"/>
        <v>17.661249999999999</v>
      </c>
      <c r="K73" s="19"/>
      <c r="L73" s="19">
        <f t="shared" si="20"/>
        <v>5.8716522376584939</v>
      </c>
      <c r="M73" s="19">
        <f t="shared" si="21"/>
        <v>3.3899999999999997</v>
      </c>
      <c r="N73" s="19">
        <f t="shared" si="22"/>
        <v>6.7799999999999994</v>
      </c>
      <c r="O73" s="19">
        <f t="shared" si="23"/>
        <v>0.52359877559829882</v>
      </c>
      <c r="P73" s="19">
        <f t="shared" si="24"/>
        <v>29.999999999999996</v>
      </c>
      <c r="Q73" s="19">
        <f t="shared" si="53"/>
        <v>15.322499999999996</v>
      </c>
      <c r="R73" s="19">
        <f t="shared" si="25"/>
        <v>-0.29999999999999993</v>
      </c>
      <c r="S73" s="19">
        <f t="shared" si="26"/>
        <v>0.51961524227066325</v>
      </c>
      <c r="T73" s="4" t="s">
        <v>0</v>
      </c>
      <c r="U73" s="4">
        <f t="shared" si="27"/>
        <v>2401</v>
      </c>
      <c r="V73" s="19">
        <f t="shared" si="1"/>
        <v>22.96967424948706</v>
      </c>
      <c r="W73" s="19">
        <f t="shared" si="2"/>
        <v>18.180865242270663</v>
      </c>
      <c r="X73" s="8">
        <f t="shared" si="28"/>
        <v>5</v>
      </c>
      <c r="Y73" s="4">
        <f t="shared" si="3"/>
        <v>12</v>
      </c>
      <c r="Z73" s="8">
        <f t="shared" si="29"/>
        <v>1004.5</v>
      </c>
      <c r="AA73" s="4">
        <f t="shared" si="30"/>
        <v>0</v>
      </c>
      <c r="AB73" s="4">
        <f t="shared" si="31"/>
        <v>0</v>
      </c>
      <c r="AC73" s="4" t="str">
        <f t="shared" si="32"/>
        <v>G0</v>
      </c>
      <c r="AD73" s="4">
        <f t="shared" si="33"/>
        <v>0</v>
      </c>
      <c r="AE73" s="4">
        <f t="shared" si="34"/>
        <v>4.5999999999999996</v>
      </c>
      <c r="AF73" s="19">
        <f t="shared" si="4"/>
        <v>0</v>
      </c>
      <c r="AG73" s="19">
        <f t="shared" si="5"/>
        <v>0</v>
      </c>
      <c r="AH73" s="19"/>
      <c r="AI73" s="19">
        <f t="shared" si="6"/>
        <v>23.863334663781291</v>
      </c>
      <c r="AJ73" s="19">
        <f t="shared" si="7"/>
        <v>18.003999999999998</v>
      </c>
      <c r="AK73" s="19"/>
      <c r="AL73" s="19">
        <f t="shared" si="8"/>
        <v>6.001556048226159</v>
      </c>
      <c r="AM73" s="19">
        <f t="shared" si="9"/>
        <v>3.4649999999999994</v>
      </c>
      <c r="AN73" s="19">
        <f t="shared" si="35"/>
        <v>6.9299999999999988</v>
      </c>
      <c r="AO73" s="19">
        <f t="shared" si="36"/>
        <v>0.52359877559829882</v>
      </c>
      <c r="AP73" s="19">
        <f t="shared" si="37"/>
        <v>29.999999999999996</v>
      </c>
      <c r="AQ73" s="19">
        <f t="shared" si="54"/>
        <v>15.997499999999993</v>
      </c>
      <c r="AR73" s="19">
        <f t="shared" si="38"/>
        <v>0.29999999999999993</v>
      </c>
      <c r="AS73" s="19">
        <f t="shared" si="39"/>
        <v>-0.51961524227066325</v>
      </c>
      <c r="AT73" s="4" t="s">
        <v>0</v>
      </c>
      <c r="AU73" s="4">
        <f t="shared" si="40"/>
        <v>2402</v>
      </c>
      <c r="AV73" s="19">
        <f t="shared" si="10"/>
        <v>24.163334663781292</v>
      </c>
      <c r="AW73" s="19">
        <f t="shared" si="11"/>
        <v>17.484384757729334</v>
      </c>
      <c r="AX73" s="8">
        <f t="shared" si="41"/>
        <v>5</v>
      </c>
      <c r="AY73" s="4">
        <f t="shared" si="42"/>
        <v>12</v>
      </c>
      <c r="AZ73" s="8">
        <f t="shared" si="43"/>
        <v>1004.6</v>
      </c>
      <c r="BA73" s="4">
        <f t="shared" si="44"/>
        <v>0</v>
      </c>
      <c r="BB73" s="4">
        <f t="shared" si="45"/>
        <v>0</v>
      </c>
      <c r="BC73" s="4" t="str">
        <f t="shared" si="46"/>
        <v>G0</v>
      </c>
      <c r="BD73" s="4">
        <f t="shared" si="47"/>
        <v>0</v>
      </c>
      <c r="BE73" s="19">
        <f t="shared" si="48"/>
        <v>0.68549999999999767</v>
      </c>
      <c r="BF73" s="19">
        <f t="shared" si="49"/>
        <v>1.3819950253166624</v>
      </c>
      <c r="BG73" s="19">
        <f t="shared" si="50"/>
        <v>149.7371678102476</v>
      </c>
      <c r="BH73" s="1" t="str">
        <f t="shared" si="51"/>
        <v>T,2401,23.0,18.2,5,12,1004.5,0,0,G0,0</v>
      </c>
      <c r="BI73" s="1" t="str">
        <f t="shared" si="52"/>
        <v>T,2402,24.2,17.5,5,12,1004.6,0,0,G0,0</v>
      </c>
      <c r="BJ73" s="1" t="str">
        <f t="shared" si="12"/>
        <v/>
      </c>
      <c r="BK73" s="1" t="str">
        <f t="shared" si="13"/>
        <v>23.3,17.7,5.0,6.8,0.0,15.3,30.0,15.3</v>
      </c>
    </row>
    <row r="74" spans="1:63" x14ac:dyDescent="0.2">
      <c r="A74" s="4">
        <f t="shared" si="55"/>
        <v>4.5999999999999996</v>
      </c>
      <c r="B74" s="4">
        <f t="shared" si="14"/>
        <v>22.999999999999996</v>
      </c>
      <c r="C74" s="4">
        <f t="shared" si="15"/>
        <v>1</v>
      </c>
      <c r="D74" s="4">
        <v>1</v>
      </c>
      <c r="E74" s="4">
        <f t="shared" si="16"/>
        <v>4.5999999999999996</v>
      </c>
      <c r="F74" s="19">
        <f t="shared" si="0"/>
        <v>0</v>
      </c>
      <c r="G74" s="19">
        <f t="shared" si="17"/>
        <v>0</v>
      </c>
      <c r="H74" s="19"/>
      <c r="I74" s="19">
        <f t="shared" si="18"/>
        <v>23.863334663781291</v>
      </c>
      <c r="J74" s="19">
        <f t="shared" si="19"/>
        <v>18.003999999999998</v>
      </c>
      <c r="K74" s="19"/>
      <c r="L74" s="19">
        <f t="shared" si="20"/>
        <v>6.001556048226159</v>
      </c>
      <c r="M74" s="19">
        <f t="shared" si="21"/>
        <v>3.4649999999999994</v>
      </c>
      <c r="N74" s="19">
        <f t="shared" si="22"/>
        <v>6.9299999999999988</v>
      </c>
      <c r="O74" s="19">
        <f t="shared" si="23"/>
        <v>0.52359877559829882</v>
      </c>
      <c r="P74" s="19">
        <f t="shared" si="24"/>
        <v>29.999999999999996</v>
      </c>
      <c r="Q74" s="19">
        <f t="shared" si="53"/>
        <v>16.007999999999996</v>
      </c>
      <c r="R74" s="19">
        <f t="shared" si="25"/>
        <v>-0.29999999999999993</v>
      </c>
      <c r="S74" s="19">
        <f t="shared" si="26"/>
        <v>0.51961524227066325</v>
      </c>
      <c r="T74" s="4" t="s">
        <v>0</v>
      </c>
      <c r="U74" s="4">
        <f t="shared" si="27"/>
        <v>2401</v>
      </c>
      <c r="V74" s="19">
        <f t="shared" si="1"/>
        <v>23.563334663781291</v>
      </c>
      <c r="W74" s="19">
        <f t="shared" si="2"/>
        <v>18.523615242270662</v>
      </c>
      <c r="X74" s="8">
        <f t="shared" si="28"/>
        <v>5</v>
      </c>
      <c r="Y74" s="4">
        <f t="shared" si="3"/>
        <v>12</v>
      </c>
      <c r="Z74" s="8">
        <f t="shared" si="29"/>
        <v>1004.6</v>
      </c>
      <c r="AA74" s="4">
        <f t="shared" si="30"/>
        <v>0</v>
      </c>
      <c r="AB74" s="4">
        <f t="shared" si="31"/>
        <v>0</v>
      </c>
      <c r="AC74" s="4" t="str">
        <f t="shared" si="32"/>
        <v>G0</v>
      </c>
      <c r="AD74" s="4">
        <f t="shared" si="33"/>
        <v>0</v>
      </c>
      <c r="AE74" s="4">
        <f t="shared" si="34"/>
        <v>4.6999999999999993</v>
      </c>
      <c r="AF74" s="19">
        <f t="shared" si="4"/>
        <v>0</v>
      </c>
      <c r="AG74" s="19">
        <f t="shared" si="5"/>
        <v>0</v>
      </c>
      <c r="AH74" s="19"/>
      <c r="AI74" s="19">
        <f t="shared" si="6"/>
        <v>24.469985459132289</v>
      </c>
      <c r="AJ74" s="19">
        <f t="shared" si="7"/>
        <v>18.354249999999993</v>
      </c>
      <c r="AK74" s="19"/>
      <c r="AL74" s="19">
        <f t="shared" si="8"/>
        <v>6.1314598587938249</v>
      </c>
      <c r="AM74" s="19">
        <f t="shared" si="9"/>
        <v>3.5399999999999991</v>
      </c>
      <c r="AN74" s="19">
        <f t="shared" si="35"/>
        <v>7.0799999999999992</v>
      </c>
      <c r="AO74" s="19">
        <f t="shared" si="36"/>
        <v>0.52359877559829882</v>
      </c>
      <c r="AP74" s="19">
        <f t="shared" si="37"/>
        <v>29.999999999999996</v>
      </c>
      <c r="AQ74" s="19">
        <f t="shared" si="54"/>
        <v>16.69799999999999</v>
      </c>
      <c r="AR74" s="19">
        <f t="shared" si="38"/>
        <v>0.29999999999999993</v>
      </c>
      <c r="AS74" s="19">
        <f t="shared" si="39"/>
        <v>-0.51961524227066325</v>
      </c>
      <c r="AT74" s="4" t="s">
        <v>0</v>
      </c>
      <c r="AU74" s="4">
        <f t="shared" si="40"/>
        <v>2402</v>
      </c>
      <c r="AV74" s="19">
        <f t="shared" si="10"/>
        <v>24.76998545913229</v>
      </c>
      <c r="AW74" s="19">
        <f t="shared" si="11"/>
        <v>17.834634757729329</v>
      </c>
      <c r="AX74" s="8">
        <f t="shared" si="41"/>
        <v>5</v>
      </c>
      <c r="AY74" s="4">
        <f t="shared" si="42"/>
        <v>12</v>
      </c>
      <c r="AZ74" s="8">
        <f t="shared" si="43"/>
        <v>1004.7</v>
      </c>
      <c r="BA74" s="4">
        <f t="shared" si="44"/>
        <v>0</v>
      </c>
      <c r="BB74" s="4">
        <f t="shared" si="45"/>
        <v>0</v>
      </c>
      <c r="BC74" s="4" t="str">
        <f t="shared" si="46"/>
        <v>G0</v>
      </c>
      <c r="BD74" s="4">
        <f t="shared" si="47"/>
        <v>0</v>
      </c>
      <c r="BE74" s="19">
        <f t="shared" si="48"/>
        <v>0.70049999999999635</v>
      </c>
      <c r="BF74" s="19">
        <f t="shared" si="49"/>
        <v>1.3894964015786466</v>
      </c>
      <c r="BG74" s="19">
        <f t="shared" si="50"/>
        <v>150.27424609279097</v>
      </c>
      <c r="BH74" s="1" t="str">
        <f t="shared" si="51"/>
        <v>T,2401,23.6,18.5,5,12,1004.6,0,0,G0,0</v>
      </c>
      <c r="BI74" s="1" t="str">
        <f t="shared" si="52"/>
        <v>T,2402,24.8,17.8,5,12,1004.7,0,0,G0,0</v>
      </c>
      <c r="BJ74" s="1" t="str">
        <f t="shared" si="12"/>
        <v>T,2401,23.6,18.5,5,12,1004.6,0,0,G0,0|T,2402,24.8,17.8,5,12,1004.7,0,0,G0,0|</v>
      </c>
      <c r="BK74" s="1" t="str">
        <f t="shared" si="13"/>
        <v>23.9,18.0,5.0,6.9,0.0,16.0,30.0,16.0</v>
      </c>
    </row>
    <row r="75" spans="1:63" x14ac:dyDescent="0.2">
      <c r="A75" s="4">
        <f t="shared" si="55"/>
        <v>4.6999999999999993</v>
      </c>
      <c r="B75" s="4">
        <f t="shared" si="14"/>
        <v>23.499999999999996</v>
      </c>
      <c r="C75" s="4">
        <f t="shared" si="15"/>
        <v>0</v>
      </c>
      <c r="D75" s="4">
        <v>1</v>
      </c>
      <c r="E75" s="4">
        <f t="shared" si="16"/>
        <v>4.6999999999999993</v>
      </c>
      <c r="F75" s="19">
        <f t="shared" si="0"/>
        <v>0</v>
      </c>
      <c r="G75" s="19">
        <f t="shared" si="17"/>
        <v>0</v>
      </c>
      <c r="H75" s="19"/>
      <c r="I75" s="19">
        <f t="shared" si="18"/>
        <v>24.469985459132289</v>
      </c>
      <c r="J75" s="19">
        <f t="shared" si="19"/>
        <v>18.354249999999993</v>
      </c>
      <c r="K75" s="19"/>
      <c r="L75" s="19">
        <f t="shared" si="20"/>
        <v>6.1314598587938249</v>
      </c>
      <c r="M75" s="19">
        <f t="shared" si="21"/>
        <v>3.5399999999999991</v>
      </c>
      <c r="N75" s="19">
        <f t="shared" si="22"/>
        <v>7.0799999999999992</v>
      </c>
      <c r="O75" s="19">
        <f t="shared" si="23"/>
        <v>0.52359877559829882</v>
      </c>
      <c r="P75" s="19">
        <f t="shared" si="24"/>
        <v>29.999999999999996</v>
      </c>
      <c r="Q75" s="19">
        <f t="shared" si="53"/>
        <v>16.708499999999994</v>
      </c>
      <c r="R75" s="19">
        <f t="shared" si="25"/>
        <v>-0.29999999999999993</v>
      </c>
      <c r="S75" s="19">
        <f t="shared" si="26"/>
        <v>0.51961524227066325</v>
      </c>
      <c r="T75" s="4" t="s">
        <v>0</v>
      </c>
      <c r="U75" s="4">
        <f t="shared" si="27"/>
        <v>2401</v>
      </c>
      <c r="V75" s="19">
        <f t="shared" si="1"/>
        <v>24.169985459132288</v>
      </c>
      <c r="W75" s="19">
        <f t="shared" si="2"/>
        <v>18.873865242270657</v>
      </c>
      <c r="X75" s="8">
        <f t="shared" si="28"/>
        <v>5</v>
      </c>
      <c r="Y75" s="4">
        <f t="shared" si="3"/>
        <v>12</v>
      </c>
      <c r="Z75" s="8">
        <f t="shared" si="29"/>
        <v>1004.7</v>
      </c>
      <c r="AA75" s="4">
        <f t="shared" si="30"/>
        <v>0</v>
      </c>
      <c r="AB75" s="4">
        <f t="shared" si="31"/>
        <v>0</v>
      </c>
      <c r="AC75" s="4" t="str">
        <f t="shared" si="32"/>
        <v>G0</v>
      </c>
      <c r="AD75" s="4">
        <f t="shared" si="33"/>
        <v>0</v>
      </c>
      <c r="AE75" s="4">
        <f t="shared" si="34"/>
        <v>4.7999999999999989</v>
      </c>
      <c r="AF75" s="19">
        <f t="shared" si="4"/>
        <v>0</v>
      </c>
      <c r="AG75" s="19">
        <f t="shared" si="5"/>
        <v>0</v>
      </c>
      <c r="AH75" s="19"/>
      <c r="AI75" s="19">
        <f t="shared" si="6"/>
        <v>25.089626635540053</v>
      </c>
      <c r="AJ75" s="19">
        <f t="shared" si="7"/>
        <v>18.711999999999996</v>
      </c>
      <c r="AK75" s="19"/>
      <c r="AL75" s="19">
        <f t="shared" si="8"/>
        <v>6.26136366936149</v>
      </c>
      <c r="AM75" s="19">
        <f t="shared" si="9"/>
        <v>3.6149999999999989</v>
      </c>
      <c r="AN75" s="19">
        <f t="shared" si="35"/>
        <v>7.2299999999999978</v>
      </c>
      <c r="AO75" s="19">
        <f t="shared" si="36"/>
        <v>0.52359877559829882</v>
      </c>
      <c r="AP75" s="19">
        <f t="shared" si="37"/>
        <v>29.999999999999996</v>
      </c>
      <c r="AQ75" s="19">
        <f t="shared" si="54"/>
        <v>17.413499999999988</v>
      </c>
      <c r="AR75" s="19">
        <f t="shared" si="38"/>
        <v>0.29999999999999993</v>
      </c>
      <c r="AS75" s="19">
        <f t="shared" si="39"/>
        <v>-0.51961524227066325</v>
      </c>
      <c r="AT75" s="4" t="s">
        <v>0</v>
      </c>
      <c r="AU75" s="4">
        <f t="shared" si="40"/>
        <v>2402</v>
      </c>
      <c r="AV75" s="19">
        <f t="shared" si="10"/>
        <v>25.389626635540054</v>
      </c>
      <c r="AW75" s="19">
        <f t="shared" si="11"/>
        <v>18.192384757729332</v>
      </c>
      <c r="AX75" s="8">
        <f t="shared" si="41"/>
        <v>5</v>
      </c>
      <c r="AY75" s="4">
        <f t="shared" si="42"/>
        <v>12</v>
      </c>
      <c r="AZ75" s="8">
        <f t="shared" si="43"/>
        <v>1004.8</v>
      </c>
      <c r="BA75" s="4">
        <f t="shared" si="44"/>
        <v>0</v>
      </c>
      <c r="BB75" s="4">
        <f t="shared" si="45"/>
        <v>0</v>
      </c>
      <c r="BC75" s="4" t="str">
        <f t="shared" si="46"/>
        <v>G0</v>
      </c>
      <c r="BD75" s="4">
        <f t="shared" si="47"/>
        <v>0</v>
      </c>
      <c r="BE75" s="19">
        <f t="shared" si="48"/>
        <v>0.71550000000000025</v>
      </c>
      <c r="BF75" s="19">
        <f t="shared" si="49"/>
        <v>1.3971185525931571</v>
      </c>
      <c r="BG75" s="19">
        <f t="shared" si="50"/>
        <v>150.80551044343727</v>
      </c>
      <c r="BH75" s="1" t="str">
        <f t="shared" si="51"/>
        <v>T,2401,24.2,18.9,5,12,1004.7,0,0,G0,0</v>
      </c>
      <c r="BI75" s="1" t="str">
        <f t="shared" si="52"/>
        <v>T,2402,25.4,18.2,5,12,1004.8,0,0,G0,0</v>
      </c>
      <c r="BJ75" s="1" t="str">
        <f t="shared" si="12"/>
        <v/>
      </c>
      <c r="BK75" s="1" t="str">
        <f t="shared" si="13"/>
        <v>24.5,18.4,5.0,7.1,0.0,16.7,30.0,16.7</v>
      </c>
    </row>
    <row r="76" spans="1:63" x14ac:dyDescent="0.2">
      <c r="A76" s="4">
        <f t="shared" si="55"/>
        <v>4.7999999999999989</v>
      </c>
      <c r="B76" s="4">
        <f t="shared" si="14"/>
        <v>23.999999999999993</v>
      </c>
      <c r="C76" s="4">
        <f t="shared" si="15"/>
        <v>1</v>
      </c>
      <c r="D76" s="4">
        <v>1</v>
      </c>
      <c r="E76" s="4">
        <f t="shared" si="16"/>
        <v>4.7999999999999989</v>
      </c>
      <c r="F76" s="19">
        <f t="shared" si="0"/>
        <v>0</v>
      </c>
      <c r="G76" s="19">
        <f t="shared" si="17"/>
        <v>0</v>
      </c>
      <c r="H76" s="19"/>
      <c r="I76" s="19">
        <f t="shared" si="18"/>
        <v>25.089626635540053</v>
      </c>
      <c r="J76" s="19">
        <f t="shared" si="19"/>
        <v>18.711999999999996</v>
      </c>
      <c r="K76" s="19"/>
      <c r="L76" s="19">
        <f t="shared" si="20"/>
        <v>6.26136366936149</v>
      </c>
      <c r="M76" s="19">
        <f t="shared" si="21"/>
        <v>3.6149999999999989</v>
      </c>
      <c r="N76" s="19">
        <f t="shared" si="22"/>
        <v>7.2299999999999978</v>
      </c>
      <c r="O76" s="19">
        <f t="shared" si="23"/>
        <v>0.52359877559829882</v>
      </c>
      <c r="P76" s="19">
        <f t="shared" si="24"/>
        <v>29.999999999999996</v>
      </c>
      <c r="Q76" s="19">
        <f t="shared" si="53"/>
        <v>17.423999999999992</v>
      </c>
      <c r="R76" s="19">
        <f t="shared" si="25"/>
        <v>-0.29999999999999993</v>
      </c>
      <c r="S76" s="19">
        <f t="shared" si="26"/>
        <v>0.51961524227066325</v>
      </c>
      <c r="T76" s="4" t="s">
        <v>0</v>
      </c>
      <c r="U76" s="4">
        <f t="shared" si="27"/>
        <v>2401</v>
      </c>
      <c r="V76" s="19">
        <f t="shared" si="1"/>
        <v>24.789626635540053</v>
      </c>
      <c r="W76" s="19">
        <f t="shared" si="2"/>
        <v>19.23161524227066</v>
      </c>
      <c r="X76" s="8">
        <f t="shared" si="28"/>
        <v>5</v>
      </c>
      <c r="Y76" s="4">
        <f t="shared" si="3"/>
        <v>12</v>
      </c>
      <c r="Z76" s="8">
        <f t="shared" si="29"/>
        <v>1004.8</v>
      </c>
      <c r="AA76" s="4">
        <f t="shared" si="30"/>
        <v>0</v>
      </c>
      <c r="AB76" s="4">
        <f t="shared" si="31"/>
        <v>0</v>
      </c>
      <c r="AC76" s="4" t="str">
        <f t="shared" si="32"/>
        <v>G0</v>
      </c>
      <c r="AD76" s="4">
        <f t="shared" si="33"/>
        <v>0</v>
      </c>
      <c r="AE76" s="4">
        <f t="shared" si="34"/>
        <v>4.8999999999999986</v>
      </c>
      <c r="AF76" s="19">
        <f t="shared" si="4"/>
        <v>0</v>
      </c>
      <c r="AG76" s="19">
        <f t="shared" si="5"/>
        <v>0</v>
      </c>
      <c r="AH76" s="19"/>
      <c r="AI76" s="19">
        <f t="shared" si="6"/>
        <v>25.722258193004585</v>
      </c>
      <c r="AJ76" s="19">
        <f t="shared" si="7"/>
        <v>19.077249999999992</v>
      </c>
      <c r="AK76" s="19"/>
      <c r="AL76" s="19">
        <f t="shared" si="8"/>
        <v>6.3912674799291551</v>
      </c>
      <c r="AM76" s="19">
        <f t="shared" si="9"/>
        <v>3.6899999999999986</v>
      </c>
      <c r="AN76" s="19">
        <f t="shared" si="35"/>
        <v>7.3799999999999972</v>
      </c>
      <c r="AO76" s="19">
        <f t="shared" si="36"/>
        <v>0.52359877559829882</v>
      </c>
      <c r="AP76" s="19">
        <f t="shared" si="37"/>
        <v>29.999999999999996</v>
      </c>
      <c r="AQ76" s="19">
        <f t="shared" si="54"/>
        <v>18.143999999999984</v>
      </c>
      <c r="AR76" s="19">
        <f t="shared" si="38"/>
        <v>0.29999999999999993</v>
      </c>
      <c r="AS76" s="19">
        <f t="shared" si="39"/>
        <v>-0.51961524227066325</v>
      </c>
      <c r="AT76" s="4" t="s">
        <v>0</v>
      </c>
      <c r="AU76" s="4">
        <f t="shared" si="40"/>
        <v>2402</v>
      </c>
      <c r="AV76" s="19">
        <f t="shared" si="10"/>
        <v>26.022258193004586</v>
      </c>
      <c r="AW76" s="19">
        <f t="shared" si="11"/>
        <v>18.557634757729328</v>
      </c>
      <c r="AX76" s="8">
        <f t="shared" si="41"/>
        <v>5</v>
      </c>
      <c r="AY76" s="4">
        <f t="shared" si="42"/>
        <v>12</v>
      </c>
      <c r="AZ76" s="8">
        <f t="shared" si="43"/>
        <v>1004.9</v>
      </c>
      <c r="BA76" s="4">
        <f t="shared" si="44"/>
        <v>0</v>
      </c>
      <c r="BB76" s="4">
        <f t="shared" si="45"/>
        <v>0</v>
      </c>
      <c r="BC76" s="4" t="str">
        <f t="shared" si="46"/>
        <v>G0</v>
      </c>
      <c r="BD76" s="4">
        <f t="shared" si="47"/>
        <v>0</v>
      </c>
      <c r="BE76" s="19">
        <f t="shared" si="48"/>
        <v>0.73049999999999715</v>
      </c>
      <c r="BF76" s="19">
        <f t="shared" si="49"/>
        <v>1.4048595125492116</v>
      </c>
      <c r="BG76" s="19">
        <f t="shared" si="50"/>
        <v>151.33096488697612</v>
      </c>
      <c r="BH76" s="1" t="str">
        <f t="shared" si="51"/>
        <v>T,2401,24.8,19.2,5,12,1004.8,0,0,G0,0</v>
      </c>
      <c r="BI76" s="1" t="str">
        <f t="shared" si="52"/>
        <v>T,2402,26.0,18.6,5,12,1004.9,0,0,G0,0</v>
      </c>
      <c r="BJ76" s="1" t="str">
        <f t="shared" si="12"/>
        <v>T,2401,24.8,19.2,5,12,1004.8,0,0,G0,0|T,2402,26.0,18.6,5,12,1004.9,0,0,G0,0|</v>
      </c>
      <c r="BK76" s="1" t="str">
        <f t="shared" si="13"/>
        <v>25.1,18.7,5.0,7.2,0.0,17.4,30.0,17.4</v>
      </c>
    </row>
    <row r="77" spans="1:63" x14ac:dyDescent="0.2">
      <c r="A77" s="4">
        <f t="shared" si="55"/>
        <v>4.8999999999999986</v>
      </c>
      <c r="B77" s="4">
        <f t="shared" si="14"/>
        <v>24.499999999999993</v>
      </c>
      <c r="C77" s="4">
        <f t="shared" si="15"/>
        <v>0</v>
      </c>
      <c r="D77" s="4">
        <v>1</v>
      </c>
      <c r="E77" s="4">
        <f t="shared" si="16"/>
        <v>4.8999999999999986</v>
      </c>
      <c r="F77" s="19">
        <f t="shared" si="0"/>
        <v>0</v>
      </c>
      <c r="G77" s="19">
        <f t="shared" si="17"/>
        <v>0</v>
      </c>
      <c r="H77" s="19"/>
      <c r="I77" s="19">
        <f t="shared" si="18"/>
        <v>25.722258193004585</v>
      </c>
      <c r="J77" s="19">
        <f t="shared" si="19"/>
        <v>19.077249999999992</v>
      </c>
      <c r="K77" s="19"/>
      <c r="L77" s="19">
        <f t="shared" si="20"/>
        <v>6.3912674799291551</v>
      </c>
      <c r="M77" s="19">
        <f t="shared" si="21"/>
        <v>3.6899999999999986</v>
      </c>
      <c r="N77" s="19">
        <f t="shared" si="22"/>
        <v>7.3799999999999972</v>
      </c>
      <c r="O77" s="19">
        <f t="shared" si="23"/>
        <v>0.52359877559829882</v>
      </c>
      <c r="P77" s="19">
        <f t="shared" si="24"/>
        <v>29.999999999999996</v>
      </c>
      <c r="Q77" s="19">
        <f t="shared" si="53"/>
        <v>18.154499999999988</v>
      </c>
      <c r="R77" s="19">
        <f t="shared" si="25"/>
        <v>-0.29999999999999993</v>
      </c>
      <c r="S77" s="19">
        <f t="shared" si="26"/>
        <v>0.51961524227066325</v>
      </c>
      <c r="T77" s="4" t="s">
        <v>0</v>
      </c>
      <c r="U77" s="4">
        <f t="shared" si="27"/>
        <v>2401</v>
      </c>
      <c r="V77" s="19">
        <f t="shared" si="1"/>
        <v>25.422258193004584</v>
      </c>
      <c r="W77" s="19">
        <f t="shared" si="2"/>
        <v>19.596865242270656</v>
      </c>
      <c r="X77" s="8">
        <f t="shared" si="28"/>
        <v>5</v>
      </c>
      <c r="Y77" s="4">
        <f t="shared" si="3"/>
        <v>12</v>
      </c>
      <c r="Z77" s="8">
        <f t="shared" si="29"/>
        <v>1004.9</v>
      </c>
      <c r="AA77" s="4">
        <f t="shared" si="30"/>
        <v>0</v>
      </c>
      <c r="AB77" s="4">
        <f t="shared" si="31"/>
        <v>0</v>
      </c>
      <c r="AC77" s="4" t="str">
        <f t="shared" si="32"/>
        <v>G0</v>
      </c>
      <c r="AD77" s="4">
        <f t="shared" si="33"/>
        <v>0</v>
      </c>
      <c r="AE77" s="4">
        <f t="shared" si="34"/>
        <v>4.9999999999999982</v>
      </c>
      <c r="AF77" s="19">
        <f t="shared" si="4"/>
        <v>0</v>
      </c>
      <c r="AG77" s="19">
        <f t="shared" si="5"/>
        <v>0</v>
      </c>
      <c r="AH77" s="19"/>
      <c r="AI77" s="19">
        <f t="shared" si="6"/>
        <v>26.36788013152588</v>
      </c>
      <c r="AJ77" s="19">
        <f t="shared" si="7"/>
        <v>19.449999999999992</v>
      </c>
      <c r="AK77" s="19"/>
      <c r="AL77" s="19">
        <f t="shared" si="8"/>
        <v>6.5211712904968202</v>
      </c>
      <c r="AM77" s="19">
        <f t="shared" si="9"/>
        <v>3.7649999999999983</v>
      </c>
      <c r="AN77" s="19">
        <f t="shared" si="35"/>
        <v>7.5299999999999967</v>
      </c>
      <c r="AO77" s="19">
        <f t="shared" si="36"/>
        <v>0.52359877559829882</v>
      </c>
      <c r="AP77" s="19">
        <f t="shared" si="37"/>
        <v>29.999999999999996</v>
      </c>
      <c r="AQ77" s="19">
        <f t="shared" si="54"/>
        <v>18.88949999999998</v>
      </c>
      <c r="AR77" s="19">
        <f t="shared" si="38"/>
        <v>0.29999999999999993</v>
      </c>
      <c r="AS77" s="19">
        <f t="shared" si="39"/>
        <v>-0.51961524227066325</v>
      </c>
      <c r="AT77" s="4" t="s">
        <v>0</v>
      </c>
      <c r="AU77" s="4">
        <f t="shared" si="40"/>
        <v>2402</v>
      </c>
      <c r="AV77" s="19">
        <f t="shared" si="10"/>
        <v>26.66788013152588</v>
      </c>
      <c r="AW77" s="19">
        <f t="shared" si="11"/>
        <v>18.930384757729328</v>
      </c>
      <c r="AX77" s="8">
        <f t="shared" si="41"/>
        <v>5</v>
      </c>
      <c r="AY77" s="4">
        <f t="shared" si="42"/>
        <v>12</v>
      </c>
      <c r="AZ77" s="8">
        <f t="shared" si="43"/>
        <v>1005</v>
      </c>
      <c r="BA77" s="4">
        <f t="shared" si="44"/>
        <v>0</v>
      </c>
      <c r="BB77" s="4">
        <f t="shared" si="45"/>
        <v>0</v>
      </c>
      <c r="BC77" s="4" t="str">
        <f t="shared" si="46"/>
        <v>G0</v>
      </c>
      <c r="BD77" s="4">
        <f t="shared" si="47"/>
        <v>0</v>
      </c>
      <c r="BE77" s="19">
        <f t="shared" si="48"/>
        <v>0.74549999999999617</v>
      </c>
      <c r="BF77" s="19">
        <f t="shared" si="49"/>
        <v>1.4127173284135772</v>
      </c>
      <c r="BG77" s="19">
        <f t="shared" si="50"/>
        <v>151.85061726954504</v>
      </c>
      <c r="BH77" s="1" t="str">
        <f t="shared" si="51"/>
        <v>T,2401,25.4,19.6,5,12,1004.9,0,0,G0,0</v>
      </c>
      <c r="BI77" s="1" t="str">
        <f t="shared" si="52"/>
        <v>T,2402,26.7,18.9,5,12,1005.0,0,0,G0,0</v>
      </c>
      <c r="BJ77" s="1" t="str">
        <f t="shared" si="12"/>
        <v/>
      </c>
      <c r="BK77" s="1" t="str">
        <f t="shared" si="13"/>
        <v>25.7,19.1,5.0,7.4,0.0,18.2,30.0,18.2</v>
      </c>
    </row>
    <row r="78" spans="1:63" x14ac:dyDescent="0.2">
      <c r="A78" s="4">
        <f t="shared" si="55"/>
        <v>4.9999999999999982</v>
      </c>
      <c r="B78" s="4">
        <f t="shared" si="14"/>
        <v>24.999999999999989</v>
      </c>
      <c r="C78" s="4">
        <f t="shared" si="15"/>
        <v>1</v>
      </c>
      <c r="D78" s="4">
        <v>1</v>
      </c>
      <c r="E78" s="4">
        <f t="shared" si="16"/>
        <v>4.9999999999999982</v>
      </c>
      <c r="F78" s="19">
        <f t="shared" si="0"/>
        <v>0</v>
      </c>
      <c r="G78" s="19">
        <f t="shared" si="17"/>
        <v>0</v>
      </c>
      <c r="H78" s="19"/>
      <c r="I78" s="19">
        <f t="shared" si="18"/>
        <v>26.36788013152588</v>
      </c>
      <c r="J78" s="19">
        <f t="shared" si="19"/>
        <v>19.449999999999992</v>
      </c>
      <c r="K78" s="19"/>
      <c r="L78" s="19">
        <f t="shared" si="20"/>
        <v>6.5211712904968202</v>
      </c>
      <c r="M78" s="19">
        <f t="shared" si="21"/>
        <v>3.7649999999999983</v>
      </c>
      <c r="N78" s="19">
        <f t="shared" si="22"/>
        <v>7.5299999999999967</v>
      </c>
      <c r="O78" s="19">
        <f t="shared" si="23"/>
        <v>0.52359877559829882</v>
      </c>
      <c r="P78" s="19">
        <f t="shared" si="24"/>
        <v>29.999999999999996</v>
      </c>
      <c r="Q78" s="19">
        <f t="shared" si="53"/>
        <v>18.899999999999984</v>
      </c>
      <c r="R78" s="19">
        <f t="shared" si="25"/>
        <v>-0.29999999999999993</v>
      </c>
      <c r="S78" s="19">
        <f t="shared" si="26"/>
        <v>0.51961524227066325</v>
      </c>
      <c r="T78" s="4" t="s">
        <v>0</v>
      </c>
      <c r="U78" s="4">
        <f t="shared" si="27"/>
        <v>2401</v>
      </c>
      <c r="V78" s="19">
        <f t="shared" si="1"/>
        <v>26.067880131525879</v>
      </c>
      <c r="W78" s="19">
        <f t="shared" si="2"/>
        <v>19.969615242270656</v>
      </c>
      <c r="X78" s="8">
        <f t="shared" si="28"/>
        <v>5</v>
      </c>
      <c r="Y78" s="4">
        <f t="shared" si="3"/>
        <v>12</v>
      </c>
      <c r="Z78" s="8">
        <f t="shared" si="29"/>
        <v>1005</v>
      </c>
      <c r="AA78" s="4">
        <f t="shared" si="30"/>
        <v>0</v>
      </c>
      <c r="AB78" s="4">
        <f t="shared" si="31"/>
        <v>0</v>
      </c>
      <c r="AC78" s="4" t="str">
        <f t="shared" si="32"/>
        <v>G0</v>
      </c>
      <c r="AD78" s="4">
        <f t="shared" si="33"/>
        <v>0</v>
      </c>
      <c r="AE78" s="4">
        <f t="shared" si="34"/>
        <v>5.0999999999999979</v>
      </c>
      <c r="AF78" s="19">
        <f t="shared" si="4"/>
        <v>0</v>
      </c>
      <c r="AG78" s="19">
        <f t="shared" si="5"/>
        <v>0</v>
      </c>
      <c r="AH78" s="19"/>
      <c r="AI78" s="19">
        <f t="shared" si="6"/>
        <v>27.026492451103941</v>
      </c>
      <c r="AJ78" s="19">
        <f t="shared" si="7"/>
        <v>19.830249999999992</v>
      </c>
      <c r="AK78" s="19"/>
      <c r="AL78" s="19">
        <f t="shared" si="8"/>
        <v>6.6510751010644862</v>
      </c>
      <c r="AM78" s="19">
        <f t="shared" si="9"/>
        <v>3.8399999999999981</v>
      </c>
      <c r="AN78" s="19">
        <f t="shared" si="35"/>
        <v>7.6799999999999971</v>
      </c>
      <c r="AO78" s="19">
        <f t="shared" si="36"/>
        <v>0.52359877559829882</v>
      </c>
      <c r="AP78" s="19">
        <f t="shared" si="37"/>
        <v>29.999999999999996</v>
      </c>
      <c r="AQ78" s="19">
        <f t="shared" si="54"/>
        <v>19.649999999999977</v>
      </c>
      <c r="AR78" s="19">
        <f t="shared" si="38"/>
        <v>0.29999999999999993</v>
      </c>
      <c r="AS78" s="19">
        <f t="shared" si="39"/>
        <v>-0.51961524227066325</v>
      </c>
      <c r="AT78" s="4" t="s">
        <v>0</v>
      </c>
      <c r="AU78" s="4">
        <f t="shared" si="40"/>
        <v>2402</v>
      </c>
      <c r="AV78" s="19">
        <f t="shared" si="10"/>
        <v>27.326492451103942</v>
      </c>
      <c r="AW78" s="19">
        <f t="shared" si="11"/>
        <v>19.310634757729328</v>
      </c>
      <c r="AX78" s="8">
        <f t="shared" si="41"/>
        <v>5</v>
      </c>
      <c r="AY78" s="4">
        <f t="shared" si="42"/>
        <v>12</v>
      </c>
      <c r="AZ78" s="8">
        <f t="shared" si="43"/>
        <v>1005.1</v>
      </c>
      <c r="BA78" s="4">
        <f t="shared" si="44"/>
        <v>0</v>
      </c>
      <c r="BB78" s="4">
        <f t="shared" si="45"/>
        <v>0</v>
      </c>
      <c r="BC78" s="4" t="str">
        <f t="shared" si="46"/>
        <v>G0</v>
      </c>
      <c r="BD78" s="4">
        <f t="shared" si="47"/>
        <v>0</v>
      </c>
      <c r="BE78" s="19">
        <f t="shared" si="48"/>
        <v>0.76049999999999662</v>
      </c>
      <c r="BF78" s="19">
        <f t="shared" si="49"/>
        <v>1.4206900612026518</v>
      </c>
      <c r="BG78" s="19">
        <f t="shared" si="50"/>
        <v>152.36447908289409</v>
      </c>
      <c r="BH78" s="1" t="str">
        <f t="shared" si="51"/>
        <v>T,2401,26.1,20.0,5,12,1005.0,0,0,G0,0</v>
      </c>
      <c r="BI78" s="1" t="str">
        <f t="shared" si="52"/>
        <v>T,2402,27.3,19.3,5,12,1005.1,0,0,G0,0</v>
      </c>
      <c r="BJ78" s="1" t="str">
        <f t="shared" si="12"/>
        <v>T,2401,26.1,20.0,5,12,1005.0,0,0,G0,0|T,2402,27.3,19.3,5,12,1005.1,0,0,G0,0|</v>
      </c>
      <c r="BK78" s="1" t="str">
        <f t="shared" si="13"/>
        <v>26.4,19.5,5.0,7.5,0.0,18.9,30.0,18.9</v>
      </c>
    </row>
    <row r="79" spans="1:63" x14ac:dyDescent="0.2">
      <c r="A79" s="4">
        <f t="shared" si="55"/>
        <v>5.0999999999999979</v>
      </c>
      <c r="B79" s="4">
        <f t="shared" si="14"/>
        <v>25.499999999999989</v>
      </c>
      <c r="C79" s="4">
        <f t="shared" si="15"/>
        <v>0</v>
      </c>
      <c r="D79" s="4">
        <v>1</v>
      </c>
      <c r="E79" s="4">
        <f t="shared" si="16"/>
        <v>5.0999999999999979</v>
      </c>
      <c r="F79" s="19">
        <f t="shared" si="0"/>
        <v>0</v>
      </c>
      <c r="G79" s="19">
        <f t="shared" si="17"/>
        <v>0</v>
      </c>
      <c r="H79" s="19"/>
      <c r="I79" s="19">
        <f t="shared" si="18"/>
        <v>27.026492451103941</v>
      </c>
      <c r="J79" s="19">
        <f t="shared" si="19"/>
        <v>19.830249999999992</v>
      </c>
      <c r="K79" s="19"/>
      <c r="L79" s="19">
        <f t="shared" si="20"/>
        <v>6.6510751010644862</v>
      </c>
      <c r="M79" s="19">
        <f t="shared" si="21"/>
        <v>3.8399999999999981</v>
      </c>
      <c r="N79" s="19">
        <f t="shared" si="22"/>
        <v>7.6799999999999971</v>
      </c>
      <c r="O79" s="19">
        <f t="shared" si="23"/>
        <v>0.52359877559829882</v>
      </c>
      <c r="P79" s="19">
        <f t="shared" si="24"/>
        <v>29.999999999999996</v>
      </c>
      <c r="Q79" s="19">
        <f t="shared" si="53"/>
        <v>19.660499999999981</v>
      </c>
      <c r="R79" s="19">
        <f t="shared" si="25"/>
        <v>-0.29999999999999993</v>
      </c>
      <c r="S79" s="19">
        <f t="shared" si="26"/>
        <v>0.51961524227066325</v>
      </c>
      <c r="T79" s="4" t="s">
        <v>0</v>
      </c>
      <c r="U79" s="4">
        <f t="shared" si="27"/>
        <v>2401</v>
      </c>
      <c r="V79" s="19">
        <f t="shared" si="1"/>
        <v>26.72649245110394</v>
      </c>
      <c r="W79" s="19">
        <f t="shared" si="2"/>
        <v>20.349865242270656</v>
      </c>
      <c r="X79" s="8">
        <f t="shared" si="28"/>
        <v>5</v>
      </c>
      <c r="Y79" s="4">
        <f t="shared" si="3"/>
        <v>12</v>
      </c>
      <c r="Z79" s="8">
        <f t="shared" si="29"/>
        <v>1005.1</v>
      </c>
      <c r="AA79" s="4">
        <f t="shared" si="30"/>
        <v>0</v>
      </c>
      <c r="AB79" s="4">
        <f t="shared" si="31"/>
        <v>0</v>
      </c>
      <c r="AC79" s="4" t="str">
        <f t="shared" si="32"/>
        <v>G0</v>
      </c>
      <c r="AD79" s="4">
        <f t="shared" si="33"/>
        <v>0</v>
      </c>
      <c r="AE79" s="4">
        <f t="shared" si="34"/>
        <v>5.1999999999999975</v>
      </c>
      <c r="AF79" s="19">
        <f t="shared" si="4"/>
        <v>0</v>
      </c>
      <c r="AG79" s="19">
        <f t="shared" si="5"/>
        <v>0</v>
      </c>
      <c r="AH79" s="19"/>
      <c r="AI79" s="19">
        <f t="shared" si="6"/>
        <v>27.698095151738769</v>
      </c>
      <c r="AJ79" s="19">
        <f t="shared" si="7"/>
        <v>20.217999999999989</v>
      </c>
      <c r="AK79" s="19"/>
      <c r="AL79" s="19">
        <f t="shared" si="8"/>
        <v>6.7809789116321513</v>
      </c>
      <c r="AM79" s="19">
        <f t="shared" si="9"/>
        <v>3.9149999999999978</v>
      </c>
      <c r="AN79" s="19">
        <f t="shared" si="35"/>
        <v>7.8299999999999956</v>
      </c>
      <c r="AO79" s="19">
        <f t="shared" si="36"/>
        <v>0.52359877559829882</v>
      </c>
      <c r="AP79" s="19">
        <f t="shared" si="37"/>
        <v>29.999999999999996</v>
      </c>
      <c r="AQ79" s="19">
        <f t="shared" si="54"/>
        <v>20.425499999999971</v>
      </c>
      <c r="AR79" s="19">
        <f t="shared" si="38"/>
        <v>0.29999999999999993</v>
      </c>
      <c r="AS79" s="19">
        <f t="shared" si="39"/>
        <v>-0.51961524227066325</v>
      </c>
      <c r="AT79" s="4" t="s">
        <v>0</v>
      </c>
      <c r="AU79" s="4">
        <f t="shared" si="40"/>
        <v>2402</v>
      </c>
      <c r="AV79" s="19">
        <f t="shared" si="10"/>
        <v>27.99809515173877</v>
      </c>
      <c r="AW79" s="19">
        <f t="shared" si="11"/>
        <v>19.698384757729325</v>
      </c>
      <c r="AX79" s="8">
        <f t="shared" si="41"/>
        <v>5</v>
      </c>
      <c r="AY79" s="4">
        <f t="shared" si="42"/>
        <v>12</v>
      </c>
      <c r="AZ79" s="8">
        <f t="shared" si="43"/>
        <v>1005.2</v>
      </c>
      <c r="BA79" s="4">
        <f t="shared" si="44"/>
        <v>0</v>
      </c>
      <c r="BB79" s="4">
        <f t="shared" si="45"/>
        <v>0</v>
      </c>
      <c r="BC79" s="4" t="str">
        <f t="shared" si="46"/>
        <v>G0</v>
      </c>
      <c r="BD79" s="4">
        <f t="shared" si="47"/>
        <v>0</v>
      </c>
      <c r="BE79" s="19">
        <f t="shared" si="48"/>
        <v>0.77549999999999519</v>
      </c>
      <c r="BF79" s="19">
        <f t="shared" si="49"/>
        <v>1.4287757871688616</v>
      </c>
      <c r="BG79" s="19">
        <f t="shared" si="50"/>
        <v>152.87256529005836</v>
      </c>
      <c r="BH79" s="1" t="str">
        <f t="shared" si="51"/>
        <v>T,2401,26.7,20.3,5,12,1005.1,0,0,G0,0</v>
      </c>
      <c r="BI79" s="1" t="str">
        <f t="shared" si="52"/>
        <v>T,2402,28.0,19.7,5,12,1005.2,0,0,G0,0</v>
      </c>
      <c r="BJ79" s="1" t="str">
        <f t="shared" si="12"/>
        <v/>
      </c>
      <c r="BK79" s="1" t="str">
        <f t="shared" si="13"/>
        <v>27.0,19.8,5.0,7.7,0.0,19.7,30.0,19.7</v>
      </c>
    </row>
    <row r="80" spans="1:63" x14ac:dyDescent="0.2">
      <c r="A80" s="4">
        <f t="shared" si="55"/>
        <v>5.1999999999999975</v>
      </c>
      <c r="B80" s="4">
        <f t="shared" si="14"/>
        <v>25.999999999999986</v>
      </c>
      <c r="C80" s="4">
        <f t="shared" si="15"/>
        <v>1</v>
      </c>
      <c r="D80" s="4">
        <v>1</v>
      </c>
      <c r="E80" s="4">
        <f t="shared" si="16"/>
        <v>5.1999999999999975</v>
      </c>
      <c r="F80" s="19">
        <f t="shared" si="0"/>
        <v>0</v>
      </c>
      <c r="G80" s="19">
        <f t="shared" si="17"/>
        <v>0</v>
      </c>
      <c r="H80" s="19"/>
      <c r="I80" s="19">
        <f t="shared" si="18"/>
        <v>27.698095151738769</v>
      </c>
      <c r="J80" s="19">
        <f t="shared" si="19"/>
        <v>20.217999999999989</v>
      </c>
      <c r="K80" s="19"/>
      <c r="L80" s="19">
        <f t="shared" si="20"/>
        <v>6.7809789116321513</v>
      </c>
      <c r="M80" s="19">
        <f t="shared" si="21"/>
        <v>3.9149999999999978</v>
      </c>
      <c r="N80" s="19">
        <f t="shared" si="22"/>
        <v>7.8299999999999956</v>
      </c>
      <c r="O80" s="19">
        <f t="shared" si="23"/>
        <v>0.52359877559829882</v>
      </c>
      <c r="P80" s="19">
        <f t="shared" si="24"/>
        <v>29.999999999999996</v>
      </c>
      <c r="Q80" s="19">
        <f t="shared" si="53"/>
        <v>20.435999999999975</v>
      </c>
      <c r="R80" s="19">
        <f t="shared" si="25"/>
        <v>-0.29999999999999993</v>
      </c>
      <c r="S80" s="19">
        <f t="shared" si="26"/>
        <v>0.51961524227066325</v>
      </c>
      <c r="T80" s="4" t="s">
        <v>0</v>
      </c>
      <c r="U80" s="4">
        <f t="shared" si="27"/>
        <v>2401</v>
      </c>
      <c r="V80" s="19">
        <f t="shared" si="1"/>
        <v>27.398095151738769</v>
      </c>
      <c r="W80" s="19">
        <f t="shared" si="2"/>
        <v>20.737615242270653</v>
      </c>
      <c r="X80" s="8">
        <f t="shared" si="28"/>
        <v>5</v>
      </c>
      <c r="Y80" s="4">
        <f t="shared" si="3"/>
        <v>12</v>
      </c>
      <c r="Z80" s="8">
        <f t="shared" si="29"/>
        <v>1005.2</v>
      </c>
      <c r="AA80" s="4">
        <f t="shared" si="30"/>
        <v>0</v>
      </c>
      <c r="AB80" s="4">
        <f t="shared" si="31"/>
        <v>0</v>
      </c>
      <c r="AC80" s="4" t="str">
        <f t="shared" si="32"/>
        <v>G0</v>
      </c>
      <c r="AD80" s="4">
        <f t="shared" si="33"/>
        <v>0</v>
      </c>
      <c r="AE80" s="4">
        <f t="shared" si="34"/>
        <v>5.2999999999999972</v>
      </c>
      <c r="AF80" s="19">
        <f t="shared" si="4"/>
        <v>0</v>
      </c>
      <c r="AG80" s="19">
        <f t="shared" si="5"/>
        <v>0</v>
      </c>
      <c r="AH80" s="19"/>
      <c r="AI80" s="19">
        <f t="shared" si="6"/>
        <v>28.382688233430365</v>
      </c>
      <c r="AJ80" s="19">
        <f t="shared" si="7"/>
        <v>20.613249999999987</v>
      </c>
      <c r="AK80" s="19"/>
      <c r="AL80" s="19">
        <f t="shared" si="8"/>
        <v>6.9108827221998164</v>
      </c>
      <c r="AM80" s="19">
        <f t="shared" si="9"/>
        <v>3.9899999999999975</v>
      </c>
      <c r="AN80" s="19">
        <f t="shared" si="35"/>
        <v>7.9799999999999951</v>
      </c>
      <c r="AO80" s="19">
        <f t="shared" si="36"/>
        <v>0.52359877559829882</v>
      </c>
      <c r="AP80" s="19">
        <f t="shared" si="37"/>
        <v>29.999999999999996</v>
      </c>
      <c r="AQ80" s="19">
        <f t="shared" si="54"/>
        <v>21.215999999999966</v>
      </c>
      <c r="AR80" s="19">
        <f t="shared" si="38"/>
        <v>0.29999999999999993</v>
      </c>
      <c r="AS80" s="19">
        <f t="shared" si="39"/>
        <v>-0.51961524227066325</v>
      </c>
      <c r="AT80" s="4" t="s">
        <v>0</v>
      </c>
      <c r="AU80" s="4">
        <f t="shared" si="40"/>
        <v>2402</v>
      </c>
      <c r="AV80" s="19">
        <f t="shared" si="10"/>
        <v>28.682688233430365</v>
      </c>
      <c r="AW80" s="19">
        <f t="shared" si="11"/>
        <v>20.093634757729323</v>
      </c>
      <c r="AX80" s="8">
        <f t="shared" si="41"/>
        <v>5</v>
      </c>
      <c r="AY80" s="4">
        <f t="shared" si="42"/>
        <v>12</v>
      </c>
      <c r="AZ80" s="8">
        <f t="shared" si="43"/>
        <v>1005.3</v>
      </c>
      <c r="BA80" s="4">
        <f t="shared" si="44"/>
        <v>0</v>
      </c>
      <c r="BB80" s="4">
        <f t="shared" si="45"/>
        <v>0</v>
      </c>
      <c r="BC80" s="4" t="str">
        <f t="shared" si="46"/>
        <v>G0</v>
      </c>
      <c r="BD80" s="4">
        <f t="shared" si="47"/>
        <v>0</v>
      </c>
      <c r="BE80" s="19">
        <f t="shared" si="48"/>
        <v>0.79049999999999565</v>
      </c>
      <c r="BF80" s="19">
        <f t="shared" si="49"/>
        <v>1.4369725989036815</v>
      </c>
      <c r="BG80" s="19">
        <f t="shared" si="50"/>
        <v>153.37489415291526</v>
      </c>
      <c r="BH80" s="1" t="str">
        <f t="shared" si="51"/>
        <v>T,2401,27.4,20.7,5,12,1005.2,0,0,G0,0</v>
      </c>
      <c r="BI80" s="1" t="str">
        <f t="shared" si="52"/>
        <v>T,2402,28.7,20.1,5,12,1005.3,0,0,G0,0</v>
      </c>
      <c r="BJ80" s="1" t="str">
        <f t="shared" si="12"/>
        <v>T,2401,27.4,20.7,5,12,1005.2,0,0,G0,0|T,2402,28.7,20.1,5,12,1005.3,0,0,G0,0|</v>
      </c>
      <c r="BK80" s="1" t="str">
        <f t="shared" si="13"/>
        <v>27.7,20.2,5.0,7.8,0.0,20.4,30.0,20.4</v>
      </c>
    </row>
    <row r="81" spans="1:63" x14ac:dyDescent="0.2">
      <c r="A81" s="4">
        <f t="shared" si="55"/>
        <v>5.2999999999999972</v>
      </c>
      <c r="B81" s="4">
        <f t="shared" si="14"/>
        <v>26.499999999999986</v>
      </c>
      <c r="C81" s="4">
        <f t="shared" si="15"/>
        <v>0</v>
      </c>
      <c r="D81" s="4">
        <v>1</v>
      </c>
      <c r="E81" s="4">
        <f t="shared" si="16"/>
        <v>5.2999999999999972</v>
      </c>
      <c r="F81" s="19">
        <f t="shared" si="0"/>
        <v>0</v>
      </c>
      <c r="G81" s="19">
        <f t="shared" si="17"/>
        <v>0</v>
      </c>
      <c r="H81" s="19"/>
      <c r="I81" s="19">
        <f t="shared" si="18"/>
        <v>28.382688233430365</v>
      </c>
      <c r="J81" s="19">
        <f t="shared" si="19"/>
        <v>20.613249999999987</v>
      </c>
      <c r="K81" s="19"/>
      <c r="L81" s="19">
        <f t="shared" si="20"/>
        <v>6.9108827221998164</v>
      </c>
      <c r="M81" s="19">
        <f t="shared" si="21"/>
        <v>3.9899999999999975</v>
      </c>
      <c r="N81" s="19">
        <f t="shared" si="22"/>
        <v>7.9799999999999951</v>
      </c>
      <c r="O81" s="19">
        <f t="shared" si="23"/>
        <v>0.52359877559829882</v>
      </c>
      <c r="P81" s="19">
        <f t="shared" si="24"/>
        <v>29.999999999999996</v>
      </c>
      <c r="Q81" s="19">
        <f t="shared" si="53"/>
        <v>21.22649999999997</v>
      </c>
      <c r="R81" s="19">
        <f t="shared" si="25"/>
        <v>-0.29999999999999993</v>
      </c>
      <c r="S81" s="19">
        <f t="shared" si="26"/>
        <v>0.51961524227066325</v>
      </c>
      <c r="T81" s="4" t="s">
        <v>0</v>
      </c>
      <c r="U81" s="4">
        <f t="shared" si="27"/>
        <v>2401</v>
      </c>
      <c r="V81" s="19">
        <f t="shared" si="1"/>
        <v>28.082688233430364</v>
      </c>
      <c r="W81" s="19">
        <f t="shared" si="2"/>
        <v>21.13286524227065</v>
      </c>
      <c r="X81" s="8">
        <f t="shared" si="28"/>
        <v>5</v>
      </c>
      <c r="Y81" s="4">
        <f t="shared" si="3"/>
        <v>12</v>
      </c>
      <c r="Z81" s="8">
        <f t="shared" si="29"/>
        <v>1005.3</v>
      </c>
      <c r="AA81" s="4">
        <f t="shared" si="30"/>
        <v>0</v>
      </c>
      <c r="AB81" s="4">
        <f t="shared" si="31"/>
        <v>0</v>
      </c>
      <c r="AC81" s="4" t="str">
        <f t="shared" si="32"/>
        <v>G0</v>
      </c>
      <c r="AD81" s="4">
        <f t="shared" si="33"/>
        <v>0</v>
      </c>
      <c r="AE81" s="4">
        <f t="shared" si="34"/>
        <v>5.3999999999999968</v>
      </c>
      <c r="AF81" s="19">
        <f t="shared" si="4"/>
        <v>0</v>
      </c>
      <c r="AG81" s="19">
        <f t="shared" si="5"/>
        <v>0</v>
      </c>
      <c r="AH81" s="19"/>
      <c r="AI81" s="19">
        <f t="shared" si="6"/>
        <v>29.08027169617873</v>
      </c>
      <c r="AJ81" s="19">
        <f t="shared" si="7"/>
        <v>21.015999999999984</v>
      </c>
      <c r="AK81" s="19"/>
      <c r="AL81" s="19">
        <f t="shared" si="8"/>
        <v>7.0407865327674823</v>
      </c>
      <c r="AM81" s="19">
        <f t="shared" si="9"/>
        <v>4.0649999999999968</v>
      </c>
      <c r="AN81" s="19">
        <f t="shared" si="35"/>
        <v>8.1299999999999955</v>
      </c>
      <c r="AO81" s="19">
        <f t="shared" si="36"/>
        <v>0.52359877559829882</v>
      </c>
      <c r="AP81" s="19">
        <f t="shared" si="37"/>
        <v>29.999999999999996</v>
      </c>
      <c r="AQ81" s="19">
        <f t="shared" si="54"/>
        <v>22.021499999999964</v>
      </c>
      <c r="AR81" s="19">
        <f t="shared" si="38"/>
        <v>0.29999999999999993</v>
      </c>
      <c r="AS81" s="19">
        <f t="shared" si="39"/>
        <v>-0.51961524227066325</v>
      </c>
      <c r="AT81" s="4" t="s">
        <v>0</v>
      </c>
      <c r="AU81" s="4">
        <f t="shared" si="40"/>
        <v>2402</v>
      </c>
      <c r="AV81" s="19">
        <f t="shared" si="10"/>
        <v>29.380271696178731</v>
      </c>
      <c r="AW81" s="19">
        <f t="shared" si="11"/>
        <v>20.49638475772932</v>
      </c>
      <c r="AX81" s="8">
        <f t="shared" si="41"/>
        <v>5</v>
      </c>
      <c r="AY81" s="4">
        <f t="shared" si="42"/>
        <v>12</v>
      </c>
      <c r="AZ81" s="8">
        <f t="shared" si="43"/>
        <v>1005.4</v>
      </c>
      <c r="BA81" s="4">
        <f t="shared" si="44"/>
        <v>0</v>
      </c>
      <c r="BB81" s="4">
        <f t="shared" si="45"/>
        <v>0</v>
      </c>
      <c r="BC81" s="4" t="str">
        <f t="shared" si="46"/>
        <v>G0</v>
      </c>
      <c r="BD81" s="4">
        <f t="shared" si="47"/>
        <v>0</v>
      </c>
      <c r="BE81" s="19">
        <f t="shared" si="48"/>
        <v>0.80549999999999911</v>
      </c>
      <c r="BF81" s="19">
        <f t="shared" si="49"/>
        <v>1.4452786063593448</v>
      </c>
      <c r="BG81" s="19">
        <f t="shared" si="50"/>
        <v>153.87148706206446</v>
      </c>
      <c r="BH81" s="1" t="str">
        <f t="shared" si="51"/>
        <v>T,2401,28.1,21.1,5,12,1005.3,0,0,G0,0</v>
      </c>
      <c r="BI81" s="1" t="str">
        <f t="shared" si="52"/>
        <v>T,2402,29.4,20.5,5,12,1005.4,0,0,G0,0</v>
      </c>
      <c r="BJ81" s="1" t="str">
        <f t="shared" si="12"/>
        <v/>
      </c>
      <c r="BK81" s="1" t="str">
        <f t="shared" si="13"/>
        <v>28.4,20.6,5.0,8.0,0.0,21.2,30.0,21.2</v>
      </c>
    </row>
    <row r="82" spans="1:63" x14ac:dyDescent="0.2">
      <c r="A82" s="4">
        <f t="shared" si="55"/>
        <v>5.3999999999999968</v>
      </c>
      <c r="B82" s="4">
        <f t="shared" si="14"/>
        <v>26.999999999999982</v>
      </c>
      <c r="C82" s="4">
        <f t="shared" si="15"/>
        <v>1</v>
      </c>
      <c r="D82" s="4">
        <v>1</v>
      </c>
      <c r="E82" s="4">
        <f t="shared" si="16"/>
        <v>5.3999999999999968</v>
      </c>
      <c r="F82" s="19">
        <f t="shared" si="0"/>
        <v>0</v>
      </c>
      <c r="G82" s="19">
        <f t="shared" si="17"/>
        <v>0</v>
      </c>
      <c r="H82" s="19"/>
      <c r="I82" s="19">
        <f t="shared" si="18"/>
        <v>29.08027169617873</v>
      </c>
      <c r="J82" s="19">
        <f t="shared" si="19"/>
        <v>21.015999999999984</v>
      </c>
      <c r="K82" s="19"/>
      <c r="L82" s="19">
        <f t="shared" si="20"/>
        <v>7.0407865327674823</v>
      </c>
      <c r="M82" s="19">
        <f t="shared" si="21"/>
        <v>4.0649999999999968</v>
      </c>
      <c r="N82" s="19">
        <f t="shared" si="22"/>
        <v>8.1299999999999955</v>
      </c>
      <c r="O82" s="19">
        <f t="shared" si="23"/>
        <v>0.52359877559829882</v>
      </c>
      <c r="P82" s="19">
        <f t="shared" si="24"/>
        <v>29.999999999999996</v>
      </c>
      <c r="Q82" s="19">
        <f t="shared" si="53"/>
        <v>22.031999999999968</v>
      </c>
      <c r="R82" s="19">
        <f t="shared" si="25"/>
        <v>-0.29999999999999993</v>
      </c>
      <c r="S82" s="19">
        <f t="shared" si="26"/>
        <v>0.51961524227066325</v>
      </c>
      <c r="T82" s="4" t="s">
        <v>0</v>
      </c>
      <c r="U82" s="4">
        <f t="shared" si="27"/>
        <v>2401</v>
      </c>
      <c r="V82" s="19">
        <f t="shared" si="1"/>
        <v>28.78027169617873</v>
      </c>
      <c r="W82" s="19">
        <f t="shared" si="2"/>
        <v>21.535615242270648</v>
      </c>
      <c r="X82" s="8">
        <f t="shared" si="28"/>
        <v>5</v>
      </c>
      <c r="Y82" s="4">
        <f t="shared" si="3"/>
        <v>12</v>
      </c>
      <c r="Z82" s="8">
        <f t="shared" si="29"/>
        <v>1005.4</v>
      </c>
      <c r="AA82" s="4">
        <f t="shared" si="30"/>
        <v>0</v>
      </c>
      <c r="AB82" s="4">
        <f t="shared" si="31"/>
        <v>0</v>
      </c>
      <c r="AC82" s="4" t="str">
        <f t="shared" si="32"/>
        <v>G0</v>
      </c>
      <c r="AD82" s="4">
        <f t="shared" si="33"/>
        <v>0</v>
      </c>
      <c r="AE82" s="4">
        <f t="shared" si="34"/>
        <v>5.4999999999999964</v>
      </c>
      <c r="AF82" s="19">
        <f t="shared" si="4"/>
        <v>0</v>
      </c>
      <c r="AG82" s="19">
        <f t="shared" si="5"/>
        <v>0</v>
      </c>
      <c r="AH82" s="19"/>
      <c r="AI82" s="19">
        <f t="shared" si="6"/>
        <v>29.790845539983859</v>
      </c>
      <c r="AJ82" s="19">
        <f t="shared" si="7"/>
        <v>21.426249999999982</v>
      </c>
      <c r="AK82" s="19"/>
      <c r="AL82" s="19">
        <f t="shared" si="8"/>
        <v>7.1706903433351474</v>
      </c>
      <c r="AM82" s="19">
        <f t="shared" si="9"/>
        <v>4.1399999999999961</v>
      </c>
      <c r="AN82" s="19">
        <f t="shared" si="35"/>
        <v>8.279999999999994</v>
      </c>
      <c r="AO82" s="19">
        <f t="shared" si="36"/>
        <v>0.52359877559829882</v>
      </c>
      <c r="AP82" s="19">
        <f t="shared" si="37"/>
        <v>29.999999999999996</v>
      </c>
      <c r="AQ82" s="19">
        <f t="shared" si="54"/>
        <v>22.84199999999996</v>
      </c>
      <c r="AR82" s="19">
        <f t="shared" si="38"/>
        <v>0.29999999999999993</v>
      </c>
      <c r="AS82" s="19">
        <f t="shared" si="39"/>
        <v>-0.51961524227066325</v>
      </c>
      <c r="AT82" s="4" t="s">
        <v>0</v>
      </c>
      <c r="AU82" s="4">
        <f t="shared" si="40"/>
        <v>2402</v>
      </c>
      <c r="AV82" s="19">
        <f t="shared" si="10"/>
        <v>30.09084553998386</v>
      </c>
      <c r="AW82" s="19">
        <f t="shared" si="11"/>
        <v>20.906634757729318</v>
      </c>
      <c r="AX82" s="8">
        <f t="shared" si="41"/>
        <v>5</v>
      </c>
      <c r="AY82" s="4">
        <f t="shared" si="42"/>
        <v>12</v>
      </c>
      <c r="AZ82" s="8">
        <f t="shared" si="43"/>
        <v>1005.5</v>
      </c>
      <c r="BA82" s="4">
        <f t="shared" si="44"/>
        <v>0</v>
      </c>
      <c r="BB82" s="4">
        <f t="shared" si="45"/>
        <v>0</v>
      </c>
      <c r="BC82" s="4" t="str">
        <f t="shared" si="46"/>
        <v>G0</v>
      </c>
      <c r="BD82" s="4">
        <f t="shared" si="47"/>
        <v>0</v>
      </c>
      <c r="BE82" s="19">
        <f t="shared" si="48"/>
        <v>0.82049999999999634</v>
      </c>
      <c r="BF82" s="19">
        <f t="shared" si="49"/>
        <v>1.4536919377914981</v>
      </c>
      <c r="BG82" s="19">
        <f t="shared" si="50"/>
        <v>154.36236836942621</v>
      </c>
      <c r="BH82" s="1" t="str">
        <f t="shared" si="51"/>
        <v>T,2401,28.8,21.5,5,12,1005.4,0,0,G0,0</v>
      </c>
      <c r="BI82" s="1" t="str">
        <f t="shared" si="52"/>
        <v>T,2402,30.1,20.9,5,12,1005.5,0,0,G0,0</v>
      </c>
      <c r="BJ82" s="1" t="str">
        <f t="shared" si="12"/>
        <v>T,2401,28.8,21.5,5,12,1005.4,0,0,G0,0|T,2402,30.1,20.9,5,12,1005.5,0,0,G0,0|</v>
      </c>
      <c r="BK82" s="1" t="str">
        <f t="shared" si="13"/>
        <v>29.1,21.0,5.0,8.1,0.0,22.0,30.0,22.0</v>
      </c>
    </row>
    <row r="83" spans="1:63" x14ac:dyDescent="0.2">
      <c r="A83" s="4">
        <f t="shared" si="55"/>
        <v>5.4999999999999964</v>
      </c>
      <c r="B83" s="4">
        <f t="shared" si="14"/>
        <v>27.499999999999982</v>
      </c>
      <c r="C83" s="4">
        <f t="shared" si="15"/>
        <v>0</v>
      </c>
      <c r="D83" s="4">
        <v>1</v>
      </c>
      <c r="E83" s="4">
        <f t="shared" si="16"/>
        <v>5.4999999999999964</v>
      </c>
      <c r="F83" s="19">
        <f t="shared" si="0"/>
        <v>0</v>
      </c>
      <c r="G83" s="19">
        <f t="shared" si="17"/>
        <v>0</v>
      </c>
      <c r="H83" s="19"/>
      <c r="I83" s="19">
        <f t="shared" si="18"/>
        <v>29.790845539983859</v>
      </c>
      <c r="J83" s="19">
        <f t="shared" si="19"/>
        <v>21.426249999999982</v>
      </c>
      <c r="K83" s="19"/>
      <c r="L83" s="19">
        <f t="shared" si="20"/>
        <v>7.1706903433351474</v>
      </c>
      <c r="M83" s="19">
        <f t="shared" si="21"/>
        <v>4.1399999999999961</v>
      </c>
      <c r="N83" s="19">
        <f t="shared" si="22"/>
        <v>8.279999999999994</v>
      </c>
      <c r="O83" s="19">
        <f t="shared" si="23"/>
        <v>0.52359877559829882</v>
      </c>
      <c r="P83" s="19">
        <f t="shared" si="24"/>
        <v>29.999999999999996</v>
      </c>
      <c r="Q83" s="19">
        <f t="shared" si="53"/>
        <v>22.852499999999964</v>
      </c>
      <c r="R83" s="19">
        <f t="shared" si="25"/>
        <v>-0.29999999999999993</v>
      </c>
      <c r="S83" s="19">
        <f t="shared" si="26"/>
        <v>0.51961524227066325</v>
      </c>
      <c r="T83" s="4" t="s">
        <v>0</v>
      </c>
      <c r="U83" s="4">
        <f t="shared" si="27"/>
        <v>2401</v>
      </c>
      <c r="V83" s="19">
        <f t="shared" si="1"/>
        <v>29.490845539983859</v>
      </c>
      <c r="W83" s="19">
        <f t="shared" si="2"/>
        <v>21.945865242270646</v>
      </c>
      <c r="X83" s="8">
        <f t="shared" si="28"/>
        <v>5</v>
      </c>
      <c r="Y83" s="4">
        <f t="shared" si="3"/>
        <v>12</v>
      </c>
      <c r="Z83" s="8">
        <f t="shared" si="29"/>
        <v>1005.5</v>
      </c>
      <c r="AA83" s="4">
        <f t="shared" si="30"/>
        <v>0</v>
      </c>
      <c r="AB83" s="4">
        <f t="shared" si="31"/>
        <v>0</v>
      </c>
      <c r="AC83" s="4" t="str">
        <f t="shared" si="32"/>
        <v>G0</v>
      </c>
      <c r="AD83" s="4">
        <f t="shared" si="33"/>
        <v>0</v>
      </c>
      <c r="AE83" s="4">
        <f t="shared" si="34"/>
        <v>5.5999999999999961</v>
      </c>
      <c r="AF83" s="19">
        <f t="shared" si="4"/>
        <v>0</v>
      </c>
      <c r="AG83" s="19">
        <f t="shared" si="5"/>
        <v>0</v>
      </c>
      <c r="AH83" s="19"/>
      <c r="AI83" s="19">
        <f t="shared" si="6"/>
        <v>30.514409764845752</v>
      </c>
      <c r="AJ83" s="19">
        <f t="shared" si="7"/>
        <v>21.84399999999998</v>
      </c>
      <c r="AK83" s="19"/>
      <c r="AL83" s="19">
        <f t="shared" si="8"/>
        <v>7.3005941539028125</v>
      </c>
      <c r="AM83" s="19">
        <f t="shared" si="9"/>
        <v>4.2149999999999963</v>
      </c>
      <c r="AN83" s="19">
        <f t="shared" si="35"/>
        <v>8.4299999999999944</v>
      </c>
      <c r="AO83" s="19">
        <f t="shared" si="36"/>
        <v>0.52359877559829882</v>
      </c>
      <c r="AP83" s="19">
        <f t="shared" si="37"/>
        <v>29.999999999999996</v>
      </c>
      <c r="AQ83" s="19">
        <f t="shared" si="54"/>
        <v>23.677499999999952</v>
      </c>
      <c r="AR83" s="19">
        <f t="shared" si="38"/>
        <v>0.29999999999999993</v>
      </c>
      <c r="AS83" s="19">
        <f t="shared" si="39"/>
        <v>-0.51961524227066325</v>
      </c>
      <c r="AT83" s="4" t="s">
        <v>0</v>
      </c>
      <c r="AU83" s="4">
        <f t="shared" si="40"/>
        <v>2402</v>
      </c>
      <c r="AV83" s="19">
        <f t="shared" si="10"/>
        <v>30.814409764845752</v>
      </c>
      <c r="AW83" s="19">
        <f t="shared" si="11"/>
        <v>21.324384757729316</v>
      </c>
      <c r="AX83" s="8">
        <f t="shared" si="41"/>
        <v>5</v>
      </c>
      <c r="AY83" s="4">
        <f t="shared" si="42"/>
        <v>12</v>
      </c>
      <c r="AZ83" s="8">
        <f t="shared" si="43"/>
        <v>1005.6</v>
      </c>
      <c r="BA83" s="4">
        <f t="shared" si="44"/>
        <v>0</v>
      </c>
      <c r="BB83" s="4">
        <f t="shared" si="45"/>
        <v>0</v>
      </c>
      <c r="BC83" s="4" t="str">
        <f t="shared" si="46"/>
        <v>G0</v>
      </c>
      <c r="BD83" s="4">
        <f t="shared" si="47"/>
        <v>0</v>
      </c>
      <c r="BE83" s="19">
        <f t="shared" si="48"/>
        <v>0.83549999999999369</v>
      </c>
      <c r="BF83" s="19">
        <f t="shared" si="49"/>
        <v>1.4622107406253011</v>
      </c>
      <c r="BG83" s="19">
        <f t="shared" si="50"/>
        <v>154.84756522390759</v>
      </c>
      <c r="BH83" s="1" t="str">
        <f t="shared" si="51"/>
        <v>T,2401,29.5,21.9,5,12,1005.5,0,0,G0,0</v>
      </c>
      <c r="BI83" s="1" t="str">
        <f t="shared" si="52"/>
        <v>T,2402,30.8,21.3,5,12,1005.6,0,0,G0,0</v>
      </c>
      <c r="BJ83" s="1" t="str">
        <f t="shared" si="12"/>
        <v/>
      </c>
      <c r="BK83" s="1" t="str">
        <f t="shared" si="13"/>
        <v>29.8,21.4,5.0,8.3,0.0,22.9,30.0,22.9</v>
      </c>
    </row>
    <row r="84" spans="1:63" x14ac:dyDescent="0.2">
      <c r="A84" s="4">
        <f t="shared" si="55"/>
        <v>5.5999999999999961</v>
      </c>
      <c r="B84" s="4">
        <f t="shared" si="14"/>
        <v>27.999999999999979</v>
      </c>
      <c r="C84" s="4">
        <f t="shared" si="15"/>
        <v>1</v>
      </c>
      <c r="D84" s="4">
        <v>1</v>
      </c>
      <c r="E84" s="4">
        <f t="shared" si="16"/>
        <v>5.5999999999999961</v>
      </c>
      <c r="F84" s="19">
        <f t="shared" si="0"/>
        <v>0</v>
      </c>
      <c r="G84" s="19">
        <f t="shared" si="17"/>
        <v>0</v>
      </c>
      <c r="H84" s="19"/>
      <c r="I84" s="19">
        <f t="shared" si="18"/>
        <v>30.514409764845752</v>
      </c>
      <c r="J84" s="19">
        <f t="shared" si="19"/>
        <v>21.84399999999998</v>
      </c>
      <c r="K84" s="19"/>
      <c r="L84" s="19">
        <f t="shared" si="20"/>
        <v>7.3005941539028125</v>
      </c>
      <c r="M84" s="19">
        <f t="shared" si="21"/>
        <v>4.2149999999999963</v>
      </c>
      <c r="N84" s="19">
        <f t="shared" si="22"/>
        <v>8.4299999999999944</v>
      </c>
      <c r="O84" s="19">
        <f t="shared" si="23"/>
        <v>0.52359877559829882</v>
      </c>
      <c r="P84" s="19">
        <f t="shared" si="24"/>
        <v>29.999999999999996</v>
      </c>
      <c r="Q84" s="19">
        <f t="shared" si="53"/>
        <v>23.687999999999956</v>
      </c>
      <c r="R84" s="19">
        <f t="shared" si="25"/>
        <v>-0.29999999999999993</v>
      </c>
      <c r="S84" s="19">
        <f t="shared" si="26"/>
        <v>0.51961524227066325</v>
      </c>
      <c r="T84" s="4" t="s">
        <v>0</v>
      </c>
      <c r="U84" s="4">
        <f t="shared" si="27"/>
        <v>2401</v>
      </c>
      <c r="V84" s="19">
        <f t="shared" si="1"/>
        <v>30.214409764845751</v>
      </c>
      <c r="W84" s="19">
        <f t="shared" si="2"/>
        <v>22.363615242270644</v>
      </c>
      <c r="X84" s="8">
        <f t="shared" si="28"/>
        <v>5</v>
      </c>
      <c r="Y84" s="4">
        <f t="shared" si="3"/>
        <v>12</v>
      </c>
      <c r="Z84" s="8">
        <f t="shared" si="29"/>
        <v>1005.6</v>
      </c>
      <c r="AA84" s="4">
        <f t="shared" si="30"/>
        <v>0</v>
      </c>
      <c r="AB84" s="4">
        <f t="shared" si="31"/>
        <v>0</v>
      </c>
      <c r="AC84" s="4" t="str">
        <f t="shared" si="32"/>
        <v>G0</v>
      </c>
      <c r="AD84" s="4">
        <f t="shared" si="33"/>
        <v>0</v>
      </c>
      <c r="AE84" s="4">
        <f t="shared" si="34"/>
        <v>5.6999999999999957</v>
      </c>
      <c r="AF84" s="19">
        <f t="shared" si="4"/>
        <v>0</v>
      </c>
      <c r="AG84" s="19">
        <f t="shared" si="5"/>
        <v>0</v>
      </c>
      <c r="AH84" s="19"/>
      <c r="AI84" s="19">
        <f t="shared" si="6"/>
        <v>31.250964370764414</v>
      </c>
      <c r="AJ84" s="19">
        <f t="shared" si="7"/>
        <v>22.269249999999978</v>
      </c>
      <c r="AK84" s="19"/>
      <c r="AL84" s="19">
        <f t="shared" si="8"/>
        <v>7.4304979644704776</v>
      </c>
      <c r="AM84" s="19">
        <f t="shared" si="9"/>
        <v>4.2899999999999956</v>
      </c>
      <c r="AN84" s="19">
        <f t="shared" si="35"/>
        <v>8.579999999999993</v>
      </c>
      <c r="AO84" s="19">
        <f t="shared" si="36"/>
        <v>0.52359877559829882</v>
      </c>
      <c r="AP84" s="19">
        <f t="shared" si="37"/>
        <v>29.999999999999996</v>
      </c>
      <c r="AQ84" s="19">
        <f t="shared" si="54"/>
        <v>24.527999999999949</v>
      </c>
      <c r="AR84" s="19">
        <f t="shared" si="38"/>
        <v>0.29999999999999993</v>
      </c>
      <c r="AS84" s="19">
        <f t="shared" si="39"/>
        <v>-0.51961524227066325</v>
      </c>
      <c r="AT84" s="4" t="s">
        <v>0</v>
      </c>
      <c r="AU84" s="4">
        <f t="shared" si="40"/>
        <v>2402</v>
      </c>
      <c r="AV84" s="19">
        <f t="shared" si="10"/>
        <v>31.550964370764415</v>
      </c>
      <c r="AW84" s="19">
        <f t="shared" si="11"/>
        <v>21.749634757729314</v>
      </c>
      <c r="AX84" s="8">
        <f t="shared" si="41"/>
        <v>5</v>
      </c>
      <c r="AY84" s="4">
        <f t="shared" si="42"/>
        <v>12</v>
      </c>
      <c r="AZ84" s="8">
        <f t="shared" si="43"/>
        <v>1005.7</v>
      </c>
      <c r="BA84" s="4">
        <f t="shared" si="44"/>
        <v>0</v>
      </c>
      <c r="BB84" s="4">
        <f t="shared" si="45"/>
        <v>0</v>
      </c>
      <c r="BC84" s="4" t="str">
        <f t="shared" si="46"/>
        <v>G0</v>
      </c>
      <c r="BD84" s="4">
        <f t="shared" si="47"/>
        <v>0</v>
      </c>
      <c r="BE84" s="19">
        <f t="shared" si="48"/>
        <v>0.85049999999999715</v>
      </c>
      <c r="BF84" s="19">
        <f t="shared" si="49"/>
        <v>1.4708331822473959</v>
      </c>
      <c r="BG84" s="19">
        <f t="shared" si="50"/>
        <v>155.32710741044855</v>
      </c>
      <c r="BH84" s="1" t="str">
        <f t="shared" si="51"/>
        <v>T,2401,30.2,22.4,5,12,1005.6,0,0,G0,0</v>
      </c>
      <c r="BI84" s="1" t="str">
        <f t="shared" si="52"/>
        <v>T,2402,31.6,21.7,5,12,1005.7,0,0,G0,0</v>
      </c>
      <c r="BJ84" s="1" t="str">
        <f t="shared" si="12"/>
        <v>T,2401,30.2,22.4,5,12,1005.6,0,0,G0,0|T,2402,31.6,21.7,5,12,1005.7,0,0,G0,0|</v>
      </c>
      <c r="BK84" s="1" t="str">
        <f t="shared" si="13"/>
        <v>30.5,21.8,5.0,8.4,0.0,23.7,30.0,23.7</v>
      </c>
    </row>
    <row r="85" spans="1:63" x14ac:dyDescent="0.2">
      <c r="A85" s="4">
        <f t="shared" si="55"/>
        <v>5.6999999999999957</v>
      </c>
      <c r="B85" s="4">
        <f t="shared" si="14"/>
        <v>28.499999999999979</v>
      </c>
      <c r="C85" s="4">
        <f t="shared" si="15"/>
        <v>0</v>
      </c>
      <c r="D85" s="4">
        <v>1</v>
      </c>
      <c r="E85" s="4">
        <f t="shared" si="16"/>
        <v>5.6999999999999957</v>
      </c>
      <c r="F85" s="19">
        <f t="shared" si="0"/>
        <v>0</v>
      </c>
      <c r="G85" s="19">
        <f t="shared" si="17"/>
        <v>0</v>
      </c>
      <c r="H85" s="19"/>
      <c r="I85" s="19">
        <f t="shared" si="18"/>
        <v>31.250964370764414</v>
      </c>
      <c r="J85" s="19">
        <f t="shared" si="19"/>
        <v>22.269249999999978</v>
      </c>
      <c r="K85" s="19"/>
      <c r="L85" s="19">
        <f t="shared" si="20"/>
        <v>7.4304979644704776</v>
      </c>
      <c r="M85" s="19">
        <f t="shared" si="21"/>
        <v>4.2899999999999956</v>
      </c>
      <c r="N85" s="19">
        <f t="shared" si="22"/>
        <v>8.579999999999993</v>
      </c>
      <c r="O85" s="19">
        <f t="shared" si="23"/>
        <v>0.52359877559829882</v>
      </c>
      <c r="P85" s="19">
        <f t="shared" si="24"/>
        <v>29.999999999999996</v>
      </c>
      <c r="Q85" s="19">
        <f t="shared" si="53"/>
        <v>24.538499999999953</v>
      </c>
      <c r="R85" s="19">
        <f t="shared" si="25"/>
        <v>-0.29999999999999993</v>
      </c>
      <c r="S85" s="19">
        <f t="shared" si="26"/>
        <v>0.51961524227066325</v>
      </c>
      <c r="T85" s="4" t="s">
        <v>0</v>
      </c>
      <c r="U85" s="4">
        <f t="shared" si="27"/>
        <v>2401</v>
      </c>
      <c r="V85" s="19">
        <f t="shared" si="1"/>
        <v>30.950964370764414</v>
      </c>
      <c r="W85" s="19">
        <f t="shared" si="2"/>
        <v>22.788865242270642</v>
      </c>
      <c r="X85" s="8">
        <f t="shared" si="28"/>
        <v>5</v>
      </c>
      <c r="Y85" s="4">
        <f t="shared" si="3"/>
        <v>12</v>
      </c>
      <c r="Z85" s="8">
        <f t="shared" si="29"/>
        <v>1005.7</v>
      </c>
      <c r="AA85" s="4">
        <f t="shared" si="30"/>
        <v>0</v>
      </c>
      <c r="AB85" s="4">
        <f t="shared" si="31"/>
        <v>0</v>
      </c>
      <c r="AC85" s="4" t="str">
        <f t="shared" si="32"/>
        <v>G0</v>
      </c>
      <c r="AD85" s="4">
        <f t="shared" si="33"/>
        <v>0</v>
      </c>
      <c r="AE85" s="4">
        <f t="shared" si="34"/>
        <v>5.7999999999999954</v>
      </c>
      <c r="AF85" s="19">
        <f t="shared" si="4"/>
        <v>0</v>
      </c>
      <c r="AG85" s="19">
        <f t="shared" si="5"/>
        <v>0</v>
      </c>
      <c r="AH85" s="19"/>
      <c r="AI85" s="19">
        <f t="shared" si="6"/>
        <v>32.000509357739844</v>
      </c>
      <c r="AJ85" s="19">
        <f t="shared" si="7"/>
        <v>22.701999999999977</v>
      </c>
      <c r="AK85" s="19"/>
      <c r="AL85" s="19">
        <f t="shared" si="8"/>
        <v>7.5604017750381436</v>
      </c>
      <c r="AM85" s="19">
        <f t="shared" si="9"/>
        <v>4.3649999999999958</v>
      </c>
      <c r="AN85" s="19">
        <f t="shared" si="35"/>
        <v>8.7299999999999933</v>
      </c>
      <c r="AO85" s="19">
        <f t="shared" si="36"/>
        <v>0.52359877559829882</v>
      </c>
      <c r="AP85" s="19">
        <f t="shared" si="37"/>
        <v>29.999999999999996</v>
      </c>
      <c r="AQ85" s="19">
        <f t="shared" si="54"/>
        <v>25.393499999999946</v>
      </c>
      <c r="AR85" s="19">
        <f t="shared" si="38"/>
        <v>0.29999999999999993</v>
      </c>
      <c r="AS85" s="19">
        <f t="shared" si="39"/>
        <v>-0.51961524227066325</v>
      </c>
      <c r="AT85" s="4" t="s">
        <v>0</v>
      </c>
      <c r="AU85" s="4">
        <f t="shared" si="40"/>
        <v>2402</v>
      </c>
      <c r="AV85" s="19">
        <f t="shared" si="10"/>
        <v>32.300509357739841</v>
      </c>
      <c r="AW85" s="19">
        <f t="shared" si="11"/>
        <v>22.182384757729313</v>
      </c>
      <c r="AX85" s="8">
        <f t="shared" si="41"/>
        <v>5</v>
      </c>
      <c r="AY85" s="4">
        <f t="shared" si="42"/>
        <v>12</v>
      </c>
      <c r="AZ85" s="8">
        <f t="shared" si="43"/>
        <v>1005.8</v>
      </c>
      <c r="BA85" s="4">
        <f t="shared" si="44"/>
        <v>0</v>
      </c>
      <c r="BB85" s="4">
        <f t="shared" si="45"/>
        <v>0</v>
      </c>
      <c r="BC85" s="4" t="str">
        <f t="shared" si="46"/>
        <v>G0</v>
      </c>
      <c r="BD85" s="4">
        <f t="shared" si="47"/>
        <v>0</v>
      </c>
      <c r="BE85" s="19">
        <f t="shared" si="48"/>
        <v>0.86549999999999749</v>
      </c>
      <c r="BF85" s="19">
        <f t="shared" si="49"/>
        <v>1.479557450726396</v>
      </c>
      <c r="BG85" s="19">
        <f t="shared" si="50"/>
        <v>155.80102719271821</v>
      </c>
      <c r="BH85" s="1" t="str">
        <f t="shared" si="51"/>
        <v>T,2401,31.0,22.8,5,12,1005.7,0,0,G0,0</v>
      </c>
      <c r="BI85" s="1" t="str">
        <f t="shared" si="52"/>
        <v>T,2402,32.3,22.2,5,12,1005.8,0,0,G0,0</v>
      </c>
      <c r="BJ85" s="1" t="str">
        <f t="shared" si="12"/>
        <v/>
      </c>
      <c r="BK85" s="1" t="str">
        <f t="shared" si="13"/>
        <v>31.3,22.3,5.0,8.6,0.0,24.5,30.0,24.5</v>
      </c>
    </row>
    <row r="86" spans="1:63" x14ac:dyDescent="0.2">
      <c r="A86" s="4">
        <f t="shared" si="55"/>
        <v>5.7999999999999954</v>
      </c>
      <c r="B86" s="4">
        <f t="shared" si="14"/>
        <v>28.999999999999975</v>
      </c>
      <c r="C86" s="4">
        <f t="shared" si="15"/>
        <v>1</v>
      </c>
      <c r="D86" s="4">
        <v>1</v>
      </c>
      <c r="E86" s="4">
        <f t="shared" si="16"/>
        <v>5.7999999999999954</v>
      </c>
      <c r="F86" s="19">
        <f t="shared" si="0"/>
        <v>0</v>
      </c>
      <c r="G86" s="19">
        <f t="shared" si="17"/>
        <v>0</v>
      </c>
      <c r="H86" s="19"/>
      <c r="I86" s="19">
        <f t="shared" si="18"/>
        <v>32.000509357739844</v>
      </c>
      <c r="J86" s="19">
        <f t="shared" si="19"/>
        <v>22.701999999999977</v>
      </c>
      <c r="K86" s="19"/>
      <c r="L86" s="19">
        <f t="shared" si="20"/>
        <v>7.5604017750381436</v>
      </c>
      <c r="M86" s="19">
        <f t="shared" si="21"/>
        <v>4.3649999999999958</v>
      </c>
      <c r="N86" s="19">
        <f t="shared" si="22"/>
        <v>8.7299999999999933</v>
      </c>
      <c r="O86" s="19">
        <f t="shared" si="23"/>
        <v>0.52359877559829882</v>
      </c>
      <c r="P86" s="19">
        <f t="shared" si="24"/>
        <v>29.999999999999996</v>
      </c>
      <c r="Q86" s="19">
        <f t="shared" si="53"/>
        <v>25.40399999999995</v>
      </c>
      <c r="R86" s="19">
        <f t="shared" si="25"/>
        <v>-0.29999999999999993</v>
      </c>
      <c r="S86" s="19">
        <f t="shared" si="26"/>
        <v>0.51961524227066325</v>
      </c>
      <c r="T86" s="4" t="s">
        <v>0</v>
      </c>
      <c r="U86" s="4">
        <f t="shared" si="27"/>
        <v>2401</v>
      </c>
      <c r="V86" s="19">
        <f t="shared" si="1"/>
        <v>31.700509357739843</v>
      </c>
      <c r="W86" s="19">
        <f t="shared" si="2"/>
        <v>23.221615242270641</v>
      </c>
      <c r="X86" s="8">
        <f t="shared" si="28"/>
        <v>5</v>
      </c>
      <c r="Y86" s="4">
        <f t="shared" si="3"/>
        <v>12</v>
      </c>
      <c r="Z86" s="8">
        <f t="shared" si="29"/>
        <v>1005.8</v>
      </c>
      <c r="AA86" s="4">
        <f t="shared" si="30"/>
        <v>0</v>
      </c>
      <c r="AB86" s="4">
        <f t="shared" si="31"/>
        <v>0</v>
      </c>
      <c r="AC86" s="4" t="str">
        <f t="shared" si="32"/>
        <v>G0</v>
      </c>
      <c r="AD86" s="4">
        <f t="shared" si="33"/>
        <v>0</v>
      </c>
      <c r="AE86" s="4">
        <f t="shared" si="34"/>
        <v>5.899999999999995</v>
      </c>
      <c r="AF86" s="19">
        <f t="shared" si="4"/>
        <v>0</v>
      </c>
      <c r="AG86" s="19">
        <f t="shared" si="5"/>
        <v>0</v>
      </c>
      <c r="AH86" s="19"/>
      <c r="AI86" s="19">
        <f t="shared" si="6"/>
        <v>32.763044725772041</v>
      </c>
      <c r="AJ86" s="19">
        <f t="shared" si="7"/>
        <v>23.142249999999976</v>
      </c>
      <c r="AK86" s="19"/>
      <c r="AL86" s="19">
        <f t="shared" si="8"/>
        <v>7.6903055856058087</v>
      </c>
      <c r="AM86" s="19">
        <f t="shared" si="9"/>
        <v>4.4399999999999951</v>
      </c>
      <c r="AN86" s="19">
        <f t="shared" si="35"/>
        <v>8.8799999999999919</v>
      </c>
      <c r="AO86" s="19">
        <f t="shared" si="36"/>
        <v>0.52359877559829882</v>
      </c>
      <c r="AP86" s="19">
        <f t="shared" si="37"/>
        <v>29.999999999999996</v>
      </c>
      <c r="AQ86" s="19">
        <f t="shared" si="54"/>
        <v>26.273999999999944</v>
      </c>
      <c r="AR86" s="19">
        <f t="shared" si="38"/>
        <v>0.29999999999999993</v>
      </c>
      <c r="AS86" s="19">
        <f t="shared" si="39"/>
        <v>-0.51961524227066325</v>
      </c>
      <c r="AT86" s="4" t="s">
        <v>0</v>
      </c>
      <c r="AU86" s="4">
        <f t="shared" si="40"/>
        <v>2402</v>
      </c>
      <c r="AV86" s="19">
        <f t="shared" si="10"/>
        <v>33.063044725772038</v>
      </c>
      <c r="AW86" s="19">
        <f t="shared" si="11"/>
        <v>22.622634757729312</v>
      </c>
      <c r="AX86" s="8">
        <f t="shared" si="41"/>
        <v>5</v>
      </c>
      <c r="AY86" s="4">
        <f t="shared" si="42"/>
        <v>12</v>
      </c>
      <c r="AZ86" s="8">
        <f t="shared" si="43"/>
        <v>1005.9</v>
      </c>
      <c r="BA86" s="4">
        <f t="shared" si="44"/>
        <v>0</v>
      </c>
      <c r="BB86" s="4">
        <f t="shared" si="45"/>
        <v>0</v>
      </c>
      <c r="BC86" s="4" t="str">
        <f t="shared" si="46"/>
        <v>G0</v>
      </c>
      <c r="BD86" s="4">
        <f t="shared" si="47"/>
        <v>0</v>
      </c>
      <c r="BE86" s="19">
        <f t="shared" si="48"/>
        <v>0.88049999999999795</v>
      </c>
      <c r="BF86" s="19">
        <f t="shared" si="49"/>
        <v>1.4883817554646364</v>
      </c>
      <c r="BG86" s="19">
        <f t="shared" si="50"/>
        <v>156.26935915969946</v>
      </c>
      <c r="BH86" s="1" t="str">
        <f t="shared" si="51"/>
        <v>T,2401,31.7,23.2,5,12,1005.8,0,0,G0,0</v>
      </c>
      <c r="BI86" s="1" t="str">
        <f t="shared" si="52"/>
        <v>T,2402,33.1,22.6,5,12,1005.9,0,0,G0,0</v>
      </c>
      <c r="BJ86" s="1" t="str">
        <f t="shared" si="12"/>
        <v>T,2401,31.7,23.2,5,12,1005.8,0,0,G0,0|T,2402,33.1,22.6,5,12,1005.9,0,0,G0,0|</v>
      </c>
      <c r="BK86" s="1" t="str">
        <f t="shared" si="13"/>
        <v>32.0,22.7,5.0,8.7,0.0,25.4,30.0,25.4</v>
      </c>
    </row>
    <row r="87" spans="1:63" x14ac:dyDescent="0.2">
      <c r="A87" s="4">
        <f t="shared" si="55"/>
        <v>5.899999999999995</v>
      </c>
      <c r="B87" s="4">
        <f t="shared" si="14"/>
        <v>29.499999999999975</v>
      </c>
      <c r="C87" s="4">
        <f t="shared" si="15"/>
        <v>0</v>
      </c>
      <c r="D87" s="4">
        <v>1</v>
      </c>
      <c r="E87" s="4">
        <f t="shared" si="16"/>
        <v>5.899999999999995</v>
      </c>
      <c r="F87" s="19">
        <f t="shared" si="0"/>
        <v>0</v>
      </c>
      <c r="G87" s="19">
        <f t="shared" si="17"/>
        <v>0</v>
      </c>
      <c r="H87" s="19"/>
      <c r="I87" s="19">
        <f t="shared" si="18"/>
        <v>32.763044725772041</v>
      </c>
      <c r="J87" s="19">
        <f t="shared" si="19"/>
        <v>23.142249999999976</v>
      </c>
      <c r="K87" s="19"/>
      <c r="L87" s="19">
        <f t="shared" si="20"/>
        <v>7.6903055856058087</v>
      </c>
      <c r="M87" s="19">
        <f t="shared" si="21"/>
        <v>4.4399999999999951</v>
      </c>
      <c r="N87" s="19">
        <f t="shared" si="22"/>
        <v>8.8799999999999919</v>
      </c>
      <c r="O87" s="19">
        <f t="shared" si="23"/>
        <v>0.52359877559829882</v>
      </c>
      <c r="P87" s="19">
        <f t="shared" si="24"/>
        <v>29.999999999999996</v>
      </c>
      <c r="Q87" s="19">
        <f t="shared" si="53"/>
        <v>26.284499999999948</v>
      </c>
      <c r="R87" s="19">
        <f t="shared" si="25"/>
        <v>-0.29999999999999993</v>
      </c>
      <c r="S87" s="19">
        <f t="shared" si="26"/>
        <v>0.51961524227066325</v>
      </c>
      <c r="T87" s="4" t="s">
        <v>0</v>
      </c>
      <c r="U87" s="4">
        <f t="shared" si="27"/>
        <v>2401</v>
      </c>
      <c r="V87" s="19">
        <f t="shared" si="1"/>
        <v>32.463044725772043</v>
      </c>
      <c r="W87" s="19">
        <f t="shared" si="2"/>
        <v>23.66186524227064</v>
      </c>
      <c r="X87" s="8">
        <f t="shared" si="28"/>
        <v>5</v>
      </c>
      <c r="Y87" s="4">
        <f t="shared" si="3"/>
        <v>12</v>
      </c>
      <c r="Z87" s="8">
        <f t="shared" si="29"/>
        <v>1005.9</v>
      </c>
      <c r="AA87" s="4">
        <f t="shared" si="30"/>
        <v>0</v>
      </c>
      <c r="AB87" s="4">
        <f t="shared" si="31"/>
        <v>0</v>
      </c>
      <c r="AC87" s="4" t="str">
        <f t="shared" si="32"/>
        <v>G0</v>
      </c>
      <c r="AD87" s="4">
        <f t="shared" si="33"/>
        <v>0</v>
      </c>
      <c r="AE87" s="4">
        <f t="shared" si="34"/>
        <v>5.9999999999999947</v>
      </c>
      <c r="AF87" s="19">
        <f t="shared" si="4"/>
        <v>0</v>
      </c>
      <c r="AG87" s="19">
        <f t="shared" si="5"/>
        <v>0</v>
      </c>
      <c r="AH87" s="19"/>
      <c r="AI87" s="19">
        <f t="shared" si="6"/>
        <v>33.538570474861004</v>
      </c>
      <c r="AJ87" s="19">
        <f t="shared" si="7"/>
        <v>23.589999999999975</v>
      </c>
      <c r="AK87" s="19"/>
      <c r="AL87" s="19">
        <f t="shared" si="8"/>
        <v>7.8202093961734738</v>
      </c>
      <c r="AM87" s="19">
        <f t="shared" si="9"/>
        <v>4.5149999999999952</v>
      </c>
      <c r="AN87" s="19">
        <f t="shared" si="35"/>
        <v>9.0299999999999923</v>
      </c>
      <c r="AO87" s="19">
        <f t="shared" si="36"/>
        <v>0.52359877559829882</v>
      </c>
      <c r="AP87" s="19">
        <f t="shared" si="37"/>
        <v>29.999999999999996</v>
      </c>
      <c r="AQ87" s="19">
        <f t="shared" si="54"/>
        <v>27.169499999999942</v>
      </c>
      <c r="AR87" s="19">
        <f t="shared" si="38"/>
        <v>0.29999999999999993</v>
      </c>
      <c r="AS87" s="19">
        <f t="shared" si="39"/>
        <v>-0.51961524227066325</v>
      </c>
      <c r="AT87" s="4" t="s">
        <v>0</v>
      </c>
      <c r="AU87" s="4">
        <f t="shared" si="40"/>
        <v>2402</v>
      </c>
      <c r="AV87" s="19">
        <f t="shared" si="10"/>
        <v>33.838570474861001</v>
      </c>
      <c r="AW87" s="19">
        <f t="shared" si="11"/>
        <v>23.070384757729311</v>
      </c>
      <c r="AX87" s="8">
        <f t="shared" si="41"/>
        <v>5</v>
      </c>
      <c r="AY87" s="4">
        <f t="shared" si="42"/>
        <v>12</v>
      </c>
      <c r="AZ87" s="8">
        <f t="shared" si="43"/>
        <v>1006</v>
      </c>
      <c r="BA87" s="4">
        <f t="shared" si="44"/>
        <v>0</v>
      </c>
      <c r="BB87" s="4">
        <f t="shared" si="45"/>
        <v>0</v>
      </c>
      <c r="BC87" s="4" t="str">
        <f t="shared" si="46"/>
        <v>G0</v>
      </c>
      <c r="BD87" s="4">
        <f t="shared" si="47"/>
        <v>0</v>
      </c>
      <c r="BE87" s="19">
        <f t="shared" si="48"/>
        <v>0.8954999999999983</v>
      </c>
      <c r="BF87" s="19">
        <f t="shared" si="49"/>
        <v>1.4973043277837619</v>
      </c>
      <c r="BG87" s="19">
        <f t="shared" si="50"/>
        <v>156.73214007635843</v>
      </c>
      <c r="BH87" s="1" t="str">
        <f t="shared" si="51"/>
        <v>T,2401,32.5,23.7,5,12,1005.9,0,0,G0,0</v>
      </c>
      <c r="BI87" s="1" t="str">
        <f t="shared" si="52"/>
        <v>T,2402,33.8,23.1,5,12,1006.0,0,0,G0,0</v>
      </c>
      <c r="BJ87" s="1" t="str">
        <f t="shared" si="12"/>
        <v/>
      </c>
      <c r="BK87" s="1" t="str">
        <f t="shared" si="13"/>
        <v>32.8,23.1,5.0,8.9,0.0,26.3,30.0,26.3</v>
      </c>
    </row>
    <row r="88" spans="1:63" x14ac:dyDescent="0.2">
      <c r="A88" s="4">
        <f t="shared" si="55"/>
        <v>5.9999999999999947</v>
      </c>
      <c r="B88" s="4">
        <f t="shared" si="14"/>
        <v>29.999999999999972</v>
      </c>
      <c r="C88" s="4">
        <f t="shared" si="15"/>
        <v>1</v>
      </c>
      <c r="D88" s="4">
        <v>1</v>
      </c>
      <c r="E88" s="4">
        <f t="shared" si="16"/>
        <v>5.9999999999999947</v>
      </c>
      <c r="F88" s="19">
        <f t="shared" si="0"/>
        <v>0</v>
      </c>
      <c r="G88" s="19">
        <f t="shared" si="17"/>
        <v>0</v>
      </c>
      <c r="H88" s="19"/>
      <c r="I88" s="19">
        <f t="shared" si="18"/>
        <v>33.538570474861004</v>
      </c>
      <c r="J88" s="19">
        <f t="shared" si="19"/>
        <v>23.589999999999975</v>
      </c>
      <c r="K88" s="19"/>
      <c r="L88" s="19">
        <f t="shared" si="20"/>
        <v>7.8202093961734738</v>
      </c>
      <c r="M88" s="19">
        <f t="shared" si="21"/>
        <v>4.5149999999999952</v>
      </c>
      <c r="N88" s="19">
        <f t="shared" si="22"/>
        <v>9.0299999999999923</v>
      </c>
      <c r="O88" s="19">
        <f t="shared" si="23"/>
        <v>0.52359877559829882</v>
      </c>
      <c r="P88" s="19">
        <f t="shared" si="24"/>
        <v>29.999999999999996</v>
      </c>
      <c r="Q88" s="19">
        <f t="shared" si="53"/>
        <v>27.179999999999946</v>
      </c>
      <c r="R88" s="19">
        <f t="shared" si="25"/>
        <v>-0.29999999999999993</v>
      </c>
      <c r="S88" s="19">
        <f t="shared" si="26"/>
        <v>0.51961524227066325</v>
      </c>
      <c r="T88" s="4" t="s">
        <v>0</v>
      </c>
      <c r="U88" s="4">
        <f t="shared" si="27"/>
        <v>2401</v>
      </c>
      <c r="V88" s="19">
        <f t="shared" si="1"/>
        <v>33.238570474861007</v>
      </c>
      <c r="W88" s="19">
        <f t="shared" si="2"/>
        <v>24.109615242270639</v>
      </c>
      <c r="X88" s="8">
        <f t="shared" si="28"/>
        <v>5</v>
      </c>
      <c r="Y88" s="4">
        <f t="shared" si="3"/>
        <v>12</v>
      </c>
      <c r="Z88" s="8">
        <f t="shared" si="29"/>
        <v>1006</v>
      </c>
      <c r="AA88" s="4">
        <f t="shared" si="30"/>
        <v>0</v>
      </c>
      <c r="AB88" s="4">
        <f t="shared" si="31"/>
        <v>0</v>
      </c>
      <c r="AC88" s="4" t="str">
        <f t="shared" si="32"/>
        <v>G0</v>
      </c>
      <c r="AD88" s="4">
        <f t="shared" si="33"/>
        <v>0</v>
      </c>
      <c r="AE88" s="4">
        <f t="shared" si="34"/>
        <v>6.0999999999999943</v>
      </c>
      <c r="AF88" s="19">
        <f t="shared" si="4"/>
        <v>0</v>
      </c>
      <c r="AG88" s="19">
        <f t="shared" si="5"/>
        <v>0</v>
      </c>
      <c r="AH88" s="19"/>
      <c r="AI88" s="19">
        <f t="shared" si="6"/>
        <v>34.327086605006727</v>
      </c>
      <c r="AJ88" s="19">
        <f t="shared" si="7"/>
        <v>24.045249999999971</v>
      </c>
      <c r="AK88" s="19"/>
      <c r="AL88" s="19">
        <f t="shared" si="8"/>
        <v>7.9501132067411389</v>
      </c>
      <c r="AM88" s="19">
        <f t="shared" si="9"/>
        <v>4.5899999999999945</v>
      </c>
      <c r="AN88" s="19">
        <f t="shared" si="35"/>
        <v>9.1799999999999908</v>
      </c>
      <c r="AO88" s="19">
        <f t="shared" si="36"/>
        <v>0.52359877559829882</v>
      </c>
      <c r="AP88" s="19">
        <f t="shared" si="37"/>
        <v>29.999999999999996</v>
      </c>
      <c r="AQ88" s="19">
        <f t="shared" si="54"/>
        <v>28.079999999999934</v>
      </c>
      <c r="AR88" s="19">
        <f t="shared" si="38"/>
        <v>0.29999999999999993</v>
      </c>
      <c r="AS88" s="19">
        <f t="shared" si="39"/>
        <v>-0.51961524227066325</v>
      </c>
      <c r="AT88" s="4" t="s">
        <v>0</v>
      </c>
      <c r="AU88" s="4">
        <f t="shared" si="40"/>
        <v>2402</v>
      </c>
      <c r="AV88" s="19">
        <f t="shared" si="10"/>
        <v>34.627086605006724</v>
      </c>
      <c r="AW88" s="19">
        <f t="shared" si="11"/>
        <v>23.525634757729307</v>
      </c>
      <c r="AX88" s="8">
        <f t="shared" si="41"/>
        <v>5</v>
      </c>
      <c r="AY88" s="4">
        <f t="shared" si="42"/>
        <v>12</v>
      </c>
      <c r="AZ88" s="8">
        <f t="shared" si="43"/>
        <v>1006.1</v>
      </c>
      <c r="BA88" s="4">
        <f t="shared" si="44"/>
        <v>0</v>
      </c>
      <c r="BB88" s="4">
        <f t="shared" si="45"/>
        <v>0</v>
      </c>
      <c r="BC88" s="4" t="str">
        <f t="shared" si="46"/>
        <v>G0</v>
      </c>
      <c r="BD88" s="4">
        <f t="shared" si="47"/>
        <v>0</v>
      </c>
      <c r="BE88" s="19">
        <f t="shared" si="48"/>
        <v>0.91049999999999076</v>
      </c>
      <c r="BF88" s="19">
        <f t="shared" si="49"/>
        <v>1.5063234214470569</v>
      </c>
      <c r="BG88" s="19">
        <f t="shared" si="50"/>
        <v>157.1894087385682</v>
      </c>
      <c r="BH88" s="1" t="str">
        <f t="shared" si="51"/>
        <v>T,2401,33.2,24.1,5,12,1006.0,0,0,G0,0</v>
      </c>
      <c r="BI88" s="1" t="str">
        <f t="shared" si="52"/>
        <v>T,2402,34.6,23.5,5,12,1006.1,0,0,G0,0</v>
      </c>
      <c r="BJ88" s="1" t="str">
        <f t="shared" si="12"/>
        <v>T,2401,33.2,24.1,5,12,1006.0,0,0,G0,0|T,2402,34.6,23.5,5,12,1006.1,0,0,G0,0|</v>
      </c>
      <c r="BK88" s="1" t="str">
        <f t="shared" si="13"/>
        <v>33.5,23.6,5.0,9.0,0.0,27.2,30.0,27.2</v>
      </c>
    </row>
    <row r="89" spans="1:63" x14ac:dyDescent="0.2">
      <c r="A89" s="4">
        <f t="shared" si="55"/>
        <v>6.0999999999999943</v>
      </c>
      <c r="B89" s="4">
        <f t="shared" si="14"/>
        <v>30.499999999999972</v>
      </c>
      <c r="C89" s="4">
        <f t="shared" si="15"/>
        <v>0</v>
      </c>
      <c r="D89" s="4">
        <v>1</v>
      </c>
      <c r="E89" s="4">
        <f t="shared" si="16"/>
        <v>6.0999999999999943</v>
      </c>
      <c r="F89" s="19">
        <f t="shared" si="0"/>
        <v>0</v>
      </c>
      <c r="G89" s="19">
        <f t="shared" si="17"/>
        <v>0</v>
      </c>
      <c r="H89" s="19"/>
      <c r="I89" s="19">
        <f t="shared" si="18"/>
        <v>34.327086605006727</v>
      </c>
      <c r="J89" s="19">
        <f t="shared" si="19"/>
        <v>24.045249999999971</v>
      </c>
      <c r="K89" s="19"/>
      <c r="L89" s="19">
        <f t="shared" si="20"/>
        <v>7.9501132067411389</v>
      </c>
      <c r="M89" s="19">
        <f t="shared" si="21"/>
        <v>4.5899999999999945</v>
      </c>
      <c r="N89" s="19">
        <f t="shared" si="22"/>
        <v>9.1799999999999908</v>
      </c>
      <c r="O89" s="19">
        <f t="shared" si="23"/>
        <v>0.52359877559829882</v>
      </c>
      <c r="P89" s="19">
        <f t="shared" si="24"/>
        <v>29.999999999999996</v>
      </c>
      <c r="Q89" s="19">
        <f t="shared" si="53"/>
        <v>28.090499999999938</v>
      </c>
      <c r="R89" s="19">
        <f t="shared" si="25"/>
        <v>-0.29999999999999993</v>
      </c>
      <c r="S89" s="19">
        <f t="shared" si="26"/>
        <v>0.51961524227066325</v>
      </c>
      <c r="T89" s="4" t="s">
        <v>0</v>
      </c>
      <c r="U89" s="4">
        <f t="shared" si="27"/>
        <v>2401</v>
      </c>
      <c r="V89" s="19">
        <f t="shared" si="1"/>
        <v>34.02708660500673</v>
      </c>
      <c r="W89" s="19">
        <f t="shared" si="2"/>
        <v>24.564865242270635</v>
      </c>
      <c r="X89" s="8">
        <f t="shared" si="28"/>
        <v>5</v>
      </c>
      <c r="Y89" s="4">
        <f t="shared" si="3"/>
        <v>12</v>
      </c>
      <c r="Z89" s="8">
        <f t="shared" si="29"/>
        <v>1006.1</v>
      </c>
      <c r="AA89" s="4">
        <f t="shared" si="30"/>
        <v>0</v>
      </c>
      <c r="AB89" s="4">
        <f t="shared" si="31"/>
        <v>0</v>
      </c>
      <c r="AC89" s="4" t="str">
        <f t="shared" si="32"/>
        <v>G0</v>
      </c>
      <c r="AD89" s="4">
        <f t="shared" si="33"/>
        <v>0</v>
      </c>
      <c r="AE89" s="4">
        <f t="shared" si="34"/>
        <v>6.199999999999994</v>
      </c>
      <c r="AF89" s="19">
        <f t="shared" si="4"/>
        <v>0</v>
      </c>
      <c r="AG89" s="19">
        <f t="shared" si="5"/>
        <v>0</v>
      </c>
      <c r="AH89" s="19"/>
      <c r="AI89" s="19">
        <f t="shared" si="6"/>
        <v>35.128593116209224</v>
      </c>
      <c r="AJ89" s="19">
        <f t="shared" si="7"/>
        <v>24.507999999999971</v>
      </c>
      <c r="AK89" s="19"/>
      <c r="AL89" s="19">
        <f t="shared" si="8"/>
        <v>8.0800170173088048</v>
      </c>
      <c r="AM89" s="19">
        <f t="shared" si="9"/>
        <v>4.6649999999999947</v>
      </c>
      <c r="AN89" s="19">
        <f t="shared" si="35"/>
        <v>9.3299999999999912</v>
      </c>
      <c r="AO89" s="19">
        <f t="shared" si="36"/>
        <v>0.52359877559829882</v>
      </c>
      <c r="AP89" s="19">
        <f t="shared" si="37"/>
        <v>29.999999999999996</v>
      </c>
      <c r="AQ89" s="19">
        <f t="shared" si="54"/>
        <v>29.005499999999934</v>
      </c>
      <c r="AR89" s="19">
        <f t="shared" si="38"/>
        <v>0.29999999999999993</v>
      </c>
      <c r="AS89" s="19">
        <f t="shared" si="39"/>
        <v>-0.51961524227066325</v>
      </c>
      <c r="AT89" s="4" t="s">
        <v>0</v>
      </c>
      <c r="AU89" s="4">
        <f t="shared" si="40"/>
        <v>2402</v>
      </c>
      <c r="AV89" s="19">
        <f t="shared" si="10"/>
        <v>35.428593116209221</v>
      </c>
      <c r="AW89" s="19">
        <f t="shared" si="11"/>
        <v>23.988384757729307</v>
      </c>
      <c r="AX89" s="8">
        <f t="shared" si="41"/>
        <v>5</v>
      </c>
      <c r="AY89" s="4">
        <f t="shared" si="42"/>
        <v>12</v>
      </c>
      <c r="AZ89" s="8">
        <f t="shared" si="43"/>
        <v>1006.2</v>
      </c>
      <c r="BA89" s="4">
        <f t="shared" si="44"/>
        <v>0</v>
      </c>
      <c r="BB89" s="4">
        <f t="shared" si="45"/>
        <v>0</v>
      </c>
      <c r="BC89" s="4" t="str">
        <f t="shared" si="46"/>
        <v>G0</v>
      </c>
      <c r="BD89" s="4">
        <f t="shared" si="47"/>
        <v>0</v>
      </c>
      <c r="BE89" s="19">
        <f t="shared" si="48"/>
        <v>0.9254999999999991</v>
      </c>
      <c r="BF89" s="19">
        <f t="shared" si="49"/>
        <v>1.5154373131211938</v>
      </c>
      <c r="BG89" s="19">
        <f t="shared" si="50"/>
        <v>157.64120583242328</v>
      </c>
      <c r="BH89" s="1" t="str">
        <f t="shared" si="51"/>
        <v>T,2401,34.0,24.6,5,12,1006.1,0,0,G0,0</v>
      </c>
      <c r="BI89" s="1" t="str">
        <f t="shared" si="52"/>
        <v>T,2402,35.4,24.0,5,12,1006.2,0,0,G0,0</v>
      </c>
      <c r="BJ89" s="1" t="str">
        <f t="shared" si="12"/>
        <v/>
      </c>
      <c r="BK89" s="1" t="str">
        <f t="shared" si="13"/>
        <v>34.3,24.0,5.0,9.2,0.0,28.1,30.0,28.1</v>
      </c>
    </row>
    <row r="90" spans="1:63" x14ac:dyDescent="0.2">
      <c r="A90" s="4">
        <f t="shared" si="55"/>
        <v>6.199999999999994</v>
      </c>
      <c r="B90" s="4">
        <f t="shared" si="14"/>
        <v>30.999999999999968</v>
      </c>
      <c r="C90" s="4">
        <f t="shared" si="15"/>
        <v>1</v>
      </c>
      <c r="D90" s="4">
        <v>1</v>
      </c>
      <c r="E90" s="4">
        <f t="shared" si="16"/>
        <v>6.199999999999994</v>
      </c>
      <c r="F90" s="19">
        <f t="shared" si="0"/>
        <v>0</v>
      </c>
      <c r="G90" s="19">
        <f t="shared" si="17"/>
        <v>0</v>
      </c>
      <c r="H90" s="19"/>
      <c r="I90" s="19">
        <f t="shared" si="18"/>
        <v>35.128593116209224</v>
      </c>
      <c r="J90" s="19">
        <f t="shared" si="19"/>
        <v>24.507999999999971</v>
      </c>
      <c r="K90" s="19"/>
      <c r="L90" s="19">
        <f t="shared" si="20"/>
        <v>8.0800170173088048</v>
      </c>
      <c r="M90" s="19">
        <f t="shared" si="21"/>
        <v>4.6649999999999947</v>
      </c>
      <c r="N90" s="19">
        <f t="shared" si="22"/>
        <v>9.3299999999999912</v>
      </c>
      <c r="O90" s="19">
        <f t="shared" si="23"/>
        <v>0.52359877559829882</v>
      </c>
      <c r="P90" s="19">
        <f t="shared" si="24"/>
        <v>29.999999999999996</v>
      </c>
      <c r="Q90" s="19">
        <f t="shared" si="53"/>
        <v>29.015999999999938</v>
      </c>
      <c r="R90" s="19">
        <f t="shared" si="25"/>
        <v>-0.29999999999999993</v>
      </c>
      <c r="S90" s="19">
        <f t="shared" si="26"/>
        <v>0.51961524227066325</v>
      </c>
      <c r="T90" s="4" t="s">
        <v>0</v>
      </c>
      <c r="U90" s="4">
        <f t="shared" si="27"/>
        <v>2401</v>
      </c>
      <c r="V90" s="19">
        <f t="shared" si="1"/>
        <v>34.828593116209227</v>
      </c>
      <c r="W90" s="19">
        <f t="shared" si="2"/>
        <v>25.027615242270635</v>
      </c>
      <c r="X90" s="8">
        <f t="shared" si="28"/>
        <v>5</v>
      </c>
      <c r="Y90" s="4">
        <f t="shared" si="3"/>
        <v>12</v>
      </c>
      <c r="Z90" s="8">
        <f t="shared" si="29"/>
        <v>1006.2</v>
      </c>
      <c r="AA90" s="4">
        <f t="shared" si="30"/>
        <v>0</v>
      </c>
      <c r="AB90" s="4">
        <f t="shared" si="31"/>
        <v>0</v>
      </c>
      <c r="AC90" s="4" t="str">
        <f t="shared" si="32"/>
        <v>G0</v>
      </c>
      <c r="AD90" s="4">
        <f t="shared" si="33"/>
        <v>0</v>
      </c>
      <c r="AE90" s="4">
        <f t="shared" si="34"/>
        <v>6.2999999999999936</v>
      </c>
      <c r="AF90" s="19">
        <f t="shared" si="4"/>
        <v>0</v>
      </c>
      <c r="AG90" s="19">
        <f t="shared" si="5"/>
        <v>0</v>
      </c>
      <c r="AH90" s="19"/>
      <c r="AI90" s="19">
        <f t="shared" si="6"/>
        <v>35.943090008468488</v>
      </c>
      <c r="AJ90" s="19">
        <f t="shared" si="7"/>
        <v>24.978249999999967</v>
      </c>
      <c r="AK90" s="19"/>
      <c r="AL90" s="19">
        <f t="shared" si="8"/>
        <v>8.2099208278764717</v>
      </c>
      <c r="AM90" s="19">
        <f t="shared" si="9"/>
        <v>4.739999999999994</v>
      </c>
      <c r="AN90" s="19">
        <f t="shared" si="35"/>
        <v>9.4799999999999915</v>
      </c>
      <c r="AO90" s="19">
        <f t="shared" si="36"/>
        <v>0.5235987755982987</v>
      </c>
      <c r="AP90" s="19">
        <f t="shared" si="37"/>
        <v>29.999999999999989</v>
      </c>
      <c r="AQ90" s="19">
        <f t="shared" si="54"/>
        <v>29.94599999999993</v>
      </c>
      <c r="AR90" s="19">
        <f t="shared" si="38"/>
        <v>0.29999999999999988</v>
      </c>
      <c r="AS90" s="19">
        <f t="shared" si="39"/>
        <v>-0.51961524227066325</v>
      </c>
      <c r="AT90" s="4" t="s">
        <v>0</v>
      </c>
      <c r="AU90" s="4">
        <f t="shared" si="40"/>
        <v>2402</v>
      </c>
      <c r="AV90" s="19">
        <f t="shared" si="10"/>
        <v>36.243090008468485</v>
      </c>
      <c r="AW90" s="19">
        <f t="shared" si="11"/>
        <v>24.458634757729303</v>
      </c>
      <c r="AX90" s="8">
        <f t="shared" si="41"/>
        <v>5</v>
      </c>
      <c r="AY90" s="4">
        <f t="shared" si="42"/>
        <v>12</v>
      </c>
      <c r="AZ90" s="8">
        <f t="shared" si="43"/>
        <v>1006.3</v>
      </c>
      <c r="BA90" s="4">
        <f t="shared" si="44"/>
        <v>0</v>
      </c>
      <c r="BB90" s="4">
        <f t="shared" si="45"/>
        <v>0</v>
      </c>
      <c r="BC90" s="4" t="str">
        <f t="shared" si="46"/>
        <v>G0</v>
      </c>
      <c r="BD90" s="4">
        <f t="shared" si="47"/>
        <v>0</v>
      </c>
      <c r="BE90" s="19">
        <f t="shared" si="48"/>
        <v>0.94049999999999767</v>
      </c>
      <c r="BF90" s="19">
        <f t="shared" si="49"/>
        <v>1.5246443027801559</v>
      </c>
      <c r="BG90" s="19">
        <f t="shared" si="50"/>
        <v>158.08757379804797</v>
      </c>
      <c r="BH90" s="1" t="str">
        <f t="shared" si="51"/>
        <v>T,2401,34.8,25.0,5,12,1006.2,0,0,G0,0</v>
      </c>
      <c r="BI90" s="1" t="str">
        <f t="shared" si="52"/>
        <v>T,2402,36.2,24.5,5,12,1006.3,0,0,G0,0</v>
      </c>
      <c r="BJ90" s="1" t="str">
        <f t="shared" si="12"/>
        <v>T,2401,34.8,25.0,5,12,1006.2,0,0,G0,0|T,2402,36.2,24.5,5,12,1006.3,0,0,G0,0|</v>
      </c>
      <c r="BK90" s="1" t="str">
        <f t="shared" si="13"/>
        <v>35.1,24.5,5.0,9.3,0.0,29.0,30.0,29.0</v>
      </c>
    </row>
    <row r="91" spans="1:63" x14ac:dyDescent="0.2">
      <c r="A91" s="4">
        <f t="shared" si="55"/>
        <v>6.2999999999999936</v>
      </c>
      <c r="B91" s="4">
        <f t="shared" si="14"/>
        <v>31.499999999999968</v>
      </c>
      <c r="C91" s="4">
        <f t="shared" si="15"/>
        <v>0</v>
      </c>
      <c r="D91" s="4">
        <v>1</v>
      </c>
      <c r="E91" s="4">
        <f t="shared" si="16"/>
        <v>6.2999999999999936</v>
      </c>
      <c r="F91" s="19">
        <f t="shared" si="0"/>
        <v>0</v>
      </c>
      <c r="G91" s="19">
        <f t="shared" si="17"/>
        <v>0</v>
      </c>
      <c r="H91" s="19"/>
      <c r="I91" s="19">
        <f t="shared" si="18"/>
        <v>35.943090008468488</v>
      </c>
      <c r="J91" s="19">
        <f t="shared" si="19"/>
        <v>24.978249999999967</v>
      </c>
      <c r="K91" s="19"/>
      <c r="L91" s="19">
        <f t="shared" si="20"/>
        <v>8.2099208278764717</v>
      </c>
      <c r="M91" s="19">
        <f t="shared" si="21"/>
        <v>4.739999999999994</v>
      </c>
      <c r="N91" s="19">
        <f t="shared" si="22"/>
        <v>9.4799999999999915</v>
      </c>
      <c r="O91" s="19">
        <f t="shared" si="23"/>
        <v>0.5235987755982987</v>
      </c>
      <c r="P91" s="19">
        <f t="shared" si="24"/>
        <v>29.999999999999989</v>
      </c>
      <c r="Q91" s="19">
        <f t="shared" si="53"/>
        <v>29.956499999999934</v>
      </c>
      <c r="R91" s="19">
        <f t="shared" si="25"/>
        <v>-0.29999999999999988</v>
      </c>
      <c r="S91" s="19">
        <f t="shared" si="26"/>
        <v>0.51961524227066325</v>
      </c>
      <c r="T91" s="4" t="s">
        <v>0</v>
      </c>
      <c r="U91" s="4">
        <f t="shared" si="27"/>
        <v>2401</v>
      </c>
      <c r="V91" s="19">
        <f t="shared" si="1"/>
        <v>35.643090008468491</v>
      </c>
      <c r="W91" s="19">
        <f t="shared" si="2"/>
        <v>25.497865242270631</v>
      </c>
      <c r="X91" s="8">
        <f t="shared" si="28"/>
        <v>5</v>
      </c>
      <c r="Y91" s="4">
        <f t="shared" si="3"/>
        <v>12</v>
      </c>
      <c r="Z91" s="8">
        <f t="shared" si="29"/>
        <v>1006.3</v>
      </c>
      <c r="AA91" s="4">
        <f t="shared" si="30"/>
        <v>0</v>
      </c>
      <c r="AB91" s="4">
        <f t="shared" si="31"/>
        <v>0</v>
      </c>
      <c r="AC91" s="4" t="str">
        <f t="shared" si="32"/>
        <v>G0</v>
      </c>
      <c r="AD91" s="4">
        <f t="shared" si="33"/>
        <v>0</v>
      </c>
      <c r="AE91" s="4">
        <f t="shared" si="34"/>
        <v>6.3999999999999932</v>
      </c>
      <c r="AF91" s="19">
        <f t="shared" si="4"/>
        <v>0</v>
      </c>
      <c r="AG91" s="19">
        <f t="shared" si="5"/>
        <v>0</v>
      </c>
      <c r="AH91" s="19"/>
      <c r="AI91" s="19">
        <f t="shared" si="6"/>
        <v>36.770577281784512</v>
      </c>
      <c r="AJ91" s="19">
        <f t="shared" si="7"/>
        <v>25.455999999999968</v>
      </c>
      <c r="AK91" s="19"/>
      <c r="AL91" s="19">
        <f t="shared" si="8"/>
        <v>8.3398246384441368</v>
      </c>
      <c r="AM91" s="19">
        <f t="shared" si="9"/>
        <v>4.8149999999999942</v>
      </c>
      <c r="AN91" s="19">
        <f t="shared" si="35"/>
        <v>9.6299999999999901</v>
      </c>
      <c r="AO91" s="19">
        <f t="shared" si="36"/>
        <v>0.52359877559829882</v>
      </c>
      <c r="AP91" s="19">
        <f t="shared" si="37"/>
        <v>29.999999999999996</v>
      </c>
      <c r="AQ91" s="19">
        <f t="shared" si="54"/>
        <v>30.901499999999924</v>
      </c>
      <c r="AR91" s="19">
        <f t="shared" si="38"/>
        <v>0.29999999999999993</v>
      </c>
      <c r="AS91" s="19">
        <f t="shared" si="39"/>
        <v>-0.51961524227066325</v>
      </c>
      <c r="AT91" s="4" t="s">
        <v>0</v>
      </c>
      <c r="AU91" s="4">
        <f t="shared" si="40"/>
        <v>2402</v>
      </c>
      <c r="AV91" s="19">
        <f t="shared" si="10"/>
        <v>37.070577281784509</v>
      </c>
      <c r="AW91" s="19">
        <f t="shared" si="11"/>
        <v>24.936384757729304</v>
      </c>
      <c r="AX91" s="8">
        <f t="shared" si="41"/>
        <v>5</v>
      </c>
      <c r="AY91" s="4">
        <f t="shared" si="42"/>
        <v>12</v>
      </c>
      <c r="AZ91" s="8">
        <f t="shared" si="43"/>
        <v>1006.4</v>
      </c>
      <c r="BA91" s="4">
        <f t="shared" si="44"/>
        <v>0</v>
      </c>
      <c r="BB91" s="4">
        <f t="shared" si="45"/>
        <v>0</v>
      </c>
      <c r="BC91" s="4" t="str">
        <f t="shared" si="46"/>
        <v>G0</v>
      </c>
      <c r="BD91" s="4">
        <f t="shared" si="47"/>
        <v>0</v>
      </c>
      <c r="BE91" s="19">
        <f t="shared" si="48"/>
        <v>0.95549999999999369</v>
      </c>
      <c r="BF91" s="19">
        <f t="shared" si="49"/>
        <v>1.5339427140541997</v>
      </c>
      <c r="BG91" s="19">
        <f t="shared" si="50"/>
        <v>158.5285566979874</v>
      </c>
      <c r="BH91" s="1" t="str">
        <f t="shared" si="51"/>
        <v>T,2401,35.6,25.5,5,12,1006.3,0,0,G0,0</v>
      </c>
      <c r="BI91" s="1" t="str">
        <f t="shared" si="52"/>
        <v>T,2402,37.1,24.9,5,12,1006.4,0,0,G0,0</v>
      </c>
      <c r="BJ91" s="1" t="str">
        <f t="shared" si="12"/>
        <v/>
      </c>
      <c r="BK91" s="1" t="str">
        <f t="shared" si="13"/>
        <v>35.9,25.0,5.0,9.5,0.0,30.0,30.0,30.0</v>
      </c>
    </row>
    <row r="92" spans="1:63" x14ac:dyDescent="0.2">
      <c r="A92" s="4">
        <f t="shared" si="55"/>
        <v>6.3999999999999932</v>
      </c>
      <c r="B92" s="4">
        <f t="shared" si="14"/>
        <v>31.999999999999964</v>
      </c>
      <c r="C92" s="4">
        <f t="shared" si="15"/>
        <v>1</v>
      </c>
      <c r="D92" s="4">
        <v>1</v>
      </c>
      <c r="E92" s="4">
        <f t="shared" si="16"/>
        <v>6.3999999999999932</v>
      </c>
      <c r="F92" s="19">
        <f t="shared" ref="F92:F155" si="56">$B$14 + $D$14*$E92 + 0.5*$F$14*$E92*$E92</f>
        <v>0</v>
      </c>
      <c r="G92" s="19">
        <f t="shared" si="17"/>
        <v>0</v>
      </c>
      <c r="H92" s="19"/>
      <c r="I92" s="19">
        <f t="shared" si="18"/>
        <v>36.770577281784512</v>
      </c>
      <c r="J92" s="19">
        <f t="shared" si="19"/>
        <v>25.455999999999968</v>
      </c>
      <c r="K92" s="19"/>
      <c r="L92" s="19">
        <f t="shared" si="20"/>
        <v>8.3398246384441368</v>
      </c>
      <c r="M92" s="19">
        <f t="shared" si="21"/>
        <v>4.8149999999999942</v>
      </c>
      <c r="N92" s="19">
        <f t="shared" si="22"/>
        <v>9.6299999999999901</v>
      </c>
      <c r="O92" s="19">
        <f t="shared" si="23"/>
        <v>0.52359877559829882</v>
      </c>
      <c r="P92" s="19">
        <f t="shared" si="24"/>
        <v>29.999999999999996</v>
      </c>
      <c r="Q92" s="19">
        <f t="shared" si="53"/>
        <v>30.911999999999928</v>
      </c>
      <c r="R92" s="19">
        <f t="shared" si="25"/>
        <v>-0.29999999999999993</v>
      </c>
      <c r="S92" s="19">
        <f t="shared" si="26"/>
        <v>0.51961524227066325</v>
      </c>
      <c r="T92" s="4" t="s">
        <v>0</v>
      </c>
      <c r="U92" s="4">
        <f t="shared" si="27"/>
        <v>2401</v>
      </c>
      <c r="V92" s="19">
        <f t="shared" ref="V92:V155" si="57">I92+R92</f>
        <v>36.470577281784514</v>
      </c>
      <c r="W92" s="19">
        <f t="shared" ref="W92:W155" si="58">J92+S92</f>
        <v>25.975615242270631</v>
      </c>
      <c r="X92" s="8">
        <f t="shared" si="28"/>
        <v>5</v>
      </c>
      <c r="Y92" s="4">
        <f t="shared" ref="Y92:Y155" si="59">$B$22</f>
        <v>12</v>
      </c>
      <c r="Z92" s="8">
        <f t="shared" si="29"/>
        <v>1006.4</v>
      </c>
      <c r="AA92" s="4">
        <f t="shared" si="30"/>
        <v>0</v>
      </c>
      <c r="AB92" s="4">
        <f t="shared" si="31"/>
        <v>0</v>
      </c>
      <c r="AC92" s="4" t="str">
        <f t="shared" si="32"/>
        <v>G0</v>
      </c>
      <c r="AD92" s="4">
        <f t="shared" si="33"/>
        <v>0</v>
      </c>
      <c r="AE92" s="4">
        <f t="shared" si="34"/>
        <v>6.4999999999999929</v>
      </c>
      <c r="AF92" s="19">
        <f t="shared" ref="AF92:AF155" si="60">$B$14 + $D$14*$AE92 + 0.5*$F$14*$AE92*$AE92</f>
        <v>0</v>
      </c>
      <c r="AG92" s="19">
        <f t="shared" ref="AG92:AG155" si="61">$D$14+ $F$14*$AE92</f>
        <v>0</v>
      </c>
      <c r="AH92" s="19"/>
      <c r="AI92" s="19">
        <f t="shared" ref="AI92:AI155" si="62">$B$7 + $B$10*$AE92 + 0.5*$B$12*$AE92*$AE92 + $B$13*COS(AF92)</f>
        <v>37.611054936157302</v>
      </c>
      <c r="AJ92" s="19">
        <f t="shared" ref="AJ92:AJ155" si="63">$D$7 + $D$10*$AE92 + 0.5*$D$12*$AE92*$AE92 + $B$13*SIN(AF92)</f>
        <v>25.941249999999961</v>
      </c>
      <c r="AK92" s="19"/>
      <c r="AL92" s="19">
        <f t="shared" ref="AL92:AL155" si="64">$B$10 + $B$12*$AE92 - $B$13*SIN(AF92)*AG92</f>
        <v>8.4697284490118019</v>
      </c>
      <c r="AM92" s="19">
        <f t="shared" ref="AM92:AM155" si="65">$D$10 + $D$12*$AE92 + $B$13*COS(AF92)*AG92</f>
        <v>4.8899999999999935</v>
      </c>
      <c r="AN92" s="19">
        <f t="shared" si="35"/>
        <v>9.7799999999999887</v>
      </c>
      <c r="AO92" s="19">
        <f t="shared" si="36"/>
        <v>0.5235987755982987</v>
      </c>
      <c r="AP92" s="19">
        <f t="shared" si="37"/>
        <v>29.999999999999989</v>
      </c>
      <c r="AQ92" s="19">
        <f t="shared" si="54"/>
        <v>31.871999999999915</v>
      </c>
      <c r="AR92" s="19">
        <f t="shared" si="38"/>
        <v>0.29999999999999988</v>
      </c>
      <c r="AS92" s="19">
        <f t="shared" si="39"/>
        <v>-0.51961524227066325</v>
      </c>
      <c r="AT92" s="4" t="s">
        <v>0</v>
      </c>
      <c r="AU92" s="4">
        <f t="shared" si="40"/>
        <v>2402</v>
      </c>
      <c r="AV92" s="19">
        <f t="shared" ref="AV92:AV155" si="66">AI92+AR92</f>
        <v>37.911054936157299</v>
      </c>
      <c r="AW92" s="19">
        <f t="shared" ref="AW92:AW155" si="67">AJ92+AS92</f>
        <v>25.421634757729297</v>
      </c>
      <c r="AX92" s="8">
        <f t="shared" si="41"/>
        <v>5</v>
      </c>
      <c r="AY92" s="4">
        <f t="shared" si="42"/>
        <v>12</v>
      </c>
      <c r="AZ92" s="8">
        <f t="shared" si="43"/>
        <v>1006.5</v>
      </c>
      <c r="BA92" s="4">
        <f t="shared" si="44"/>
        <v>0</v>
      </c>
      <c r="BB92" s="4">
        <f t="shared" si="45"/>
        <v>0</v>
      </c>
      <c r="BC92" s="4" t="str">
        <f t="shared" si="46"/>
        <v>G0</v>
      </c>
      <c r="BD92" s="4">
        <f t="shared" si="47"/>
        <v>0</v>
      </c>
      <c r="BE92" s="19">
        <f t="shared" si="48"/>
        <v>0.97049999999999048</v>
      </c>
      <c r="BF92" s="19">
        <f t="shared" si="49"/>
        <v>1.5433308945265016</v>
      </c>
      <c r="BG92" s="19">
        <f t="shared" si="50"/>
        <v>158.96420009022711</v>
      </c>
      <c r="BH92" s="1" t="str">
        <f t="shared" si="51"/>
        <v>T,2401,36.5,26.0,5,12,1006.4,0,0,G0,0</v>
      </c>
      <c r="BI92" s="1" t="str">
        <f t="shared" si="52"/>
        <v>T,2402,37.9,25.4,5,12,1006.5,0,0,G0,0</v>
      </c>
      <c r="BJ92" s="1" t="str">
        <f t="shared" ref="BJ92:BJ155" si="68">IF(C92=1,CONCATENATE(BH92,$BH$25,BI92,$BH$25),"")</f>
        <v>T,2401,36.5,26.0,5,12,1006.4,0,0,G0,0|T,2402,37.9,25.4,5,12,1006.5,0,0,G0,0|</v>
      </c>
      <c r="BK92" s="1" t="str">
        <f t="shared" ref="BK92:BK155" si="69">CONCATENATE(TEXT(I92,"0.0"),",",TEXT(J92,"0.0"),",",TEXT($F$7,"0.0"),",",TEXT(N92,"0.0"),",",TEXT(0,"0.0"),",",TEXT($Q92,"0.0"),",",TEXT($P92,"0.0"),",",TEXT($Q92,"0.0"))</f>
        <v>36.8,25.5,5.0,9.6,0.0,30.9,30.0,30.9</v>
      </c>
    </row>
    <row r="93" spans="1:63" x14ac:dyDescent="0.2">
      <c r="A93" s="4">
        <f t="shared" si="55"/>
        <v>6.4999999999999929</v>
      </c>
      <c r="B93" s="4">
        <f t="shared" ref="B93:B156" si="70">A93/$B$17</f>
        <v>32.499999999999964</v>
      </c>
      <c r="C93" s="4">
        <f t="shared" ref="C93:C156" si="71">IF(B93-INT(B93+0.001)&gt;0.001,0,1)</f>
        <v>0</v>
      </c>
      <c r="D93" s="4">
        <v>1</v>
      </c>
      <c r="E93" s="4">
        <f t="shared" ref="E93:E156" si="72">$A93+$B$21</f>
        <v>6.4999999999999929</v>
      </c>
      <c r="F93" s="19">
        <f t="shared" si="56"/>
        <v>0</v>
      </c>
      <c r="G93" s="19">
        <f t="shared" ref="G93:G156" si="73">$D$14 + $F$14*$E93</f>
        <v>0</v>
      </c>
      <c r="H93" s="19"/>
      <c r="I93" s="19">
        <f t="shared" ref="I93:I156" si="74">$B$7 + $B$10*$E93 +  0.5*$B$12*$E93*$E93 + $B$13*COS(F93)</f>
        <v>37.611054936157302</v>
      </c>
      <c r="J93" s="19">
        <f t="shared" ref="J93:J156" si="75">$D$7 + $D$10*$E93 + 0.5*$D$12*$E93*$E93 + $B$13*SIN(F93)</f>
        <v>25.941249999999961</v>
      </c>
      <c r="K93" s="19"/>
      <c r="L93" s="19">
        <f t="shared" ref="L93:L156" si="76">$B$10 + $B$12*$E93 - $B$13*SIN(F93)*$G93</f>
        <v>8.4697284490118019</v>
      </c>
      <c r="M93" s="19">
        <f t="shared" ref="M93:M156" si="77">$D$10 + $D$12*$E93 + $B$13*COS(F93)*$G93</f>
        <v>4.8899999999999935</v>
      </c>
      <c r="N93" s="19">
        <f t="shared" ref="N93:N156" si="78">SQRT(L93*L93+M93*M93)</f>
        <v>9.7799999999999887</v>
      </c>
      <c r="O93" s="19">
        <f t="shared" ref="O93:O156" si="79">ATAN2(L93,M93)</f>
        <v>0.5235987755982987</v>
      </c>
      <c r="P93" s="19">
        <f t="shared" ref="P93:P156" si="80">O93/$H$12</f>
        <v>29.999999999999989</v>
      </c>
      <c r="Q93" s="19">
        <f t="shared" si="53"/>
        <v>31.882499999999919</v>
      </c>
      <c r="R93" s="19">
        <f t="shared" ref="R93:R156" si="81">$B$20*COS(O93)-$D$20*SIN(O93)</f>
        <v>-0.29999999999999988</v>
      </c>
      <c r="S93" s="19">
        <f t="shared" ref="S93:S156" si="82">$B$20*SIN(O93)+$D$20*COS(O93)</f>
        <v>0.51961524227066325</v>
      </c>
      <c r="T93" s="4" t="s">
        <v>0</v>
      </c>
      <c r="U93" s="4">
        <f t="shared" ref="U93:U156" si="83">$B$19</f>
        <v>2401</v>
      </c>
      <c r="V93" s="19">
        <f t="shared" si="57"/>
        <v>37.311054936157305</v>
      </c>
      <c r="W93" s="19">
        <f t="shared" si="58"/>
        <v>26.460865242270625</v>
      </c>
      <c r="X93" s="8">
        <f t="shared" ref="X93:X156" si="84">$F$7</f>
        <v>5</v>
      </c>
      <c r="Y93" s="4">
        <f t="shared" si="59"/>
        <v>12</v>
      </c>
      <c r="Z93" s="8">
        <f t="shared" ref="Z93:Z156" si="85">$B$5 + E93</f>
        <v>1006.5</v>
      </c>
      <c r="AA93" s="4">
        <f t="shared" ref="AA93:AA156" si="86">$J$19</f>
        <v>0</v>
      </c>
      <c r="AB93" s="4">
        <f t="shared" ref="AB93:AB156" si="87">$J$20</f>
        <v>0</v>
      </c>
      <c r="AC93" s="4" t="str">
        <f t="shared" ref="AC93:AC156" si="88">$J$21</f>
        <v>G0</v>
      </c>
      <c r="AD93" s="4">
        <f t="shared" ref="AD93:AD156" si="89">$J$22</f>
        <v>0</v>
      </c>
      <c r="AE93" s="4">
        <f t="shared" ref="AE93:AE156" si="90">$A93+$F$21</f>
        <v>6.5999999999999925</v>
      </c>
      <c r="AF93" s="19">
        <f t="shared" si="60"/>
        <v>0</v>
      </c>
      <c r="AG93" s="19">
        <f t="shared" si="61"/>
        <v>0</v>
      </c>
      <c r="AH93" s="19"/>
      <c r="AI93" s="19">
        <f t="shared" si="62"/>
        <v>38.464522971586867</v>
      </c>
      <c r="AJ93" s="19">
        <f t="shared" si="63"/>
        <v>26.433999999999962</v>
      </c>
      <c r="AK93" s="19"/>
      <c r="AL93" s="19">
        <f t="shared" si="64"/>
        <v>8.599632259579467</v>
      </c>
      <c r="AM93" s="19">
        <f t="shared" si="65"/>
        <v>4.9649999999999936</v>
      </c>
      <c r="AN93" s="19">
        <f t="shared" ref="AN93:AN156" si="91">SQRT(AL93*AL93+AM93*AM93)</f>
        <v>9.9299999999999891</v>
      </c>
      <c r="AO93" s="19">
        <f t="shared" ref="AO93:AO156" si="92">ATAN2(AL93,AM93)</f>
        <v>0.52359877559829882</v>
      </c>
      <c r="AP93" s="19">
        <f t="shared" ref="AP93:AP156" si="93">AO93/$H$12</f>
        <v>29.999999999999996</v>
      </c>
      <c r="AQ93" s="19">
        <f t="shared" si="54"/>
        <v>32.857499999999916</v>
      </c>
      <c r="AR93" s="19">
        <f t="shared" ref="AR93:AR156" si="94">$F$20*COS(AO93)-$H$20*SIN(AO93)</f>
        <v>0.29999999999999993</v>
      </c>
      <c r="AS93" s="19">
        <f t="shared" ref="AS93:AS156" si="95">$F$20*SIN(AO93)+$H$20*COS(AO93)</f>
        <v>-0.51961524227066325</v>
      </c>
      <c r="AT93" s="4" t="s">
        <v>0</v>
      </c>
      <c r="AU93" s="4">
        <f t="shared" ref="AU93:AU156" si="96">$F$19</f>
        <v>2402</v>
      </c>
      <c r="AV93" s="19">
        <f t="shared" si="66"/>
        <v>38.764522971586864</v>
      </c>
      <c r="AW93" s="19">
        <f t="shared" si="67"/>
        <v>25.914384757729298</v>
      </c>
      <c r="AX93" s="8">
        <f t="shared" ref="AX93:AX156" si="97">$F$7</f>
        <v>5</v>
      </c>
      <c r="AY93" s="4">
        <f t="shared" ref="AY93:AY156" si="98">$F$22</f>
        <v>12</v>
      </c>
      <c r="AZ93" s="8">
        <f t="shared" ref="AZ93:AZ156" si="99">$B$5 + AE93</f>
        <v>1006.6</v>
      </c>
      <c r="BA93" s="4">
        <f t="shared" ref="BA93:BA156" si="100">$J$19</f>
        <v>0</v>
      </c>
      <c r="BB93" s="4">
        <f t="shared" ref="BB93:BB156" si="101">$J$20</f>
        <v>0</v>
      </c>
      <c r="BC93" s="4" t="str">
        <f t="shared" ref="BC93:BC156" si="102">$J$21</f>
        <v>G0</v>
      </c>
      <c r="BD93" s="4">
        <f t="shared" ref="BD93:BD156" si="103">$J$22</f>
        <v>0</v>
      </c>
      <c r="BE93" s="19">
        <f t="shared" ref="BE93:BE156" si="104">SQRT((I93-AI93)*(I93-AI93)+(J93-AJ93)*(J93-AJ93))</f>
        <v>0.9855000000000006</v>
      </c>
      <c r="BF93" s="19">
        <f t="shared" ref="BF93:BF156" si="105">SQRT((V93-AV93)*(V93-AV93)+(W93-AW93)*(W93-AW93))</f>
        <v>1.5528072159801374</v>
      </c>
      <c r="BG93" s="19">
        <f t="shared" ref="BG93:BG156" si="106">ATAN2(V93-AV93,W93-AW93)/$H$12</f>
        <v>159.39455090588334</v>
      </c>
      <c r="BH93" s="1" t="str">
        <f t="shared" ref="BH93:BH156" si="107">CONCATENATE(T93,",",U93,",",TEXT(V93,"0.0"),",",TEXT(W93,"0.0"),",",X93,",",Y93,",",TEXT(Z93,"0.0"),",",AA93,",",AB93,",",AC93,",",AD93)</f>
        <v>T,2401,37.3,26.5,5,12,1006.5,0,0,G0,0</v>
      </c>
      <c r="BI93" s="1" t="str">
        <f t="shared" ref="BI93:BI156" si="108">CONCATENATE(AT93,",",AU93,",",TEXT(AV93,"0.0"),",",TEXT(AW93,"0.0"),",",AX93,",",AY93,",",TEXT(AZ93,"0.0"),",",BA93,",",BB93,",",BC93,",",BD93)</f>
        <v>T,2402,38.8,25.9,5,12,1006.6,0,0,G0,0</v>
      </c>
      <c r="BJ93" s="1" t="str">
        <f t="shared" si="68"/>
        <v/>
      </c>
      <c r="BK93" s="1" t="str">
        <f t="shared" si="69"/>
        <v>37.6,25.9,5.0,9.8,0.0,31.9,30.0,31.9</v>
      </c>
    </row>
    <row r="94" spans="1:63" x14ac:dyDescent="0.2">
      <c r="A94" s="4">
        <f t="shared" si="55"/>
        <v>6.5999999999999925</v>
      </c>
      <c r="B94" s="4">
        <f t="shared" si="70"/>
        <v>32.999999999999957</v>
      </c>
      <c r="C94" s="4">
        <f t="shared" si="71"/>
        <v>1</v>
      </c>
      <c r="D94" s="4">
        <v>1</v>
      </c>
      <c r="E94" s="4">
        <f t="shared" si="72"/>
        <v>6.5999999999999925</v>
      </c>
      <c r="F94" s="19">
        <f t="shared" si="56"/>
        <v>0</v>
      </c>
      <c r="G94" s="19">
        <f t="shared" si="73"/>
        <v>0</v>
      </c>
      <c r="H94" s="19"/>
      <c r="I94" s="19">
        <f t="shared" si="74"/>
        <v>38.464522971586867</v>
      </c>
      <c r="J94" s="19">
        <f t="shared" si="75"/>
        <v>26.433999999999962</v>
      </c>
      <c r="K94" s="19"/>
      <c r="L94" s="19">
        <f t="shared" si="76"/>
        <v>8.599632259579467</v>
      </c>
      <c r="M94" s="19">
        <f t="shared" si="77"/>
        <v>4.9649999999999936</v>
      </c>
      <c r="N94" s="19">
        <f t="shared" si="78"/>
        <v>9.9299999999999891</v>
      </c>
      <c r="O94" s="19">
        <f t="shared" si="79"/>
        <v>0.52359877559829882</v>
      </c>
      <c r="P94" s="19">
        <f t="shared" si="80"/>
        <v>29.999999999999996</v>
      </c>
      <c r="Q94" s="19">
        <f t="shared" ref="Q94:Q157" si="109">Q93+ SQRT( (I94-I93)* (I94-I93) + (J94-J93)* (J94-J93))</f>
        <v>32.867999999999917</v>
      </c>
      <c r="R94" s="19">
        <f t="shared" si="81"/>
        <v>-0.29999999999999993</v>
      </c>
      <c r="S94" s="19">
        <f t="shared" si="82"/>
        <v>0.51961524227066325</v>
      </c>
      <c r="T94" s="4" t="s">
        <v>0</v>
      </c>
      <c r="U94" s="4">
        <f t="shared" si="83"/>
        <v>2401</v>
      </c>
      <c r="V94" s="19">
        <f t="shared" si="57"/>
        <v>38.164522971586869</v>
      </c>
      <c r="W94" s="19">
        <f t="shared" si="58"/>
        <v>26.953615242270626</v>
      </c>
      <c r="X94" s="8">
        <f t="shared" si="84"/>
        <v>5</v>
      </c>
      <c r="Y94" s="4">
        <f t="shared" si="59"/>
        <v>12</v>
      </c>
      <c r="Z94" s="8">
        <f t="shared" si="85"/>
        <v>1006.6</v>
      </c>
      <c r="AA94" s="4">
        <f t="shared" si="86"/>
        <v>0</v>
      </c>
      <c r="AB94" s="4">
        <f t="shared" si="87"/>
        <v>0</v>
      </c>
      <c r="AC94" s="4" t="str">
        <f t="shared" si="88"/>
        <v>G0</v>
      </c>
      <c r="AD94" s="4">
        <f t="shared" si="89"/>
        <v>0</v>
      </c>
      <c r="AE94" s="4">
        <f t="shared" si="90"/>
        <v>6.6999999999999922</v>
      </c>
      <c r="AF94" s="19">
        <f t="shared" si="60"/>
        <v>0</v>
      </c>
      <c r="AG94" s="19">
        <f t="shared" si="61"/>
        <v>0</v>
      </c>
      <c r="AH94" s="19"/>
      <c r="AI94" s="19">
        <f t="shared" si="62"/>
        <v>39.330981388073191</v>
      </c>
      <c r="AJ94" s="19">
        <f t="shared" si="63"/>
        <v>26.93424999999996</v>
      </c>
      <c r="AK94" s="19"/>
      <c r="AL94" s="19">
        <f t="shared" si="64"/>
        <v>8.7295360701471321</v>
      </c>
      <c r="AM94" s="19">
        <f t="shared" si="65"/>
        <v>5.0399999999999929</v>
      </c>
      <c r="AN94" s="19">
        <f t="shared" si="91"/>
        <v>10.079999999999988</v>
      </c>
      <c r="AO94" s="19">
        <f t="shared" si="92"/>
        <v>0.52359877559829882</v>
      </c>
      <c r="AP94" s="19">
        <f t="shared" si="93"/>
        <v>29.999999999999996</v>
      </c>
      <c r="AQ94" s="19">
        <f t="shared" ref="AQ94:AQ157" si="110">AQ93+ SQRT( (AI94-AI93)* (AI94-AI93) + (AJ94-AJ93)* (AJ94-AJ93))</f>
        <v>33.857999999999912</v>
      </c>
      <c r="AR94" s="19">
        <f t="shared" si="94"/>
        <v>0.29999999999999993</v>
      </c>
      <c r="AS94" s="19">
        <f t="shared" si="95"/>
        <v>-0.51961524227066325</v>
      </c>
      <c r="AT94" s="4" t="s">
        <v>0</v>
      </c>
      <c r="AU94" s="4">
        <f t="shared" si="96"/>
        <v>2402</v>
      </c>
      <c r="AV94" s="19">
        <f t="shared" si="66"/>
        <v>39.630981388073188</v>
      </c>
      <c r="AW94" s="19">
        <f t="shared" si="67"/>
        <v>26.414634757729296</v>
      </c>
      <c r="AX94" s="8">
        <f t="shared" si="97"/>
        <v>5</v>
      </c>
      <c r="AY94" s="4">
        <f t="shared" si="98"/>
        <v>12</v>
      </c>
      <c r="AZ94" s="8">
        <f t="shared" si="99"/>
        <v>1006.7</v>
      </c>
      <c r="BA94" s="4">
        <f t="shared" si="100"/>
        <v>0</v>
      </c>
      <c r="BB94" s="4">
        <f t="shared" si="101"/>
        <v>0</v>
      </c>
      <c r="BC94" s="4" t="str">
        <f t="shared" si="102"/>
        <v>G0</v>
      </c>
      <c r="BD94" s="4">
        <f t="shared" si="103"/>
        <v>0</v>
      </c>
      <c r="BE94" s="19">
        <f t="shared" si="104"/>
        <v>1.0004999999999931</v>
      </c>
      <c r="BF94" s="19">
        <f t="shared" si="105"/>
        <v>1.5623700745981945</v>
      </c>
      <c r="BG94" s="19">
        <f t="shared" si="106"/>
        <v>159.81965733156636</v>
      </c>
      <c r="BH94" s="1" t="str">
        <f t="shared" si="107"/>
        <v>T,2401,38.2,27.0,5,12,1006.6,0,0,G0,0</v>
      </c>
      <c r="BI94" s="1" t="str">
        <f t="shared" si="108"/>
        <v>T,2402,39.6,26.4,5,12,1006.7,0,0,G0,0</v>
      </c>
      <c r="BJ94" s="1" t="str">
        <f t="shared" si="68"/>
        <v>T,2401,38.2,27.0,5,12,1006.6,0,0,G0,0|T,2402,39.6,26.4,5,12,1006.7,0,0,G0,0|</v>
      </c>
      <c r="BK94" s="1" t="str">
        <f t="shared" si="69"/>
        <v>38.5,26.4,5.0,9.9,0.0,32.9,30.0,32.9</v>
      </c>
    </row>
    <row r="95" spans="1:63" x14ac:dyDescent="0.2">
      <c r="A95" s="4">
        <f t="shared" ref="A95:A158" si="111">A94+$B$16</f>
        <v>6.6999999999999922</v>
      </c>
      <c r="B95" s="4">
        <f t="shared" si="70"/>
        <v>33.499999999999957</v>
      </c>
      <c r="C95" s="4">
        <f t="shared" si="71"/>
        <v>0</v>
      </c>
      <c r="D95" s="4">
        <v>1</v>
      </c>
      <c r="E95" s="4">
        <f t="shared" si="72"/>
        <v>6.6999999999999922</v>
      </c>
      <c r="F95" s="19">
        <f t="shared" si="56"/>
        <v>0</v>
      </c>
      <c r="G95" s="19">
        <f t="shared" si="73"/>
        <v>0</v>
      </c>
      <c r="H95" s="19"/>
      <c r="I95" s="19">
        <f t="shared" si="74"/>
        <v>39.330981388073191</v>
      </c>
      <c r="J95" s="19">
        <f t="shared" si="75"/>
        <v>26.93424999999996</v>
      </c>
      <c r="K95" s="19"/>
      <c r="L95" s="19">
        <f t="shared" si="76"/>
        <v>8.7295360701471321</v>
      </c>
      <c r="M95" s="19">
        <f t="shared" si="77"/>
        <v>5.0399999999999929</v>
      </c>
      <c r="N95" s="19">
        <f t="shared" si="78"/>
        <v>10.079999999999988</v>
      </c>
      <c r="O95" s="19">
        <f t="shared" si="79"/>
        <v>0.52359877559829882</v>
      </c>
      <c r="P95" s="19">
        <f t="shared" si="80"/>
        <v>29.999999999999996</v>
      </c>
      <c r="Q95" s="19">
        <f t="shared" si="109"/>
        <v>33.868499999999912</v>
      </c>
      <c r="R95" s="19">
        <f t="shared" si="81"/>
        <v>-0.29999999999999993</v>
      </c>
      <c r="S95" s="19">
        <f t="shared" si="82"/>
        <v>0.51961524227066325</v>
      </c>
      <c r="T95" s="4" t="s">
        <v>0</v>
      </c>
      <c r="U95" s="4">
        <f t="shared" si="83"/>
        <v>2401</v>
      </c>
      <c r="V95" s="19">
        <f t="shared" si="57"/>
        <v>39.030981388073194</v>
      </c>
      <c r="W95" s="19">
        <f t="shared" si="58"/>
        <v>27.453865242270624</v>
      </c>
      <c r="X95" s="8">
        <f t="shared" si="84"/>
        <v>5</v>
      </c>
      <c r="Y95" s="4">
        <f t="shared" si="59"/>
        <v>12</v>
      </c>
      <c r="Z95" s="8">
        <f t="shared" si="85"/>
        <v>1006.7</v>
      </c>
      <c r="AA95" s="4">
        <f t="shared" si="86"/>
        <v>0</v>
      </c>
      <c r="AB95" s="4">
        <f t="shared" si="87"/>
        <v>0</v>
      </c>
      <c r="AC95" s="4" t="str">
        <f t="shared" si="88"/>
        <v>G0</v>
      </c>
      <c r="AD95" s="4">
        <f t="shared" si="89"/>
        <v>0</v>
      </c>
      <c r="AE95" s="4">
        <f t="shared" si="90"/>
        <v>6.7999999999999918</v>
      </c>
      <c r="AF95" s="19">
        <f t="shared" si="60"/>
        <v>0</v>
      </c>
      <c r="AG95" s="19">
        <f t="shared" si="61"/>
        <v>0</v>
      </c>
      <c r="AH95" s="19"/>
      <c r="AI95" s="19">
        <f t="shared" si="62"/>
        <v>40.210430185616282</v>
      </c>
      <c r="AJ95" s="19">
        <f t="shared" si="63"/>
        <v>27.441999999999958</v>
      </c>
      <c r="AK95" s="19"/>
      <c r="AL95" s="19">
        <f t="shared" si="64"/>
        <v>8.8594398807147972</v>
      </c>
      <c r="AM95" s="19">
        <f t="shared" si="65"/>
        <v>5.1149999999999931</v>
      </c>
      <c r="AN95" s="19">
        <f t="shared" si="91"/>
        <v>10.229999999999988</v>
      </c>
      <c r="AO95" s="19">
        <f t="shared" si="92"/>
        <v>0.52359877559829882</v>
      </c>
      <c r="AP95" s="19">
        <f t="shared" si="93"/>
        <v>29.999999999999996</v>
      </c>
      <c r="AQ95" s="19">
        <f t="shared" si="110"/>
        <v>34.873499999999908</v>
      </c>
      <c r="AR95" s="19">
        <f t="shared" si="94"/>
        <v>0.29999999999999993</v>
      </c>
      <c r="AS95" s="19">
        <f t="shared" si="95"/>
        <v>-0.51961524227066325</v>
      </c>
      <c r="AT95" s="4" t="s">
        <v>0</v>
      </c>
      <c r="AU95" s="4">
        <f t="shared" si="96"/>
        <v>2402</v>
      </c>
      <c r="AV95" s="19">
        <f t="shared" si="66"/>
        <v>40.510430185616279</v>
      </c>
      <c r="AW95" s="19">
        <f t="shared" si="67"/>
        <v>26.922384757729294</v>
      </c>
      <c r="AX95" s="8">
        <f t="shared" si="97"/>
        <v>5</v>
      </c>
      <c r="AY95" s="4">
        <f t="shared" si="98"/>
        <v>12</v>
      </c>
      <c r="AZ95" s="8">
        <f t="shared" si="99"/>
        <v>1006.8</v>
      </c>
      <c r="BA95" s="4">
        <f t="shared" si="100"/>
        <v>0</v>
      </c>
      <c r="BB95" s="4">
        <f t="shared" si="101"/>
        <v>0</v>
      </c>
      <c r="BC95" s="4" t="str">
        <f t="shared" si="102"/>
        <v>G0</v>
      </c>
      <c r="BD95" s="4">
        <f t="shared" si="103"/>
        <v>0</v>
      </c>
      <c r="BE95" s="19">
        <f t="shared" si="104"/>
        <v>1.0154999999999936</v>
      </c>
      <c r="BF95" s="19">
        <f t="shared" si="105"/>
        <v>1.5720178911195535</v>
      </c>
      <c r="BG95" s="19">
        <f t="shared" si="106"/>
        <v>160.23956869642282</v>
      </c>
      <c r="BH95" s="1" t="str">
        <f t="shared" si="107"/>
        <v>T,2401,39.0,27.5,5,12,1006.7,0,0,G0,0</v>
      </c>
      <c r="BI95" s="1" t="str">
        <f t="shared" si="108"/>
        <v>T,2402,40.5,26.9,5,12,1006.8,0,0,G0,0</v>
      </c>
      <c r="BJ95" s="1" t="str">
        <f t="shared" si="68"/>
        <v/>
      </c>
      <c r="BK95" s="1" t="str">
        <f t="shared" si="69"/>
        <v>39.3,26.9,5.0,10.1,0.0,33.9,30.0,33.9</v>
      </c>
    </row>
    <row r="96" spans="1:63" x14ac:dyDescent="0.2">
      <c r="A96" s="4">
        <f t="shared" si="111"/>
        <v>6.7999999999999918</v>
      </c>
      <c r="B96" s="4">
        <f t="shared" si="70"/>
        <v>33.999999999999957</v>
      </c>
      <c r="C96" s="4">
        <f t="shared" si="71"/>
        <v>1</v>
      </c>
      <c r="D96" s="4">
        <v>1</v>
      </c>
      <c r="E96" s="4">
        <f t="shared" si="72"/>
        <v>6.7999999999999918</v>
      </c>
      <c r="F96" s="19">
        <f t="shared" si="56"/>
        <v>0</v>
      </c>
      <c r="G96" s="19">
        <f t="shared" si="73"/>
        <v>0</v>
      </c>
      <c r="H96" s="19"/>
      <c r="I96" s="19">
        <f t="shared" si="74"/>
        <v>40.210430185616282</v>
      </c>
      <c r="J96" s="19">
        <f t="shared" si="75"/>
        <v>27.441999999999958</v>
      </c>
      <c r="K96" s="19"/>
      <c r="L96" s="19">
        <f t="shared" si="76"/>
        <v>8.8594398807147972</v>
      </c>
      <c r="M96" s="19">
        <f t="shared" si="77"/>
        <v>5.1149999999999931</v>
      </c>
      <c r="N96" s="19">
        <f t="shared" si="78"/>
        <v>10.229999999999988</v>
      </c>
      <c r="O96" s="19">
        <f t="shared" si="79"/>
        <v>0.52359877559829882</v>
      </c>
      <c r="P96" s="19">
        <f t="shared" si="80"/>
        <v>29.999999999999996</v>
      </c>
      <c r="Q96" s="19">
        <f t="shared" si="109"/>
        <v>34.883999999999908</v>
      </c>
      <c r="R96" s="19">
        <f t="shared" si="81"/>
        <v>-0.29999999999999993</v>
      </c>
      <c r="S96" s="19">
        <f t="shared" si="82"/>
        <v>0.51961524227066325</v>
      </c>
      <c r="T96" s="4" t="s">
        <v>0</v>
      </c>
      <c r="U96" s="4">
        <f t="shared" si="83"/>
        <v>2401</v>
      </c>
      <c r="V96" s="19">
        <f t="shared" si="57"/>
        <v>39.910430185616285</v>
      </c>
      <c r="W96" s="19">
        <f t="shared" si="58"/>
        <v>27.961615242270621</v>
      </c>
      <c r="X96" s="8">
        <f t="shared" si="84"/>
        <v>5</v>
      </c>
      <c r="Y96" s="4">
        <f t="shared" si="59"/>
        <v>12</v>
      </c>
      <c r="Z96" s="8">
        <f t="shared" si="85"/>
        <v>1006.8</v>
      </c>
      <c r="AA96" s="4">
        <f t="shared" si="86"/>
        <v>0</v>
      </c>
      <c r="AB96" s="4">
        <f t="shared" si="87"/>
        <v>0</v>
      </c>
      <c r="AC96" s="4" t="str">
        <f t="shared" si="88"/>
        <v>G0</v>
      </c>
      <c r="AD96" s="4">
        <f t="shared" si="89"/>
        <v>0</v>
      </c>
      <c r="AE96" s="4">
        <f t="shared" si="90"/>
        <v>6.8999999999999915</v>
      </c>
      <c r="AF96" s="19">
        <f t="shared" si="60"/>
        <v>0</v>
      </c>
      <c r="AG96" s="19">
        <f t="shared" si="61"/>
        <v>0</v>
      </c>
      <c r="AH96" s="19"/>
      <c r="AI96" s="19">
        <f t="shared" si="62"/>
        <v>41.10286936421614</v>
      </c>
      <c r="AJ96" s="19">
        <f t="shared" si="63"/>
        <v>27.957249999999952</v>
      </c>
      <c r="AK96" s="19"/>
      <c r="AL96" s="19">
        <f t="shared" si="64"/>
        <v>8.9893436912824622</v>
      </c>
      <c r="AM96" s="19">
        <f t="shared" si="65"/>
        <v>5.1899999999999924</v>
      </c>
      <c r="AN96" s="19">
        <f t="shared" si="91"/>
        <v>10.379999999999987</v>
      </c>
      <c r="AO96" s="19">
        <f t="shared" si="92"/>
        <v>0.52359877559829882</v>
      </c>
      <c r="AP96" s="19">
        <f t="shared" si="93"/>
        <v>29.999999999999996</v>
      </c>
      <c r="AQ96" s="19">
        <f t="shared" si="110"/>
        <v>35.903999999999897</v>
      </c>
      <c r="AR96" s="19">
        <f t="shared" si="94"/>
        <v>0.29999999999999993</v>
      </c>
      <c r="AS96" s="19">
        <f t="shared" si="95"/>
        <v>-0.51961524227066325</v>
      </c>
      <c r="AT96" s="4" t="s">
        <v>0</v>
      </c>
      <c r="AU96" s="4">
        <f t="shared" si="96"/>
        <v>2402</v>
      </c>
      <c r="AV96" s="19">
        <f t="shared" si="66"/>
        <v>41.402869364216137</v>
      </c>
      <c r="AW96" s="19">
        <f t="shared" si="67"/>
        <v>27.437634757729288</v>
      </c>
      <c r="AX96" s="8">
        <f t="shared" si="97"/>
        <v>5</v>
      </c>
      <c r="AY96" s="4">
        <f t="shared" si="98"/>
        <v>12</v>
      </c>
      <c r="AZ96" s="8">
        <f t="shared" si="99"/>
        <v>1006.9</v>
      </c>
      <c r="BA96" s="4">
        <f t="shared" si="100"/>
        <v>0</v>
      </c>
      <c r="BB96" s="4">
        <f t="shared" si="101"/>
        <v>0</v>
      </c>
      <c r="BC96" s="4" t="str">
        <f t="shared" si="102"/>
        <v>G0</v>
      </c>
      <c r="BD96" s="4">
        <f t="shared" si="103"/>
        <v>0</v>
      </c>
      <c r="BE96" s="19">
        <f t="shared" si="104"/>
        <v>1.030499999999992</v>
      </c>
      <c r="BF96" s="19">
        <f t="shared" si="105"/>
        <v>1.5817491109527997</v>
      </c>
      <c r="BG96" s="19">
        <f t="shared" si="106"/>
        <v>160.6543353638184</v>
      </c>
      <c r="BH96" s="1" t="str">
        <f t="shared" si="107"/>
        <v>T,2401,39.9,28.0,5,12,1006.8,0,0,G0,0</v>
      </c>
      <c r="BI96" s="1" t="str">
        <f t="shared" si="108"/>
        <v>T,2402,41.4,27.4,5,12,1006.9,0,0,G0,0</v>
      </c>
      <c r="BJ96" s="1" t="str">
        <f t="shared" si="68"/>
        <v>T,2401,39.9,28.0,5,12,1006.8,0,0,G0,0|T,2402,41.4,27.4,5,12,1006.9,0,0,G0,0|</v>
      </c>
      <c r="BK96" s="1" t="str">
        <f t="shared" si="69"/>
        <v>40.2,27.4,5.0,10.2,0.0,34.9,30.0,34.9</v>
      </c>
    </row>
    <row r="97" spans="1:63" x14ac:dyDescent="0.2">
      <c r="A97" s="4">
        <f t="shared" si="111"/>
        <v>6.8999999999999915</v>
      </c>
      <c r="B97" s="4">
        <f t="shared" si="70"/>
        <v>34.499999999999957</v>
      </c>
      <c r="C97" s="4">
        <f t="shared" si="71"/>
        <v>0</v>
      </c>
      <c r="D97" s="4">
        <v>1</v>
      </c>
      <c r="E97" s="4">
        <f t="shared" si="72"/>
        <v>6.8999999999999915</v>
      </c>
      <c r="F97" s="19">
        <f t="shared" si="56"/>
        <v>0</v>
      </c>
      <c r="G97" s="19">
        <f t="shared" si="73"/>
        <v>0</v>
      </c>
      <c r="H97" s="19"/>
      <c r="I97" s="19">
        <f t="shared" si="74"/>
        <v>41.10286936421614</v>
      </c>
      <c r="J97" s="19">
        <f t="shared" si="75"/>
        <v>27.957249999999952</v>
      </c>
      <c r="K97" s="19"/>
      <c r="L97" s="19">
        <f t="shared" si="76"/>
        <v>8.9893436912824622</v>
      </c>
      <c r="M97" s="19">
        <f t="shared" si="77"/>
        <v>5.1899999999999924</v>
      </c>
      <c r="N97" s="19">
        <f t="shared" si="78"/>
        <v>10.379999999999987</v>
      </c>
      <c r="O97" s="19">
        <f t="shared" si="79"/>
        <v>0.52359877559829882</v>
      </c>
      <c r="P97" s="19">
        <f t="shared" si="80"/>
        <v>29.999999999999996</v>
      </c>
      <c r="Q97" s="19">
        <f t="shared" si="109"/>
        <v>35.914499999999897</v>
      </c>
      <c r="R97" s="19">
        <f t="shared" si="81"/>
        <v>-0.29999999999999993</v>
      </c>
      <c r="S97" s="19">
        <f t="shared" si="82"/>
        <v>0.51961524227066325</v>
      </c>
      <c r="T97" s="4" t="s">
        <v>0</v>
      </c>
      <c r="U97" s="4">
        <f t="shared" si="83"/>
        <v>2401</v>
      </c>
      <c r="V97" s="19">
        <f t="shared" si="57"/>
        <v>40.802869364216143</v>
      </c>
      <c r="W97" s="19">
        <f t="shared" si="58"/>
        <v>28.476865242270616</v>
      </c>
      <c r="X97" s="8">
        <f t="shared" si="84"/>
        <v>5</v>
      </c>
      <c r="Y97" s="4">
        <f t="shared" si="59"/>
        <v>12</v>
      </c>
      <c r="Z97" s="8">
        <f t="shared" si="85"/>
        <v>1006.9</v>
      </c>
      <c r="AA97" s="4">
        <f t="shared" si="86"/>
        <v>0</v>
      </c>
      <c r="AB97" s="4">
        <f t="shared" si="87"/>
        <v>0</v>
      </c>
      <c r="AC97" s="4" t="str">
        <f t="shared" si="88"/>
        <v>G0</v>
      </c>
      <c r="AD97" s="4">
        <f t="shared" si="89"/>
        <v>0</v>
      </c>
      <c r="AE97" s="4">
        <f t="shared" si="90"/>
        <v>6.9999999999999911</v>
      </c>
      <c r="AF97" s="19">
        <f t="shared" si="60"/>
        <v>0</v>
      </c>
      <c r="AG97" s="19">
        <f t="shared" si="61"/>
        <v>0</v>
      </c>
      <c r="AH97" s="19"/>
      <c r="AI97" s="19">
        <f t="shared" si="62"/>
        <v>42.008298923872772</v>
      </c>
      <c r="AJ97" s="19">
        <f t="shared" si="63"/>
        <v>28.479999999999951</v>
      </c>
      <c r="AK97" s="19"/>
      <c r="AL97" s="19">
        <f t="shared" si="64"/>
        <v>9.1192475018501291</v>
      </c>
      <c r="AM97" s="19">
        <f t="shared" si="65"/>
        <v>5.2649999999999926</v>
      </c>
      <c r="AN97" s="19">
        <f t="shared" si="91"/>
        <v>10.529999999999987</v>
      </c>
      <c r="AO97" s="19">
        <f t="shared" si="92"/>
        <v>0.52359877559829882</v>
      </c>
      <c r="AP97" s="19">
        <f t="shared" si="93"/>
        <v>29.999999999999996</v>
      </c>
      <c r="AQ97" s="19">
        <f t="shared" si="110"/>
        <v>36.949499999999901</v>
      </c>
      <c r="AR97" s="19">
        <f t="shared" si="94"/>
        <v>0.29999999999999993</v>
      </c>
      <c r="AS97" s="19">
        <f t="shared" si="95"/>
        <v>-0.51961524227066325</v>
      </c>
      <c r="AT97" s="4" t="s">
        <v>0</v>
      </c>
      <c r="AU97" s="4">
        <f t="shared" si="96"/>
        <v>2402</v>
      </c>
      <c r="AV97" s="19">
        <f t="shared" si="66"/>
        <v>42.308298923872769</v>
      </c>
      <c r="AW97" s="19">
        <f t="shared" si="67"/>
        <v>27.960384757729287</v>
      </c>
      <c r="AX97" s="8">
        <f t="shared" si="97"/>
        <v>5</v>
      </c>
      <c r="AY97" s="4">
        <f t="shared" si="98"/>
        <v>12</v>
      </c>
      <c r="AZ97" s="8">
        <f t="shared" si="99"/>
        <v>1007</v>
      </c>
      <c r="BA97" s="4">
        <f t="shared" si="100"/>
        <v>0</v>
      </c>
      <c r="BB97" s="4">
        <f t="shared" si="101"/>
        <v>0</v>
      </c>
      <c r="BC97" s="4" t="str">
        <f t="shared" si="102"/>
        <v>G0</v>
      </c>
      <c r="BD97" s="4">
        <f t="shared" si="103"/>
        <v>0</v>
      </c>
      <c r="BE97" s="19">
        <f t="shared" si="104"/>
        <v>1.0455000000000005</v>
      </c>
      <c r="BF97" s="19">
        <f t="shared" si="105"/>
        <v>1.5915622042509021</v>
      </c>
      <c r="BG97" s="19">
        <f t="shared" si="106"/>
        <v>161.06400862763363</v>
      </c>
      <c r="BH97" s="1" t="str">
        <f t="shared" si="107"/>
        <v>T,2401,40.8,28.5,5,12,1006.9,0,0,G0,0</v>
      </c>
      <c r="BI97" s="1" t="str">
        <f t="shared" si="108"/>
        <v>T,2402,42.3,28.0,5,12,1007.0,0,0,G0,0</v>
      </c>
      <c r="BJ97" s="1" t="str">
        <f t="shared" si="68"/>
        <v/>
      </c>
      <c r="BK97" s="1" t="str">
        <f t="shared" si="69"/>
        <v>41.1,28.0,5.0,10.4,0.0,35.9,30.0,35.9</v>
      </c>
    </row>
    <row r="98" spans="1:63" x14ac:dyDescent="0.2">
      <c r="A98" s="4">
        <f t="shared" si="111"/>
        <v>6.9999999999999911</v>
      </c>
      <c r="B98" s="4">
        <f t="shared" si="70"/>
        <v>34.99999999999995</v>
      </c>
      <c r="C98" s="4">
        <f t="shared" si="71"/>
        <v>1</v>
      </c>
      <c r="D98" s="4">
        <v>1</v>
      </c>
      <c r="E98" s="4">
        <f t="shared" si="72"/>
        <v>6.9999999999999911</v>
      </c>
      <c r="F98" s="19">
        <f t="shared" si="56"/>
        <v>0</v>
      </c>
      <c r="G98" s="19">
        <f t="shared" si="73"/>
        <v>0</v>
      </c>
      <c r="H98" s="19"/>
      <c r="I98" s="19">
        <f t="shared" si="74"/>
        <v>42.008298923872772</v>
      </c>
      <c r="J98" s="19">
        <f t="shared" si="75"/>
        <v>28.479999999999951</v>
      </c>
      <c r="K98" s="19"/>
      <c r="L98" s="19">
        <f t="shared" si="76"/>
        <v>9.1192475018501291</v>
      </c>
      <c r="M98" s="19">
        <f t="shared" si="77"/>
        <v>5.2649999999999926</v>
      </c>
      <c r="N98" s="19">
        <f t="shared" si="78"/>
        <v>10.529999999999987</v>
      </c>
      <c r="O98" s="19">
        <f t="shared" si="79"/>
        <v>0.52359877559829882</v>
      </c>
      <c r="P98" s="19">
        <f t="shared" si="80"/>
        <v>29.999999999999996</v>
      </c>
      <c r="Q98" s="19">
        <f t="shared" si="109"/>
        <v>36.959999999999894</v>
      </c>
      <c r="R98" s="19">
        <f t="shared" si="81"/>
        <v>-0.29999999999999993</v>
      </c>
      <c r="S98" s="19">
        <f t="shared" si="82"/>
        <v>0.51961524227066325</v>
      </c>
      <c r="T98" s="4" t="s">
        <v>0</v>
      </c>
      <c r="U98" s="4">
        <f t="shared" si="83"/>
        <v>2401</v>
      </c>
      <c r="V98" s="19">
        <f t="shared" si="57"/>
        <v>41.708298923872775</v>
      </c>
      <c r="W98" s="19">
        <f t="shared" si="58"/>
        <v>28.999615242270615</v>
      </c>
      <c r="X98" s="8">
        <f t="shared" si="84"/>
        <v>5</v>
      </c>
      <c r="Y98" s="4">
        <f t="shared" si="59"/>
        <v>12</v>
      </c>
      <c r="Z98" s="8">
        <f t="shared" si="85"/>
        <v>1007</v>
      </c>
      <c r="AA98" s="4">
        <f t="shared" si="86"/>
        <v>0</v>
      </c>
      <c r="AB98" s="4">
        <f t="shared" si="87"/>
        <v>0</v>
      </c>
      <c r="AC98" s="4" t="str">
        <f t="shared" si="88"/>
        <v>G0</v>
      </c>
      <c r="AD98" s="4">
        <f t="shared" si="89"/>
        <v>0</v>
      </c>
      <c r="AE98" s="4">
        <f t="shared" si="90"/>
        <v>7.0999999999999908</v>
      </c>
      <c r="AF98" s="19">
        <f t="shared" si="60"/>
        <v>0</v>
      </c>
      <c r="AG98" s="19">
        <f t="shared" si="61"/>
        <v>0</v>
      </c>
      <c r="AH98" s="19"/>
      <c r="AI98" s="19">
        <f t="shared" si="62"/>
        <v>42.926718864586171</v>
      </c>
      <c r="AJ98" s="19">
        <f t="shared" si="63"/>
        <v>29.010249999999949</v>
      </c>
      <c r="AK98" s="19"/>
      <c r="AL98" s="19">
        <f t="shared" si="64"/>
        <v>9.2491513124177942</v>
      </c>
      <c r="AM98" s="19">
        <f t="shared" si="65"/>
        <v>5.3399999999999919</v>
      </c>
      <c r="AN98" s="19">
        <f t="shared" si="91"/>
        <v>10.679999999999987</v>
      </c>
      <c r="AO98" s="19">
        <f t="shared" si="92"/>
        <v>0.5235987755982987</v>
      </c>
      <c r="AP98" s="19">
        <f t="shared" si="93"/>
        <v>29.999999999999989</v>
      </c>
      <c r="AQ98" s="19">
        <f t="shared" si="110"/>
        <v>38.009999999999899</v>
      </c>
      <c r="AR98" s="19">
        <f t="shared" si="94"/>
        <v>0.29999999999999988</v>
      </c>
      <c r="AS98" s="19">
        <f t="shared" si="95"/>
        <v>-0.51961524227066325</v>
      </c>
      <c r="AT98" s="4" t="s">
        <v>0</v>
      </c>
      <c r="AU98" s="4">
        <f t="shared" si="96"/>
        <v>2402</v>
      </c>
      <c r="AV98" s="19">
        <f t="shared" si="66"/>
        <v>43.226718864586168</v>
      </c>
      <c r="AW98" s="19">
        <f t="shared" si="67"/>
        <v>28.490634757729286</v>
      </c>
      <c r="AX98" s="8">
        <f t="shared" si="97"/>
        <v>5</v>
      </c>
      <c r="AY98" s="4">
        <f t="shared" si="98"/>
        <v>12</v>
      </c>
      <c r="AZ98" s="8">
        <f t="shared" si="99"/>
        <v>1007.1</v>
      </c>
      <c r="BA98" s="4">
        <f t="shared" si="100"/>
        <v>0</v>
      </c>
      <c r="BB98" s="4">
        <f t="shared" si="101"/>
        <v>0</v>
      </c>
      <c r="BC98" s="4" t="str">
        <f t="shared" si="102"/>
        <v>G0</v>
      </c>
      <c r="BD98" s="4">
        <f t="shared" si="103"/>
        <v>0</v>
      </c>
      <c r="BE98" s="19">
        <f t="shared" si="104"/>
        <v>1.0605000000000009</v>
      </c>
      <c r="BF98" s="19">
        <f t="shared" si="105"/>
        <v>1.6014556659489485</v>
      </c>
      <c r="BG98" s="19">
        <f t="shared" si="106"/>
        <v>161.46864061311072</v>
      </c>
      <c r="BH98" s="1" t="str">
        <f t="shared" si="107"/>
        <v>T,2401,41.7,29.0,5,12,1007.0,0,0,G0,0</v>
      </c>
      <c r="BI98" s="1" t="str">
        <f t="shared" si="108"/>
        <v>T,2402,43.2,28.5,5,12,1007.1,0,0,G0,0</v>
      </c>
      <c r="BJ98" s="1" t="str">
        <f t="shared" si="68"/>
        <v>T,2401,41.7,29.0,5,12,1007.0,0,0,G0,0|T,2402,43.2,28.5,5,12,1007.1,0,0,G0,0|</v>
      </c>
      <c r="BK98" s="1" t="str">
        <f t="shared" si="69"/>
        <v>42.0,28.5,5.0,10.5,0.0,37.0,30.0,37.0</v>
      </c>
    </row>
    <row r="99" spans="1:63" x14ac:dyDescent="0.2">
      <c r="A99" s="4">
        <f t="shared" si="111"/>
        <v>7.0999999999999908</v>
      </c>
      <c r="B99" s="4">
        <f t="shared" si="70"/>
        <v>35.49999999999995</v>
      </c>
      <c r="C99" s="4">
        <f t="shared" si="71"/>
        <v>0</v>
      </c>
      <c r="D99" s="4">
        <v>1</v>
      </c>
      <c r="E99" s="4">
        <f t="shared" si="72"/>
        <v>7.0999999999999908</v>
      </c>
      <c r="F99" s="19">
        <f t="shared" si="56"/>
        <v>0</v>
      </c>
      <c r="G99" s="19">
        <f t="shared" si="73"/>
        <v>0</v>
      </c>
      <c r="H99" s="19"/>
      <c r="I99" s="19">
        <f t="shared" si="74"/>
        <v>42.926718864586171</v>
      </c>
      <c r="J99" s="19">
        <f t="shared" si="75"/>
        <v>29.010249999999949</v>
      </c>
      <c r="K99" s="19"/>
      <c r="L99" s="19">
        <f t="shared" si="76"/>
        <v>9.2491513124177942</v>
      </c>
      <c r="M99" s="19">
        <f t="shared" si="77"/>
        <v>5.3399999999999919</v>
      </c>
      <c r="N99" s="19">
        <f t="shared" si="78"/>
        <v>10.679999999999987</v>
      </c>
      <c r="O99" s="19">
        <f t="shared" si="79"/>
        <v>0.5235987755982987</v>
      </c>
      <c r="P99" s="19">
        <f t="shared" si="80"/>
        <v>29.999999999999989</v>
      </c>
      <c r="Q99" s="19">
        <f t="shared" si="109"/>
        <v>38.020499999999892</v>
      </c>
      <c r="R99" s="19">
        <f t="shared" si="81"/>
        <v>-0.29999999999999988</v>
      </c>
      <c r="S99" s="19">
        <f t="shared" si="82"/>
        <v>0.51961524227066325</v>
      </c>
      <c r="T99" s="4" t="s">
        <v>0</v>
      </c>
      <c r="U99" s="4">
        <f t="shared" si="83"/>
        <v>2401</v>
      </c>
      <c r="V99" s="19">
        <f t="shared" si="57"/>
        <v>42.626718864586174</v>
      </c>
      <c r="W99" s="19">
        <f t="shared" si="58"/>
        <v>29.529865242270613</v>
      </c>
      <c r="X99" s="8">
        <f t="shared" si="84"/>
        <v>5</v>
      </c>
      <c r="Y99" s="4">
        <f t="shared" si="59"/>
        <v>12</v>
      </c>
      <c r="Z99" s="8">
        <f t="shared" si="85"/>
        <v>1007.1</v>
      </c>
      <c r="AA99" s="4">
        <f t="shared" si="86"/>
        <v>0</v>
      </c>
      <c r="AB99" s="4">
        <f t="shared" si="87"/>
        <v>0</v>
      </c>
      <c r="AC99" s="4" t="str">
        <f t="shared" si="88"/>
        <v>G0</v>
      </c>
      <c r="AD99" s="4">
        <f t="shared" si="89"/>
        <v>0</v>
      </c>
      <c r="AE99" s="4">
        <f t="shared" si="90"/>
        <v>7.1999999999999904</v>
      </c>
      <c r="AF99" s="19">
        <f t="shared" si="60"/>
        <v>0</v>
      </c>
      <c r="AG99" s="19">
        <f t="shared" si="61"/>
        <v>0</v>
      </c>
      <c r="AH99" s="19"/>
      <c r="AI99" s="19">
        <f t="shared" si="62"/>
        <v>43.858129186356322</v>
      </c>
      <c r="AJ99" s="19">
        <f t="shared" si="63"/>
        <v>29.547999999999949</v>
      </c>
      <c r="AK99" s="19"/>
      <c r="AL99" s="19">
        <f t="shared" si="64"/>
        <v>9.3790551229854593</v>
      </c>
      <c r="AM99" s="19">
        <f t="shared" si="65"/>
        <v>5.414999999999992</v>
      </c>
      <c r="AN99" s="19">
        <f t="shared" si="91"/>
        <v>10.829999999999986</v>
      </c>
      <c r="AO99" s="19">
        <f t="shared" si="92"/>
        <v>0.52359877559829882</v>
      </c>
      <c r="AP99" s="19">
        <f t="shared" si="93"/>
        <v>29.999999999999996</v>
      </c>
      <c r="AQ99" s="19">
        <f t="shared" si="110"/>
        <v>39.08549999999989</v>
      </c>
      <c r="AR99" s="19">
        <f t="shared" si="94"/>
        <v>0.29999999999999993</v>
      </c>
      <c r="AS99" s="19">
        <f t="shared" si="95"/>
        <v>-0.51961524227066325</v>
      </c>
      <c r="AT99" s="4" t="s">
        <v>0</v>
      </c>
      <c r="AU99" s="4">
        <f t="shared" si="96"/>
        <v>2402</v>
      </c>
      <c r="AV99" s="19">
        <f t="shared" si="66"/>
        <v>44.158129186356319</v>
      </c>
      <c r="AW99" s="19">
        <f t="shared" si="67"/>
        <v>29.028384757729285</v>
      </c>
      <c r="AX99" s="8">
        <f t="shared" si="97"/>
        <v>5</v>
      </c>
      <c r="AY99" s="4">
        <f t="shared" si="98"/>
        <v>12</v>
      </c>
      <c r="AZ99" s="8">
        <f t="shared" si="99"/>
        <v>1007.2</v>
      </c>
      <c r="BA99" s="4">
        <f t="shared" si="100"/>
        <v>0</v>
      </c>
      <c r="BB99" s="4">
        <f t="shared" si="101"/>
        <v>0</v>
      </c>
      <c r="BC99" s="4" t="str">
        <f t="shared" si="102"/>
        <v>G0</v>
      </c>
      <c r="BD99" s="4">
        <f t="shared" si="103"/>
        <v>0</v>
      </c>
      <c r="BE99" s="19">
        <f t="shared" si="104"/>
        <v>1.0754999999999888</v>
      </c>
      <c r="BF99" s="19">
        <f t="shared" si="105"/>
        <v>1.6114280157673651</v>
      </c>
      <c r="BG99" s="19">
        <f t="shared" si="106"/>
        <v>161.86828418219235</v>
      </c>
      <c r="BH99" s="1" t="str">
        <f t="shared" si="107"/>
        <v>T,2401,42.6,29.5,5,12,1007.1,0,0,G0,0</v>
      </c>
      <c r="BI99" s="1" t="str">
        <f t="shared" si="108"/>
        <v>T,2402,44.2,29.0,5,12,1007.2,0,0,G0,0</v>
      </c>
      <c r="BJ99" s="1" t="str">
        <f t="shared" si="68"/>
        <v/>
      </c>
      <c r="BK99" s="1" t="str">
        <f t="shared" si="69"/>
        <v>42.9,29.0,5.0,10.7,0.0,38.0,30.0,38.0</v>
      </c>
    </row>
    <row r="100" spans="1:63" x14ac:dyDescent="0.2">
      <c r="A100" s="4">
        <f t="shared" si="111"/>
        <v>7.1999999999999904</v>
      </c>
      <c r="B100" s="4">
        <f t="shared" si="70"/>
        <v>35.99999999999995</v>
      </c>
      <c r="C100" s="4">
        <f t="shared" si="71"/>
        <v>1</v>
      </c>
      <c r="D100" s="4">
        <v>1</v>
      </c>
      <c r="E100" s="4">
        <f t="shared" si="72"/>
        <v>7.1999999999999904</v>
      </c>
      <c r="F100" s="19">
        <f t="shared" si="56"/>
        <v>0</v>
      </c>
      <c r="G100" s="19">
        <f t="shared" si="73"/>
        <v>0</v>
      </c>
      <c r="H100" s="19"/>
      <c r="I100" s="19">
        <f t="shared" si="74"/>
        <v>43.858129186356322</v>
      </c>
      <c r="J100" s="19">
        <f t="shared" si="75"/>
        <v>29.547999999999949</v>
      </c>
      <c r="K100" s="19"/>
      <c r="L100" s="19">
        <f t="shared" si="76"/>
        <v>9.3790551229854593</v>
      </c>
      <c r="M100" s="19">
        <f t="shared" si="77"/>
        <v>5.414999999999992</v>
      </c>
      <c r="N100" s="19">
        <f t="shared" si="78"/>
        <v>10.829999999999986</v>
      </c>
      <c r="O100" s="19">
        <f t="shared" si="79"/>
        <v>0.52359877559829882</v>
      </c>
      <c r="P100" s="19">
        <f t="shared" si="80"/>
        <v>29.999999999999996</v>
      </c>
      <c r="Q100" s="19">
        <f t="shared" si="109"/>
        <v>39.095999999999883</v>
      </c>
      <c r="R100" s="19">
        <f t="shared" si="81"/>
        <v>-0.29999999999999993</v>
      </c>
      <c r="S100" s="19">
        <f t="shared" si="82"/>
        <v>0.51961524227066325</v>
      </c>
      <c r="T100" s="4" t="s">
        <v>0</v>
      </c>
      <c r="U100" s="4">
        <f t="shared" si="83"/>
        <v>2401</v>
      </c>
      <c r="V100" s="19">
        <f t="shared" si="57"/>
        <v>43.558129186356325</v>
      </c>
      <c r="W100" s="19">
        <f t="shared" si="58"/>
        <v>30.067615242270612</v>
      </c>
      <c r="X100" s="8">
        <f t="shared" si="84"/>
        <v>5</v>
      </c>
      <c r="Y100" s="4">
        <f t="shared" si="59"/>
        <v>12</v>
      </c>
      <c r="Z100" s="8">
        <f t="shared" si="85"/>
        <v>1007.2</v>
      </c>
      <c r="AA100" s="4">
        <f t="shared" si="86"/>
        <v>0</v>
      </c>
      <c r="AB100" s="4">
        <f t="shared" si="87"/>
        <v>0</v>
      </c>
      <c r="AC100" s="4" t="str">
        <f t="shared" si="88"/>
        <v>G0</v>
      </c>
      <c r="AD100" s="4">
        <f t="shared" si="89"/>
        <v>0</v>
      </c>
      <c r="AE100" s="4">
        <f t="shared" si="90"/>
        <v>7.2999999999999901</v>
      </c>
      <c r="AF100" s="19">
        <f t="shared" si="60"/>
        <v>0</v>
      </c>
      <c r="AG100" s="19">
        <f t="shared" si="61"/>
        <v>0</v>
      </c>
      <c r="AH100" s="19"/>
      <c r="AI100" s="19">
        <f t="shared" si="62"/>
        <v>44.802529889183248</v>
      </c>
      <c r="AJ100" s="19">
        <f t="shared" si="63"/>
        <v>30.093249999999944</v>
      </c>
      <c r="AK100" s="19"/>
      <c r="AL100" s="19">
        <f t="shared" si="64"/>
        <v>9.5089589335531244</v>
      </c>
      <c r="AM100" s="19">
        <f t="shared" si="65"/>
        <v>5.4899999999999913</v>
      </c>
      <c r="AN100" s="19">
        <f t="shared" si="91"/>
        <v>10.979999999999984</v>
      </c>
      <c r="AO100" s="19">
        <f t="shared" si="92"/>
        <v>0.52359877559829882</v>
      </c>
      <c r="AP100" s="19">
        <f t="shared" si="93"/>
        <v>29.999999999999996</v>
      </c>
      <c r="AQ100" s="19">
        <f t="shared" si="110"/>
        <v>40.175999999999881</v>
      </c>
      <c r="AR100" s="19">
        <f t="shared" si="94"/>
        <v>0.29999999999999993</v>
      </c>
      <c r="AS100" s="19">
        <f t="shared" si="95"/>
        <v>-0.51961524227066325</v>
      </c>
      <c r="AT100" s="4" t="s">
        <v>0</v>
      </c>
      <c r="AU100" s="4">
        <f t="shared" si="96"/>
        <v>2402</v>
      </c>
      <c r="AV100" s="19">
        <f t="shared" si="66"/>
        <v>45.102529889183245</v>
      </c>
      <c r="AW100" s="19">
        <f t="shared" si="67"/>
        <v>29.57363475772928</v>
      </c>
      <c r="AX100" s="8">
        <f t="shared" si="97"/>
        <v>5</v>
      </c>
      <c r="AY100" s="4">
        <f t="shared" si="98"/>
        <v>12</v>
      </c>
      <c r="AZ100" s="8">
        <f t="shared" si="99"/>
        <v>1007.3</v>
      </c>
      <c r="BA100" s="4">
        <f t="shared" si="100"/>
        <v>0</v>
      </c>
      <c r="BB100" s="4">
        <f t="shared" si="101"/>
        <v>0</v>
      </c>
      <c r="BC100" s="4" t="str">
        <f t="shared" si="102"/>
        <v>G0</v>
      </c>
      <c r="BD100" s="4">
        <f t="shared" si="103"/>
        <v>0</v>
      </c>
      <c r="BE100" s="19">
        <f t="shared" si="104"/>
        <v>1.0904999999999936</v>
      </c>
      <c r="BF100" s="19">
        <f t="shared" si="105"/>
        <v>1.6214777981828716</v>
      </c>
      <c r="BG100" s="19">
        <f t="shared" si="106"/>
        <v>162.26299284327186</v>
      </c>
      <c r="BH100" s="1" t="str">
        <f t="shared" si="107"/>
        <v>T,2401,43.6,30.1,5,12,1007.2,0,0,G0,0</v>
      </c>
      <c r="BI100" s="1" t="str">
        <f t="shared" si="108"/>
        <v>T,2402,45.1,29.6,5,12,1007.3,0,0,G0,0</v>
      </c>
      <c r="BJ100" s="1" t="str">
        <f t="shared" si="68"/>
        <v>T,2401,43.6,30.1,5,12,1007.2,0,0,G0,0|T,2402,45.1,29.6,5,12,1007.3,0,0,G0,0|</v>
      </c>
      <c r="BK100" s="1" t="str">
        <f t="shared" si="69"/>
        <v>43.9,29.5,5.0,10.8,0.0,39.1,30.0,39.1</v>
      </c>
    </row>
    <row r="101" spans="1:63" x14ac:dyDescent="0.2">
      <c r="A101" s="4">
        <f t="shared" si="111"/>
        <v>7.2999999999999901</v>
      </c>
      <c r="B101" s="4">
        <f t="shared" si="70"/>
        <v>36.49999999999995</v>
      </c>
      <c r="C101" s="4">
        <f t="shared" si="71"/>
        <v>0</v>
      </c>
      <c r="D101" s="4">
        <v>1</v>
      </c>
      <c r="E101" s="4">
        <f t="shared" si="72"/>
        <v>7.2999999999999901</v>
      </c>
      <c r="F101" s="19">
        <f t="shared" si="56"/>
        <v>0</v>
      </c>
      <c r="G101" s="19">
        <f t="shared" si="73"/>
        <v>0</v>
      </c>
      <c r="H101" s="19"/>
      <c r="I101" s="19">
        <f t="shared" si="74"/>
        <v>44.802529889183248</v>
      </c>
      <c r="J101" s="19">
        <f t="shared" si="75"/>
        <v>30.093249999999944</v>
      </c>
      <c r="K101" s="19"/>
      <c r="L101" s="19">
        <f t="shared" si="76"/>
        <v>9.5089589335531244</v>
      </c>
      <c r="M101" s="19">
        <f t="shared" si="77"/>
        <v>5.4899999999999913</v>
      </c>
      <c r="N101" s="19">
        <f t="shared" si="78"/>
        <v>10.979999999999984</v>
      </c>
      <c r="O101" s="19">
        <f t="shared" si="79"/>
        <v>0.52359877559829882</v>
      </c>
      <c r="P101" s="19">
        <f t="shared" si="80"/>
        <v>29.999999999999996</v>
      </c>
      <c r="Q101" s="19">
        <f t="shared" si="109"/>
        <v>40.186499999999874</v>
      </c>
      <c r="R101" s="19">
        <f t="shared" si="81"/>
        <v>-0.29999999999999993</v>
      </c>
      <c r="S101" s="19">
        <f t="shared" si="82"/>
        <v>0.51961524227066325</v>
      </c>
      <c r="T101" s="4" t="s">
        <v>0</v>
      </c>
      <c r="U101" s="4">
        <f t="shared" si="83"/>
        <v>2401</v>
      </c>
      <c r="V101" s="19">
        <f t="shared" si="57"/>
        <v>44.502529889183251</v>
      </c>
      <c r="W101" s="19">
        <f t="shared" si="58"/>
        <v>30.612865242270608</v>
      </c>
      <c r="X101" s="8">
        <f t="shared" si="84"/>
        <v>5</v>
      </c>
      <c r="Y101" s="4">
        <f t="shared" si="59"/>
        <v>12</v>
      </c>
      <c r="Z101" s="8">
        <f t="shared" si="85"/>
        <v>1007.3</v>
      </c>
      <c r="AA101" s="4">
        <f t="shared" si="86"/>
        <v>0</v>
      </c>
      <c r="AB101" s="4">
        <f t="shared" si="87"/>
        <v>0</v>
      </c>
      <c r="AC101" s="4" t="str">
        <f t="shared" si="88"/>
        <v>G0</v>
      </c>
      <c r="AD101" s="4">
        <f t="shared" si="89"/>
        <v>0</v>
      </c>
      <c r="AE101" s="4">
        <f t="shared" si="90"/>
        <v>7.3999999999999897</v>
      </c>
      <c r="AF101" s="19">
        <f t="shared" si="60"/>
        <v>0</v>
      </c>
      <c r="AG101" s="19">
        <f t="shared" si="61"/>
        <v>0</v>
      </c>
      <c r="AH101" s="19"/>
      <c r="AI101" s="19">
        <f t="shared" si="62"/>
        <v>45.75992097306694</v>
      </c>
      <c r="AJ101" s="19">
        <f t="shared" si="63"/>
        <v>30.64599999999994</v>
      </c>
      <c r="AK101" s="19"/>
      <c r="AL101" s="19">
        <f t="shared" si="64"/>
        <v>9.6388627441207895</v>
      </c>
      <c r="AM101" s="19">
        <f t="shared" si="65"/>
        <v>5.5649999999999915</v>
      </c>
      <c r="AN101" s="19">
        <f t="shared" si="91"/>
        <v>11.129999999999985</v>
      </c>
      <c r="AO101" s="19">
        <f t="shared" si="92"/>
        <v>0.52359877559829882</v>
      </c>
      <c r="AP101" s="19">
        <f t="shared" si="93"/>
        <v>29.999999999999996</v>
      </c>
      <c r="AQ101" s="19">
        <f t="shared" si="110"/>
        <v>41.281499999999873</v>
      </c>
      <c r="AR101" s="19">
        <f t="shared" si="94"/>
        <v>0.29999999999999993</v>
      </c>
      <c r="AS101" s="19">
        <f t="shared" si="95"/>
        <v>-0.51961524227066325</v>
      </c>
      <c r="AT101" s="4" t="s">
        <v>0</v>
      </c>
      <c r="AU101" s="4">
        <f t="shared" si="96"/>
        <v>2402</v>
      </c>
      <c r="AV101" s="19">
        <f t="shared" si="66"/>
        <v>46.059920973066937</v>
      </c>
      <c r="AW101" s="19">
        <f t="shared" si="67"/>
        <v>30.126384757729276</v>
      </c>
      <c r="AX101" s="8">
        <f t="shared" si="97"/>
        <v>5</v>
      </c>
      <c r="AY101" s="4">
        <f t="shared" si="98"/>
        <v>12</v>
      </c>
      <c r="AZ101" s="8">
        <f t="shared" si="99"/>
        <v>1007.4</v>
      </c>
      <c r="BA101" s="4">
        <f t="shared" si="100"/>
        <v>0</v>
      </c>
      <c r="BB101" s="4">
        <f t="shared" si="101"/>
        <v>0</v>
      </c>
      <c r="BC101" s="4" t="str">
        <f t="shared" si="102"/>
        <v>G0</v>
      </c>
      <c r="BD101" s="4">
        <f t="shared" si="103"/>
        <v>0</v>
      </c>
      <c r="BE101" s="19">
        <f t="shared" si="104"/>
        <v>1.1054999999999942</v>
      </c>
      <c r="BF101" s="19">
        <f t="shared" si="105"/>
        <v>1.6316035823691897</v>
      </c>
      <c r="BG101" s="19">
        <f t="shared" si="106"/>
        <v>162.65282066526916</v>
      </c>
      <c r="BH101" s="1" t="str">
        <f t="shared" si="107"/>
        <v>T,2401,44.5,30.6,5,12,1007.3,0,0,G0,0</v>
      </c>
      <c r="BI101" s="1" t="str">
        <f t="shared" si="108"/>
        <v>T,2402,46.1,30.1,5,12,1007.4,0,0,G0,0</v>
      </c>
      <c r="BJ101" s="1" t="str">
        <f t="shared" si="68"/>
        <v/>
      </c>
      <c r="BK101" s="1" t="str">
        <f t="shared" si="69"/>
        <v>44.8,30.1,5.0,11.0,0.0,40.2,30.0,40.2</v>
      </c>
    </row>
    <row r="102" spans="1:63" x14ac:dyDescent="0.2">
      <c r="A102" s="4">
        <f t="shared" si="111"/>
        <v>7.3999999999999897</v>
      </c>
      <c r="B102" s="4">
        <f t="shared" si="70"/>
        <v>36.999999999999943</v>
      </c>
      <c r="C102" s="4">
        <f t="shared" si="71"/>
        <v>1</v>
      </c>
      <c r="D102" s="4">
        <v>1</v>
      </c>
      <c r="E102" s="4">
        <f t="shared" si="72"/>
        <v>7.3999999999999897</v>
      </c>
      <c r="F102" s="19">
        <f t="shared" si="56"/>
        <v>0</v>
      </c>
      <c r="G102" s="19">
        <f t="shared" si="73"/>
        <v>0</v>
      </c>
      <c r="H102" s="19"/>
      <c r="I102" s="19">
        <f t="shared" si="74"/>
        <v>45.75992097306694</v>
      </c>
      <c r="J102" s="19">
        <f t="shared" si="75"/>
        <v>30.64599999999994</v>
      </c>
      <c r="K102" s="19"/>
      <c r="L102" s="19">
        <f t="shared" si="76"/>
        <v>9.6388627441207895</v>
      </c>
      <c r="M102" s="19">
        <f t="shared" si="77"/>
        <v>5.5649999999999915</v>
      </c>
      <c r="N102" s="19">
        <f t="shared" si="78"/>
        <v>11.129999999999985</v>
      </c>
      <c r="O102" s="19">
        <f t="shared" si="79"/>
        <v>0.52359877559829882</v>
      </c>
      <c r="P102" s="19">
        <f t="shared" si="80"/>
        <v>29.999999999999996</v>
      </c>
      <c r="Q102" s="19">
        <f t="shared" si="109"/>
        <v>41.291999999999867</v>
      </c>
      <c r="R102" s="19">
        <f t="shared" si="81"/>
        <v>-0.29999999999999993</v>
      </c>
      <c r="S102" s="19">
        <f t="shared" si="82"/>
        <v>0.51961524227066325</v>
      </c>
      <c r="T102" s="4" t="s">
        <v>0</v>
      </c>
      <c r="U102" s="4">
        <f t="shared" si="83"/>
        <v>2401</v>
      </c>
      <c r="V102" s="19">
        <f t="shared" si="57"/>
        <v>45.459920973066943</v>
      </c>
      <c r="W102" s="19">
        <f t="shared" si="58"/>
        <v>31.165615242270604</v>
      </c>
      <c r="X102" s="8">
        <f t="shared" si="84"/>
        <v>5</v>
      </c>
      <c r="Y102" s="4">
        <f t="shared" si="59"/>
        <v>12</v>
      </c>
      <c r="Z102" s="8">
        <f t="shared" si="85"/>
        <v>1007.4</v>
      </c>
      <c r="AA102" s="4">
        <f t="shared" si="86"/>
        <v>0</v>
      </c>
      <c r="AB102" s="4">
        <f t="shared" si="87"/>
        <v>0</v>
      </c>
      <c r="AC102" s="4" t="str">
        <f t="shared" si="88"/>
        <v>G0</v>
      </c>
      <c r="AD102" s="4">
        <f t="shared" si="89"/>
        <v>0</v>
      </c>
      <c r="AE102" s="4">
        <f t="shared" si="90"/>
        <v>7.4999999999999893</v>
      </c>
      <c r="AF102" s="19">
        <f t="shared" si="60"/>
        <v>0</v>
      </c>
      <c r="AG102" s="19">
        <f t="shared" si="61"/>
        <v>0</v>
      </c>
      <c r="AH102" s="19"/>
      <c r="AI102" s="19">
        <f t="shared" si="62"/>
        <v>46.730302438007399</v>
      </c>
      <c r="AJ102" s="19">
        <f t="shared" si="63"/>
        <v>31.206249999999937</v>
      </c>
      <c r="AK102" s="19"/>
      <c r="AL102" s="19">
        <f t="shared" si="64"/>
        <v>9.7687665546884546</v>
      </c>
      <c r="AM102" s="19">
        <f t="shared" si="65"/>
        <v>5.6399999999999908</v>
      </c>
      <c r="AN102" s="19">
        <f t="shared" si="91"/>
        <v>11.279999999999983</v>
      </c>
      <c r="AO102" s="19">
        <f t="shared" si="92"/>
        <v>0.52359877559829882</v>
      </c>
      <c r="AP102" s="19">
        <f t="shared" si="93"/>
        <v>29.999999999999996</v>
      </c>
      <c r="AQ102" s="19">
        <f t="shared" si="110"/>
        <v>42.401999999999866</v>
      </c>
      <c r="AR102" s="19">
        <f t="shared" si="94"/>
        <v>0.29999999999999993</v>
      </c>
      <c r="AS102" s="19">
        <f t="shared" si="95"/>
        <v>-0.51961524227066325</v>
      </c>
      <c r="AT102" s="4" t="s">
        <v>0</v>
      </c>
      <c r="AU102" s="4">
        <f t="shared" si="96"/>
        <v>2402</v>
      </c>
      <c r="AV102" s="19">
        <f t="shared" si="66"/>
        <v>47.030302438007396</v>
      </c>
      <c r="AW102" s="19">
        <f t="shared" si="67"/>
        <v>30.686634757729273</v>
      </c>
      <c r="AX102" s="8">
        <f t="shared" si="97"/>
        <v>5</v>
      </c>
      <c r="AY102" s="4">
        <f t="shared" si="98"/>
        <v>12</v>
      </c>
      <c r="AZ102" s="8">
        <f t="shared" si="99"/>
        <v>1007.5</v>
      </c>
      <c r="BA102" s="4">
        <f t="shared" si="100"/>
        <v>0</v>
      </c>
      <c r="BB102" s="4">
        <f t="shared" si="101"/>
        <v>0</v>
      </c>
      <c r="BC102" s="4" t="str">
        <f t="shared" si="102"/>
        <v>G0</v>
      </c>
      <c r="BD102" s="4">
        <f t="shared" si="103"/>
        <v>0</v>
      </c>
      <c r="BE102" s="19">
        <f t="shared" si="104"/>
        <v>1.1204999999999945</v>
      </c>
      <c r="BF102" s="19">
        <f t="shared" si="105"/>
        <v>1.6418039621099632</v>
      </c>
      <c r="BG102" s="19">
        <f t="shared" si="106"/>
        <v>163.03782219594078</v>
      </c>
      <c r="BH102" s="1" t="str">
        <f t="shared" si="107"/>
        <v>T,2401,45.5,31.2,5,12,1007.4,0,0,G0,0</v>
      </c>
      <c r="BI102" s="1" t="str">
        <f t="shared" si="108"/>
        <v>T,2402,47.0,30.7,5,12,1007.5,0,0,G0,0</v>
      </c>
      <c r="BJ102" s="1" t="str">
        <f t="shared" si="68"/>
        <v>T,2401,45.5,31.2,5,12,1007.4,0,0,G0,0|T,2402,47.0,30.7,5,12,1007.5,0,0,G0,0|</v>
      </c>
      <c r="BK102" s="1" t="str">
        <f t="shared" si="69"/>
        <v>45.8,30.6,5.0,11.1,0.0,41.3,30.0,41.3</v>
      </c>
    </row>
    <row r="103" spans="1:63" x14ac:dyDescent="0.2">
      <c r="A103" s="4">
        <f t="shared" si="111"/>
        <v>7.4999999999999893</v>
      </c>
      <c r="B103" s="4">
        <f t="shared" si="70"/>
        <v>37.499999999999943</v>
      </c>
      <c r="C103" s="4">
        <f t="shared" si="71"/>
        <v>0</v>
      </c>
      <c r="D103" s="4">
        <v>1</v>
      </c>
      <c r="E103" s="4">
        <f t="shared" si="72"/>
        <v>7.4999999999999893</v>
      </c>
      <c r="F103" s="19">
        <f t="shared" si="56"/>
        <v>0</v>
      </c>
      <c r="G103" s="19">
        <f t="shared" si="73"/>
        <v>0</v>
      </c>
      <c r="H103" s="19"/>
      <c r="I103" s="19">
        <f t="shared" si="74"/>
        <v>46.730302438007399</v>
      </c>
      <c r="J103" s="19">
        <f t="shared" si="75"/>
        <v>31.206249999999937</v>
      </c>
      <c r="K103" s="19"/>
      <c r="L103" s="19">
        <f t="shared" si="76"/>
        <v>9.7687665546884546</v>
      </c>
      <c r="M103" s="19">
        <f t="shared" si="77"/>
        <v>5.6399999999999908</v>
      </c>
      <c r="N103" s="19">
        <f t="shared" si="78"/>
        <v>11.279999999999983</v>
      </c>
      <c r="O103" s="19">
        <f t="shared" si="79"/>
        <v>0.52359877559829882</v>
      </c>
      <c r="P103" s="19">
        <f t="shared" si="80"/>
        <v>29.999999999999996</v>
      </c>
      <c r="Q103" s="19">
        <f t="shared" si="109"/>
        <v>42.412499999999859</v>
      </c>
      <c r="R103" s="19">
        <f t="shared" si="81"/>
        <v>-0.29999999999999993</v>
      </c>
      <c r="S103" s="19">
        <f t="shared" si="82"/>
        <v>0.51961524227066325</v>
      </c>
      <c r="T103" s="4" t="s">
        <v>0</v>
      </c>
      <c r="U103" s="4">
        <f t="shared" si="83"/>
        <v>2401</v>
      </c>
      <c r="V103" s="19">
        <f t="shared" si="57"/>
        <v>46.430302438007402</v>
      </c>
      <c r="W103" s="19">
        <f t="shared" si="58"/>
        <v>31.725865242270601</v>
      </c>
      <c r="X103" s="8">
        <f t="shared" si="84"/>
        <v>5</v>
      </c>
      <c r="Y103" s="4">
        <f t="shared" si="59"/>
        <v>12</v>
      </c>
      <c r="Z103" s="8">
        <f t="shared" si="85"/>
        <v>1007.5</v>
      </c>
      <c r="AA103" s="4">
        <f t="shared" si="86"/>
        <v>0</v>
      </c>
      <c r="AB103" s="4">
        <f t="shared" si="87"/>
        <v>0</v>
      </c>
      <c r="AC103" s="4" t="str">
        <f t="shared" si="88"/>
        <v>G0</v>
      </c>
      <c r="AD103" s="4">
        <f t="shared" si="89"/>
        <v>0</v>
      </c>
      <c r="AE103" s="4">
        <f t="shared" si="90"/>
        <v>7.599999999999989</v>
      </c>
      <c r="AF103" s="19">
        <f t="shared" si="60"/>
        <v>0</v>
      </c>
      <c r="AG103" s="19">
        <f t="shared" si="61"/>
        <v>0</v>
      </c>
      <c r="AH103" s="19"/>
      <c r="AI103" s="19">
        <f t="shared" si="62"/>
        <v>47.713674284004625</v>
      </c>
      <c r="AJ103" s="19">
        <f t="shared" si="63"/>
        <v>31.773999999999937</v>
      </c>
      <c r="AK103" s="19"/>
      <c r="AL103" s="19">
        <f t="shared" si="64"/>
        <v>9.8986703652561197</v>
      </c>
      <c r="AM103" s="19">
        <f t="shared" si="65"/>
        <v>5.714999999999991</v>
      </c>
      <c r="AN103" s="19">
        <f t="shared" si="91"/>
        <v>11.429999999999984</v>
      </c>
      <c r="AO103" s="19">
        <f t="shared" si="92"/>
        <v>0.52359877559829882</v>
      </c>
      <c r="AP103" s="19">
        <f t="shared" si="93"/>
        <v>29.999999999999996</v>
      </c>
      <c r="AQ103" s="19">
        <f t="shared" si="110"/>
        <v>43.537499999999859</v>
      </c>
      <c r="AR103" s="19">
        <f t="shared" si="94"/>
        <v>0.29999999999999993</v>
      </c>
      <c r="AS103" s="19">
        <f t="shared" si="95"/>
        <v>-0.51961524227066325</v>
      </c>
      <c r="AT103" s="4" t="s">
        <v>0</v>
      </c>
      <c r="AU103" s="4">
        <f t="shared" si="96"/>
        <v>2402</v>
      </c>
      <c r="AV103" s="19">
        <f t="shared" si="66"/>
        <v>48.013674284004622</v>
      </c>
      <c r="AW103" s="19">
        <f t="shared" si="67"/>
        <v>31.254384757729273</v>
      </c>
      <c r="AX103" s="8">
        <f t="shared" si="97"/>
        <v>5</v>
      </c>
      <c r="AY103" s="4">
        <f t="shared" si="98"/>
        <v>12</v>
      </c>
      <c r="AZ103" s="8">
        <f t="shared" si="99"/>
        <v>1007.6</v>
      </c>
      <c r="BA103" s="4">
        <f t="shared" si="100"/>
        <v>0</v>
      </c>
      <c r="BB103" s="4">
        <f t="shared" si="101"/>
        <v>0</v>
      </c>
      <c r="BC103" s="4" t="str">
        <f t="shared" si="102"/>
        <v>G0</v>
      </c>
      <c r="BD103" s="4">
        <f t="shared" si="103"/>
        <v>0</v>
      </c>
      <c r="BE103" s="19">
        <f t="shared" si="104"/>
        <v>1.1354999999999966</v>
      </c>
      <c r="BF103" s="19">
        <f t="shared" si="105"/>
        <v>1.6520775556855587</v>
      </c>
      <c r="BG103" s="19">
        <f t="shared" si="106"/>
        <v>163.41805238432167</v>
      </c>
      <c r="BH103" s="1" t="str">
        <f t="shared" si="107"/>
        <v>T,2401,46.4,31.7,5,12,1007.5,0,0,G0,0</v>
      </c>
      <c r="BI103" s="1" t="str">
        <f t="shared" si="108"/>
        <v>T,2402,48.0,31.3,5,12,1007.6,0,0,G0,0</v>
      </c>
      <c r="BJ103" s="1" t="str">
        <f t="shared" si="68"/>
        <v/>
      </c>
      <c r="BK103" s="1" t="str">
        <f t="shared" si="69"/>
        <v>46.7,31.2,5.0,11.3,0.0,42.4,30.0,42.4</v>
      </c>
    </row>
    <row r="104" spans="1:63" x14ac:dyDescent="0.2">
      <c r="A104" s="4">
        <f t="shared" si="111"/>
        <v>7.599999999999989</v>
      </c>
      <c r="B104" s="4">
        <f t="shared" si="70"/>
        <v>37.999999999999943</v>
      </c>
      <c r="C104" s="4">
        <f t="shared" si="71"/>
        <v>1</v>
      </c>
      <c r="D104" s="4">
        <v>1</v>
      </c>
      <c r="E104" s="4">
        <f t="shared" si="72"/>
        <v>7.599999999999989</v>
      </c>
      <c r="F104" s="19">
        <f t="shared" si="56"/>
        <v>0</v>
      </c>
      <c r="G104" s="19">
        <f t="shared" si="73"/>
        <v>0</v>
      </c>
      <c r="H104" s="19"/>
      <c r="I104" s="19">
        <f t="shared" si="74"/>
        <v>47.713674284004625</v>
      </c>
      <c r="J104" s="19">
        <f t="shared" si="75"/>
        <v>31.773999999999937</v>
      </c>
      <c r="K104" s="19"/>
      <c r="L104" s="19">
        <f t="shared" si="76"/>
        <v>9.8986703652561197</v>
      </c>
      <c r="M104" s="19">
        <f t="shared" si="77"/>
        <v>5.714999999999991</v>
      </c>
      <c r="N104" s="19">
        <f t="shared" si="78"/>
        <v>11.429999999999984</v>
      </c>
      <c r="O104" s="19">
        <f t="shared" si="79"/>
        <v>0.52359877559829882</v>
      </c>
      <c r="P104" s="19">
        <f t="shared" si="80"/>
        <v>29.999999999999996</v>
      </c>
      <c r="Q104" s="19">
        <f t="shared" si="109"/>
        <v>43.547999999999853</v>
      </c>
      <c r="R104" s="19">
        <f t="shared" si="81"/>
        <v>-0.29999999999999993</v>
      </c>
      <c r="S104" s="19">
        <f t="shared" si="82"/>
        <v>0.51961524227066325</v>
      </c>
      <c r="T104" s="4" t="s">
        <v>0</v>
      </c>
      <c r="U104" s="4">
        <f t="shared" si="83"/>
        <v>2401</v>
      </c>
      <c r="V104" s="19">
        <f t="shared" si="57"/>
        <v>47.413674284004628</v>
      </c>
      <c r="W104" s="19">
        <f t="shared" si="58"/>
        <v>32.293615242270597</v>
      </c>
      <c r="X104" s="8">
        <f t="shared" si="84"/>
        <v>5</v>
      </c>
      <c r="Y104" s="4">
        <f t="shared" si="59"/>
        <v>12</v>
      </c>
      <c r="Z104" s="8">
        <f t="shared" si="85"/>
        <v>1007.6</v>
      </c>
      <c r="AA104" s="4">
        <f t="shared" si="86"/>
        <v>0</v>
      </c>
      <c r="AB104" s="4">
        <f t="shared" si="87"/>
        <v>0</v>
      </c>
      <c r="AC104" s="4" t="str">
        <f t="shared" si="88"/>
        <v>G0</v>
      </c>
      <c r="AD104" s="4">
        <f t="shared" si="89"/>
        <v>0</v>
      </c>
      <c r="AE104" s="4">
        <f t="shared" si="90"/>
        <v>7.6999999999999886</v>
      </c>
      <c r="AF104" s="19">
        <f t="shared" si="60"/>
        <v>0</v>
      </c>
      <c r="AG104" s="19">
        <f t="shared" si="61"/>
        <v>0</v>
      </c>
      <c r="AH104" s="19"/>
      <c r="AI104" s="19">
        <f t="shared" si="62"/>
        <v>48.710036511058618</v>
      </c>
      <c r="AJ104" s="19">
        <f t="shared" si="63"/>
        <v>32.349249999999927</v>
      </c>
      <c r="AK104" s="19"/>
      <c r="AL104" s="19">
        <f t="shared" si="64"/>
        <v>10.028574175823785</v>
      </c>
      <c r="AM104" s="19">
        <f t="shared" si="65"/>
        <v>5.7899999999999903</v>
      </c>
      <c r="AN104" s="19">
        <f t="shared" si="91"/>
        <v>11.579999999999982</v>
      </c>
      <c r="AO104" s="19">
        <f t="shared" si="92"/>
        <v>0.52359877559829882</v>
      </c>
      <c r="AP104" s="19">
        <f t="shared" si="93"/>
        <v>29.999999999999996</v>
      </c>
      <c r="AQ104" s="19">
        <f t="shared" si="110"/>
        <v>44.687999999999853</v>
      </c>
      <c r="AR104" s="19">
        <f t="shared" si="94"/>
        <v>0.29999999999999993</v>
      </c>
      <c r="AS104" s="19">
        <f t="shared" si="95"/>
        <v>-0.51961524227066325</v>
      </c>
      <c r="AT104" s="4" t="s">
        <v>0</v>
      </c>
      <c r="AU104" s="4">
        <f t="shared" si="96"/>
        <v>2402</v>
      </c>
      <c r="AV104" s="19">
        <f t="shared" si="66"/>
        <v>49.010036511058615</v>
      </c>
      <c r="AW104" s="19">
        <f t="shared" si="67"/>
        <v>31.829634757729263</v>
      </c>
      <c r="AX104" s="8">
        <f t="shared" si="97"/>
        <v>5</v>
      </c>
      <c r="AY104" s="4">
        <f t="shared" si="98"/>
        <v>12</v>
      </c>
      <c r="AZ104" s="8">
        <f t="shared" si="99"/>
        <v>1007.7</v>
      </c>
      <c r="BA104" s="4">
        <f t="shared" si="100"/>
        <v>0</v>
      </c>
      <c r="BB104" s="4">
        <f t="shared" si="101"/>
        <v>0</v>
      </c>
      <c r="BC104" s="4" t="str">
        <f t="shared" si="102"/>
        <v>G0</v>
      </c>
      <c r="BD104" s="4">
        <f t="shared" si="103"/>
        <v>0</v>
      </c>
      <c r="BE104" s="19">
        <f t="shared" si="104"/>
        <v>1.1504999999999916</v>
      </c>
      <c r="BF104" s="19">
        <f t="shared" si="105"/>
        <v>1.662423005735898</v>
      </c>
      <c r="BG104" s="19">
        <f t="shared" si="106"/>
        <v>163.79356650719075</v>
      </c>
      <c r="BH104" s="1" t="str">
        <f t="shared" si="107"/>
        <v>T,2401,47.4,32.3,5,12,1007.6,0,0,G0,0</v>
      </c>
      <c r="BI104" s="1" t="str">
        <f t="shared" si="108"/>
        <v>T,2402,49.0,31.8,5,12,1007.7,0,0,G0,0</v>
      </c>
      <c r="BJ104" s="1" t="str">
        <f t="shared" si="68"/>
        <v>T,2401,47.4,32.3,5,12,1007.6,0,0,G0,0|T,2402,49.0,31.8,5,12,1007.7,0,0,G0,0|</v>
      </c>
      <c r="BK104" s="1" t="str">
        <f t="shared" si="69"/>
        <v>47.7,31.8,5.0,11.4,0.0,43.5,30.0,43.5</v>
      </c>
    </row>
    <row r="105" spans="1:63" x14ac:dyDescent="0.2">
      <c r="A105" s="4">
        <f t="shared" si="111"/>
        <v>7.6999999999999886</v>
      </c>
      <c r="B105" s="4">
        <f t="shared" si="70"/>
        <v>38.499999999999943</v>
      </c>
      <c r="C105" s="4">
        <f t="shared" si="71"/>
        <v>0</v>
      </c>
      <c r="D105" s="4">
        <v>1</v>
      </c>
      <c r="E105" s="4">
        <f t="shared" si="72"/>
        <v>7.6999999999999886</v>
      </c>
      <c r="F105" s="19">
        <f t="shared" si="56"/>
        <v>0</v>
      </c>
      <c r="G105" s="19">
        <f t="shared" si="73"/>
        <v>0</v>
      </c>
      <c r="H105" s="19"/>
      <c r="I105" s="19">
        <f t="shared" si="74"/>
        <v>48.710036511058618</v>
      </c>
      <c r="J105" s="19">
        <f t="shared" si="75"/>
        <v>32.349249999999927</v>
      </c>
      <c r="K105" s="19"/>
      <c r="L105" s="19">
        <f t="shared" si="76"/>
        <v>10.028574175823785</v>
      </c>
      <c r="M105" s="19">
        <f t="shared" si="77"/>
        <v>5.7899999999999903</v>
      </c>
      <c r="N105" s="19">
        <f t="shared" si="78"/>
        <v>11.579999999999982</v>
      </c>
      <c r="O105" s="19">
        <f t="shared" si="79"/>
        <v>0.52359877559829882</v>
      </c>
      <c r="P105" s="19">
        <f t="shared" si="80"/>
        <v>29.999999999999996</v>
      </c>
      <c r="Q105" s="19">
        <f t="shared" si="109"/>
        <v>44.698499999999846</v>
      </c>
      <c r="R105" s="19">
        <f t="shared" si="81"/>
        <v>-0.29999999999999993</v>
      </c>
      <c r="S105" s="19">
        <f t="shared" si="82"/>
        <v>0.51961524227066325</v>
      </c>
      <c r="T105" s="4" t="s">
        <v>0</v>
      </c>
      <c r="U105" s="4">
        <f t="shared" si="83"/>
        <v>2401</v>
      </c>
      <c r="V105" s="19">
        <f t="shared" si="57"/>
        <v>48.410036511058621</v>
      </c>
      <c r="W105" s="19">
        <f t="shared" si="58"/>
        <v>32.868865242270587</v>
      </c>
      <c r="X105" s="8">
        <f t="shared" si="84"/>
        <v>5</v>
      </c>
      <c r="Y105" s="4">
        <f t="shared" si="59"/>
        <v>12</v>
      </c>
      <c r="Z105" s="8">
        <f t="shared" si="85"/>
        <v>1007.7</v>
      </c>
      <c r="AA105" s="4">
        <f t="shared" si="86"/>
        <v>0</v>
      </c>
      <c r="AB105" s="4">
        <f t="shared" si="87"/>
        <v>0</v>
      </c>
      <c r="AC105" s="4" t="str">
        <f t="shared" si="88"/>
        <v>G0</v>
      </c>
      <c r="AD105" s="4">
        <f t="shared" si="89"/>
        <v>0</v>
      </c>
      <c r="AE105" s="4">
        <f t="shared" si="90"/>
        <v>7.7999999999999883</v>
      </c>
      <c r="AF105" s="19">
        <f t="shared" si="60"/>
        <v>0</v>
      </c>
      <c r="AG105" s="19">
        <f t="shared" si="61"/>
        <v>0</v>
      </c>
      <c r="AH105" s="19"/>
      <c r="AI105" s="19">
        <f t="shared" si="62"/>
        <v>49.719389119169378</v>
      </c>
      <c r="AJ105" s="19">
        <f t="shared" si="63"/>
        <v>32.931999999999931</v>
      </c>
      <c r="AK105" s="19"/>
      <c r="AL105" s="19">
        <f t="shared" si="64"/>
        <v>10.158477986391452</v>
      </c>
      <c r="AM105" s="19">
        <f t="shared" si="65"/>
        <v>5.8649999999999904</v>
      </c>
      <c r="AN105" s="19">
        <f t="shared" si="91"/>
        <v>11.729999999999984</v>
      </c>
      <c r="AO105" s="19">
        <f t="shared" si="92"/>
        <v>0.52359877559829882</v>
      </c>
      <c r="AP105" s="19">
        <f t="shared" si="93"/>
        <v>29.999999999999996</v>
      </c>
      <c r="AQ105" s="19">
        <f t="shared" si="110"/>
        <v>45.853499999999855</v>
      </c>
      <c r="AR105" s="19">
        <f t="shared" si="94"/>
        <v>0.29999999999999993</v>
      </c>
      <c r="AS105" s="19">
        <f t="shared" si="95"/>
        <v>-0.51961524227066325</v>
      </c>
      <c r="AT105" s="4" t="s">
        <v>0</v>
      </c>
      <c r="AU105" s="4">
        <f t="shared" si="96"/>
        <v>2402</v>
      </c>
      <c r="AV105" s="19">
        <f t="shared" si="66"/>
        <v>50.019389119169375</v>
      </c>
      <c r="AW105" s="19">
        <f t="shared" si="67"/>
        <v>32.412384757729271</v>
      </c>
      <c r="AX105" s="8">
        <f t="shared" si="97"/>
        <v>5</v>
      </c>
      <c r="AY105" s="4">
        <f t="shared" si="98"/>
        <v>12</v>
      </c>
      <c r="AZ105" s="8">
        <f t="shared" si="99"/>
        <v>1007.8</v>
      </c>
      <c r="BA105" s="4">
        <f t="shared" si="100"/>
        <v>0</v>
      </c>
      <c r="BB105" s="4">
        <f t="shared" si="101"/>
        <v>0</v>
      </c>
      <c r="BC105" s="4" t="str">
        <f t="shared" si="102"/>
        <v>G0</v>
      </c>
      <c r="BD105" s="4">
        <f t="shared" si="103"/>
        <v>0</v>
      </c>
      <c r="BE105" s="19">
        <f t="shared" si="104"/>
        <v>1.1654999999999991</v>
      </c>
      <c r="BF105" s="19">
        <f t="shared" si="105"/>
        <v>1.6728389791010854</v>
      </c>
      <c r="BG105" s="19">
        <f t="shared" si="106"/>
        <v>164.16442009945359</v>
      </c>
      <c r="BH105" s="1" t="str">
        <f t="shared" si="107"/>
        <v>T,2401,48.4,32.9,5,12,1007.7,0,0,G0,0</v>
      </c>
      <c r="BI105" s="1" t="str">
        <f t="shared" si="108"/>
        <v>T,2402,50.0,32.4,5,12,1007.8,0,0,G0,0</v>
      </c>
      <c r="BJ105" s="1" t="str">
        <f t="shared" si="68"/>
        <v/>
      </c>
      <c r="BK105" s="1" t="str">
        <f t="shared" si="69"/>
        <v>48.7,32.3,5.0,11.6,0.0,44.7,30.0,44.7</v>
      </c>
    </row>
    <row r="106" spans="1:63" x14ac:dyDescent="0.2">
      <c r="A106" s="4">
        <f t="shared" si="111"/>
        <v>7.7999999999999883</v>
      </c>
      <c r="B106" s="4">
        <f t="shared" si="70"/>
        <v>38.999999999999936</v>
      </c>
      <c r="C106" s="4">
        <f t="shared" si="71"/>
        <v>1</v>
      </c>
      <c r="D106" s="4">
        <v>1</v>
      </c>
      <c r="E106" s="4">
        <f t="shared" si="72"/>
        <v>7.7999999999999883</v>
      </c>
      <c r="F106" s="19">
        <f t="shared" si="56"/>
        <v>0</v>
      </c>
      <c r="G106" s="19">
        <f t="shared" si="73"/>
        <v>0</v>
      </c>
      <c r="H106" s="19"/>
      <c r="I106" s="19">
        <f t="shared" si="74"/>
        <v>49.719389119169378</v>
      </c>
      <c r="J106" s="19">
        <f t="shared" si="75"/>
        <v>32.931999999999931</v>
      </c>
      <c r="K106" s="19"/>
      <c r="L106" s="19">
        <f t="shared" si="76"/>
        <v>10.158477986391452</v>
      </c>
      <c r="M106" s="19">
        <f t="shared" si="77"/>
        <v>5.8649999999999904</v>
      </c>
      <c r="N106" s="19">
        <f t="shared" si="78"/>
        <v>11.729999999999984</v>
      </c>
      <c r="O106" s="19">
        <f t="shared" si="79"/>
        <v>0.52359877559829882</v>
      </c>
      <c r="P106" s="19">
        <f t="shared" si="80"/>
        <v>29.999999999999996</v>
      </c>
      <c r="Q106" s="19">
        <f t="shared" si="109"/>
        <v>45.863999999999848</v>
      </c>
      <c r="R106" s="19">
        <f t="shared" si="81"/>
        <v>-0.29999999999999993</v>
      </c>
      <c r="S106" s="19">
        <f t="shared" si="82"/>
        <v>0.51961524227066325</v>
      </c>
      <c r="T106" s="4" t="s">
        <v>0</v>
      </c>
      <c r="U106" s="4">
        <f t="shared" si="83"/>
        <v>2401</v>
      </c>
      <c r="V106" s="19">
        <f t="shared" si="57"/>
        <v>49.419389119169381</v>
      </c>
      <c r="W106" s="19">
        <f t="shared" si="58"/>
        <v>33.451615242270591</v>
      </c>
      <c r="X106" s="8">
        <f t="shared" si="84"/>
        <v>5</v>
      </c>
      <c r="Y106" s="4">
        <f t="shared" si="59"/>
        <v>12</v>
      </c>
      <c r="Z106" s="8">
        <f t="shared" si="85"/>
        <v>1007.8</v>
      </c>
      <c r="AA106" s="4">
        <f t="shared" si="86"/>
        <v>0</v>
      </c>
      <c r="AB106" s="4">
        <f t="shared" si="87"/>
        <v>0</v>
      </c>
      <c r="AC106" s="4" t="str">
        <f t="shared" si="88"/>
        <v>G0</v>
      </c>
      <c r="AD106" s="4">
        <f t="shared" si="89"/>
        <v>0</v>
      </c>
      <c r="AE106" s="4">
        <f t="shared" si="90"/>
        <v>7.8999999999999879</v>
      </c>
      <c r="AF106" s="19">
        <f t="shared" si="60"/>
        <v>0</v>
      </c>
      <c r="AG106" s="19">
        <f t="shared" si="61"/>
        <v>0</v>
      </c>
      <c r="AH106" s="19"/>
      <c r="AI106" s="19">
        <f t="shared" si="62"/>
        <v>50.741732108336905</v>
      </c>
      <c r="AJ106" s="19">
        <f t="shared" si="63"/>
        <v>33.522249999999921</v>
      </c>
      <c r="AK106" s="19"/>
      <c r="AL106" s="19">
        <f t="shared" si="64"/>
        <v>10.288381796959117</v>
      </c>
      <c r="AM106" s="19">
        <f t="shared" si="65"/>
        <v>5.9399999999999897</v>
      </c>
      <c r="AN106" s="19">
        <f t="shared" si="91"/>
        <v>11.879999999999981</v>
      </c>
      <c r="AO106" s="19">
        <f t="shared" si="92"/>
        <v>0.52359877559829882</v>
      </c>
      <c r="AP106" s="19">
        <f t="shared" si="93"/>
        <v>29.999999999999996</v>
      </c>
      <c r="AQ106" s="19">
        <f t="shared" si="110"/>
        <v>47.03399999999985</v>
      </c>
      <c r="AR106" s="19">
        <f t="shared" si="94"/>
        <v>0.29999999999999993</v>
      </c>
      <c r="AS106" s="19">
        <f t="shared" si="95"/>
        <v>-0.51961524227066325</v>
      </c>
      <c r="AT106" s="4" t="s">
        <v>0</v>
      </c>
      <c r="AU106" s="4">
        <f t="shared" si="96"/>
        <v>2402</v>
      </c>
      <c r="AV106" s="19">
        <f t="shared" si="66"/>
        <v>51.041732108336902</v>
      </c>
      <c r="AW106" s="19">
        <f t="shared" si="67"/>
        <v>33.002634757729261</v>
      </c>
      <c r="AX106" s="8">
        <f t="shared" si="97"/>
        <v>5</v>
      </c>
      <c r="AY106" s="4">
        <f t="shared" si="98"/>
        <v>12</v>
      </c>
      <c r="AZ106" s="8">
        <f t="shared" si="99"/>
        <v>1007.9</v>
      </c>
      <c r="BA106" s="4">
        <f t="shared" si="100"/>
        <v>0</v>
      </c>
      <c r="BB106" s="4">
        <f t="shared" si="101"/>
        <v>0</v>
      </c>
      <c r="BC106" s="4" t="str">
        <f t="shared" si="102"/>
        <v>G0</v>
      </c>
      <c r="BD106" s="4">
        <f t="shared" si="103"/>
        <v>0</v>
      </c>
      <c r="BE106" s="19">
        <f t="shared" si="104"/>
        <v>1.1804999999999923</v>
      </c>
      <c r="BF106" s="19">
        <f t="shared" si="105"/>
        <v>1.6833241666417003</v>
      </c>
      <c r="BG106" s="19">
        <f t="shared" si="106"/>
        <v>164.53066888831631</v>
      </c>
      <c r="BH106" s="1" t="str">
        <f t="shared" si="107"/>
        <v>T,2401,49.4,33.5,5,12,1007.8,0,0,G0,0</v>
      </c>
      <c r="BI106" s="1" t="str">
        <f t="shared" si="108"/>
        <v>T,2402,51.0,33.0,5,12,1007.9,0,0,G0,0</v>
      </c>
      <c r="BJ106" s="1" t="str">
        <f t="shared" si="68"/>
        <v>T,2401,49.4,33.5,5,12,1007.8,0,0,G0,0|T,2402,51.0,33.0,5,12,1007.9,0,0,G0,0|</v>
      </c>
      <c r="BK106" s="1" t="str">
        <f t="shared" si="69"/>
        <v>49.7,32.9,5.0,11.7,0.0,45.9,30.0,45.9</v>
      </c>
    </row>
    <row r="107" spans="1:63" x14ac:dyDescent="0.2">
      <c r="A107" s="4">
        <f t="shared" si="111"/>
        <v>7.8999999999999879</v>
      </c>
      <c r="B107" s="4">
        <f t="shared" si="70"/>
        <v>39.499999999999936</v>
      </c>
      <c r="C107" s="4">
        <f t="shared" si="71"/>
        <v>0</v>
      </c>
      <c r="D107" s="4">
        <v>1</v>
      </c>
      <c r="E107" s="4">
        <f t="shared" si="72"/>
        <v>7.8999999999999879</v>
      </c>
      <c r="F107" s="19">
        <f t="shared" si="56"/>
        <v>0</v>
      </c>
      <c r="G107" s="19">
        <f t="shared" si="73"/>
        <v>0</v>
      </c>
      <c r="H107" s="19"/>
      <c r="I107" s="19">
        <f t="shared" si="74"/>
        <v>50.741732108336905</v>
      </c>
      <c r="J107" s="19">
        <f t="shared" si="75"/>
        <v>33.522249999999921</v>
      </c>
      <c r="K107" s="19"/>
      <c r="L107" s="19">
        <f t="shared" si="76"/>
        <v>10.288381796959117</v>
      </c>
      <c r="M107" s="19">
        <f t="shared" si="77"/>
        <v>5.9399999999999897</v>
      </c>
      <c r="N107" s="19">
        <f t="shared" si="78"/>
        <v>11.879999999999981</v>
      </c>
      <c r="O107" s="19">
        <f t="shared" si="79"/>
        <v>0.52359877559829882</v>
      </c>
      <c r="P107" s="19">
        <f t="shared" si="80"/>
        <v>29.999999999999996</v>
      </c>
      <c r="Q107" s="19">
        <f t="shared" si="109"/>
        <v>47.044499999999843</v>
      </c>
      <c r="R107" s="19">
        <f t="shared" si="81"/>
        <v>-0.29999999999999993</v>
      </c>
      <c r="S107" s="19">
        <f t="shared" si="82"/>
        <v>0.51961524227066325</v>
      </c>
      <c r="T107" s="4" t="s">
        <v>0</v>
      </c>
      <c r="U107" s="4">
        <f t="shared" si="83"/>
        <v>2401</v>
      </c>
      <c r="V107" s="19">
        <f t="shared" si="57"/>
        <v>50.441732108336907</v>
      </c>
      <c r="W107" s="19">
        <f t="shared" si="58"/>
        <v>34.041865242270582</v>
      </c>
      <c r="X107" s="8">
        <f t="shared" si="84"/>
        <v>5</v>
      </c>
      <c r="Y107" s="4">
        <f t="shared" si="59"/>
        <v>12</v>
      </c>
      <c r="Z107" s="8">
        <f t="shared" si="85"/>
        <v>1007.9</v>
      </c>
      <c r="AA107" s="4">
        <f t="shared" si="86"/>
        <v>0</v>
      </c>
      <c r="AB107" s="4">
        <f t="shared" si="87"/>
        <v>0</v>
      </c>
      <c r="AC107" s="4" t="str">
        <f t="shared" si="88"/>
        <v>G0</v>
      </c>
      <c r="AD107" s="4">
        <f t="shared" si="89"/>
        <v>0</v>
      </c>
      <c r="AE107" s="4">
        <f t="shared" si="90"/>
        <v>7.9999999999999876</v>
      </c>
      <c r="AF107" s="19">
        <f t="shared" si="60"/>
        <v>0</v>
      </c>
      <c r="AG107" s="19">
        <f t="shared" si="61"/>
        <v>0</v>
      </c>
      <c r="AH107" s="19"/>
      <c r="AI107" s="19">
        <f t="shared" si="62"/>
        <v>51.777065478561191</v>
      </c>
      <c r="AJ107" s="19">
        <f t="shared" si="63"/>
        <v>34.119999999999919</v>
      </c>
      <c r="AK107" s="19"/>
      <c r="AL107" s="19">
        <f t="shared" si="64"/>
        <v>10.418285607526782</v>
      </c>
      <c r="AM107" s="19">
        <f t="shared" si="65"/>
        <v>6.014999999999989</v>
      </c>
      <c r="AN107" s="19">
        <f t="shared" si="91"/>
        <v>12.029999999999982</v>
      </c>
      <c r="AO107" s="19">
        <f t="shared" si="92"/>
        <v>0.5235987755982987</v>
      </c>
      <c r="AP107" s="19">
        <f t="shared" si="93"/>
        <v>29.999999999999989</v>
      </c>
      <c r="AQ107" s="19">
        <f t="shared" si="110"/>
        <v>48.229499999999838</v>
      </c>
      <c r="AR107" s="19">
        <f t="shared" si="94"/>
        <v>0.29999999999999988</v>
      </c>
      <c r="AS107" s="19">
        <f t="shared" si="95"/>
        <v>-0.51961524227066325</v>
      </c>
      <c r="AT107" s="4" t="s">
        <v>0</v>
      </c>
      <c r="AU107" s="4">
        <f t="shared" si="96"/>
        <v>2402</v>
      </c>
      <c r="AV107" s="19">
        <f t="shared" si="66"/>
        <v>52.077065478561188</v>
      </c>
      <c r="AW107" s="19">
        <f t="shared" si="67"/>
        <v>33.600384757729259</v>
      </c>
      <c r="AX107" s="8">
        <f t="shared" si="97"/>
        <v>5</v>
      </c>
      <c r="AY107" s="4">
        <f t="shared" si="98"/>
        <v>12</v>
      </c>
      <c r="AZ107" s="8">
        <f t="shared" si="99"/>
        <v>1008</v>
      </c>
      <c r="BA107" s="4">
        <f t="shared" si="100"/>
        <v>0</v>
      </c>
      <c r="BB107" s="4">
        <f t="shared" si="101"/>
        <v>0</v>
      </c>
      <c r="BC107" s="4" t="str">
        <f t="shared" si="102"/>
        <v>G0</v>
      </c>
      <c r="BD107" s="4">
        <f t="shared" si="103"/>
        <v>0</v>
      </c>
      <c r="BE107" s="19">
        <f t="shared" si="104"/>
        <v>1.1954999999999902</v>
      </c>
      <c r="BF107" s="19">
        <f t="shared" si="105"/>
        <v>1.6938772830402873</v>
      </c>
      <c r="BG107" s="19">
        <f t="shared" si="106"/>
        <v>164.89236873115107</v>
      </c>
      <c r="BH107" s="1" t="str">
        <f t="shared" si="107"/>
        <v>T,2401,50.4,34.0,5,12,1007.9,0,0,G0,0</v>
      </c>
      <c r="BI107" s="1" t="str">
        <f t="shared" si="108"/>
        <v>T,2402,52.1,33.6,5,12,1008.0,0,0,G0,0</v>
      </c>
      <c r="BJ107" s="1" t="str">
        <f t="shared" si="68"/>
        <v/>
      </c>
      <c r="BK107" s="1" t="str">
        <f t="shared" si="69"/>
        <v>50.7,33.5,5.0,11.9,0.0,47.0,30.0,47.0</v>
      </c>
    </row>
    <row r="108" spans="1:63" x14ac:dyDescent="0.2">
      <c r="A108" s="4">
        <f t="shared" si="111"/>
        <v>7.9999999999999876</v>
      </c>
      <c r="B108" s="4">
        <f t="shared" si="70"/>
        <v>39.999999999999936</v>
      </c>
      <c r="C108" s="4">
        <f t="shared" si="71"/>
        <v>1</v>
      </c>
      <c r="D108" s="4">
        <v>1</v>
      </c>
      <c r="E108" s="4">
        <f t="shared" si="72"/>
        <v>7.9999999999999876</v>
      </c>
      <c r="F108" s="19">
        <f t="shared" si="56"/>
        <v>0</v>
      </c>
      <c r="G108" s="19">
        <f t="shared" si="73"/>
        <v>0</v>
      </c>
      <c r="H108" s="19"/>
      <c r="I108" s="19">
        <f t="shared" si="74"/>
        <v>51.777065478561191</v>
      </c>
      <c r="J108" s="19">
        <f t="shared" si="75"/>
        <v>34.119999999999919</v>
      </c>
      <c r="K108" s="19"/>
      <c r="L108" s="19">
        <f t="shared" si="76"/>
        <v>10.418285607526782</v>
      </c>
      <c r="M108" s="19">
        <f t="shared" si="77"/>
        <v>6.014999999999989</v>
      </c>
      <c r="N108" s="19">
        <f t="shared" si="78"/>
        <v>12.029999999999982</v>
      </c>
      <c r="O108" s="19">
        <f t="shared" si="79"/>
        <v>0.5235987755982987</v>
      </c>
      <c r="P108" s="19">
        <f t="shared" si="80"/>
        <v>29.999999999999989</v>
      </c>
      <c r="Q108" s="19">
        <f t="shared" si="109"/>
        <v>48.239999999999831</v>
      </c>
      <c r="R108" s="19">
        <f t="shared" si="81"/>
        <v>-0.29999999999999988</v>
      </c>
      <c r="S108" s="19">
        <f t="shared" si="82"/>
        <v>0.51961524227066325</v>
      </c>
      <c r="T108" s="4" t="s">
        <v>0</v>
      </c>
      <c r="U108" s="4">
        <f t="shared" si="83"/>
        <v>2401</v>
      </c>
      <c r="V108" s="19">
        <f t="shared" si="57"/>
        <v>51.477065478561194</v>
      </c>
      <c r="W108" s="19">
        <f t="shared" si="58"/>
        <v>34.63961524227058</v>
      </c>
      <c r="X108" s="8">
        <f t="shared" si="84"/>
        <v>5</v>
      </c>
      <c r="Y108" s="4">
        <f t="shared" si="59"/>
        <v>12</v>
      </c>
      <c r="Z108" s="8">
        <f t="shared" si="85"/>
        <v>1008</v>
      </c>
      <c r="AA108" s="4">
        <f t="shared" si="86"/>
        <v>0</v>
      </c>
      <c r="AB108" s="4">
        <f t="shared" si="87"/>
        <v>0</v>
      </c>
      <c r="AC108" s="4" t="str">
        <f t="shared" si="88"/>
        <v>G0</v>
      </c>
      <c r="AD108" s="4">
        <f t="shared" si="89"/>
        <v>0</v>
      </c>
      <c r="AE108" s="4">
        <f t="shared" si="90"/>
        <v>8.0999999999999872</v>
      </c>
      <c r="AF108" s="19">
        <f t="shared" si="60"/>
        <v>0</v>
      </c>
      <c r="AG108" s="19">
        <f t="shared" si="61"/>
        <v>0</v>
      </c>
      <c r="AH108" s="19"/>
      <c r="AI108" s="19">
        <f t="shared" si="62"/>
        <v>52.825389229842251</v>
      </c>
      <c r="AJ108" s="19">
        <f t="shared" si="63"/>
        <v>34.725249999999917</v>
      </c>
      <c r="AK108" s="19"/>
      <c r="AL108" s="19">
        <f t="shared" si="64"/>
        <v>10.548189418094447</v>
      </c>
      <c r="AM108" s="19">
        <f t="shared" si="65"/>
        <v>6.0899999999999892</v>
      </c>
      <c r="AN108" s="19">
        <f t="shared" si="91"/>
        <v>12.17999999999998</v>
      </c>
      <c r="AO108" s="19">
        <f t="shared" si="92"/>
        <v>0.52359877559829882</v>
      </c>
      <c r="AP108" s="19">
        <f t="shared" si="93"/>
        <v>29.999999999999996</v>
      </c>
      <c r="AQ108" s="19">
        <f t="shared" si="110"/>
        <v>49.439999999999834</v>
      </c>
      <c r="AR108" s="19">
        <f t="shared" si="94"/>
        <v>0.29999999999999993</v>
      </c>
      <c r="AS108" s="19">
        <f t="shared" si="95"/>
        <v>-0.51961524227066325</v>
      </c>
      <c r="AT108" s="4" t="s">
        <v>0</v>
      </c>
      <c r="AU108" s="4">
        <f t="shared" si="96"/>
        <v>2402</v>
      </c>
      <c r="AV108" s="19">
        <f t="shared" si="66"/>
        <v>53.125389229842249</v>
      </c>
      <c r="AW108" s="19">
        <f t="shared" si="67"/>
        <v>34.205634757729257</v>
      </c>
      <c r="AX108" s="8">
        <f t="shared" si="97"/>
        <v>5</v>
      </c>
      <c r="AY108" s="4">
        <f t="shared" si="98"/>
        <v>12</v>
      </c>
      <c r="AZ108" s="8">
        <f t="shared" si="99"/>
        <v>1008.1</v>
      </c>
      <c r="BA108" s="4">
        <f t="shared" si="100"/>
        <v>0</v>
      </c>
      <c r="BB108" s="4">
        <f t="shared" si="101"/>
        <v>0</v>
      </c>
      <c r="BC108" s="4" t="str">
        <f t="shared" si="102"/>
        <v>G0</v>
      </c>
      <c r="BD108" s="4">
        <f t="shared" si="103"/>
        <v>0</v>
      </c>
      <c r="BE108" s="19">
        <f t="shared" si="104"/>
        <v>1.2104999999999968</v>
      </c>
      <c r="BF108" s="19">
        <f t="shared" si="105"/>
        <v>1.7044970665859092</v>
      </c>
      <c r="BG108" s="19">
        <f t="shared" si="106"/>
        <v>165.24957555690844</v>
      </c>
      <c r="BH108" s="1" t="str">
        <f t="shared" si="107"/>
        <v>T,2401,51.5,34.6,5,12,1008.0,0,0,G0,0</v>
      </c>
      <c r="BI108" s="1" t="str">
        <f t="shared" si="108"/>
        <v>T,2402,53.1,34.2,5,12,1008.1,0,0,G0,0</v>
      </c>
      <c r="BJ108" s="1" t="str">
        <f t="shared" si="68"/>
        <v>T,2401,51.5,34.6,5,12,1008.0,0,0,G0,0|T,2402,53.1,34.2,5,12,1008.1,0,0,G0,0|</v>
      </c>
      <c r="BK108" s="1" t="str">
        <f t="shared" si="69"/>
        <v>51.8,34.1,5.0,12.0,0.0,48.2,30.0,48.2</v>
      </c>
    </row>
    <row r="109" spans="1:63" x14ac:dyDescent="0.2">
      <c r="A109" s="4">
        <f t="shared" si="111"/>
        <v>8.0999999999999872</v>
      </c>
      <c r="B109" s="4">
        <f t="shared" si="70"/>
        <v>40.499999999999936</v>
      </c>
      <c r="C109" s="4">
        <f t="shared" si="71"/>
        <v>0</v>
      </c>
      <c r="D109" s="4">
        <v>1</v>
      </c>
      <c r="E109" s="4">
        <f t="shared" si="72"/>
        <v>8.0999999999999872</v>
      </c>
      <c r="F109" s="19">
        <f t="shared" si="56"/>
        <v>0</v>
      </c>
      <c r="G109" s="19">
        <f t="shared" si="73"/>
        <v>0</v>
      </c>
      <c r="H109" s="19"/>
      <c r="I109" s="19">
        <f t="shared" si="74"/>
        <v>52.825389229842251</v>
      </c>
      <c r="J109" s="19">
        <f t="shared" si="75"/>
        <v>34.725249999999917</v>
      </c>
      <c r="K109" s="19"/>
      <c r="L109" s="19">
        <f t="shared" si="76"/>
        <v>10.548189418094447</v>
      </c>
      <c r="M109" s="19">
        <f t="shared" si="77"/>
        <v>6.0899999999999892</v>
      </c>
      <c r="N109" s="19">
        <f t="shared" si="78"/>
        <v>12.17999999999998</v>
      </c>
      <c r="O109" s="19">
        <f t="shared" si="79"/>
        <v>0.52359877559829882</v>
      </c>
      <c r="P109" s="19">
        <f t="shared" si="80"/>
        <v>29.999999999999996</v>
      </c>
      <c r="Q109" s="19">
        <f t="shared" si="109"/>
        <v>49.450499999999828</v>
      </c>
      <c r="R109" s="19">
        <f t="shared" si="81"/>
        <v>-0.29999999999999993</v>
      </c>
      <c r="S109" s="19">
        <f t="shared" si="82"/>
        <v>0.51961524227066325</v>
      </c>
      <c r="T109" s="4" t="s">
        <v>0</v>
      </c>
      <c r="U109" s="4">
        <f t="shared" si="83"/>
        <v>2401</v>
      </c>
      <c r="V109" s="19">
        <f t="shared" si="57"/>
        <v>52.525389229842254</v>
      </c>
      <c r="W109" s="19">
        <f t="shared" si="58"/>
        <v>35.244865242270578</v>
      </c>
      <c r="X109" s="8">
        <f t="shared" si="84"/>
        <v>5</v>
      </c>
      <c r="Y109" s="4">
        <f t="shared" si="59"/>
        <v>12</v>
      </c>
      <c r="Z109" s="8">
        <f t="shared" si="85"/>
        <v>1008.1</v>
      </c>
      <c r="AA109" s="4">
        <f t="shared" si="86"/>
        <v>0</v>
      </c>
      <c r="AB109" s="4">
        <f t="shared" si="87"/>
        <v>0</v>
      </c>
      <c r="AC109" s="4" t="str">
        <f t="shared" si="88"/>
        <v>G0</v>
      </c>
      <c r="AD109" s="4">
        <f t="shared" si="89"/>
        <v>0</v>
      </c>
      <c r="AE109" s="4">
        <f t="shared" si="90"/>
        <v>8.1999999999999869</v>
      </c>
      <c r="AF109" s="19">
        <f t="shared" si="60"/>
        <v>0</v>
      </c>
      <c r="AG109" s="19">
        <f t="shared" si="61"/>
        <v>0</v>
      </c>
      <c r="AH109" s="19"/>
      <c r="AI109" s="19">
        <f t="shared" si="62"/>
        <v>53.886703362180072</v>
      </c>
      <c r="AJ109" s="19">
        <f t="shared" si="63"/>
        <v>35.337999999999916</v>
      </c>
      <c r="AK109" s="19"/>
      <c r="AL109" s="19">
        <f t="shared" si="64"/>
        <v>10.678093228662112</v>
      </c>
      <c r="AM109" s="19">
        <f t="shared" si="65"/>
        <v>6.1649999999999885</v>
      </c>
      <c r="AN109" s="19">
        <f t="shared" si="91"/>
        <v>12.329999999999981</v>
      </c>
      <c r="AO109" s="19">
        <f t="shared" si="92"/>
        <v>0.52359877559829882</v>
      </c>
      <c r="AP109" s="19">
        <f t="shared" si="93"/>
        <v>29.999999999999996</v>
      </c>
      <c r="AQ109" s="19">
        <f t="shared" si="110"/>
        <v>50.665499999999824</v>
      </c>
      <c r="AR109" s="19">
        <f t="shared" si="94"/>
        <v>0.29999999999999993</v>
      </c>
      <c r="AS109" s="19">
        <f t="shared" si="95"/>
        <v>-0.51961524227066325</v>
      </c>
      <c r="AT109" s="4" t="s">
        <v>0</v>
      </c>
      <c r="AU109" s="4">
        <f t="shared" si="96"/>
        <v>2402</v>
      </c>
      <c r="AV109" s="19">
        <f t="shared" si="66"/>
        <v>54.186703362180069</v>
      </c>
      <c r="AW109" s="19">
        <f t="shared" si="67"/>
        <v>34.818384757729255</v>
      </c>
      <c r="AX109" s="8">
        <f t="shared" si="97"/>
        <v>5</v>
      </c>
      <c r="AY109" s="4">
        <f t="shared" si="98"/>
        <v>12</v>
      </c>
      <c r="AZ109" s="8">
        <f t="shared" si="99"/>
        <v>1008.1999999999999</v>
      </c>
      <c r="BA109" s="4">
        <f t="shared" si="100"/>
        <v>0</v>
      </c>
      <c r="BB109" s="4">
        <f t="shared" si="101"/>
        <v>0</v>
      </c>
      <c r="BC109" s="4" t="str">
        <f t="shared" si="102"/>
        <v>G0</v>
      </c>
      <c r="BD109" s="4">
        <f t="shared" si="103"/>
        <v>0</v>
      </c>
      <c r="BE109" s="19">
        <f t="shared" si="104"/>
        <v>1.2254999999999909</v>
      </c>
      <c r="BF109" s="19">
        <f t="shared" si="105"/>
        <v>1.7151822789429545</v>
      </c>
      <c r="BG109" s="19">
        <f t="shared" si="106"/>
        <v>165.60234531097723</v>
      </c>
      <c r="BH109" s="1" t="str">
        <f t="shared" si="107"/>
        <v>T,2401,52.5,35.2,5,12,1008.1,0,0,G0,0</v>
      </c>
      <c r="BI109" s="1" t="str">
        <f t="shared" si="108"/>
        <v>T,2402,54.2,34.8,5,12,1008.2,0,0,G0,0</v>
      </c>
      <c r="BJ109" s="1" t="str">
        <f t="shared" si="68"/>
        <v/>
      </c>
      <c r="BK109" s="1" t="str">
        <f t="shared" si="69"/>
        <v>52.8,34.7,5.0,12.2,0.0,49.5,30.0,49.5</v>
      </c>
    </row>
    <row r="110" spans="1:63" x14ac:dyDescent="0.2">
      <c r="A110" s="4">
        <f t="shared" si="111"/>
        <v>8.1999999999999869</v>
      </c>
      <c r="B110" s="4">
        <f t="shared" si="70"/>
        <v>40.999999999999929</v>
      </c>
      <c r="C110" s="4">
        <f t="shared" si="71"/>
        <v>1</v>
      </c>
      <c r="D110" s="4">
        <v>1</v>
      </c>
      <c r="E110" s="4">
        <f t="shared" si="72"/>
        <v>8.1999999999999869</v>
      </c>
      <c r="F110" s="19">
        <f t="shared" si="56"/>
        <v>0</v>
      </c>
      <c r="G110" s="19">
        <f t="shared" si="73"/>
        <v>0</v>
      </c>
      <c r="H110" s="19"/>
      <c r="I110" s="19">
        <f t="shared" si="74"/>
        <v>53.886703362180072</v>
      </c>
      <c r="J110" s="19">
        <f t="shared" si="75"/>
        <v>35.337999999999916</v>
      </c>
      <c r="K110" s="19"/>
      <c r="L110" s="19">
        <f t="shared" si="76"/>
        <v>10.678093228662112</v>
      </c>
      <c r="M110" s="19">
        <f t="shared" si="77"/>
        <v>6.1649999999999885</v>
      </c>
      <c r="N110" s="19">
        <f t="shared" si="78"/>
        <v>12.329999999999981</v>
      </c>
      <c r="O110" s="19">
        <f t="shared" si="79"/>
        <v>0.52359877559829882</v>
      </c>
      <c r="P110" s="19">
        <f t="shared" si="80"/>
        <v>29.999999999999996</v>
      </c>
      <c r="Q110" s="19">
        <f t="shared" si="109"/>
        <v>50.675999999999817</v>
      </c>
      <c r="R110" s="19">
        <f t="shared" si="81"/>
        <v>-0.29999999999999993</v>
      </c>
      <c r="S110" s="19">
        <f t="shared" si="82"/>
        <v>0.51961524227066325</v>
      </c>
      <c r="T110" s="4" t="s">
        <v>0</v>
      </c>
      <c r="U110" s="4">
        <f t="shared" si="83"/>
        <v>2401</v>
      </c>
      <c r="V110" s="19">
        <f t="shared" si="57"/>
        <v>53.586703362180074</v>
      </c>
      <c r="W110" s="19">
        <f t="shared" si="58"/>
        <v>35.857615242270576</v>
      </c>
      <c r="X110" s="8">
        <f t="shared" si="84"/>
        <v>5</v>
      </c>
      <c r="Y110" s="4">
        <f t="shared" si="59"/>
        <v>12</v>
      </c>
      <c r="Z110" s="8">
        <f t="shared" si="85"/>
        <v>1008.1999999999999</v>
      </c>
      <c r="AA110" s="4">
        <f t="shared" si="86"/>
        <v>0</v>
      </c>
      <c r="AB110" s="4">
        <f t="shared" si="87"/>
        <v>0</v>
      </c>
      <c r="AC110" s="4" t="str">
        <f t="shared" si="88"/>
        <v>G0</v>
      </c>
      <c r="AD110" s="4">
        <f t="shared" si="89"/>
        <v>0</v>
      </c>
      <c r="AE110" s="4">
        <f t="shared" si="90"/>
        <v>8.2999999999999865</v>
      </c>
      <c r="AF110" s="19">
        <f t="shared" si="60"/>
        <v>0</v>
      </c>
      <c r="AG110" s="19">
        <f t="shared" si="61"/>
        <v>0</v>
      </c>
      <c r="AH110" s="19"/>
      <c r="AI110" s="19">
        <f t="shared" si="62"/>
        <v>54.961007875574658</v>
      </c>
      <c r="AJ110" s="19">
        <f t="shared" si="63"/>
        <v>35.958249999999914</v>
      </c>
      <c r="AK110" s="19"/>
      <c r="AL110" s="19">
        <f t="shared" si="64"/>
        <v>10.807997039229777</v>
      </c>
      <c r="AM110" s="19">
        <f t="shared" si="65"/>
        <v>6.2399999999999887</v>
      </c>
      <c r="AN110" s="19">
        <f t="shared" si="91"/>
        <v>12.479999999999981</v>
      </c>
      <c r="AO110" s="19">
        <f t="shared" si="92"/>
        <v>0.52359877559829882</v>
      </c>
      <c r="AP110" s="19">
        <f t="shared" si="93"/>
        <v>29.999999999999996</v>
      </c>
      <c r="AQ110" s="19">
        <f t="shared" si="110"/>
        <v>51.905999999999814</v>
      </c>
      <c r="AR110" s="19">
        <f t="shared" si="94"/>
        <v>0.29999999999999993</v>
      </c>
      <c r="AS110" s="19">
        <f t="shared" si="95"/>
        <v>-0.51961524227066325</v>
      </c>
      <c r="AT110" s="4" t="s">
        <v>0</v>
      </c>
      <c r="AU110" s="4">
        <f t="shared" si="96"/>
        <v>2402</v>
      </c>
      <c r="AV110" s="19">
        <f t="shared" si="66"/>
        <v>55.261007875574656</v>
      </c>
      <c r="AW110" s="19">
        <f t="shared" si="67"/>
        <v>35.438634757729254</v>
      </c>
      <c r="AX110" s="8">
        <f t="shared" si="97"/>
        <v>5</v>
      </c>
      <c r="AY110" s="4">
        <f t="shared" si="98"/>
        <v>12</v>
      </c>
      <c r="AZ110" s="8">
        <f t="shared" si="99"/>
        <v>1008.3</v>
      </c>
      <c r="BA110" s="4">
        <f t="shared" si="100"/>
        <v>0</v>
      </c>
      <c r="BB110" s="4">
        <f t="shared" si="101"/>
        <v>0</v>
      </c>
      <c r="BC110" s="4" t="str">
        <f t="shared" si="102"/>
        <v>G0</v>
      </c>
      <c r="BD110" s="4">
        <f t="shared" si="103"/>
        <v>0</v>
      </c>
      <c r="BE110" s="19">
        <f t="shared" si="104"/>
        <v>1.2404999999999913</v>
      </c>
      <c r="BF110" s="19">
        <f t="shared" si="105"/>
        <v>1.7259317049060623</v>
      </c>
      <c r="BG110" s="19">
        <f t="shared" si="106"/>
        <v>165.95073390335548</v>
      </c>
      <c r="BH110" s="1" t="str">
        <f t="shared" si="107"/>
        <v>T,2401,53.6,35.9,5,12,1008.2,0,0,G0,0</v>
      </c>
      <c r="BI110" s="1" t="str">
        <f t="shared" si="108"/>
        <v>T,2402,55.3,35.4,5,12,1008.3,0,0,G0,0</v>
      </c>
      <c r="BJ110" s="1" t="str">
        <f t="shared" si="68"/>
        <v>T,2401,53.6,35.9,5,12,1008.2,0,0,G0,0|T,2402,55.3,35.4,5,12,1008.3,0,0,G0,0|</v>
      </c>
      <c r="BK110" s="1" t="str">
        <f t="shared" si="69"/>
        <v>53.9,35.3,5.0,12.3,0.0,50.7,30.0,50.7</v>
      </c>
    </row>
    <row r="111" spans="1:63" x14ac:dyDescent="0.2">
      <c r="A111" s="4">
        <f t="shared" si="111"/>
        <v>8.2999999999999865</v>
      </c>
      <c r="B111" s="4">
        <f t="shared" si="70"/>
        <v>41.499999999999929</v>
      </c>
      <c r="C111" s="4">
        <f t="shared" si="71"/>
        <v>0</v>
      </c>
      <c r="D111" s="4">
        <v>1</v>
      </c>
      <c r="E111" s="4">
        <f t="shared" si="72"/>
        <v>8.2999999999999865</v>
      </c>
      <c r="F111" s="19">
        <f t="shared" si="56"/>
        <v>0</v>
      </c>
      <c r="G111" s="19">
        <f t="shared" si="73"/>
        <v>0</v>
      </c>
      <c r="H111" s="19"/>
      <c r="I111" s="19">
        <f t="shared" si="74"/>
        <v>54.961007875574658</v>
      </c>
      <c r="J111" s="19">
        <f t="shared" si="75"/>
        <v>35.958249999999914</v>
      </c>
      <c r="K111" s="19"/>
      <c r="L111" s="19">
        <f t="shared" si="76"/>
        <v>10.807997039229777</v>
      </c>
      <c r="M111" s="19">
        <f t="shared" si="77"/>
        <v>6.2399999999999887</v>
      </c>
      <c r="N111" s="19">
        <f t="shared" si="78"/>
        <v>12.479999999999981</v>
      </c>
      <c r="O111" s="19">
        <f t="shared" si="79"/>
        <v>0.52359877559829882</v>
      </c>
      <c r="P111" s="19">
        <f t="shared" si="80"/>
        <v>29.999999999999996</v>
      </c>
      <c r="Q111" s="19">
        <f t="shared" si="109"/>
        <v>51.916499999999807</v>
      </c>
      <c r="R111" s="19">
        <f t="shared" si="81"/>
        <v>-0.29999999999999993</v>
      </c>
      <c r="S111" s="19">
        <f t="shared" si="82"/>
        <v>0.51961524227066325</v>
      </c>
      <c r="T111" s="4" t="s">
        <v>0</v>
      </c>
      <c r="U111" s="4">
        <f t="shared" si="83"/>
        <v>2401</v>
      </c>
      <c r="V111" s="19">
        <f t="shared" si="57"/>
        <v>54.661007875574661</v>
      </c>
      <c r="W111" s="19">
        <f t="shared" si="58"/>
        <v>36.477865242270575</v>
      </c>
      <c r="X111" s="8">
        <f t="shared" si="84"/>
        <v>5</v>
      </c>
      <c r="Y111" s="4">
        <f t="shared" si="59"/>
        <v>12</v>
      </c>
      <c r="Z111" s="8">
        <f t="shared" si="85"/>
        <v>1008.3</v>
      </c>
      <c r="AA111" s="4">
        <f t="shared" si="86"/>
        <v>0</v>
      </c>
      <c r="AB111" s="4">
        <f t="shared" si="87"/>
        <v>0</v>
      </c>
      <c r="AC111" s="4" t="str">
        <f t="shared" si="88"/>
        <v>G0</v>
      </c>
      <c r="AD111" s="4">
        <f t="shared" si="89"/>
        <v>0</v>
      </c>
      <c r="AE111" s="4">
        <f t="shared" si="90"/>
        <v>8.3999999999999861</v>
      </c>
      <c r="AF111" s="19">
        <f t="shared" si="60"/>
        <v>0</v>
      </c>
      <c r="AG111" s="19">
        <f t="shared" si="61"/>
        <v>0</v>
      </c>
      <c r="AH111" s="19"/>
      <c r="AI111" s="19">
        <f t="shared" si="62"/>
        <v>56.048302770026019</v>
      </c>
      <c r="AJ111" s="19">
        <f t="shared" si="63"/>
        <v>36.585999999999906</v>
      </c>
      <c r="AK111" s="19"/>
      <c r="AL111" s="19">
        <f t="shared" si="64"/>
        <v>10.937900849797442</v>
      </c>
      <c r="AM111" s="19">
        <f t="shared" si="65"/>
        <v>6.314999999999988</v>
      </c>
      <c r="AN111" s="19">
        <f t="shared" si="91"/>
        <v>12.629999999999978</v>
      </c>
      <c r="AO111" s="19">
        <f t="shared" si="92"/>
        <v>0.52359877559829882</v>
      </c>
      <c r="AP111" s="19">
        <f t="shared" si="93"/>
        <v>29.999999999999996</v>
      </c>
      <c r="AQ111" s="19">
        <f t="shared" si="110"/>
        <v>53.161499999999812</v>
      </c>
      <c r="AR111" s="19">
        <f t="shared" si="94"/>
        <v>0.29999999999999993</v>
      </c>
      <c r="AS111" s="19">
        <f t="shared" si="95"/>
        <v>-0.51961524227066325</v>
      </c>
      <c r="AT111" s="4" t="s">
        <v>0</v>
      </c>
      <c r="AU111" s="4">
        <f t="shared" si="96"/>
        <v>2402</v>
      </c>
      <c r="AV111" s="19">
        <f t="shared" si="66"/>
        <v>56.348302770026017</v>
      </c>
      <c r="AW111" s="19">
        <f t="shared" si="67"/>
        <v>36.066384757729246</v>
      </c>
      <c r="AX111" s="8">
        <f t="shared" si="97"/>
        <v>5</v>
      </c>
      <c r="AY111" s="4">
        <f t="shared" si="98"/>
        <v>12</v>
      </c>
      <c r="AZ111" s="8">
        <f t="shared" si="99"/>
        <v>1008.4</v>
      </c>
      <c r="BA111" s="4">
        <f t="shared" si="100"/>
        <v>0</v>
      </c>
      <c r="BB111" s="4">
        <f t="shared" si="101"/>
        <v>0</v>
      </c>
      <c r="BC111" s="4" t="str">
        <f t="shared" si="102"/>
        <v>G0</v>
      </c>
      <c r="BD111" s="4">
        <f t="shared" si="103"/>
        <v>0</v>
      </c>
      <c r="BE111" s="19">
        <f t="shared" si="104"/>
        <v>1.2554999999999945</v>
      </c>
      <c r="BF111" s="19">
        <f t="shared" si="105"/>
        <v>1.7367441521421563</v>
      </c>
      <c r="BG111" s="19">
        <f t="shared" si="106"/>
        <v>166.29479716001455</v>
      </c>
      <c r="BH111" s="1" t="str">
        <f t="shared" si="107"/>
        <v>T,2401,54.7,36.5,5,12,1008.3,0,0,G0,0</v>
      </c>
      <c r="BI111" s="1" t="str">
        <f t="shared" si="108"/>
        <v>T,2402,56.3,36.1,5,12,1008.4,0,0,G0,0</v>
      </c>
      <c r="BJ111" s="1" t="str">
        <f t="shared" si="68"/>
        <v/>
      </c>
      <c r="BK111" s="1" t="str">
        <f t="shared" si="69"/>
        <v>55.0,36.0,5.0,12.5,0.0,51.9,30.0,51.9</v>
      </c>
    </row>
    <row r="112" spans="1:63" x14ac:dyDescent="0.2">
      <c r="A112" s="4">
        <f t="shared" si="111"/>
        <v>8.3999999999999861</v>
      </c>
      <c r="B112" s="4">
        <f t="shared" si="70"/>
        <v>41.999999999999929</v>
      </c>
      <c r="C112" s="4">
        <f t="shared" si="71"/>
        <v>1</v>
      </c>
      <c r="D112" s="4">
        <v>1</v>
      </c>
      <c r="E112" s="4">
        <f t="shared" si="72"/>
        <v>8.3999999999999861</v>
      </c>
      <c r="F112" s="19">
        <f t="shared" si="56"/>
        <v>0</v>
      </c>
      <c r="G112" s="19">
        <f t="shared" si="73"/>
        <v>0</v>
      </c>
      <c r="H112" s="19"/>
      <c r="I112" s="19">
        <f t="shared" si="74"/>
        <v>56.048302770026019</v>
      </c>
      <c r="J112" s="19">
        <f t="shared" si="75"/>
        <v>36.585999999999906</v>
      </c>
      <c r="K112" s="19"/>
      <c r="L112" s="19">
        <f t="shared" si="76"/>
        <v>10.937900849797442</v>
      </c>
      <c r="M112" s="19">
        <f t="shared" si="77"/>
        <v>6.314999999999988</v>
      </c>
      <c r="N112" s="19">
        <f t="shared" si="78"/>
        <v>12.629999999999978</v>
      </c>
      <c r="O112" s="19">
        <f t="shared" si="79"/>
        <v>0.52359877559829882</v>
      </c>
      <c r="P112" s="19">
        <f t="shared" si="80"/>
        <v>29.999999999999996</v>
      </c>
      <c r="Q112" s="19">
        <f t="shared" si="109"/>
        <v>53.171999999999805</v>
      </c>
      <c r="R112" s="19">
        <f t="shared" si="81"/>
        <v>-0.29999999999999993</v>
      </c>
      <c r="S112" s="19">
        <f t="shared" si="82"/>
        <v>0.51961524227066325</v>
      </c>
      <c r="T112" s="4" t="s">
        <v>0</v>
      </c>
      <c r="U112" s="4">
        <f t="shared" si="83"/>
        <v>2401</v>
      </c>
      <c r="V112" s="19">
        <f t="shared" si="57"/>
        <v>55.748302770026022</v>
      </c>
      <c r="W112" s="19">
        <f t="shared" si="58"/>
        <v>37.105615242270567</v>
      </c>
      <c r="X112" s="8">
        <f t="shared" si="84"/>
        <v>5</v>
      </c>
      <c r="Y112" s="4">
        <f t="shared" si="59"/>
        <v>12</v>
      </c>
      <c r="Z112" s="8">
        <f t="shared" si="85"/>
        <v>1008.4</v>
      </c>
      <c r="AA112" s="4">
        <f t="shared" si="86"/>
        <v>0</v>
      </c>
      <c r="AB112" s="4">
        <f t="shared" si="87"/>
        <v>0</v>
      </c>
      <c r="AC112" s="4" t="str">
        <f t="shared" si="88"/>
        <v>G0</v>
      </c>
      <c r="AD112" s="4">
        <f t="shared" si="89"/>
        <v>0</v>
      </c>
      <c r="AE112" s="4">
        <f t="shared" si="90"/>
        <v>8.4999999999999858</v>
      </c>
      <c r="AF112" s="19">
        <f t="shared" si="60"/>
        <v>0</v>
      </c>
      <c r="AG112" s="19">
        <f t="shared" si="61"/>
        <v>0</v>
      </c>
      <c r="AH112" s="19"/>
      <c r="AI112" s="19">
        <f t="shared" si="62"/>
        <v>57.148588045534147</v>
      </c>
      <c r="AJ112" s="19">
        <f t="shared" si="63"/>
        <v>37.221249999999905</v>
      </c>
      <c r="AK112" s="19"/>
      <c r="AL112" s="19">
        <f t="shared" si="64"/>
        <v>11.067804660365109</v>
      </c>
      <c r="AM112" s="19">
        <f t="shared" si="65"/>
        <v>6.3899999999999881</v>
      </c>
      <c r="AN112" s="19">
        <f t="shared" si="91"/>
        <v>12.77999999999998</v>
      </c>
      <c r="AO112" s="19">
        <f t="shared" si="92"/>
        <v>0.52359877559829882</v>
      </c>
      <c r="AP112" s="19">
        <f t="shared" si="93"/>
        <v>29.999999999999996</v>
      </c>
      <c r="AQ112" s="19">
        <f t="shared" si="110"/>
        <v>54.43199999999981</v>
      </c>
      <c r="AR112" s="19">
        <f t="shared" si="94"/>
        <v>0.29999999999999993</v>
      </c>
      <c r="AS112" s="19">
        <f t="shared" si="95"/>
        <v>-0.51961524227066325</v>
      </c>
      <c r="AT112" s="4" t="s">
        <v>0</v>
      </c>
      <c r="AU112" s="4">
        <f t="shared" si="96"/>
        <v>2402</v>
      </c>
      <c r="AV112" s="19">
        <f t="shared" si="66"/>
        <v>57.448588045534144</v>
      </c>
      <c r="AW112" s="19">
        <f t="shared" si="67"/>
        <v>36.701634757729245</v>
      </c>
      <c r="AX112" s="8">
        <f t="shared" si="97"/>
        <v>5</v>
      </c>
      <c r="AY112" s="4">
        <f t="shared" si="98"/>
        <v>12</v>
      </c>
      <c r="AZ112" s="8">
        <f t="shared" si="99"/>
        <v>1008.5</v>
      </c>
      <c r="BA112" s="4">
        <f t="shared" si="100"/>
        <v>0</v>
      </c>
      <c r="BB112" s="4">
        <f t="shared" si="101"/>
        <v>0</v>
      </c>
      <c r="BC112" s="4" t="str">
        <f t="shared" si="102"/>
        <v>G0</v>
      </c>
      <c r="BD112" s="4">
        <f t="shared" si="103"/>
        <v>0</v>
      </c>
      <c r="BE112" s="19">
        <f t="shared" si="104"/>
        <v>1.2704999999999984</v>
      </c>
      <c r="BF112" s="19">
        <f t="shared" si="105"/>
        <v>1.7476184509211306</v>
      </c>
      <c r="BG112" s="19">
        <f t="shared" si="106"/>
        <v>166.63459077733441</v>
      </c>
      <c r="BH112" s="1" t="str">
        <f t="shared" si="107"/>
        <v>T,2401,55.7,37.1,5,12,1008.4,0,0,G0,0</v>
      </c>
      <c r="BI112" s="1" t="str">
        <f t="shared" si="108"/>
        <v>T,2402,57.4,36.7,5,12,1008.5,0,0,G0,0</v>
      </c>
      <c r="BJ112" s="1" t="str">
        <f t="shared" si="68"/>
        <v>T,2401,55.7,37.1,5,12,1008.4,0,0,G0,0|T,2402,57.4,36.7,5,12,1008.5,0,0,G0,0|</v>
      </c>
      <c r="BK112" s="1" t="str">
        <f t="shared" si="69"/>
        <v>56.0,36.6,5.0,12.6,0.0,53.2,30.0,53.2</v>
      </c>
    </row>
    <row r="113" spans="1:63" x14ac:dyDescent="0.2">
      <c r="A113" s="4">
        <f t="shared" si="111"/>
        <v>8.4999999999999858</v>
      </c>
      <c r="B113" s="4">
        <f t="shared" si="70"/>
        <v>42.499999999999929</v>
      </c>
      <c r="C113" s="4">
        <f t="shared" si="71"/>
        <v>0</v>
      </c>
      <c r="D113" s="4">
        <v>1</v>
      </c>
      <c r="E113" s="4">
        <f t="shared" si="72"/>
        <v>8.4999999999999858</v>
      </c>
      <c r="F113" s="19">
        <f t="shared" si="56"/>
        <v>0</v>
      </c>
      <c r="G113" s="19">
        <f t="shared" si="73"/>
        <v>0</v>
      </c>
      <c r="H113" s="19"/>
      <c r="I113" s="19">
        <f t="shared" si="74"/>
        <v>57.148588045534147</v>
      </c>
      <c r="J113" s="19">
        <f t="shared" si="75"/>
        <v>37.221249999999905</v>
      </c>
      <c r="K113" s="19"/>
      <c r="L113" s="19">
        <f t="shared" si="76"/>
        <v>11.067804660365109</v>
      </c>
      <c r="M113" s="19">
        <f t="shared" si="77"/>
        <v>6.3899999999999881</v>
      </c>
      <c r="N113" s="19">
        <f t="shared" si="78"/>
        <v>12.77999999999998</v>
      </c>
      <c r="O113" s="19">
        <f t="shared" si="79"/>
        <v>0.52359877559829882</v>
      </c>
      <c r="P113" s="19">
        <f t="shared" si="80"/>
        <v>29.999999999999996</v>
      </c>
      <c r="Q113" s="19">
        <f t="shared" si="109"/>
        <v>54.442499999999804</v>
      </c>
      <c r="R113" s="19">
        <f t="shared" si="81"/>
        <v>-0.29999999999999993</v>
      </c>
      <c r="S113" s="19">
        <f t="shared" si="82"/>
        <v>0.51961524227066325</v>
      </c>
      <c r="T113" s="4" t="s">
        <v>0</v>
      </c>
      <c r="U113" s="4">
        <f t="shared" si="83"/>
        <v>2401</v>
      </c>
      <c r="V113" s="19">
        <f t="shared" si="57"/>
        <v>56.84858804553415</v>
      </c>
      <c r="W113" s="19">
        <f t="shared" si="58"/>
        <v>37.740865242270566</v>
      </c>
      <c r="X113" s="8">
        <f t="shared" si="84"/>
        <v>5</v>
      </c>
      <c r="Y113" s="4">
        <f t="shared" si="59"/>
        <v>12</v>
      </c>
      <c r="Z113" s="8">
        <f t="shared" si="85"/>
        <v>1008.5</v>
      </c>
      <c r="AA113" s="4">
        <f t="shared" si="86"/>
        <v>0</v>
      </c>
      <c r="AB113" s="4">
        <f t="shared" si="87"/>
        <v>0</v>
      </c>
      <c r="AC113" s="4" t="str">
        <f t="shared" si="88"/>
        <v>G0</v>
      </c>
      <c r="AD113" s="4">
        <f t="shared" si="89"/>
        <v>0</v>
      </c>
      <c r="AE113" s="4">
        <f t="shared" si="90"/>
        <v>8.5999999999999854</v>
      </c>
      <c r="AF113" s="19">
        <f t="shared" si="60"/>
        <v>0</v>
      </c>
      <c r="AG113" s="19">
        <f t="shared" si="61"/>
        <v>0</v>
      </c>
      <c r="AH113" s="19"/>
      <c r="AI113" s="19">
        <f t="shared" si="62"/>
        <v>58.261863702099035</v>
      </c>
      <c r="AJ113" s="19">
        <f t="shared" si="63"/>
        <v>37.863999999999898</v>
      </c>
      <c r="AK113" s="19"/>
      <c r="AL113" s="19">
        <f t="shared" si="64"/>
        <v>11.197708470932774</v>
      </c>
      <c r="AM113" s="19">
        <f t="shared" si="65"/>
        <v>6.4649999999999874</v>
      </c>
      <c r="AN113" s="19">
        <f t="shared" si="91"/>
        <v>12.929999999999978</v>
      </c>
      <c r="AO113" s="19">
        <f t="shared" si="92"/>
        <v>0.5235987755982987</v>
      </c>
      <c r="AP113" s="19">
        <f t="shared" si="93"/>
        <v>29.999999999999989</v>
      </c>
      <c r="AQ113" s="19">
        <f t="shared" si="110"/>
        <v>55.717499999999802</v>
      </c>
      <c r="AR113" s="19">
        <f t="shared" si="94"/>
        <v>0.29999999999999988</v>
      </c>
      <c r="AS113" s="19">
        <f t="shared" si="95"/>
        <v>-0.51961524227066325</v>
      </c>
      <c r="AT113" s="4" t="s">
        <v>0</v>
      </c>
      <c r="AU113" s="4">
        <f t="shared" si="96"/>
        <v>2402</v>
      </c>
      <c r="AV113" s="19">
        <f t="shared" si="66"/>
        <v>58.561863702099032</v>
      </c>
      <c r="AW113" s="19">
        <f t="shared" si="67"/>
        <v>37.344384757729237</v>
      </c>
      <c r="AX113" s="8">
        <f t="shared" si="97"/>
        <v>5</v>
      </c>
      <c r="AY113" s="4">
        <f t="shared" si="98"/>
        <v>12</v>
      </c>
      <c r="AZ113" s="8">
        <f t="shared" si="99"/>
        <v>1008.6</v>
      </c>
      <c r="BA113" s="4">
        <f t="shared" si="100"/>
        <v>0</v>
      </c>
      <c r="BB113" s="4">
        <f t="shared" si="101"/>
        <v>0</v>
      </c>
      <c r="BC113" s="4" t="str">
        <f t="shared" si="102"/>
        <v>G0</v>
      </c>
      <c r="BD113" s="4">
        <f t="shared" si="103"/>
        <v>0</v>
      </c>
      <c r="BE113" s="19">
        <f t="shared" si="104"/>
        <v>1.285499999999989</v>
      </c>
      <c r="BF113" s="19">
        <f t="shared" si="105"/>
        <v>1.7585534538364063</v>
      </c>
      <c r="BG113" s="19">
        <f t="shared" si="106"/>
        <v>166.97017027948451</v>
      </c>
      <c r="BH113" s="1" t="str">
        <f t="shared" si="107"/>
        <v>T,2401,56.8,37.7,5,12,1008.5,0,0,G0,0</v>
      </c>
      <c r="BI113" s="1" t="str">
        <f t="shared" si="108"/>
        <v>T,2402,58.6,37.3,5,12,1008.6,0,0,G0,0</v>
      </c>
      <c r="BJ113" s="1" t="str">
        <f t="shared" si="68"/>
        <v/>
      </c>
      <c r="BK113" s="1" t="str">
        <f t="shared" si="69"/>
        <v>57.1,37.2,5.0,12.8,0.0,54.4,30.0,54.4</v>
      </c>
    </row>
    <row r="114" spans="1:63" x14ac:dyDescent="0.2">
      <c r="A114" s="4">
        <f t="shared" si="111"/>
        <v>8.5999999999999854</v>
      </c>
      <c r="B114" s="4">
        <f t="shared" si="70"/>
        <v>42.999999999999922</v>
      </c>
      <c r="C114" s="4">
        <f t="shared" si="71"/>
        <v>1</v>
      </c>
      <c r="D114" s="4">
        <v>1</v>
      </c>
      <c r="E114" s="4">
        <f t="shared" si="72"/>
        <v>8.5999999999999854</v>
      </c>
      <c r="F114" s="19">
        <f t="shared" si="56"/>
        <v>0</v>
      </c>
      <c r="G114" s="19">
        <f t="shared" si="73"/>
        <v>0</v>
      </c>
      <c r="H114" s="19"/>
      <c r="I114" s="19">
        <f t="shared" si="74"/>
        <v>58.261863702099035</v>
      </c>
      <c r="J114" s="19">
        <f t="shared" si="75"/>
        <v>37.863999999999898</v>
      </c>
      <c r="K114" s="19"/>
      <c r="L114" s="19">
        <f t="shared" si="76"/>
        <v>11.197708470932774</v>
      </c>
      <c r="M114" s="19">
        <f t="shared" si="77"/>
        <v>6.4649999999999874</v>
      </c>
      <c r="N114" s="19">
        <f t="shared" si="78"/>
        <v>12.929999999999978</v>
      </c>
      <c r="O114" s="19">
        <f t="shared" si="79"/>
        <v>0.5235987755982987</v>
      </c>
      <c r="P114" s="19">
        <f t="shared" si="80"/>
        <v>29.999999999999989</v>
      </c>
      <c r="Q114" s="19">
        <f t="shared" si="109"/>
        <v>55.727999999999795</v>
      </c>
      <c r="R114" s="19">
        <f t="shared" si="81"/>
        <v>-0.29999999999999988</v>
      </c>
      <c r="S114" s="19">
        <f t="shared" si="82"/>
        <v>0.51961524227066325</v>
      </c>
      <c r="T114" s="4" t="s">
        <v>0</v>
      </c>
      <c r="U114" s="4">
        <f t="shared" si="83"/>
        <v>2401</v>
      </c>
      <c r="V114" s="19">
        <f t="shared" si="57"/>
        <v>57.961863702099038</v>
      </c>
      <c r="W114" s="19">
        <f t="shared" si="58"/>
        <v>38.383615242270558</v>
      </c>
      <c r="X114" s="8">
        <f t="shared" si="84"/>
        <v>5</v>
      </c>
      <c r="Y114" s="4">
        <f t="shared" si="59"/>
        <v>12</v>
      </c>
      <c r="Z114" s="8">
        <f t="shared" si="85"/>
        <v>1008.6</v>
      </c>
      <c r="AA114" s="4">
        <f t="shared" si="86"/>
        <v>0</v>
      </c>
      <c r="AB114" s="4">
        <f t="shared" si="87"/>
        <v>0</v>
      </c>
      <c r="AC114" s="4" t="str">
        <f t="shared" si="88"/>
        <v>G0</v>
      </c>
      <c r="AD114" s="4">
        <f t="shared" si="89"/>
        <v>0</v>
      </c>
      <c r="AE114" s="4">
        <f t="shared" si="90"/>
        <v>8.6999999999999851</v>
      </c>
      <c r="AF114" s="19">
        <f t="shared" si="60"/>
        <v>0</v>
      </c>
      <c r="AG114" s="19">
        <f t="shared" si="61"/>
        <v>0</v>
      </c>
      <c r="AH114" s="19"/>
      <c r="AI114" s="19">
        <f t="shared" si="62"/>
        <v>59.388129739720696</v>
      </c>
      <c r="AJ114" s="19">
        <f t="shared" si="63"/>
        <v>38.514249999999898</v>
      </c>
      <c r="AK114" s="19"/>
      <c r="AL114" s="19">
        <f t="shared" si="64"/>
        <v>11.327612281500439</v>
      </c>
      <c r="AM114" s="19">
        <f t="shared" si="65"/>
        <v>6.5399999999999876</v>
      </c>
      <c r="AN114" s="19">
        <f t="shared" si="91"/>
        <v>13.079999999999979</v>
      </c>
      <c r="AO114" s="19">
        <f t="shared" si="92"/>
        <v>0.52359877559829882</v>
      </c>
      <c r="AP114" s="19">
        <f t="shared" si="93"/>
        <v>29.999999999999996</v>
      </c>
      <c r="AQ114" s="19">
        <f t="shared" si="110"/>
        <v>57.017999999999802</v>
      </c>
      <c r="AR114" s="19">
        <f t="shared" si="94"/>
        <v>0.29999999999999993</v>
      </c>
      <c r="AS114" s="19">
        <f t="shared" si="95"/>
        <v>-0.51961524227066325</v>
      </c>
      <c r="AT114" s="4" t="s">
        <v>0</v>
      </c>
      <c r="AU114" s="4">
        <f t="shared" si="96"/>
        <v>2402</v>
      </c>
      <c r="AV114" s="19">
        <f t="shared" si="66"/>
        <v>59.688129739720694</v>
      </c>
      <c r="AW114" s="19">
        <f t="shared" si="67"/>
        <v>37.994634757729237</v>
      </c>
      <c r="AX114" s="8">
        <f t="shared" si="97"/>
        <v>5</v>
      </c>
      <c r="AY114" s="4">
        <f t="shared" si="98"/>
        <v>12</v>
      </c>
      <c r="AZ114" s="8">
        <f t="shared" si="99"/>
        <v>1008.6999999999999</v>
      </c>
      <c r="BA114" s="4">
        <f t="shared" si="100"/>
        <v>0</v>
      </c>
      <c r="BB114" s="4">
        <f t="shared" si="101"/>
        <v>0</v>
      </c>
      <c r="BC114" s="4" t="str">
        <f t="shared" si="102"/>
        <v>G0</v>
      </c>
      <c r="BD114" s="4">
        <f t="shared" si="103"/>
        <v>0</v>
      </c>
      <c r="BE114" s="19">
        <f t="shared" si="104"/>
        <v>1.3004999999999991</v>
      </c>
      <c r="BF114" s="19">
        <f t="shared" si="105"/>
        <v>1.7695480355164064</v>
      </c>
      <c r="BG114" s="19">
        <f t="shared" si="106"/>
        <v>167.30159097863819</v>
      </c>
      <c r="BH114" s="1" t="str">
        <f t="shared" si="107"/>
        <v>T,2401,58.0,38.4,5,12,1008.6,0,0,G0,0</v>
      </c>
      <c r="BI114" s="1" t="str">
        <f t="shared" si="108"/>
        <v>T,2402,59.7,38.0,5,12,1008.7,0,0,G0,0</v>
      </c>
      <c r="BJ114" s="1" t="str">
        <f t="shared" si="68"/>
        <v>T,2401,58.0,38.4,5,12,1008.6,0,0,G0,0|T,2402,59.7,38.0,5,12,1008.7,0,0,G0,0|</v>
      </c>
      <c r="BK114" s="1" t="str">
        <f t="shared" si="69"/>
        <v>58.3,37.9,5.0,12.9,0.0,55.7,30.0,55.7</v>
      </c>
    </row>
    <row r="115" spans="1:63" x14ac:dyDescent="0.2">
      <c r="A115" s="4">
        <f t="shared" si="111"/>
        <v>8.6999999999999851</v>
      </c>
      <c r="B115" s="4">
        <f t="shared" si="70"/>
        <v>43.499999999999922</v>
      </c>
      <c r="C115" s="4">
        <f t="shared" si="71"/>
        <v>0</v>
      </c>
      <c r="D115" s="4">
        <v>1</v>
      </c>
      <c r="E115" s="4">
        <f t="shared" si="72"/>
        <v>8.6999999999999851</v>
      </c>
      <c r="F115" s="19">
        <f t="shared" si="56"/>
        <v>0</v>
      </c>
      <c r="G115" s="19">
        <f t="shared" si="73"/>
        <v>0</v>
      </c>
      <c r="H115" s="19"/>
      <c r="I115" s="19">
        <f t="shared" si="74"/>
        <v>59.388129739720696</v>
      </c>
      <c r="J115" s="19">
        <f t="shared" si="75"/>
        <v>38.514249999999898</v>
      </c>
      <c r="K115" s="19"/>
      <c r="L115" s="19">
        <f t="shared" si="76"/>
        <v>11.327612281500439</v>
      </c>
      <c r="M115" s="19">
        <f t="shared" si="77"/>
        <v>6.5399999999999876</v>
      </c>
      <c r="N115" s="19">
        <f t="shared" si="78"/>
        <v>13.079999999999979</v>
      </c>
      <c r="O115" s="19">
        <f t="shared" si="79"/>
        <v>0.52359877559829882</v>
      </c>
      <c r="P115" s="19">
        <f t="shared" si="80"/>
        <v>29.999999999999996</v>
      </c>
      <c r="Q115" s="19">
        <f t="shared" si="109"/>
        <v>57.028499999999795</v>
      </c>
      <c r="R115" s="19">
        <f t="shared" si="81"/>
        <v>-0.29999999999999993</v>
      </c>
      <c r="S115" s="19">
        <f t="shared" si="82"/>
        <v>0.51961524227066325</v>
      </c>
      <c r="T115" s="4" t="s">
        <v>0</v>
      </c>
      <c r="U115" s="4">
        <f t="shared" si="83"/>
        <v>2401</v>
      </c>
      <c r="V115" s="19">
        <f t="shared" si="57"/>
        <v>59.088129739720699</v>
      </c>
      <c r="W115" s="19">
        <f t="shared" si="58"/>
        <v>39.033865242270558</v>
      </c>
      <c r="X115" s="8">
        <f t="shared" si="84"/>
        <v>5</v>
      </c>
      <c r="Y115" s="4">
        <f t="shared" si="59"/>
        <v>12</v>
      </c>
      <c r="Z115" s="8">
        <f t="shared" si="85"/>
        <v>1008.6999999999999</v>
      </c>
      <c r="AA115" s="4">
        <f t="shared" si="86"/>
        <v>0</v>
      </c>
      <c r="AB115" s="4">
        <f t="shared" si="87"/>
        <v>0</v>
      </c>
      <c r="AC115" s="4" t="str">
        <f t="shared" si="88"/>
        <v>G0</v>
      </c>
      <c r="AD115" s="4">
        <f t="shared" si="89"/>
        <v>0</v>
      </c>
      <c r="AE115" s="4">
        <f t="shared" si="90"/>
        <v>8.7999999999999847</v>
      </c>
      <c r="AF115" s="19">
        <f t="shared" si="60"/>
        <v>0</v>
      </c>
      <c r="AG115" s="19">
        <f t="shared" si="61"/>
        <v>0</v>
      </c>
      <c r="AH115" s="19"/>
      <c r="AI115" s="19">
        <f t="shared" si="62"/>
        <v>60.527386158399118</v>
      </c>
      <c r="AJ115" s="19">
        <f t="shared" si="63"/>
        <v>39.17199999999989</v>
      </c>
      <c r="AK115" s="19"/>
      <c r="AL115" s="19">
        <f t="shared" si="64"/>
        <v>11.457516092068104</v>
      </c>
      <c r="AM115" s="19">
        <f t="shared" si="65"/>
        <v>6.6149999999999869</v>
      </c>
      <c r="AN115" s="19">
        <f t="shared" si="91"/>
        <v>13.229999999999977</v>
      </c>
      <c r="AO115" s="19">
        <f t="shared" si="92"/>
        <v>0.52359877559829882</v>
      </c>
      <c r="AP115" s="19">
        <f t="shared" si="93"/>
        <v>29.999999999999996</v>
      </c>
      <c r="AQ115" s="19">
        <f t="shared" si="110"/>
        <v>58.333499999999795</v>
      </c>
      <c r="AR115" s="19">
        <f t="shared" si="94"/>
        <v>0.29999999999999993</v>
      </c>
      <c r="AS115" s="19">
        <f t="shared" si="95"/>
        <v>-0.51961524227066325</v>
      </c>
      <c r="AT115" s="4" t="s">
        <v>0</v>
      </c>
      <c r="AU115" s="4">
        <f t="shared" si="96"/>
        <v>2402</v>
      </c>
      <c r="AV115" s="19">
        <f t="shared" si="66"/>
        <v>60.827386158399115</v>
      </c>
      <c r="AW115" s="19">
        <f t="shared" si="67"/>
        <v>38.65238475772923</v>
      </c>
      <c r="AX115" s="8">
        <f t="shared" si="97"/>
        <v>5</v>
      </c>
      <c r="AY115" s="4">
        <f t="shared" si="98"/>
        <v>12</v>
      </c>
      <c r="AZ115" s="8">
        <f t="shared" si="99"/>
        <v>1008.8</v>
      </c>
      <c r="BA115" s="4">
        <f t="shared" si="100"/>
        <v>0</v>
      </c>
      <c r="BB115" s="4">
        <f t="shared" si="101"/>
        <v>0</v>
      </c>
      <c r="BC115" s="4" t="str">
        <f t="shared" si="102"/>
        <v>G0</v>
      </c>
      <c r="BD115" s="4">
        <f t="shared" si="103"/>
        <v>0</v>
      </c>
      <c r="BE115" s="19">
        <f t="shared" si="104"/>
        <v>1.3154999999999899</v>
      </c>
      <c r="BF115" s="19">
        <f t="shared" si="105"/>
        <v>1.7806010923280808</v>
      </c>
      <c r="BG115" s="19">
        <f t="shared" si="106"/>
        <v>167.6289079378889</v>
      </c>
      <c r="BH115" s="1" t="str">
        <f t="shared" si="107"/>
        <v>T,2401,59.1,39.0,5,12,1008.7,0,0,G0,0</v>
      </c>
      <c r="BI115" s="1" t="str">
        <f t="shared" si="108"/>
        <v>T,2402,60.8,38.7,5,12,1008.8,0,0,G0,0</v>
      </c>
      <c r="BJ115" s="1" t="str">
        <f t="shared" si="68"/>
        <v/>
      </c>
      <c r="BK115" s="1" t="str">
        <f t="shared" si="69"/>
        <v>59.4,38.5,5.0,13.1,0.0,57.0,30.0,57.0</v>
      </c>
    </row>
    <row r="116" spans="1:63" x14ac:dyDescent="0.2">
      <c r="A116" s="4">
        <f t="shared" si="111"/>
        <v>8.7999999999999847</v>
      </c>
      <c r="B116" s="4">
        <f t="shared" si="70"/>
        <v>43.999999999999922</v>
      </c>
      <c r="C116" s="4">
        <f t="shared" si="71"/>
        <v>1</v>
      </c>
      <c r="D116" s="4">
        <v>1</v>
      </c>
      <c r="E116" s="4">
        <f t="shared" si="72"/>
        <v>8.7999999999999847</v>
      </c>
      <c r="F116" s="19">
        <f t="shared" si="56"/>
        <v>0</v>
      </c>
      <c r="G116" s="19">
        <f t="shared" si="73"/>
        <v>0</v>
      </c>
      <c r="H116" s="19"/>
      <c r="I116" s="19">
        <f t="shared" si="74"/>
        <v>60.527386158399118</v>
      </c>
      <c r="J116" s="19">
        <f t="shared" si="75"/>
        <v>39.17199999999989</v>
      </c>
      <c r="K116" s="19"/>
      <c r="L116" s="19">
        <f t="shared" si="76"/>
        <v>11.457516092068104</v>
      </c>
      <c r="M116" s="19">
        <f t="shared" si="77"/>
        <v>6.6149999999999869</v>
      </c>
      <c r="N116" s="19">
        <f t="shared" si="78"/>
        <v>13.229999999999977</v>
      </c>
      <c r="O116" s="19">
        <f t="shared" si="79"/>
        <v>0.52359877559829882</v>
      </c>
      <c r="P116" s="19">
        <f t="shared" si="80"/>
        <v>29.999999999999996</v>
      </c>
      <c r="Q116" s="19">
        <f t="shared" si="109"/>
        <v>58.343999999999788</v>
      </c>
      <c r="R116" s="19">
        <f t="shared" si="81"/>
        <v>-0.29999999999999993</v>
      </c>
      <c r="S116" s="19">
        <f t="shared" si="82"/>
        <v>0.51961524227066325</v>
      </c>
      <c r="T116" s="4" t="s">
        <v>0</v>
      </c>
      <c r="U116" s="4">
        <f t="shared" si="83"/>
        <v>2401</v>
      </c>
      <c r="V116" s="19">
        <f t="shared" si="57"/>
        <v>60.227386158399121</v>
      </c>
      <c r="W116" s="19">
        <f t="shared" si="58"/>
        <v>39.691615242270551</v>
      </c>
      <c r="X116" s="8">
        <f t="shared" si="84"/>
        <v>5</v>
      </c>
      <c r="Y116" s="4">
        <f t="shared" si="59"/>
        <v>12</v>
      </c>
      <c r="Z116" s="8">
        <f t="shared" si="85"/>
        <v>1008.8</v>
      </c>
      <c r="AA116" s="4">
        <f t="shared" si="86"/>
        <v>0</v>
      </c>
      <c r="AB116" s="4">
        <f t="shared" si="87"/>
        <v>0</v>
      </c>
      <c r="AC116" s="4" t="str">
        <f t="shared" si="88"/>
        <v>G0</v>
      </c>
      <c r="AD116" s="4">
        <f t="shared" si="89"/>
        <v>0</v>
      </c>
      <c r="AE116" s="4">
        <f t="shared" si="90"/>
        <v>8.8999999999999844</v>
      </c>
      <c r="AF116" s="19">
        <f t="shared" si="60"/>
        <v>0</v>
      </c>
      <c r="AG116" s="19">
        <f t="shared" si="61"/>
        <v>0</v>
      </c>
      <c r="AH116" s="19"/>
      <c r="AI116" s="19">
        <f t="shared" si="62"/>
        <v>61.679632958134306</v>
      </c>
      <c r="AJ116" s="19">
        <f t="shared" si="63"/>
        <v>39.837249999999891</v>
      </c>
      <c r="AK116" s="19"/>
      <c r="AL116" s="19">
        <f t="shared" si="64"/>
        <v>11.587419902635769</v>
      </c>
      <c r="AM116" s="19">
        <f t="shared" si="65"/>
        <v>6.6899999999999871</v>
      </c>
      <c r="AN116" s="19">
        <f t="shared" si="91"/>
        <v>13.379999999999978</v>
      </c>
      <c r="AO116" s="19">
        <f t="shared" si="92"/>
        <v>0.52359877559829882</v>
      </c>
      <c r="AP116" s="19">
        <f t="shared" si="93"/>
        <v>29.999999999999996</v>
      </c>
      <c r="AQ116" s="19">
        <f t="shared" si="110"/>
        <v>59.663999999999788</v>
      </c>
      <c r="AR116" s="19">
        <f t="shared" si="94"/>
        <v>0.29999999999999993</v>
      </c>
      <c r="AS116" s="19">
        <f t="shared" si="95"/>
        <v>-0.51961524227066325</v>
      </c>
      <c r="AT116" s="4" t="s">
        <v>0</v>
      </c>
      <c r="AU116" s="4">
        <f t="shared" si="96"/>
        <v>2402</v>
      </c>
      <c r="AV116" s="19">
        <f t="shared" si="66"/>
        <v>61.979632958134303</v>
      </c>
      <c r="AW116" s="19">
        <f t="shared" si="67"/>
        <v>39.31763475772923</v>
      </c>
      <c r="AX116" s="8">
        <f t="shared" si="97"/>
        <v>5</v>
      </c>
      <c r="AY116" s="4">
        <f t="shared" si="98"/>
        <v>12</v>
      </c>
      <c r="AZ116" s="8">
        <f t="shared" si="99"/>
        <v>1008.9</v>
      </c>
      <c r="BA116" s="4">
        <f t="shared" si="100"/>
        <v>0</v>
      </c>
      <c r="BB116" s="4">
        <f t="shared" si="101"/>
        <v>0</v>
      </c>
      <c r="BC116" s="4" t="str">
        <f t="shared" si="102"/>
        <v>G0</v>
      </c>
      <c r="BD116" s="4">
        <f t="shared" si="103"/>
        <v>0</v>
      </c>
      <c r="BE116" s="19">
        <f t="shared" si="104"/>
        <v>1.3304999999999938</v>
      </c>
      <c r="BF116" s="19">
        <f t="shared" si="105"/>
        <v>1.7917115420736536</v>
      </c>
      <c r="BG116" s="19">
        <f t="shared" si="106"/>
        <v>167.95217593676713</v>
      </c>
      <c r="BH116" s="1" t="str">
        <f t="shared" si="107"/>
        <v>T,2401,60.2,39.7,5,12,1008.8,0,0,G0,0</v>
      </c>
      <c r="BI116" s="1" t="str">
        <f t="shared" si="108"/>
        <v>T,2402,62.0,39.3,5,12,1008.9,0,0,G0,0</v>
      </c>
      <c r="BJ116" s="1" t="str">
        <f t="shared" si="68"/>
        <v>T,2401,60.2,39.7,5,12,1008.8,0,0,G0,0|T,2402,62.0,39.3,5,12,1008.9,0,0,G0,0|</v>
      </c>
      <c r="BK116" s="1" t="str">
        <f t="shared" si="69"/>
        <v>60.5,39.2,5.0,13.2,0.0,58.3,30.0,58.3</v>
      </c>
    </row>
    <row r="117" spans="1:63" x14ac:dyDescent="0.2">
      <c r="A117" s="4">
        <f t="shared" si="111"/>
        <v>8.8999999999999844</v>
      </c>
      <c r="B117" s="4">
        <f t="shared" si="70"/>
        <v>44.499999999999922</v>
      </c>
      <c r="C117" s="4">
        <f t="shared" si="71"/>
        <v>0</v>
      </c>
      <c r="D117" s="4">
        <v>1</v>
      </c>
      <c r="E117" s="4">
        <f t="shared" si="72"/>
        <v>8.8999999999999844</v>
      </c>
      <c r="F117" s="19">
        <f t="shared" si="56"/>
        <v>0</v>
      </c>
      <c r="G117" s="19">
        <f t="shared" si="73"/>
        <v>0</v>
      </c>
      <c r="H117" s="19"/>
      <c r="I117" s="19">
        <f t="shared" si="74"/>
        <v>61.679632958134306</v>
      </c>
      <c r="J117" s="19">
        <f t="shared" si="75"/>
        <v>39.837249999999891</v>
      </c>
      <c r="K117" s="19"/>
      <c r="L117" s="19">
        <f t="shared" si="76"/>
        <v>11.587419902635769</v>
      </c>
      <c r="M117" s="19">
        <f t="shared" si="77"/>
        <v>6.6899999999999871</v>
      </c>
      <c r="N117" s="19">
        <f t="shared" si="78"/>
        <v>13.379999999999978</v>
      </c>
      <c r="O117" s="19">
        <f t="shared" si="79"/>
        <v>0.52359877559829882</v>
      </c>
      <c r="P117" s="19">
        <f t="shared" si="80"/>
        <v>29.999999999999996</v>
      </c>
      <c r="Q117" s="19">
        <f t="shared" si="109"/>
        <v>59.674499999999782</v>
      </c>
      <c r="R117" s="19">
        <f t="shared" si="81"/>
        <v>-0.29999999999999993</v>
      </c>
      <c r="S117" s="19">
        <f t="shared" si="82"/>
        <v>0.51961524227066325</v>
      </c>
      <c r="T117" s="4" t="s">
        <v>0</v>
      </c>
      <c r="U117" s="4">
        <f t="shared" si="83"/>
        <v>2401</v>
      </c>
      <c r="V117" s="19">
        <f t="shared" si="57"/>
        <v>61.379632958134309</v>
      </c>
      <c r="W117" s="19">
        <f t="shared" si="58"/>
        <v>40.356865242270551</v>
      </c>
      <c r="X117" s="8">
        <f t="shared" si="84"/>
        <v>5</v>
      </c>
      <c r="Y117" s="4">
        <f t="shared" si="59"/>
        <v>12</v>
      </c>
      <c r="Z117" s="8">
        <f t="shared" si="85"/>
        <v>1008.9</v>
      </c>
      <c r="AA117" s="4">
        <f t="shared" si="86"/>
        <v>0</v>
      </c>
      <c r="AB117" s="4">
        <f t="shared" si="87"/>
        <v>0</v>
      </c>
      <c r="AC117" s="4" t="str">
        <f t="shared" si="88"/>
        <v>G0</v>
      </c>
      <c r="AD117" s="4">
        <f t="shared" si="89"/>
        <v>0</v>
      </c>
      <c r="AE117" s="4">
        <f t="shared" si="90"/>
        <v>8.999999999999984</v>
      </c>
      <c r="AF117" s="19">
        <f t="shared" si="60"/>
        <v>0</v>
      </c>
      <c r="AG117" s="19">
        <f t="shared" si="61"/>
        <v>0</v>
      </c>
      <c r="AH117" s="19"/>
      <c r="AI117" s="19">
        <f t="shared" si="62"/>
        <v>62.844870138926254</v>
      </c>
      <c r="AJ117" s="19">
        <f t="shared" si="63"/>
        <v>40.509999999999884</v>
      </c>
      <c r="AK117" s="19"/>
      <c r="AL117" s="19">
        <f t="shared" si="64"/>
        <v>11.717323713203434</v>
      </c>
      <c r="AM117" s="19">
        <f t="shared" si="65"/>
        <v>6.7649999999999864</v>
      </c>
      <c r="AN117" s="19">
        <f t="shared" si="91"/>
        <v>13.529999999999976</v>
      </c>
      <c r="AO117" s="19">
        <f t="shared" si="92"/>
        <v>0.52359877559829882</v>
      </c>
      <c r="AP117" s="19">
        <f t="shared" si="93"/>
        <v>29.999999999999996</v>
      </c>
      <c r="AQ117" s="19">
        <f t="shared" si="110"/>
        <v>61.009499999999775</v>
      </c>
      <c r="AR117" s="19">
        <f t="shared" si="94"/>
        <v>0.29999999999999993</v>
      </c>
      <c r="AS117" s="19">
        <f t="shared" si="95"/>
        <v>-0.51961524227066325</v>
      </c>
      <c r="AT117" s="4" t="s">
        <v>0</v>
      </c>
      <c r="AU117" s="4">
        <f t="shared" si="96"/>
        <v>2402</v>
      </c>
      <c r="AV117" s="19">
        <f t="shared" si="66"/>
        <v>63.144870138926251</v>
      </c>
      <c r="AW117" s="19">
        <f t="shared" si="67"/>
        <v>39.990384757729224</v>
      </c>
      <c r="AX117" s="8">
        <f t="shared" si="97"/>
        <v>5</v>
      </c>
      <c r="AY117" s="4">
        <f t="shared" si="98"/>
        <v>12</v>
      </c>
      <c r="AZ117" s="8">
        <f t="shared" si="99"/>
        <v>1009</v>
      </c>
      <c r="BA117" s="4">
        <f t="shared" si="100"/>
        <v>0</v>
      </c>
      <c r="BB117" s="4">
        <f t="shared" si="101"/>
        <v>0</v>
      </c>
      <c r="BC117" s="4" t="str">
        <f t="shared" si="102"/>
        <v>G0</v>
      </c>
      <c r="BD117" s="4">
        <f t="shared" si="103"/>
        <v>0</v>
      </c>
      <c r="BE117" s="19">
        <f t="shared" si="104"/>
        <v>1.3454999999999844</v>
      </c>
      <c r="BF117" s="19">
        <f t="shared" si="105"/>
        <v>1.80287832368131</v>
      </c>
      <c r="BG117" s="19">
        <f t="shared" si="106"/>
        <v>168.27144943922676</v>
      </c>
      <c r="BH117" s="1" t="str">
        <f t="shared" si="107"/>
        <v>T,2401,61.4,40.4,5,12,1008.9,0,0,G0,0</v>
      </c>
      <c r="BI117" s="1" t="str">
        <f t="shared" si="108"/>
        <v>T,2402,63.1,40.0,5,12,1009.0,0,0,G0,0</v>
      </c>
      <c r="BJ117" s="1" t="str">
        <f t="shared" si="68"/>
        <v/>
      </c>
      <c r="BK117" s="1" t="str">
        <f t="shared" si="69"/>
        <v>61.7,39.8,5.0,13.4,0.0,59.7,30.0,59.7</v>
      </c>
    </row>
    <row r="118" spans="1:63" x14ac:dyDescent="0.2">
      <c r="A118" s="4">
        <f t="shared" si="111"/>
        <v>8.999999999999984</v>
      </c>
      <c r="B118" s="4">
        <f t="shared" si="70"/>
        <v>44.999999999999915</v>
      </c>
      <c r="C118" s="4">
        <f t="shared" si="71"/>
        <v>1</v>
      </c>
      <c r="D118" s="4">
        <v>1</v>
      </c>
      <c r="E118" s="4">
        <f t="shared" si="72"/>
        <v>8.999999999999984</v>
      </c>
      <c r="F118" s="19">
        <f t="shared" si="56"/>
        <v>0</v>
      </c>
      <c r="G118" s="19">
        <f t="shared" si="73"/>
        <v>0</v>
      </c>
      <c r="H118" s="19"/>
      <c r="I118" s="19">
        <f t="shared" si="74"/>
        <v>62.844870138926254</v>
      </c>
      <c r="J118" s="19">
        <f t="shared" si="75"/>
        <v>40.509999999999884</v>
      </c>
      <c r="K118" s="19"/>
      <c r="L118" s="19">
        <f t="shared" si="76"/>
        <v>11.717323713203434</v>
      </c>
      <c r="M118" s="19">
        <f t="shared" si="77"/>
        <v>6.7649999999999864</v>
      </c>
      <c r="N118" s="19">
        <f t="shared" si="78"/>
        <v>13.529999999999976</v>
      </c>
      <c r="O118" s="19">
        <f t="shared" si="79"/>
        <v>0.52359877559829882</v>
      </c>
      <c r="P118" s="19">
        <f t="shared" si="80"/>
        <v>29.999999999999996</v>
      </c>
      <c r="Q118" s="19">
        <f t="shared" si="109"/>
        <v>61.019999999999769</v>
      </c>
      <c r="R118" s="19">
        <f t="shared" si="81"/>
        <v>-0.29999999999999993</v>
      </c>
      <c r="S118" s="19">
        <f t="shared" si="82"/>
        <v>0.51961524227066325</v>
      </c>
      <c r="T118" s="4" t="s">
        <v>0</v>
      </c>
      <c r="U118" s="4">
        <f t="shared" si="83"/>
        <v>2401</v>
      </c>
      <c r="V118" s="19">
        <f t="shared" si="57"/>
        <v>62.544870138926257</v>
      </c>
      <c r="W118" s="19">
        <f t="shared" si="58"/>
        <v>41.029615242270545</v>
      </c>
      <c r="X118" s="8">
        <f t="shared" si="84"/>
        <v>5</v>
      </c>
      <c r="Y118" s="4">
        <f t="shared" si="59"/>
        <v>12</v>
      </c>
      <c r="Z118" s="8">
        <f t="shared" si="85"/>
        <v>1009</v>
      </c>
      <c r="AA118" s="4">
        <f t="shared" si="86"/>
        <v>0</v>
      </c>
      <c r="AB118" s="4">
        <f t="shared" si="87"/>
        <v>0</v>
      </c>
      <c r="AC118" s="4" t="str">
        <f t="shared" si="88"/>
        <v>G0</v>
      </c>
      <c r="AD118" s="4">
        <f t="shared" si="89"/>
        <v>0</v>
      </c>
      <c r="AE118" s="4">
        <f t="shared" si="90"/>
        <v>9.0999999999999837</v>
      </c>
      <c r="AF118" s="19">
        <f t="shared" si="60"/>
        <v>0</v>
      </c>
      <c r="AG118" s="19">
        <f t="shared" si="61"/>
        <v>0</v>
      </c>
      <c r="AH118" s="19"/>
      <c r="AI118" s="19">
        <f t="shared" si="62"/>
        <v>64.023097700774983</v>
      </c>
      <c r="AJ118" s="19">
        <f t="shared" si="63"/>
        <v>41.190249999999885</v>
      </c>
      <c r="AK118" s="19"/>
      <c r="AL118" s="19">
        <f t="shared" si="64"/>
        <v>11.8472275237711</v>
      </c>
      <c r="AM118" s="19">
        <f t="shared" si="65"/>
        <v>6.8399999999999865</v>
      </c>
      <c r="AN118" s="19">
        <f t="shared" si="91"/>
        <v>13.679999999999975</v>
      </c>
      <c r="AO118" s="19">
        <f t="shared" si="92"/>
        <v>0.52359877559829882</v>
      </c>
      <c r="AP118" s="19">
        <f t="shared" si="93"/>
        <v>29.999999999999996</v>
      </c>
      <c r="AQ118" s="19">
        <f t="shared" si="110"/>
        <v>62.369999999999777</v>
      </c>
      <c r="AR118" s="19">
        <f t="shared" si="94"/>
        <v>0.29999999999999993</v>
      </c>
      <c r="AS118" s="19">
        <f t="shared" si="95"/>
        <v>-0.51961524227066325</v>
      </c>
      <c r="AT118" s="4" t="s">
        <v>0</v>
      </c>
      <c r="AU118" s="4">
        <f t="shared" si="96"/>
        <v>2402</v>
      </c>
      <c r="AV118" s="19">
        <f t="shared" si="66"/>
        <v>64.32309770077498</v>
      </c>
      <c r="AW118" s="19">
        <f t="shared" si="67"/>
        <v>40.670634757729225</v>
      </c>
      <c r="AX118" s="8">
        <f t="shared" si="97"/>
        <v>5</v>
      </c>
      <c r="AY118" s="4">
        <f t="shared" si="98"/>
        <v>12</v>
      </c>
      <c r="AZ118" s="8">
        <f t="shared" si="99"/>
        <v>1009.1</v>
      </c>
      <c r="BA118" s="4">
        <f t="shared" si="100"/>
        <v>0</v>
      </c>
      <c r="BB118" s="4">
        <f t="shared" si="101"/>
        <v>0</v>
      </c>
      <c r="BC118" s="4" t="str">
        <f t="shared" si="102"/>
        <v>G0</v>
      </c>
      <c r="BD118" s="4">
        <f t="shared" si="103"/>
        <v>0</v>
      </c>
      <c r="BE118" s="19">
        <f t="shared" si="104"/>
        <v>1.3605000000000007</v>
      </c>
      <c r="BF118" s="19">
        <f t="shared" si="105"/>
        <v>1.8141003968909701</v>
      </c>
      <c r="BG118" s="19">
        <f t="shared" si="106"/>
        <v>168.58678256400478</v>
      </c>
      <c r="BH118" s="1" t="str">
        <f t="shared" si="107"/>
        <v>T,2401,62.5,41.0,5,12,1009.0,0,0,G0,0</v>
      </c>
      <c r="BI118" s="1" t="str">
        <f t="shared" si="108"/>
        <v>T,2402,64.3,40.7,5,12,1009.1,0,0,G0,0</v>
      </c>
      <c r="BJ118" s="1" t="str">
        <f t="shared" si="68"/>
        <v>T,2401,62.5,41.0,5,12,1009.0,0,0,G0,0|T,2402,64.3,40.7,5,12,1009.1,0,0,G0,0|</v>
      </c>
      <c r="BK118" s="1" t="str">
        <f t="shared" si="69"/>
        <v>62.8,40.5,5.0,13.5,0.0,61.0,30.0,61.0</v>
      </c>
    </row>
    <row r="119" spans="1:63" x14ac:dyDescent="0.2">
      <c r="A119" s="4">
        <f t="shared" si="111"/>
        <v>9.0999999999999837</v>
      </c>
      <c r="B119" s="4">
        <f t="shared" si="70"/>
        <v>45.499999999999915</v>
      </c>
      <c r="C119" s="4">
        <f t="shared" si="71"/>
        <v>0</v>
      </c>
      <c r="D119" s="4">
        <v>1</v>
      </c>
      <c r="E119" s="4">
        <f t="shared" si="72"/>
        <v>9.0999999999999837</v>
      </c>
      <c r="F119" s="19">
        <f t="shared" si="56"/>
        <v>0</v>
      </c>
      <c r="G119" s="19">
        <f t="shared" si="73"/>
        <v>0</v>
      </c>
      <c r="H119" s="19"/>
      <c r="I119" s="19">
        <f t="shared" si="74"/>
        <v>64.023097700774983</v>
      </c>
      <c r="J119" s="19">
        <f t="shared" si="75"/>
        <v>41.190249999999885</v>
      </c>
      <c r="K119" s="19"/>
      <c r="L119" s="19">
        <f t="shared" si="76"/>
        <v>11.8472275237711</v>
      </c>
      <c r="M119" s="19">
        <f t="shared" si="77"/>
        <v>6.8399999999999865</v>
      </c>
      <c r="N119" s="19">
        <f t="shared" si="78"/>
        <v>13.679999999999975</v>
      </c>
      <c r="O119" s="19">
        <f t="shared" si="79"/>
        <v>0.52359877559829882</v>
      </c>
      <c r="P119" s="19">
        <f t="shared" si="80"/>
        <v>29.999999999999996</v>
      </c>
      <c r="Q119" s="19">
        <f t="shared" si="109"/>
        <v>62.38049999999977</v>
      </c>
      <c r="R119" s="19">
        <f t="shared" si="81"/>
        <v>-0.29999999999999993</v>
      </c>
      <c r="S119" s="19">
        <f t="shared" si="82"/>
        <v>0.51961524227066325</v>
      </c>
      <c r="T119" s="4" t="s">
        <v>0</v>
      </c>
      <c r="U119" s="4">
        <f t="shared" si="83"/>
        <v>2401</v>
      </c>
      <c r="V119" s="19">
        <f t="shared" si="57"/>
        <v>63.723097700774986</v>
      </c>
      <c r="W119" s="19">
        <f t="shared" si="58"/>
        <v>41.709865242270546</v>
      </c>
      <c r="X119" s="8">
        <f t="shared" si="84"/>
        <v>5</v>
      </c>
      <c r="Y119" s="4">
        <f t="shared" si="59"/>
        <v>12</v>
      </c>
      <c r="Z119" s="8">
        <f t="shared" si="85"/>
        <v>1009.1</v>
      </c>
      <c r="AA119" s="4">
        <f t="shared" si="86"/>
        <v>0</v>
      </c>
      <c r="AB119" s="4">
        <f t="shared" si="87"/>
        <v>0</v>
      </c>
      <c r="AC119" s="4" t="str">
        <f t="shared" si="88"/>
        <v>G0</v>
      </c>
      <c r="AD119" s="4">
        <f t="shared" si="89"/>
        <v>0</v>
      </c>
      <c r="AE119" s="4">
        <f t="shared" si="90"/>
        <v>9.1999999999999833</v>
      </c>
      <c r="AF119" s="19">
        <f t="shared" si="60"/>
        <v>0</v>
      </c>
      <c r="AG119" s="19">
        <f t="shared" si="61"/>
        <v>0</v>
      </c>
      <c r="AH119" s="19"/>
      <c r="AI119" s="19">
        <f t="shared" si="62"/>
        <v>65.214315643680479</v>
      </c>
      <c r="AJ119" s="19">
        <f t="shared" si="63"/>
        <v>41.877999999999879</v>
      </c>
      <c r="AK119" s="19"/>
      <c r="AL119" s="19">
        <f t="shared" si="64"/>
        <v>11.977131334338766</v>
      </c>
      <c r="AM119" s="19">
        <f t="shared" si="65"/>
        <v>6.9149999999999858</v>
      </c>
      <c r="AN119" s="19">
        <f t="shared" si="91"/>
        <v>13.829999999999975</v>
      </c>
      <c r="AO119" s="19">
        <f t="shared" si="92"/>
        <v>0.5235987755982987</v>
      </c>
      <c r="AP119" s="19">
        <f t="shared" si="93"/>
        <v>29.999999999999989</v>
      </c>
      <c r="AQ119" s="19">
        <f t="shared" si="110"/>
        <v>63.745499999999772</v>
      </c>
      <c r="AR119" s="19">
        <f t="shared" si="94"/>
        <v>0.29999999999999988</v>
      </c>
      <c r="AS119" s="19">
        <f t="shared" si="95"/>
        <v>-0.51961524227066325</v>
      </c>
      <c r="AT119" s="4" t="s">
        <v>0</v>
      </c>
      <c r="AU119" s="4">
        <f t="shared" si="96"/>
        <v>2402</v>
      </c>
      <c r="AV119" s="19">
        <f t="shared" si="66"/>
        <v>65.514315643680476</v>
      </c>
      <c r="AW119" s="19">
        <f t="shared" si="67"/>
        <v>41.358384757729219</v>
      </c>
      <c r="AX119" s="8">
        <f t="shared" si="97"/>
        <v>5</v>
      </c>
      <c r="AY119" s="4">
        <f t="shared" si="98"/>
        <v>12</v>
      </c>
      <c r="AZ119" s="8">
        <f t="shared" si="99"/>
        <v>1009.1999999999999</v>
      </c>
      <c r="BA119" s="4">
        <f t="shared" si="100"/>
        <v>0</v>
      </c>
      <c r="BB119" s="4">
        <f t="shared" si="101"/>
        <v>0</v>
      </c>
      <c r="BC119" s="4" t="str">
        <f t="shared" si="102"/>
        <v>G0</v>
      </c>
      <c r="BD119" s="4">
        <f t="shared" si="103"/>
        <v>0</v>
      </c>
      <c r="BE119" s="19">
        <f t="shared" si="104"/>
        <v>1.3754999999999975</v>
      </c>
      <c r="BF119" s="19">
        <f t="shared" si="105"/>
        <v>1.8253767419357521</v>
      </c>
      <c r="BG119" s="19">
        <f t="shared" si="106"/>
        <v>168.89822905722855</v>
      </c>
      <c r="BH119" s="1" t="str">
        <f t="shared" si="107"/>
        <v>T,2401,63.7,41.7,5,12,1009.1,0,0,G0,0</v>
      </c>
      <c r="BI119" s="1" t="str">
        <f t="shared" si="108"/>
        <v>T,2402,65.5,41.4,5,12,1009.2,0,0,G0,0</v>
      </c>
      <c r="BJ119" s="1" t="str">
        <f t="shared" si="68"/>
        <v/>
      </c>
      <c r="BK119" s="1" t="str">
        <f t="shared" si="69"/>
        <v>64.0,41.2,5.0,13.7,0.0,62.4,30.0,62.4</v>
      </c>
    </row>
    <row r="120" spans="1:63" x14ac:dyDescent="0.2">
      <c r="A120" s="4">
        <f t="shared" si="111"/>
        <v>9.1999999999999833</v>
      </c>
      <c r="B120" s="4">
        <f t="shared" si="70"/>
        <v>45.999999999999915</v>
      </c>
      <c r="C120" s="4">
        <f t="shared" si="71"/>
        <v>1</v>
      </c>
      <c r="D120" s="4">
        <v>1</v>
      </c>
      <c r="E120" s="4">
        <f t="shared" si="72"/>
        <v>9.1999999999999833</v>
      </c>
      <c r="F120" s="19">
        <f t="shared" si="56"/>
        <v>0</v>
      </c>
      <c r="G120" s="19">
        <f t="shared" si="73"/>
        <v>0</v>
      </c>
      <c r="H120" s="19"/>
      <c r="I120" s="19">
        <f t="shared" si="74"/>
        <v>65.214315643680479</v>
      </c>
      <c r="J120" s="19">
        <f t="shared" si="75"/>
        <v>41.877999999999879</v>
      </c>
      <c r="K120" s="19"/>
      <c r="L120" s="19">
        <f t="shared" si="76"/>
        <v>11.977131334338766</v>
      </c>
      <c r="M120" s="19">
        <f t="shared" si="77"/>
        <v>6.9149999999999858</v>
      </c>
      <c r="N120" s="19">
        <f t="shared" si="78"/>
        <v>13.829999999999975</v>
      </c>
      <c r="O120" s="19">
        <f t="shared" si="79"/>
        <v>0.5235987755982987</v>
      </c>
      <c r="P120" s="19">
        <f t="shared" si="80"/>
        <v>29.999999999999989</v>
      </c>
      <c r="Q120" s="19">
        <f t="shared" si="109"/>
        <v>63.755999999999766</v>
      </c>
      <c r="R120" s="19">
        <f t="shared" si="81"/>
        <v>-0.29999999999999988</v>
      </c>
      <c r="S120" s="19">
        <f t="shared" si="82"/>
        <v>0.51961524227066325</v>
      </c>
      <c r="T120" s="4" t="s">
        <v>0</v>
      </c>
      <c r="U120" s="4">
        <f t="shared" si="83"/>
        <v>2401</v>
      </c>
      <c r="V120" s="19">
        <f t="shared" si="57"/>
        <v>64.914315643680482</v>
      </c>
      <c r="W120" s="19">
        <f t="shared" si="58"/>
        <v>42.39761524227054</v>
      </c>
      <c r="X120" s="8">
        <f t="shared" si="84"/>
        <v>5</v>
      </c>
      <c r="Y120" s="4">
        <f t="shared" si="59"/>
        <v>12</v>
      </c>
      <c r="Z120" s="8">
        <f t="shared" si="85"/>
        <v>1009.1999999999999</v>
      </c>
      <c r="AA120" s="4">
        <f t="shared" si="86"/>
        <v>0</v>
      </c>
      <c r="AB120" s="4">
        <f t="shared" si="87"/>
        <v>0</v>
      </c>
      <c r="AC120" s="4" t="str">
        <f t="shared" si="88"/>
        <v>G0</v>
      </c>
      <c r="AD120" s="4">
        <f t="shared" si="89"/>
        <v>0</v>
      </c>
      <c r="AE120" s="4">
        <f t="shared" si="90"/>
        <v>9.2999999999999829</v>
      </c>
      <c r="AF120" s="19">
        <f t="shared" si="60"/>
        <v>0</v>
      </c>
      <c r="AG120" s="19">
        <f t="shared" si="61"/>
        <v>0</v>
      </c>
      <c r="AH120" s="19"/>
      <c r="AI120" s="19">
        <f t="shared" si="62"/>
        <v>66.418523967642727</v>
      </c>
      <c r="AJ120" s="19">
        <f t="shared" si="63"/>
        <v>42.573249999999874</v>
      </c>
      <c r="AK120" s="19"/>
      <c r="AL120" s="19">
        <f t="shared" si="64"/>
        <v>12.107035144906432</v>
      </c>
      <c r="AM120" s="19">
        <f t="shared" si="65"/>
        <v>6.989999999999986</v>
      </c>
      <c r="AN120" s="19">
        <f t="shared" si="91"/>
        <v>13.979999999999976</v>
      </c>
      <c r="AO120" s="19">
        <f t="shared" si="92"/>
        <v>0.52359877559829882</v>
      </c>
      <c r="AP120" s="19">
        <f t="shared" si="93"/>
        <v>29.999999999999996</v>
      </c>
      <c r="AQ120" s="19">
        <f t="shared" si="110"/>
        <v>65.135999999999754</v>
      </c>
      <c r="AR120" s="19">
        <f t="shared" si="94"/>
        <v>0.29999999999999993</v>
      </c>
      <c r="AS120" s="19">
        <f t="shared" si="95"/>
        <v>-0.51961524227066325</v>
      </c>
      <c r="AT120" s="4" t="s">
        <v>0</v>
      </c>
      <c r="AU120" s="4">
        <f t="shared" si="96"/>
        <v>2402</v>
      </c>
      <c r="AV120" s="19">
        <f t="shared" si="66"/>
        <v>66.718523967642724</v>
      </c>
      <c r="AW120" s="19">
        <f t="shared" si="67"/>
        <v>42.053634757729213</v>
      </c>
      <c r="AX120" s="8">
        <f t="shared" si="97"/>
        <v>5</v>
      </c>
      <c r="AY120" s="4">
        <f t="shared" si="98"/>
        <v>12</v>
      </c>
      <c r="AZ120" s="8">
        <f t="shared" si="99"/>
        <v>1009.3</v>
      </c>
      <c r="BA120" s="4">
        <f t="shared" si="100"/>
        <v>0</v>
      </c>
      <c r="BB120" s="4">
        <f t="shared" si="101"/>
        <v>0</v>
      </c>
      <c r="BC120" s="4" t="str">
        <f t="shared" si="102"/>
        <v>G0</v>
      </c>
      <c r="BD120" s="4">
        <f t="shared" si="103"/>
        <v>0</v>
      </c>
      <c r="BE120" s="19">
        <f t="shared" si="104"/>
        <v>1.3904999999999856</v>
      </c>
      <c r="BF120" s="19">
        <f t="shared" si="105"/>
        <v>1.8367063592202024</v>
      </c>
      <c r="BG120" s="19">
        <f t="shared" si="106"/>
        <v>169.20584226718017</v>
      </c>
      <c r="BH120" s="1" t="str">
        <f t="shared" si="107"/>
        <v>T,2401,64.9,42.4,5,12,1009.2,0,0,G0,0</v>
      </c>
      <c r="BI120" s="1" t="str">
        <f t="shared" si="108"/>
        <v>T,2402,66.7,42.1,5,12,1009.3,0,0,G0,0</v>
      </c>
      <c r="BJ120" s="1" t="str">
        <f t="shared" si="68"/>
        <v>T,2401,64.9,42.4,5,12,1009.2,0,0,G0,0|T,2402,66.7,42.1,5,12,1009.3,0,0,G0,0|</v>
      </c>
      <c r="BK120" s="1" t="str">
        <f t="shared" si="69"/>
        <v>65.2,41.9,5.0,13.8,0.0,63.8,30.0,63.8</v>
      </c>
    </row>
    <row r="121" spans="1:63" x14ac:dyDescent="0.2">
      <c r="A121" s="4">
        <f t="shared" si="111"/>
        <v>9.2999999999999829</v>
      </c>
      <c r="B121" s="4">
        <f t="shared" si="70"/>
        <v>46.499999999999915</v>
      </c>
      <c r="C121" s="4">
        <f t="shared" si="71"/>
        <v>0</v>
      </c>
      <c r="D121" s="4">
        <v>1</v>
      </c>
      <c r="E121" s="4">
        <f t="shared" si="72"/>
        <v>9.2999999999999829</v>
      </c>
      <c r="F121" s="19">
        <f t="shared" si="56"/>
        <v>0</v>
      </c>
      <c r="G121" s="19">
        <f t="shared" si="73"/>
        <v>0</v>
      </c>
      <c r="H121" s="19"/>
      <c r="I121" s="19">
        <f t="shared" si="74"/>
        <v>66.418523967642727</v>
      </c>
      <c r="J121" s="19">
        <f t="shared" si="75"/>
        <v>42.573249999999874</v>
      </c>
      <c r="K121" s="19"/>
      <c r="L121" s="19">
        <f t="shared" si="76"/>
        <v>12.107035144906432</v>
      </c>
      <c r="M121" s="19">
        <f t="shared" si="77"/>
        <v>6.989999999999986</v>
      </c>
      <c r="N121" s="19">
        <f t="shared" si="78"/>
        <v>13.979999999999976</v>
      </c>
      <c r="O121" s="19">
        <f t="shared" si="79"/>
        <v>0.52359877559829882</v>
      </c>
      <c r="P121" s="19">
        <f t="shared" si="80"/>
        <v>29.999999999999996</v>
      </c>
      <c r="Q121" s="19">
        <f t="shared" si="109"/>
        <v>65.146499999999747</v>
      </c>
      <c r="R121" s="19">
        <f t="shared" si="81"/>
        <v>-0.29999999999999993</v>
      </c>
      <c r="S121" s="19">
        <f t="shared" si="82"/>
        <v>0.51961524227066325</v>
      </c>
      <c r="T121" s="4" t="s">
        <v>0</v>
      </c>
      <c r="U121" s="4">
        <f t="shared" si="83"/>
        <v>2401</v>
      </c>
      <c r="V121" s="19">
        <f t="shared" si="57"/>
        <v>66.11852396764273</v>
      </c>
      <c r="W121" s="19">
        <f t="shared" si="58"/>
        <v>43.092865242270534</v>
      </c>
      <c r="X121" s="8">
        <f t="shared" si="84"/>
        <v>5</v>
      </c>
      <c r="Y121" s="4">
        <f t="shared" si="59"/>
        <v>12</v>
      </c>
      <c r="Z121" s="8">
        <f t="shared" si="85"/>
        <v>1009.3</v>
      </c>
      <c r="AA121" s="4">
        <f t="shared" si="86"/>
        <v>0</v>
      </c>
      <c r="AB121" s="4">
        <f t="shared" si="87"/>
        <v>0</v>
      </c>
      <c r="AC121" s="4" t="str">
        <f t="shared" si="88"/>
        <v>G0</v>
      </c>
      <c r="AD121" s="4">
        <f t="shared" si="89"/>
        <v>0</v>
      </c>
      <c r="AE121" s="4">
        <f t="shared" si="90"/>
        <v>9.3999999999999826</v>
      </c>
      <c r="AF121" s="19">
        <f t="shared" si="60"/>
        <v>0</v>
      </c>
      <c r="AG121" s="19">
        <f t="shared" si="61"/>
        <v>0</v>
      </c>
      <c r="AH121" s="19"/>
      <c r="AI121" s="19">
        <f t="shared" si="62"/>
        <v>67.635722672661757</v>
      </c>
      <c r="AJ121" s="19">
        <f t="shared" si="63"/>
        <v>43.275999999999868</v>
      </c>
      <c r="AK121" s="19"/>
      <c r="AL121" s="19">
        <f t="shared" si="64"/>
        <v>12.236938955474097</v>
      </c>
      <c r="AM121" s="19">
        <f t="shared" si="65"/>
        <v>7.0649999999999853</v>
      </c>
      <c r="AN121" s="19">
        <f t="shared" si="91"/>
        <v>14.129999999999974</v>
      </c>
      <c r="AO121" s="19">
        <f t="shared" si="92"/>
        <v>0.52359877559829882</v>
      </c>
      <c r="AP121" s="19">
        <f t="shared" si="93"/>
        <v>29.999999999999996</v>
      </c>
      <c r="AQ121" s="19">
        <f t="shared" si="110"/>
        <v>66.541499999999758</v>
      </c>
      <c r="AR121" s="19">
        <f t="shared" si="94"/>
        <v>0.29999999999999993</v>
      </c>
      <c r="AS121" s="19">
        <f t="shared" si="95"/>
        <v>-0.51961524227066325</v>
      </c>
      <c r="AT121" s="4" t="s">
        <v>0</v>
      </c>
      <c r="AU121" s="4">
        <f t="shared" si="96"/>
        <v>2402</v>
      </c>
      <c r="AV121" s="19">
        <f t="shared" si="66"/>
        <v>67.935722672661754</v>
      </c>
      <c r="AW121" s="19">
        <f t="shared" si="67"/>
        <v>42.756384757729208</v>
      </c>
      <c r="AX121" s="8">
        <f t="shared" si="97"/>
        <v>5</v>
      </c>
      <c r="AY121" s="4">
        <f t="shared" si="98"/>
        <v>12</v>
      </c>
      <c r="AZ121" s="8">
        <f t="shared" si="99"/>
        <v>1009.4</v>
      </c>
      <c r="BA121" s="4">
        <f t="shared" si="100"/>
        <v>0</v>
      </c>
      <c r="BB121" s="4">
        <f t="shared" si="101"/>
        <v>0</v>
      </c>
      <c r="BC121" s="4" t="str">
        <f t="shared" si="102"/>
        <v>G0</v>
      </c>
      <c r="BD121" s="4">
        <f t="shared" si="103"/>
        <v>0</v>
      </c>
      <c r="BE121" s="19">
        <f t="shared" si="104"/>
        <v>1.4054999999999982</v>
      </c>
      <c r="BF121" s="19">
        <f t="shared" si="105"/>
        <v>1.8480882689958245</v>
      </c>
      <c r="BG121" s="19">
        <f t="shared" si="106"/>
        <v>169.50967512109918</v>
      </c>
      <c r="BH121" s="1" t="str">
        <f t="shared" si="107"/>
        <v>T,2401,66.1,43.1,5,12,1009.3,0,0,G0,0</v>
      </c>
      <c r="BI121" s="1" t="str">
        <f t="shared" si="108"/>
        <v>T,2402,67.9,42.8,5,12,1009.4,0,0,G0,0</v>
      </c>
      <c r="BJ121" s="1" t="str">
        <f t="shared" si="68"/>
        <v/>
      </c>
      <c r="BK121" s="1" t="str">
        <f t="shared" si="69"/>
        <v>66.4,42.6,5.0,14.0,0.0,65.1,30.0,65.1</v>
      </c>
    </row>
    <row r="122" spans="1:63" x14ac:dyDescent="0.2">
      <c r="A122" s="4">
        <f t="shared" si="111"/>
        <v>9.3999999999999826</v>
      </c>
      <c r="B122" s="4">
        <f t="shared" si="70"/>
        <v>46.999999999999908</v>
      </c>
      <c r="C122" s="4">
        <f t="shared" si="71"/>
        <v>1</v>
      </c>
      <c r="D122" s="4">
        <v>1</v>
      </c>
      <c r="E122" s="4">
        <f t="shared" si="72"/>
        <v>9.3999999999999826</v>
      </c>
      <c r="F122" s="19">
        <f t="shared" si="56"/>
        <v>0</v>
      </c>
      <c r="G122" s="19">
        <f t="shared" si="73"/>
        <v>0</v>
      </c>
      <c r="H122" s="19"/>
      <c r="I122" s="19">
        <f t="shared" si="74"/>
        <v>67.635722672661757</v>
      </c>
      <c r="J122" s="19">
        <f t="shared" si="75"/>
        <v>43.275999999999868</v>
      </c>
      <c r="K122" s="19"/>
      <c r="L122" s="19">
        <f t="shared" si="76"/>
        <v>12.236938955474097</v>
      </c>
      <c r="M122" s="19">
        <f t="shared" si="77"/>
        <v>7.0649999999999853</v>
      </c>
      <c r="N122" s="19">
        <f t="shared" si="78"/>
        <v>14.129999999999974</v>
      </c>
      <c r="O122" s="19">
        <f t="shared" si="79"/>
        <v>0.52359877559829882</v>
      </c>
      <c r="P122" s="19">
        <f t="shared" si="80"/>
        <v>29.999999999999996</v>
      </c>
      <c r="Q122" s="19">
        <f t="shared" si="109"/>
        <v>66.551999999999751</v>
      </c>
      <c r="R122" s="19">
        <f t="shared" si="81"/>
        <v>-0.29999999999999993</v>
      </c>
      <c r="S122" s="19">
        <f t="shared" si="82"/>
        <v>0.51961524227066325</v>
      </c>
      <c r="T122" s="4" t="s">
        <v>0</v>
      </c>
      <c r="U122" s="4">
        <f t="shared" si="83"/>
        <v>2401</v>
      </c>
      <c r="V122" s="19">
        <f t="shared" si="57"/>
        <v>67.33572267266176</v>
      </c>
      <c r="W122" s="19">
        <f t="shared" si="58"/>
        <v>43.795615242270529</v>
      </c>
      <c r="X122" s="8">
        <f t="shared" si="84"/>
        <v>5</v>
      </c>
      <c r="Y122" s="4">
        <f t="shared" si="59"/>
        <v>12</v>
      </c>
      <c r="Z122" s="8">
        <f t="shared" si="85"/>
        <v>1009.4</v>
      </c>
      <c r="AA122" s="4">
        <f t="shared" si="86"/>
        <v>0</v>
      </c>
      <c r="AB122" s="4">
        <f t="shared" si="87"/>
        <v>0</v>
      </c>
      <c r="AC122" s="4" t="str">
        <f t="shared" si="88"/>
        <v>G0</v>
      </c>
      <c r="AD122" s="4">
        <f t="shared" si="89"/>
        <v>0</v>
      </c>
      <c r="AE122" s="4">
        <f t="shared" si="90"/>
        <v>9.4999999999999822</v>
      </c>
      <c r="AF122" s="19">
        <f t="shared" si="60"/>
        <v>0</v>
      </c>
      <c r="AG122" s="19">
        <f t="shared" si="61"/>
        <v>0</v>
      </c>
      <c r="AH122" s="19"/>
      <c r="AI122" s="19">
        <f t="shared" si="62"/>
        <v>68.865911758737539</v>
      </c>
      <c r="AJ122" s="19">
        <f t="shared" si="63"/>
        <v>43.98624999999987</v>
      </c>
      <c r="AK122" s="19"/>
      <c r="AL122" s="19">
        <f t="shared" si="64"/>
        <v>12.366842766041762</v>
      </c>
      <c r="AM122" s="19">
        <f t="shared" si="65"/>
        <v>7.1399999999999855</v>
      </c>
      <c r="AN122" s="19">
        <f t="shared" si="91"/>
        <v>14.279999999999973</v>
      </c>
      <c r="AO122" s="19">
        <f t="shared" si="92"/>
        <v>0.52359877559829882</v>
      </c>
      <c r="AP122" s="19">
        <f t="shared" si="93"/>
        <v>29.999999999999996</v>
      </c>
      <c r="AQ122" s="19">
        <f t="shared" si="110"/>
        <v>67.961999999999748</v>
      </c>
      <c r="AR122" s="19">
        <f t="shared" si="94"/>
        <v>0.29999999999999993</v>
      </c>
      <c r="AS122" s="19">
        <f t="shared" si="95"/>
        <v>-0.51961524227066325</v>
      </c>
      <c r="AT122" s="4" t="s">
        <v>0</v>
      </c>
      <c r="AU122" s="4">
        <f t="shared" si="96"/>
        <v>2402</v>
      </c>
      <c r="AV122" s="19">
        <f t="shared" si="66"/>
        <v>69.165911758737536</v>
      </c>
      <c r="AW122" s="19">
        <f t="shared" si="67"/>
        <v>43.46663475772921</v>
      </c>
      <c r="AX122" s="8">
        <f t="shared" si="97"/>
        <v>5</v>
      </c>
      <c r="AY122" s="4">
        <f t="shared" si="98"/>
        <v>12</v>
      </c>
      <c r="AZ122" s="8">
        <f t="shared" si="99"/>
        <v>1009.5</v>
      </c>
      <c r="BA122" s="4">
        <f t="shared" si="100"/>
        <v>0</v>
      </c>
      <c r="BB122" s="4">
        <f t="shared" si="101"/>
        <v>0</v>
      </c>
      <c r="BC122" s="4" t="str">
        <f t="shared" si="102"/>
        <v>G0</v>
      </c>
      <c r="BD122" s="4">
        <f t="shared" si="103"/>
        <v>0</v>
      </c>
      <c r="BE122" s="19">
        <f t="shared" si="104"/>
        <v>1.4204999999999899</v>
      </c>
      <c r="BF122" s="19">
        <f t="shared" si="105"/>
        <v>1.8595215110344723</v>
      </c>
      <c r="BG122" s="19">
        <f t="shared" si="106"/>
        <v>169.80978010393196</v>
      </c>
      <c r="BH122" s="1" t="str">
        <f t="shared" si="107"/>
        <v>T,2401,67.3,43.8,5,12,1009.4,0,0,G0,0</v>
      </c>
      <c r="BI122" s="1" t="str">
        <f t="shared" si="108"/>
        <v>T,2402,69.2,43.5,5,12,1009.5,0,0,G0,0</v>
      </c>
      <c r="BJ122" s="1" t="str">
        <f t="shared" si="68"/>
        <v>T,2401,67.3,43.8,5,12,1009.4,0,0,G0,0|T,2402,69.2,43.5,5,12,1009.5,0,0,G0,0|</v>
      </c>
      <c r="BK122" s="1" t="str">
        <f t="shared" si="69"/>
        <v>67.6,43.3,5.0,14.1,0.0,66.6,30.0,66.6</v>
      </c>
    </row>
    <row r="123" spans="1:63" x14ac:dyDescent="0.2">
      <c r="A123" s="4">
        <f t="shared" si="111"/>
        <v>9.4999999999999822</v>
      </c>
      <c r="B123" s="4">
        <f t="shared" si="70"/>
        <v>47.499999999999908</v>
      </c>
      <c r="C123" s="4">
        <f t="shared" si="71"/>
        <v>0</v>
      </c>
      <c r="D123" s="4">
        <v>1</v>
      </c>
      <c r="E123" s="4">
        <f t="shared" si="72"/>
        <v>9.4999999999999822</v>
      </c>
      <c r="F123" s="19">
        <f t="shared" si="56"/>
        <v>0</v>
      </c>
      <c r="G123" s="19">
        <f t="shared" si="73"/>
        <v>0</v>
      </c>
      <c r="H123" s="19"/>
      <c r="I123" s="19">
        <f t="shared" si="74"/>
        <v>68.865911758737539</v>
      </c>
      <c r="J123" s="19">
        <f t="shared" si="75"/>
        <v>43.98624999999987</v>
      </c>
      <c r="K123" s="19"/>
      <c r="L123" s="19">
        <f t="shared" si="76"/>
        <v>12.366842766041762</v>
      </c>
      <c r="M123" s="19">
        <f t="shared" si="77"/>
        <v>7.1399999999999855</v>
      </c>
      <c r="N123" s="19">
        <f t="shared" si="78"/>
        <v>14.279999999999973</v>
      </c>
      <c r="O123" s="19">
        <f t="shared" si="79"/>
        <v>0.52359877559829882</v>
      </c>
      <c r="P123" s="19">
        <f t="shared" si="80"/>
        <v>29.999999999999996</v>
      </c>
      <c r="Q123" s="19">
        <f t="shared" si="109"/>
        <v>67.972499999999741</v>
      </c>
      <c r="R123" s="19">
        <f t="shared" si="81"/>
        <v>-0.29999999999999993</v>
      </c>
      <c r="S123" s="19">
        <f t="shared" si="82"/>
        <v>0.51961524227066325</v>
      </c>
      <c r="T123" s="4" t="s">
        <v>0</v>
      </c>
      <c r="U123" s="4">
        <f t="shared" si="83"/>
        <v>2401</v>
      </c>
      <c r="V123" s="19">
        <f t="shared" si="57"/>
        <v>68.565911758737542</v>
      </c>
      <c r="W123" s="19">
        <f t="shared" si="58"/>
        <v>44.505865242270531</v>
      </c>
      <c r="X123" s="8">
        <f t="shared" si="84"/>
        <v>5</v>
      </c>
      <c r="Y123" s="4">
        <f t="shared" si="59"/>
        <v>12</v>
      </c>
      <c r="Z123" s="8">
        <f t="shared" si="85"/>
        <v>1009.5</v>
      </c>
      <c r="AA123" s="4">
        <f t="shared" si="86"/>
        <v>0</v>
      </c>
      <c r="AB123" s="4">
        <f t="shared" si="87"/>
        <v>0</v>
      </c>
      <c r="AC123" s="4" t="str">
        <f t="shared" si="88"/>
        <v>G0</v>
      </c>
      <c r="AD123" s="4">
        <f t="shared" si="89"/>
        <v>0</v>
      </c>
      <c r="AE123" s="4">
        <f t="shared" si="90"/>
        <v>9.5999999999999819</v>
      </c>
      <c r="AF123" s="19">
        <f t="shared" si="60"/>
        <v>0</v>
      </c>
      <c r="AG123" s="19">
        <f t="shared" si="61"/>
        <v>0</v>
      </c>
      <c r="AH123" s="19"/>
      <c r="AI123" s="19">
        <f t="shared" si="62"/>
        <v>70.109091225870088</v>
      </c>
      <c r="AJ123" s="19">
        <f t="shared" si="63"/>
        <v>44.703999999999859</v>
      </c>
      <c r="AK123" s="19"/>
      <c r="AL123" s="19">
        <f t="shared" si="64"/>
        <v>12.496746576609427</v>
      </c>
      <c r="AM123" s="19">
        <f t="shared" si="65"/>
        <v>7.2149999999999848</v>
      </c>
      <c r="AN123" s="19">
        <f t="shared" si="91"/>
        <v>14.429999999999973</v>
      </c>
      <c r="AO123" s="19">
        <f t="shared" si="92"/>
        <v>0.52359877559829882</v>
      </c>
      <c r="AP123" s="19">
        <f t="shared" si="93"/>
        <v>29.999999999999996</v>
      </c>
      <c r="AQ123" s="19">
        <f t="shared" si="110"/>
        <v>69.397499999999724</v>
      </c>
      <c r="AR123" s="19">
        <f t="shared" si="94"/>
        <v>0.29999999999999993</v>
      </c>
      <c r="AS123" s="19">
        <f t="shared" si="95"/>
        <v>-0.51961524227066325</v>
      </c>
      <c r="AT123" s="4" t="s">
        <v>0</v>
      </c>
      <c r="AU123" s="4">
        <f t="shared" si="96"/>
        <v>2402</v>
      </c>
      <c r="AV123" s="19">
        <f t="shared" si="66"/>
        <v>70.409091225870085</v>
      </c>
      <c r="AW123" s="19">
        <f t="shared" si="67"/>
        <v>44.184384757729198</v>
      </c>
      <c r="AX123" s="8">
        <f t="shared" si="97"/>
        <v>5</v>
      </c>
      <c r="AY123" s="4">
        <f t="shared" si="98"/>
        <v>12</v>
      </c>
      <c r="AZ123" s="8">
        <f t="shared" si="99"/>
        <v>1009.6</v>
      </c>
      <c r="BA123" s="4">
        <f t="shared" si="100"/>
        <v>0</v>
      </c>
      <c r="BB123" s="4">
        <f t="shared" si="101"/>
        <v>0</v>
      </c>
      <c r="BC123" s="4" t="str">
        <f t="shared" si="102"/>
        <v>G0</v>
      </c>
      <c r="BD123" s="4">
        <f t="shared" si="103"/>
        <v>0</v>
      </c>
      <c r="BE123" s="19">
        <f t="shared" si="104"/>
        <v>1.4354999999999831</v>
      </c>
      <c r="BF123" s="19">
        <f t="shared" si="105"/>
        <v>1.8710051443007678</v>
      </c>
      <c r="BG123" s="19">
        <f t="shared" si="106"/>
        <v>170.10620923892662</v>
      </c>
      <c r="BH123" s="1" t="str">
        <f t="shared" si="107"/>
        <v>T,2401,68.6,44.5,5,12,1009.5,0,0,G0,0</v>
      </c>
      <c r="BI123" s="1" t="str">
        <f t="shared" si="108"/>
        <v>T,2402,70.4,44.2,5,12,1009.6,0,0,G0,0</v>
      </c>
      <c r="BJ123" s="1" t="str">
        <f t="shared" si="68"/>
        <v/>
      </c>
      <c r="BK123" s="1" t="str">
        <f t="shared" si="69"/>
        <v>68.9,44.0,5.0,14.3,0.0,68.0,30.0,68.0</v>
      </c>
    </row>
    <row r="124" spans="1:63" x14ac:dyDescent="0.2">
      <c r="A124" s="4">
        <f t="shared" si="111"/>
        <v>9.5999999999999819</v>
      </c>
      <c r="B124" s="4">
        <f t="shared" si="70"/>
        <v>47.999999999999908</v>
      </c>
      <c r="C124" s="4">
        <f t="shared" si="71"/>
        <v>1</v>
      </c>
      <c r="D124" s="4">
        <v>1</v>
      </c>
      <c r="E124" s="4">
        <f t="shared" si="72"/>
        <v>9.5999999999999819</v>
      </c>
      <c r="F124" s="19">
        <f t="shared" si="56"/>
        <v>0</v>
      </c>
      <c r="G124" s="19">
        <f t="shared" si="73"/>
        <v>0</v>
      </c>
      <c r="H124" s="19"/>
      <c r="I124" s="19">
        <f t="shared" si="74"/>
        <v>70.109091225870088</v>
      </c>
      <c r="J124" s="19">
        <f t="shared" si="75"/>
        <v>44.703999999999859</v>
      </c>
      <c r="K124" s="19"/>
      <c r="L124" s="19">
        <f t="shared" si="76"/>
        <v>12.496746576609427</v>
      </c>
      <c r="M124" s="19">
        <f t="shared" si="77"/>
        <v>7.2149999999999848</v>
      </c>
      <c r="N124" s="19">
        <f t="shared" si="78"/>
        <v>14.429999999999973</v>
      </c>
      <c r="O124" s="19">
        <f t="shared" si="79"/>
        <v>0.52359877559829882</v>
      </c>
      <c r="P124" s="19">
        <f t="shared" si="80"/>
        <v>29.999999999999996</v>
      </c>
      <c r="Q124" s="19">
        <f t="shared" si="109"/>
        <v>69.407999999999717</v>
      </c>
      <c r="R124" s="19">
        <f t="shared" si="81"/>
        <v>-0.29999999999999993</v>
      </c>
      <c r="S124" s="19">
        <f t="shared" si="82"/>
        <v>0.51961524227066325</v>
      </c>
      <c r="T124" s="4" t="s">
        <v>0</v>
      </c>
      <c r="U124" s="4">
        <f t="shared" si="83"/>
        <v>2401</v>
      </c>
      <c r="V124" s="19">
        <f t="shared" si="57"/>
        <v>69.809091225870091</v>
      </c>
      <c r="W124" s="19">
        <f t="shared" si="58"/>
        <v>45.223615242270519</v>
      </c>
      <c r="X124" s="8">
        <f t="shared" si="84"/>
        <v>5</v>
      </c>
      <c r="Y124" s="4">
        <f t="shared" si="59"/>
        <v>12</v>
      </c>
      <c r="Z124" s="8">
        <f t="shared" si="85"/>
        <v>1009.6</v>
      </c>
      <c r="AA124" s="4">
        <f t="shared" si="86"/>
        <v>0</v>
      </c>
      <c r="AB124" s="4">
        <f t="shared" si="87"/>
        <v>0</v>
      </c>
      <c r="AC124" s="4" t="str">
        <f t="shared" si="88"/>
        <v>G0</v>
      </c>
      <c r="AD124" s="4">
        <f t="shared" si="89"/>
        <v>0</v>
      </c>
      <c r="AE124" s="4">
        <f t="shared" si="90"/>
        <v>9.6999999999999815</v>
      </c>
      <c r="AF124" s="19">
        <f t="shared" si="60"/>
        <v>0</v>
      </c>
      <c r="AG124" s="19">
        <f t="shared" si="61"/>
        <v>0</v>
      </c>
      <c r="AH124" s="19"/>
      <c r="AI124" s="19">
        <f t="shared" si="62"/>
        <v>71.365261074059418</v>
      </c>
      <c r="AJ124" s="19">
        <f t="shared" si="63"/>
        <v>45.429249999999861</v>
      </c>
      <c r="AK124" s="19"/>
      <c r="AL124" s="19">
        <f t="shared" si="64"/>
        <v>12.626650387177092</v>
      </c>
      <c r="AM124" s="19">
        <f t="shared" si="65"/>
        <v>7.2899999999999849</v>
      </c>
      <c r="AN124" s="19">
        <f t="shared" si="91"/>
        <v>14.579999999999972</v>
      </c>
      <c r="AO124" s="19">
        <f t="shared" si="92"/>
        <v>0.52359877559829882</v>
      </c>
      <c r="AP124" s="19">
        <f t="shared" si="93"/>
        <v>29.999999999999996</v>
      </c>
      <c r="AQ124" s="19">
        <f t="shared" si="110"/>
        <v>70.847999999999729</v>
      </c>
      <c r="AR124" s="19">
        <f t="shared" si="94"/>
        <v>0.29999999999999993</v>
      </c>
      <c r="AS124" s="19">
        <f t="shared" si="95"/>
        <v>-0.51961524227066325</v>
      </c>
      <c r="AT124" s="4" t="s">
        <v>0</v>
      </c>
      <c r="AU124" s="4">
        <f t="shared" si="96"/>
        <v>2402</v>
      </c>
      <c r="AV124" s="19">
        <f t="shared" si="66"/>
        <v>71.665261074059416</v>
      </c>
      <c r="AW124" s="19">
        <f t="shared" si="67"/>
        <v>44.909634757729201</v>
      </c>
      <c r="AX124" s="8">
        <f t="shared" si="97"/>
        <v>5</v>
      </c>
      <c r="AY124" s="4">
        <f t="shared" si="98"/>
        <v>12</v>
      </c>
      <c r="AZ124" s="8">
        <f t="shared" si="99"/>
        <v>1009.6999999999999</v>
      </c>
      <c r="BA124" s="4">
        <f t="shared" si="100"/>
        <v>0</v>
      </c>
      <c r="BB124" s="4">
        <f t="shared" si="101"/>
        <v>0</v>
      </c>
      <c r="BC124" s="4" t="str">
        <f t="shared" si="102"/>
        <v>G0</v>
      </c>
      <c r="BD124" s="4">
        <f t="shared" si="103"/>
        <v>0</v>
      </c>
      <c r="BE124" s="19">
        <f t="shared" si="104"/>
        <v>1.450500000000003</v>
      </c>
      <c r="BF124" s="19">
        <f t="shared" si="105"/>
        <v>1.8825382466234202</v>
      </c>
      <c r="BG124" s="19">
        <f t="shared" si="106"/>
        <v>170.39901406998194</v>
      </c>
      <c r="BH124" s="1" t="str">
        <f t="shared" si="107"/>
        <v>T,2401,69.8,45.2,5,12,1009.6,0,0,G0,0</v>
      </c>
      <c r="BI124" s="1" t="str">
        <f t="shared" si="108"/>
        <v>T,2402,71.7,44.9,5,12,1009.7,0,0,G0,0</v>
      </c>
      <c r="BJ124" s="1" t="str">
        <f t="shared" si="68"/>
        <v>T,2401,69.8,45.2,5,12,1009.6,0,0,G0,0|T,2402,71.7,44.9,5,12,1009.7,0,0,G0,0|</v>
      </c>
      <c r="BK124" s="1" t="str">
        <f t="shared" si="69"/>
        <v>70.1,44.7,5.0,14.4,0.0,69.4,30.0,69.4</v>
      </c>
    </row>
    <row r="125" spans="1:63" x14ac:dyDescent="0.2">
      <c r="A125" s="4">
        <f t="shared" si="111"/>
        <v>9.6999999999999815</v>
      </c>
      <c r="B125" s="4">
        <f t="shared" si="70"/>
        <v>48.499999999999908</v>
      </c>
      <c r="C125" s="4">
        <f t="shared" si="71"/>
        <v>0</v>
      </c>
      <c r="D125" s="4">
        <v>1</v>
      </c>
      <c r="E125" s="4">
        <f t="shared" si="72"/>
        <v>9.6999999999999815</v>
      </c>
      <c r="F125" s="19">
        <f t="shared" si="56"/>
        <v>0</v>
      </c>
      <c r="G125" s="19">
        <f t="shared" si="73"/>
        <v>0</v>
      </c>
      <c r="H125" s="19"/>
      <c r="I125" s="19">
        <f t="shared" si="74"/>
        <v>71.365261074059418</v>
      </c>
      <c r="J125" s="19">
        <f t="shared" si="75"/>
        <v>45.429249999999861</v>
      </c>
      <c r="K125" s="19"/>
      <c r="L125" s="19">
        <f t="shared" si="76"/>
        <v>12.626650387177092</v>
      </c>
      <c r="M125" s="19">
        <f t="shared" si="77"/>
        <v>7.2899999999999849</v>
      </c>
      <c r="N125" s="19">
        <f t="shared" si="78"/>
        <v>14.579999999999972</v>
      </c>
      <c r="O125" s="19">
        <f t="shared" si="79"/>
        <v>0.52359877559829882</v>
      </c>
      <c r="P125" s="19">
        <f t="shared" si="80"/>
        <v>29.999999999999996</v>
      </c>
      <c r="Q125" s="19">
        <f t="shared" si="109"/>
        <v>70.858499999999722</v>
      </c>
      <c r="R125" s="19">
        <f t="shared" si="81"/>
        <v>-0.29999999999999993</v>
      </c>
      <c r="S125" s="19">
        <f t="shared" si="82"/>
        <v>0.51961524227066325</v>
      </c>
      <c r="T125" s="4" t="s">
        <v>0</v>
      </c>
      <c r="U125" s="4">
        <f t="shared" si="83"/>
        <v>2401</v>
      </c>
      <c r="V125" s="19">
        <f t="shared" si="57"/>
        <v>71.065261074059421</v>
      </c>
      <c r="W125" s="19">
        <f t="shared" si="58"/>
        <v>45.948865242270521</v>
      </c>
      <c r="X125" s="8">
        <f t="shared" si="84"/>
        <v>5</v>
      </c>
      <c r="Y125" s="4">
        <f t="shared" si="59"/>
        <v>12</v>
      </c>
      <c r="Z125" s="8">
        <f t="shared" si="85"/>
        <v>1009.6999999999999</v>
      </c>
      <c r="AA125" s="4">
        <f t="shared" si="86"/>
        <v>0</v>
      </c>
      <c r="AB125" s="4">
        <f t="shared" si="87"/>
        <v>0</v>
      </c>
      <c r="AC125" s="4" t="str">
        <f t="shared" si="88"/>
        <v>G0</v>
      </c>
      <c r="AD125" s="4">
        <f t="shared" si="89"/>
        <v>0</v>
      </c>
      <c r="AE125" s="4">
        <f t="shared" si="90"/>
        <v>9.7999999999999812</v>
      </c>
      <c r="AF125" s="19">
        <f t="shared" si="60"/>
        <v>0</v>
      </c>
      <c r="AG125" s="19">
        <f t="shared" si="61"/>
        <v>0</v>
      </c>
      <c r="AH125" s="19"/>
      <c r="AI125" s="19">
        <f t="shared" si="62"/>
        <v>72.634421303305501</v>
      </c>
      <c r="AJ125" s="19">
        <f t="shared" si="63"/>
        <v>46.161999999999857</v>
      </c>
      <c r="AK125" s="19"/>
      <c r="AL125" s="19">
        <f t="shared" si="64"/>
        <v>12.756554197744757</v>
      </c>
      <c r="AM125" s="19">
        <f t="shared" si="65"/>
        <v>7.3649999999999842</v>
      </c>
      <c r="AN125" s="19">
        <f t="shared" si="91"/>
        <v>14.729999999999972</v>
      </c>
      <c r="AO125" s="19">
        <f t="shared" si="92"/>
        <v>0.52359877559829882</v>
      </c>
      <c r="AP125" s="19">
        <f t="shared" si="93"/>
        <v>29.999999999999996</v>
      </c>
      <c r="AQ125" s="19">
        <f t="shared" si="110"/>
        <v>72.313499999999721</v>
      </c>
      <c r="AR125" s="19">
        <f t="shared" si="94"/>
        <v>0.29999999999999993</v>
      </c>
      <c r="AS125" s="19">
        <f t="shared" si="95"/>
        <v>-0.51961524227066325</v>
      </c>
      <c r="AT125" s="4" t="s">
        <v>0</v>
      </c>
      <c r="AU125" s="4">
        <f t="shared" si="96"/>
        <v>2402</v>
      </c>
      <c r="AV125" s="19">
        <f t="shared" si="66"/>
        <v>72.934421303305498</v>
      </c>
      <c r="AW125" s="19">
        <f t="shared" si="67"/>
        <v>45.642384757729197</v>
      </c>
      <c r="AX125" s="8">
        <f t="shared" si="97"/>
        <v>5</v>
      </c>
      <c r="AY125" s="4">
        <f t="shared" si="98"/>
        <v>12</v>
      </c>
      <c r="AZ125" s="8">
        <f t="shared" si="99"/>
        <v>1009.8</v>
      </c>
      <c r="BA125" s="4">
        <f t="shared" si="100"/>
        <v>0</v>
      </c>
      <c r="BB125" s="4">
        <f t="shared" si="101"/>
        <v>0</v>
      </c>
      <c r="BC125" s="4" t="str">
        <f t="shared" si="102"/>
        <v>G0</v>
      </c>
      <c r="BD125" s="4">
        <f t="shared" si="103"/>
        <v>0</v>
      </c>
      <c r="BE125" s="19">
        <f t="shared" si="104"/>
        <v>1.4654999999999876</v>
      </c>
      <c r="BF125" s="19">
        <f t="shared" si="105"/>
        <v>1.8941199143665464</v>
      </c>
      <c r="BG125" s="19">
        <f t="shared" si="106"/>
        <v>170.68824564564841</v>
      </c>
      <c r="BH125" s="1" t="str">
        <f t="shared" si="107"/>
        <v>T,2401,71.1,45.9,5,12,1009.7,0,0,G0,0</v>
      </c>
      <c r="BI125" s="1" t="str">
        <f t="shared" si="108"/>
        <v>T,2402,72.9,45.6,5,12,1009.8,0,0,G0,0</v>
      </c>
      <c r="BJ125" s="1" t="str">
        <f t="shared" si="68"/>
        <v/>
      </c>
      <c r="BK125" s="1" t="str">
        <f t="shared" si="69"/>
        <v>71.4,45.4,5.0,14.6,0.0,70.9,30.0,70.9</v>
      </c>
    </row>
    <row r="126" spans="1:63" x14ac:dyDescent="0.2">
      <c r="A126" s="4">
        <f t="shared" si="111"/>
        <v>9.7999999999999812</v>
      </c>
      <c r="B126" s="4">
        <f t="shared" si="70"/>
        <v>48.999999999999901</v>
      </c>
      <c r="C126" s="4">
        <f t="shared" si="71"/>
        <v>1</v>
      </c>
      <c r="D126" s="4">
        <v>1</v>
      </c>
      <c r="E126" s="4">
        <f t="shared" si="72"/>
        <v>9.7999999999999812</v>
      </c>
      <c r="F126" s="19">
        <f t="shared" si="56"/>
        <v>0</v>
      </c>
      <c r="G126" s="19">
        <f t="shared" si="73"/>
        <v>0</v>
      </c>
      <c r="H126" s="19"/>
      <c r="I126" s="19">
        <f t="shared" si="74"/>
        <v>72.634421303305501</v>
      </c>
      <c r="J126" s="19">
        <f t="shared" si="75"/>
        <v>46.161999999999857</v>
      </c>
      <c r="K126" s="19"/>
      <c r="L126" s="19">
        <f t="shared" si="76"/>
        <v>12.756554197744757</v>
      </c>
      <c r="M126" s="19">
        <f t="shared" si="77"/>
        <v>7.3649999999999842</v>
      </c>
      <c r="N126" s="19">
        <f t="shared" si="78"/>
        <v>14.729999999999972</v>
      </c>
      <c r="O126" s="19">
        <f t="shared" si="79"/>
        <v>0.52359877559829882</v>
      </c>
      <c r="P126" s="19">
        <f t="shared" si="80"/>
        <v>29.999999999999996</v>
      </c>
      <c r="Q126" s="19">
        <f t="shared" si="109"/>
        <v>72.323999999999714</v>
      </c>
      <c r="R126" s="19">
        <f t="shared" si="81"/>
        <v>-0.29999999999999993</v>
      </c>
      <c r="S126" s="19">
        <f t="shared" si="82"/>
        <v>0.51961524227066325</v>
      </c>
      <c r="T126" s="4" t="s">
        <v>0</v>
      </c>
      <c r="U126" s="4">
        <f t="shared" si="83"/>
        <v>2401</v>
      </c>
      <c r="V126" s="19">
        <f t="shared" si="57"/>
        <v>72.334421303305504</v>
      </c>
      <c r="W126" s="19">
        <f t="shared" si="58"/>
        <v>46.681615242270517</v>
      </c>
      <c r="X126" s="8">
        <f t="shared" si="84"/>
        <v>5</v>
      </c>
      <c r="Y126" s="4">
        <f t="shared" si="59"/>
        <v>12</v>
      </c>
      <c r="Z126" s="8">
        <f t="shared" si="85"/>
        <v>1009.8</v>
      </c>
      <c r="AA126" s="4">
        <f t="shared" si="86"/>
        <v>0</v>
      </c>
      <c r="AB126" s="4">
        <f t="shared" si="87"/>
        <v>0</v>
      </c>
      <c r="AC126" s="4" t="str">
        <f t="shared" si="88"/>
        <v>G0</v>
      </c>
      <c r="AD126" s="4">
        <f t="shared" si="89"/>
        <v>0</v>
      </c>
      <c r="AE126" s="4">
        <f t="shared" si="90"/>
        <v>9.8999999999999808</v>
      </c>
      <c r="AF126" s="19">
        <f t="shared" si="60"/>
        <v>0</v>
      </c>
      <c r="AG126" s="19">
        <f t="shared" si="61"/>
        <v>0</v>
      </c>
      <c r="AH126" s="19"/>
      <c r="AI126" s="19">
        <f t="shared" si="62"/>
        <v>73.916571913608365</v>
      </c>
      <c r="AJ126" s="19">
        <f t="shared" si="63"/>
        <v>46.902249999999853</v>
      </c>
      <c r="AK126" s="19"/>
      <c r="AL126" s="19">
        <f t="shared" si="64"/>
        <v>12.886458008312424</v>
      </c>
      <c r="AM126" s="19">
        <f t="shared" si="65"/>
        <v>7.4399999999999844</v>
      </c>
      <c r="AN126" s="19">
        <f t="shared" si="91"/>
        <v>14.879999999999972</v>
      </c>
      <c r="AO126" s="19">
        <f t="shared" si="92"/>
        <v>0.52359877559829882</v>
      </c>
      <c r="AP126" s="19">
        <f t="shared" si="93"/>
        <v>29.999999999999996</v>
      </c>
      <c r="AQ126" s="19">
        <f t="shared" si="110"/>
        <v>73.793999999999727</v>
      </c>
      <c r="AR126" s="19">
        <f t="shared" si="94"/>
        <v>0.29999999999999993</v>
      </c>
      <c r="AS126" s="19">
        <f t="shared" si="95"/>
        <v>-0.51961524227066325</v>
      </c>
      <c r="AT126" s="4" t="s">
        <v>0</v>
      </c>
      <c r="AU126" s="4">
        <f t="shared" si="96"/>
        <v>2402</v>
      </c>
      <c r="AV126" s="19">
        <f t="shared" si="66"/>
        <v>74.216571913608362</v>
      </c>
      <c r="AW126" s="19">
        <f t="shared" si="67"/>
        <v>46.382634757729193</v>
      </c>
      <c r="AX126" s="8">
        <f t="shared" si="97"/>
        <v>5</v>
      </c>
      <c r="AY126" s="4">
        <f t="shared" si="98"/>
        <v>12</v>
      </c>
      <c r="AZ126" s="8">
        <f t="shared" si="99"/>
        <v>1009.9</v>
      </c>
      <c r="BA126" s="4">
        <f t="shared" si="100"/>
        <v>0</v>
      </c>
      <c r="BB126" s="4">
        <f t="shared" si="101"/>
        <v>0</v>
      </c>
      <c r="BC126" s="4" t="str">
        <f t="shared" si="102"/>
        <v>G0</v>
      </c>
      <c r="BD126" s="4">
        <f t="shared" si="103"/>
        <v>0</v>
      </c>
      <c r="BE126" s="19">
        <f t="shared" si="104"/>
        <v>1.4805000000000001</v>
      </c>
      <c r="BF126" s="19">
        <f t="shared" si="105"/>
        <v>1.9057492621013885</v>
      </c>
      <c r="BG126" s="19">
        <f t="shared" si="106"/>
        <v>170.97395450471186</v>
      </c>
      <c r="BH126" s="1" t="str">
        <f t="shared" si="107"/>
        <v>T,2401,72.3,46.7,5,12,1009.8,0,0,G0,0</v>
      </c>
      <c r="BI126" s="1" t="str">
        <f t="shared" si="108"/>
        <v>T,2402,74.2,46.4,5,12,1009.9,0,0,G0,0</v>
      </c>
      <c r="BJ126" s="1" t="str">
        <f t="shared" si="68"/>
        <v>T,2401,72.3,46.7,5,12,1009.8,0,0,G0,0|T,2402,74.2,46.4,5,12,1009.9,0,0,G0,0|</v>
      </c>
      <c r="BK126" s="1" t="str">
        <f t="shared" si="69"/>
        <v>72.6,46.2,5.0,14.7,0.0,72.3,30.0,72.3</v>
      </c>
    </row>
    <row r="127" spans="1:63" x14ac:dyDescent="0.2">
      <c r="A127" s="4">
        <f t="shared" si="111"/>
        <v>9.8999999999999808</v>
      </c>
      <c r="B127" s="4">
        <f t="shared" si="70"/>
        <v>49.499999999999901</v>
      </c>
      <c r="C127" s="4">
        <f t="shared" si="71"/>
        <v>0</v>
      </c>
      <c r="D127" s="4">
        <v>1</v>
      </c>
      <c r="E127" s="4">
        <f t="shared" si="72"/>
        <v>9.8999999999999808</v>
      </c>
      <c r="F127" s="19">
        <f t="shared" si="56"/>
        <v>0</v>
      </c>
      <c r="G127" s="19">
        <f t="shared" si="73"/>
        <v>0</v>
      </c>
      <c r="H127" s="19"/>
      <c r="I127" s="19">
        <f t="shared" si="74"/>
        <v>73.916571913608365</v>
      </c>
      <c r="J127" s="19">
        <f t="shared" si="75"/>
        <v>46.902249999999853</v>
      </c>
      <c r="K127" s="19"/>
      <c r="L127" s="19">
        <f t="shared" si="76"/>
        <v>12.886458008312424</v>
      </c>
      <c r="M127" s="19">
        <f t="shared" si="77"/>
        <v>7.4399999999999844</v>
      </c>
      <c r="N127" s="19">
        <f t="shared" si="78"/>
        <v>14.879999999999972</v>
      </c>
      <c r="O127" s="19">
        <f t="shared" si="79"/>
        <v>0.52359877559829882</v>
      </c>
      <c r="P127" s="19">
        <f t="shared" si="80"/>
        <v>29.999999999999996</v>
      </c>
      <c r="Q127" s="19">
        <f t="shared" si="109"/>
        <v>73.80449999999972</v>
      </c>
      <c r="R127" s="19">
        <f t="shared" si="81"/>
        <v>-0.29999999999999993</v>
      </c>
      <c r="S127" s="19">
        <f t="shared" si="82"/>
        <v>0.51961524227066325</v>
      </c>
      <c r="T127" s="4" t="s">
        <v>0</v>
      </c>
      <c r="U127" s="4">
        <f t="shared" si="83"/>
        <v>2401</v>
      </c>
      <c r="V127" s="19">
        <f t="shared" si="57"/>
        <v>73.616571913608368</v>
      </c>
      <c r="W127" s="19">
        <f t="shared" si="58"/>
        <v>47.421865242270513</v>
      </c>
      <c r="X127" s="8">
        <f t="shared" si="84"/>
        <v>5</v>
      </c>
      <c r="Y127" s="4">
        <f t="shared" si="59"/>
        <v>12</v>
      </c>
      <c r="Z127" s="8">
        <f t="shared" si="85"/>
        <v>1009.9</v>
      </c>
      <c r="AA127" s="4">
        <f t="shared" si="86"/>
        <v>0</v>
      </c>
      <c r="AB127" s="4">
        <f t="shared" si="87"/>
        <v>0</v>
      </c>
      <c r="AC127" s="4" t="str">
        <f t="shared" si="88"/>
        <v>G0</v>
      </c>
      <c r="AD127" s="4">
        <f t="shared" si="89"/>
        <v>0</v>
      </c>
      <c r="AE127" s="4">
        <f t="shared" si="90"/>
        <v>9.9999999999999805</v>
      </c>
      <c r="AF127" s="19">
        <f t="shared" si="60"/>
        <v>0</v>
      </c>
      <c r="AG127" s="19">
        <f t="shared" si="61"/>
        <v>0</v>
      </c>
      <c r="AH127" s="19"/>
      <c r="AI127" s="19">
        <f t="shared" si="62"/>
        <v>75.211712904967982</v>
      </c>
      <c r="AJ127" s="19">
        <f t="shared" si="63"/>
        <v>47.649999999999842</v>
      </c>
      <c r="AK127" s="19"/>
      <c r="AL127" s="19">
        <f t="shared" si="64"/>
        <v>13.016361818880089</v>
      </c>
      <c r="AM127" s="19">
        <f t="shared" si="65"/>
        <v>7.5149999999999837</v>
      </c>
      <c r="AN127" s="19">
        <f t="shared" si="91"/>
        <v>15.029999999999971</v>
      </c>
      <c r="AO127" s="19">
        <f t="shared" si="92"/>
        <v>0.52359877559829882</v>
      </c>
      <c r="AP127" s="19">
        <f t="shared" si="93"/>
        <v>29.999999999999996</v>
      </c>
      <c r="AQ127" s="19">
        <f t="shared" si="110"/>
        <v>75.289499999999705</v>
      </c>
      <c r="AR127" s="19">
        <f t="shared" si="94"/>
        <v>0.29999999999999993</v>
      </c>
      <c r="AS127" s="19">
        <f t="shared" si="95"/>
        <v>-0.51961524227066325</v>
      </c>
      <c r="AT127" s="4" t="s">
        <v>0</v>
      </c>
      <c r="AU127" s="4">
        <f t="shared" si="96"/>
        <v>2402</v>
      </c>
      <c r="AV127" s="19">
        <f t="shared" si="66"/>
        <v>75.511712904967979</v>
      </c>
      <c r="AW127" s="19">
        <f t="shared" si="67"/>
        <v>47.130384757729182</v>
      </c>
      <c r="AX127" s="8">
        <f t="shared" si="97"/>
        <v>5</v>
      </c>
      <c r="AY127" s="4">
        <f t="shared" si="98"/>
        <v>12</v>
      </c>
      <c r="AZ127" s="8">
        <f t="shared" si="99"/>
        <v>1010</v>
      </c>
      <c r="BA127" s="4">
        <f t="shared" si="100"/>
        <v>0</v>
      </c>
      <c r="BB127" s="4">
        <f t="shared" si="101"/>
        <v>0</v>
      </c>
      <c r="BC127" s="4" t="str">
        <f t="shared" si="102"/>
        <v>G0</v>
      </c>
      <c r="BD127" s="4">
        <f t="shared" si="103"/>
        <v>0</v>
      </c>
      <c r="BE127" s="19">
        <f t="shared" si="104"/>
        <v>1.4954999999999847</v>
      </c>
      <c r="BF127" s="19">
        <f t="shared" si="105"/>
        <v>1.9174254222785141</v>
      </c>
      <c r="BG127" s="19">
        <f t="shared" si="106"/>
        <v>171.25619066325328</v>
      </c>
      <c r="BH127" s="1" t="str">
        <f t="shared" si="107"/>
        <v>T,2401,73.6,47.4,5,12,1009.9,0,0,G0,0</v>
      </c>
      <c r="BI127" s="1" t="str">
        <f t="shared" si="108"/>
        <v>T,2402,75.5,47.1,5,12,1010.0,0,0,G0,0</v>
      </c>
      <c r="BJ127" s="1" t="str">
        <f t="shared" si="68"/>
        <v/>
      </c>
      <c r="BK127" s="1" t="str">
        <f t="shared" si="69"/>
        <v>73.9,46.9,5.0,14.9,0.0,73.8,30.0,73.8</v>
      </c>
    </row>
    <row r="128" spans="1:63" x14ac:dyDescent="0.2">
      <c r="A128" s="4">
        <f t="shared" si="111"/>
        <v>9.9999999999999805</v>
      </c>
      <c r="B128" s="4">
        <f t="shared" si="70"/>
        <v>49.999999999999901</v>
      </c>
      <c r="C128" s="4">
        <f t="shared" si="71"/>
        <v>1</v>
      </c>
      <c r="D128" s="4">
        <v>1</v>
      </c>
      <c r="E128" s="4">
        <f t="shared" si="72"/>
        <v>9.9999999999999805</v>
      </c>
      <c r="F128" s="19">
        <f t="shared" si="56"/>
        <v>0</v>
      </c>
      <c r="G128" s="19">
        <f t="shared" si="73"/>
        <v>0</v>
      </c>
      <c r="H128" s="19"/>
      <c r="I128" s="19">
        <f t="shared" si="74"/>
        <v>75.211712904967982</v>
      </c>
      <c r="J128" s="19">
        <f t="shared" si="75"/>
        <v>47.649999999999842</v>
      </c>
      <c r="K128" s="19"/>
      <c r="L128" s="19">
        <f t="shared" si="76"/>
        <v>13.016361818880089</v>
      </c>
      <c r="M128" s="19">
        <f t="shared" si="77"/>
        <v>7.5149999999999837</v>
      </c>
      <c r="N128" s="19">
        <f t="shared" si="78"/>
        <v>15.029999999999971</v>
      </c>
      <c r="O128" s="19">
        <f t="shared" si="79"/>
        <v>0.52359877559829882</v>
      </c>
      <c r="P128" s="19">
        <f t="shared" si="80"/>
        <v>29.999999999999996</v>
      </c>
      <c r="Q128" s="19">
        <f t="shared" si="109"/>
        <v>75.299999999999699</v>
      </c>
      <c r="R128" s="19">
        <f t="shared" si="81"/>
        <v>-0.29999999999999993</v>
      </c>
      <c r="S128" s="19">
        <f t="shared" si="82"/>
        <v>0.51961524227066325</v>
      </c>
      <c r="T128" s="4" t="s">
        <v>0</v>
      </c>
      <c r="U128" s="4">
        <f t="shared" si="83"/>
        <v>2401</v>
      </c>
      <c r="V128" s="19">
        <f t="shared" si="57"/>
        <v>74.911712904967985</v>
      </c>
      <c r="W128" s="19">
        <f t="shared" si="58"/>
        <v>48.169615242270503</v>
      </c>
      <c r="X128" s="8">
        <f t="shared" si="84"/>
        <v>5</v>
      </c>
      <c r="Y128" s="4">
        <f t="shared" si="59"/>
        <v>12</v>
      </c>
      <c r="Z128" s="8">
        <f t="shared" si="85"/>
        <v>1010</v>
      </c>
      <c r="AA128" s="4">
        <f t="shared" si="86"/>
        <v>0</v>
      </c>
      <c r="AB128" s="4">
        <f t="shared" si="87"/>
        <v>0</v>
      </c>
      <c r="AC128" s="4" t="str">
        <f t="shared" si="88"/>
        <v>G0</v>
      </c>
      <c r="AD128" s="4">
        <f t="shared" si="89"/>
        <v>0</v>
      </c>
      <c r="AE128" s="4">
        <f t="shared" si="90"/>
        <v>10.09999999999998</v>
      </c>
      <c r="AF128" s="19">
        <f t="shared" si="60"/>
        <v>0</v>
      </c>
      <c r="AG128" s="19">
        <f t="shared" si="61"/>
        <v>0</v>
      </c>
      <c r="AH128" s="19"/>
      <c r="AI128" s="19">
        <f t="shared" si="62"/>
        <v>76.519844277384365</v>
      </c>
      <c r="AJ128" s="19">
        <f t="shared" si="63"/>
        <v>48.405249999999846</v>
      </c>
      <c r="AK128" s="19"/>
      <c r="AL128" s="19">
        <f t="shared" si="64"/>
        <v>13.146265629447754</v>
      </c>
      <c r="AM128" s="19">
        <f t="shared" si="65"/>
        <v>7.5899999999999839</v>
      </c>
      <c r="AN128" s="19">
        <f t="shared" si="91"/>
        <v>15.17999999999997</v>
      </c>
      <c r="AO128" s="19">
        <f t="shared" si="92"/>
        <v>0.52359877559829882</v>
      </c>
      <c r="AP128" s="19">
        <f t="shared" si="93"/>
        <v>29.999999999999996</v>
      </c>
      <c r="AQ128" s="19">
        <f t="shared" si="110"/>
        <v>76.799999999999699</v>
      </c>
      <c r="AR128" s="19">
        <f t="shared" si="94"/>
        <v>0.29999999999999993</v>
      </c>
      <c r="AS128" s="19">
        <f t="shared" si="95"/>
        <v>-0.51961524227066325</v>
      </c>
      <c r="AT128" s="4" t="s">
        <v>0</v>
      </c>
      <c r="AU128" s="4">
        <f t="shared" si="96"/>
        <v>2402</v>
      </c>
      <c r="AV128" s="19">
        <f t="shared" si="66"/>
        <v>76.819844277384362</v>
      </c>
      <c r="AW128" s="19">
        <f t="shared" si="67"/>
        <v>47.885634757729186</v>
      </c>
      <c r="AX128" s="8">
        <f t="shared" si="97"/>
        <v>5</v>
      </c>
      <c r="AY128" s="4">
        <f t="shared" si="98"/>
        <v>12</v>
      </c>
      <c r="AZ128" s="8">
        <f t="shared" si="99"/>
        <v>1010.1</v>
      </c>
      <c r="BA128" s="4">
        <f t="shared" si="100"/>
        <v>0</v>
      </c>
      <c r="BB128" s="4">
        <f t="shared" si="101"/>
        <v>0</v>
      </c>
      <c r="BC128" s="4" t="str">
        <f t="shared" si="102"/>
        <v>G0</v>
      </c>
      <c r="BD128" s="4">
        <f t="shared" si="103"/>
        <v>0</v>
      </c>
      <c r="BE128" s="19">
        <f t="shared" si="104"/>
        <v>1.5104999999999922</v>
      </c>
      <c r="BF128" s="19">
        <f t="shared" si="105"/>
        <v>1.9291475449016156</v>
      </c>
      <c r="BG128" s="19">
        <f t="shared" si="106"/>
        <v>171.5350036031214</v>
      </c>
      <c r="BH128" s="1" t="str">
        <f t="shared" si="107"/>
        <v>T,2401,74.9,48.2,5,12,1010.0,0,0,G0,0</v>
      </c>
      <c r="BI128" s="1" t="str">
        <f t="shared" si="108"/>
        <v>T,2402,76.8,47.9,5,12,1010.1,0,0,G0,0</v>
      </c>
      <c r="BJ128" s="1" t="str">
        <f t="shared" si="68"/>
        <v>T,2401,74.9,48.2,5,12,1010.0,0,0,G0,0|T,2402,76.8,47.9,5,12,1010.1,0,0,G0,0|</v>
      </c>
      <c r="BK128" s="1" t="str">
        <f t="shared" si="69"/>
        <v>75.2,47.6,5.0,15.0,0.0,75.3,30.0,75.3</v>
      </c>
    </row>
    <row r="129" spans="1:63" x14ac:dyDescent="0.2">
      <c r="A129" s="4">
        <f t="shared" si="111"/>
        <v>10.09999999999998</v>
      </c>
      <c r="B129" s="4">
        <f t="shared" si="70"/>
        <v>50.499999999999901</v>
      </c>
      <c r="C129" s="4">
        <f t="shared" si="71"/>
        <v>0</v>
      </c>
      <c r="D129" s="4">
        <v>1</v>
      </c>
      <c r="E129" s="4">
        <f t="shared" si="72"/>
        <v>10.09999999999998</v>
      </c>
      <c r="F129" s="19">
        <f t="shared" si="56"/>
        <v>0</v>
      </c>
      <c r="G129" s="19">
        <f t="shared" si="73"/>
        <v>0</v>
      </c>
      <c r="H129" s="19"/>
      <c r="I129" s="19">
        <f t="shared" si="74"/>
        <v>76.519844277384365</v>
      </c>
      <c r="J129" s="19">
        <f t="shared" si="75"/>
        <v>48.405249999999846</v>
      </c>
      <c r="K129" s="19"/>
      <c r="L129" s="19">
        <f t="shared" si="76"/>
        <v>13.146265629447754</v>
      </c>
      <c r="M129" s="19">
        <f t="shared" si="77"/>
        <v>7.5899999999999839</v>
      </c>
      <c r="N129" s="19">
        <f t="shared" si="78"/>
        <v>15.17999999999997</v>
      </c>
      <c r="O129" s="19">
        <f t="shared" si="79"/>
        <v>0.52359877559829882</v>
      </c>
      <c r="P129" s="19">
        <f t="shared" si="80"/>
        <v>29.999999999999996</v>
      </c>
      <c r="Q129" s="19">
        <f t="shared" si="109"/>
        <v>76.810499999999692</v>
      </c>
      <c r="R129" s="19">
        <f t="shared" si="81"/>
        <v>-0.29999999999999993</v>
      </c>
      <c r="S129" s="19">
        <f t="shared" si="82"/>
        <v>0.51961524227066325</v>
      </c>
      <c r="T129" s="4" t="s">
        <v>0</v>
      </c>
      <c r="U129" s="4">
        <f t="shared" si="83"/>
        <v>2401</v>
      </c>
      <c r="V129" s="19">
        <f t="shared" si="57"/>
        <v>76.219844277384368</v>
      </c>
      <c r="W129" s="19">
        <f t="shared" si="58"/>
        <v>48.924865242270506</v>
      </c>
      <c r="X129" s="8">
        <f t="shared" si="84"/>
        <v>5</v>
      </c>
      <c r="Y129" s="4">
        <f t="shared" si="59"/>
        <v>12</v>
      </c>
      <c r="Z129" s="8">
        <f t="shared" si="85"/>
        <v>1010.1</v>
      </c>
      <c r="AA129" s="4">
        <f t="shared" si="86"/>
        <v>0</v>
      </c>
      <c r="AB129" s="4">
        <f t="shared" si="87"/>
        <v>0</v>
      </c>
      <c r="AC129" s="4" t="str">
        <f t="shared" si="88"/>
        <v>G0</v>
      </c>
      <c r="AD129" s="4">
        <f t="shared" si="89"/>
        <v>0</v>
      </c>
      <c r="AE129" s="4">
        <f t="shared" si="90"/>
        <v>10.19999999999998</v>
      </c>
      <c r="AF129" s="19">
        <f t="shared" si="60"/>
        <v>0</v>
      </c>
      <c r="AG129" s="19">
        <f t="shared" si="61"/>
        <v>0</v>
      </c>
      <c r="AH129" s="19"/>
      <c r="AI129" s="19">
        <f t="shared" si="62"/>
        <v>77.840966030857516</v>
      </c>
      <c r="AJ129" s="19">
        <f t="shared" si="63"/>
        <v>49.167999999999836</v>
      </c>
      <c r="AK129" s="19"/>
      <c r="AL129" s="19">
        <f t="shared" si="64"/>
        <v>13.276169440015419</v>
      </c>
      <c r="AM129" s="19">
        <f t="shared" si="65"/>
        <v>7.6649999999999832</v>
      </c>
      <c r="AN129" s="19">
        <f t="shared" si="91"/>
        <v>15.32999999999997</v>
      </c>
      <c r="AO129" s="19">
        <f t="shared" si="92"/>
        <v>0.52359877559829882</v>
      </c>
      <c r="AP129" s="19">
        <f t="shared" si="93"/>
        <v>29.999999999999996</v>
      </c>
      <c r="AQ129" s="19">
        <f t="shared" si="110"/>
        <v>78.325499999999678</v>
      </c>
      <c r="AR129" s="19">
        <f t="shared" si="94"/>
        <v>0.29999999999999993</v>
      </c>
      <c r="AS129" s="19">
        <f t="shared" si="95"/>
        <v>-0.51961524227066325</v>
      </c>
      <c r="AT129" s="4" t="s">
        <v>0</v>
      </c>
      <c r="AU129" s="4">
        <f t="shared" si="96"/>
        <v>2402</v>
      </c>
      <c r="AV129" s="19">
        <f t="shared" si="66"/>
        <v>78.140966030857513</v>
      </c>
      <c r="AW129" s="19">
        <f t="shared" si="67"/>
        <v>48.648384757729175</v>
      </c>
      <c r="AX129" s="8">
        <f t="shared" si="97"/>
        <v>5</v>
      </c>
      <c r="AY129" s="4">
        <f t="shared" si="98"/>
        <v>12</v>
      </c>
      <c r="AZ129" s="8">
        <f t="shared" si="99"/>
        <v>1010.1999999999999</v>
      </c>
      <c r="BA129" s="4">
        <f t="shared" si="100"/>
        <v>0</v>
      </c>
      <c r="BB129" s="4">
        <f t="shared" si="101"/>
        <v>0</v>
      </c>
      <c r="BC129" s="4" t="str">
        <f t="shared" si="102"/>
        <v>G0</v>
      </c>
      <c r="BD129" s="4">
        <f t="shared" si="103"/>
        <v>0</v>
      </c>
      <c r="BE129" s="19">
        <f t="shared" si="104"/>
        <v>1.5254999999999854</v>
      </c>
      <c r="BF129" s="19">
        <f t="shared" si="105"/>
        <v>1.9409147972025818</v>
      </c>
      <c r="BG129" s="19">
        <f t="shared" si="106"/>
        <v>171.81044226172298</v>
      </c>
      <c r="BH129" s="1" t="str">
        <f t="shared" si="107"/>
        <v>T,2401,76.2,48.9,5,12,1010.1,0,0,G0,0</v>
      </c>
      <c r="BI129" s="1" t="str">
        <f t="shared" si="108"/>
        <v>T,2402,78.1,48.6,5,12,1010.2,0,0,G0,0</v>
      </c>
      <c r="BJ129" s="1" t="str">
        <f t="shared" si="68"/>
        <v/>
      </c>
      <c r="BK129" s="1" t="str">
        <f t="shared" si="69"/>
        <v>76.5,48.4,5.0,15.2,0.0,76.8,30.0,76.8</v>
      </c>
    </row>
    <row r="130" spans="1:63" x14ac:dyDescent="0.2">
      <c r="A130" s="4">
        <f t="shared" si="111"/>
        <v>10.19999999999998</v>
      </c>
      <c r="B130" s="4">
        <f t="shared" si="70"/>
        <v>50.999999999999893</v>
      </c>
      <c r="C130" s="4">
        <f t="shared" si="71"/>
        <v>1</v>
      </c>
      <c r="D130" s="4">
        <v>1</v>
      </c>
      <c r="E130" s="4">
        <f t="shared" si="72"/>
        <v>10.19999999999998</v>
      </c>
      <c r="F130" s="19">
        <f t="shared" si="56"/>
        <v>0</v>
      </c>
      <c r="G130" s="19">
        <f t="shared" si="73"/>
        <v>0</v>
      </c>
      <c r="H130" s="19"/>
      <c r="I130" s="19">
        <f t="shared" si="74"/>
        <v>77.840966030857516</v>
      </c>
      <c r="J130" s="19">
        <f t="shared" si="75"/>
        <v>49.167999999999836</v>
      </c>
      <c r="K130" s="19"/>
      <c r="L130" s="19">
        <f t="shared" si="76"/>
        <v>13.276169440015419</v>
      </c>
      <c r="M130" s="19">
        <f t="shared" si="77"/>
        <v>7.6649999999999832</v>
      </c>
      <c r="N130" s="19">
        <f t="shared" si="78"/>
        <v>15.32999999999997</v>
      </c>
      <c r="O130" s="19">
        <f t="shared" si="79"/>
        <v>0.52359877559829882</v>
      </c>
      <c r="P130" s="19">
        <f t="shared" si="80"/>
        <v>29.999999999999996</v>
      </c>
      <c r="Q130" s="19">
        <f t="shared" si="109"/>
        <v>78.335999999999672</v>
      </c>
      <c r="R130" s="19">
        <f t="shared" si="81"/>
        <v>-0.29999999999999993</v>
      </c>
      <c r="S130" s="19">
        <f t="shared" si="82"/>
        <v>0.51961524227066325</v>
      </c>
      <c r="T130" s="4" t="s">
        <v>0</v>
      </c>
      <c r="U130" s="4">
        <f t="shared" si="83"/>
        <v>2401</v>
      </c>
      <c r="V130" s="19">
        <f t="shared" si="57"/>
        <v>77.540966030857518</v>
      </c>
      <c r="W130" s="19">
        <f t="shared" si="58"/>
        <v>49.687615242270496</v>
      </c>
      <c r="X130" s="8">
        <f t="shared" si="84"/>
        <v>5</v>
      </c>
      <c r="Y130" s="4">
        <f t="shared" si="59"/>
        <v>12</v>
      </c>
      <c r="Z130" s="8">
        <f t="shared" si="85"/>
        <v>1010.1999999999999</v>
      </c>
      <c r="AA130" s="4">
        <f t="shared" si="86"/>
        <v>0</v>
      </c>
      <c r="AB130" s="4">
        <f t="shared" si="87"/>
        <v>0</v>
      </c>
      <c r="AC130" s="4" t="str">
        <f t="shared" si="88"/>
        <v>G0</v>
      </c>
      <c r="AD130" s="4">
        <f t="shared" si="89"/>
        <v>0</v>
      </c>
      <c r="AE130" s="4">
        <f t="shared" si="90"/>
        <v>10.299999999999979</v>
      </c>
      <c r="AF130" s="19">
        <f t="shared" si="60"/>
        <v>0</v>
      </c>
      <c r="AG130" s="19">
        <f t="shared" si="61"/>
        <v>0</v>
      </c>
      <c r="AH130" s="19"/>
      <c r="AI130" s="19">
        <f t="shared" si="62"/>
        <v>79.175078165387433</v>
      </c>
      <c r="AJ130" s="19">
        <f t="shared" si="63"/>
        <v>49.938249999999833</v>
      </c>
      <c r="AK130" s="19"/>
      <c r="AL130" s="19">
        <f t="shared" si="64"/>
        <v>13.406073250583084</v>
      </c>
      <c r="AM130" s="19">
        <f t="shared" si="65"/>
        <v>7.7399999999999833</v>
      </c>
      <c r="AN130" s="19">
        <f t="shared" si="91"/>
        <v>15.479999999999968</v>
      </c>
      <c r="AO130" s="19">
        <f t="shared" si="92"/>
        <v>0.52359877559829882</v>
      </c>
      <c r="AP130" s="19">
        <f t="shared" si="93"/>
        <v>29.999999999999996</v>
      </c>
      <c r="AQ130" s="19">
        <f t="shared" si="110"/>
        <v>79.865999999999673</v>
      </c>
      <c r="AR130" s="19">
        <f t="shared" si="94"/>
        <v>0.29999999999999993</v>
      </c>
      <c r="AS130" s="19">
        <f t="shared" si="95"/>
        <v>-0.51961524227066325</v>
      </c>
      <c r="AT130" s="4" t="s">
        <v>0</v>
      </c>
      <c r="AU130" s="4">
        <f t="shared" si="96"/>
        <v>2402</v>
      </c>
      <c r="AV130" s="19">
        <f t="shared" si="66"/>
        <v>79.47507816538743</v>
      </c>
      <c r="AW130" s="19">
        <f t="shared" si="67"/>
        <v>49.418634757729173</v>
      </c>
      <c r="AX130" s="8">
        <f t="shared" si="97"/>
        <v>5</v>
      </c>
      <c r="AY130" s="4">
        <f t="shared" si="98"/>
        <v>12</v>
      </c>
      <c r="AZ130" s="8">
        <f t="shared" si="99"/>
        <v>1010.3</v>
      </c>
      <c r="BA130" s="4">
        <f t="shared" si="100"/>
        <v>0</v>
      </c>
      <c r="BB130" s="4">
        <f t="shared" si="101"/>
        <v>0</v>
      </c>
      <c r="BC130" s="4" t="str">
        <f t="shared" si="102"/>
        <v>G0</v>
      </c>
      <c r="BD130" s="4">
        <f t="shared" si="103"/>
        <v>0</v>
      </c>
      <c r="BE130" s="19">
        <f t="shared" si="104"/>
        <v>1.5404999999999895</v>
      </c>
      <c r="BF130" s="19">
        <f t="shared" si="105"/>
        <v>1.9527263633187153</v>
      </c>
      <c r="BG130" s="19">
        <f t="shared" si="106"/>
        <v>172.08255502307398</v>
      </c>
      <c r="BH130" s="1" t="str">
        <f t="shared" si="107"/>
        <v>T,2401,77.5,49.7,5,12,1010.2,0,0,G0,0</v>
      </c>
      <c r="BI130" s="1" t="str">
        <f t="shared" si="108"/>
        <v>T,2402,79.5,49.4,5,12,1010.3,0,0,G0,0</v>
      </c>
      <c r="BJ130" s="1" t="str">
        <f t="shared" si="68"/>
        <v>T,2401,77.5,49.7,5,12,1010.2,0,0,G0,0|T,2402,79.5,49.4,5,12,1010.3,0,0,G0,0|</v>
      </c>
      <c r="BK130" s="1" t="str">
        <f t="shared" si="69"/>
        <v>77.8,49.2,5.0,15.3,0.0,78.3,30.0,78.3</v>
      </c>
    </row>
    <row r="131" spans="1:63" x14ac:dyDescent="0.2">
      <c r="A131" s="4">
        <f t="shared" si="111"/>
        <v>10.299999999999979</v>
      </c>
      <c r="B131" s="4">
        <f t="shared" si="70"/>
        <v>51.499999999999893</v>
      </c>
      <c r="C131" s="4">
        <f t="shared" si="71"/>
        <v>0</v>
      </c>
      <c r="D131" s="4">
        <v>1</v>
      </c>
      <c r="E131" s="4">
        <f t="shared" si="72"/>
        <v>10.299999999999979</v>
      </c>
      <c r="F131" s="19">
        <f t="shared" si="56"/>
        <v>0</v>
      </c>
      <c r="G131" s="19">
        <f t="shared" si="73"/>
        <v>0</v>
      </c>
      <c r="H131" s="19"/>
      <c r="I131" s="19">
        <f t="shared" si="74"/>
        <v>79.175078165387433</v>
      </c>
      <c r="J131" s="19">
        <f t="shared" si="75"/>
        <v>49.938249999999833</v>
      </c>
      <c r="K131" s="19"/>
      <c r="L131" s="19">
        <f t="shared" si="76"/>
        <v>13.406073250583084</v>
      </c>
      <c r="M131" s="19">
        <f t="shared" si="77"/>
        <v>7.7399999999999833</v>
      </c>
      <c r="N131" s="19">
        <f t="shared" si="78"/>
        <v>15.479999999999968</v>
      </c>
      <c r="O131" s="19">
        <f t="shared" si="79"/>
        <v>0.52359877559829882</v>
      </c>
      <c r="P131" s="19">
        <f t="shared" si="80"/>
        <v>29.999999999999996</v>
      </c>
      <c r="Q131" s="19">
        <f t="shared" si="109"/>
        <v>79.876499999999666</v>
      </c>
      <c r="R131" s="19">
        <f t="shared" si="81"/>
        <v>-0.29999999999999993</v>
      </c>
      <c r="S131" s="19">
        <f t="shared" si="82"/>
        <v>0.51961524227066325</v>
      </c>
      <c r="T131" s="4" t="s">
        <v>0</v>
      </c>
      <c r="U131" s="4">
        <f t="shared" si="83"/>
        <v>2401</v>
      </c>
      <c r="V131" s="19">
        <f t="shared" si="57"/>
        <v>78.875078165387436</v>
      </c>
      <c r="W131" s="19">
        <f t="shared" si="58"/>
        <v>50.457865242270493</v>
      </c>
      <c r="X131" s="8">
        <f t="shared" si="84"/>
        <v>5</v>
      </c>
      <c r="Y131" s="4">
        <f t="shared" si="59"/>
        <v>12</v>
      </c>
      <c r="Z131" s="8">
        <f t="shared" si="85"/>
        <v>1010.3</v>
      </c>
      <c r="AA131" s="4">
        <f t="shared" si="86"/>
        <v>0</v>
      </c>
      <c r="AB131" s="4">
        <f t="shared" si="87"/>
        <v>0</v>
      </c>
      <c r="AC131" s="4" t="str">
        <f t="shared" si="88"/>
        <v>G0</v>
      </c>
      <c r="AD131" s="4">
        <f t="shared" si="89"/>
        <v>0</v>
      </c>
      <c r="AE131" s="4">
        <f t="shared" si="90"/>
        <v>10.399999999999979</v>
      </c>
      <c r="AF131" s="19">
        <f t="shared" si="60"/>
        <v>0</v>
      </c>
      <c r="AG131" s="19">
        <f t="shared" si="61"/>
        <v>0</v>
      </c>
      <c r="AH131" s="19"/>
      <c r="AI131" s="19">
        <f t="shared" si="62"/>
        <v>80.522180680974131</v>
      </c>
      <c r="AJ131" s="19">
        <f t="shared" si="63"/>
        <v>50.715999999999831</v>
      </c>
      <c r="AK131" s="19"/>
      <c r="AL131" s="19">
        <f t="shared" si="64"/>
        <v>13.535977061150749</v>
      </c>
      <c r="AM131" s="19">
        <f t="shared" si="65"/>
        <v>7.8149999999999826</v>
      </c>
      <c r="AN131" s="19">
        <f t="shared" si="91"/>
        <v>15.629999999999969</v>
      </c>
      <c r="AO131" s="19">
        <f t="shared" si="92"/>
        <v>0.52359877559829882</v>
      </c>
      <c r="AP131" s="19">
        <f t="shared" si="93"/>
        <v>29.999999999999996</v>
      </c>
      <c r="AQ131" s="19">
        <f t="shared" si="110"/>
        <v>81.421499999999668</v>
      </c>
      <c r="AR131" s="19">
        <f t="shared" si="94"/>
        <v>0.29999999999999993</v>
      </c>
      <c r="AS131" s="19">
        <f t="shared" si="95"/>
        <v>-0.51961524227066325</v>
      </c>
      <c r="AT131" s="4" t="s">
        <v>0</v>
      </c>
      <c r="AU131" s="4">
        <f t="shared" si="96"/>
        <v>2402</v>
      </c>
      <c r="AV131" s="19">
        <f t="shared" si="66"/>
        <v>80.822180680974128</v>
      </c>
      <c r="AW131" s="19">
        <f t="shared" si="67"/>
        <v>50.19638475772917</v>
      </c>
      <c r="AX131" s="8">
        <f t="shared" si="97"/>
        <v>5</v>
      </c>
      <c r="AY131" s="4">
        <f t="shared" si="98"/>
        <v>12</v>
      </c>
      <c r="AZ131" s="8">
        <f t="shared" si="99"/>
        <v>1010.4</v>
      </c>
      <c r="BA131" s="4">
        <f t="shared" si="100"/>
        <v>0</v>
      </c>
      <c r="BB131" s="4">
        <f t="shared" si="101"/>
        <v>0</v>
      </c>
      <c r="BC131" s="4" t="str">
        <f t="shared" si="102"/>
        <v>G0</v>
      </c>
      <c r="BD131" s="4">
        <f t="shared" si="103"/>
        <v>0</v>
      </c>
      <c r="BE131" s="19">
        <f t="shared" si="104"/>
        <v>1.5555000000000021</v>
      </c>
      <c r="BF131" s="19">
        <f t="shared" si="105"/>
        <v>1.9645814439722247</v>
      </c>
      <c r="BG131" s="19">
        <f t="shared" si="106"/>
        <v>172.35138971001754</v>
      </c>
      <c r="BH131" s="1" t="str">
        <f t="shared" si="107"/>
        <v>T,2401,78.9,50.5,5,12,1010.3,0,0,G0,0</v>
      </c>
      <c r="BI131" s="1" t="str">
        <f t="shared" si="108"/>
        <v>T,2402,80.8,50.2,5,12,1010.4,0,0,G0,0</v>
      </c>
      <c r="BJ131" s="1" t="str">
        <f t="shared" si="68"/>
        <v/>
      </c>
      <c r="BK131" s="1" t="str">
        <f t="shared" si="69"/>
        <v>79.2,49.9,5.0,15.5,0.0,79.9,30.0,79.9</v>
      </c>
    </row>
    <row r="132" spans="1:63" x14ac:dyDescent="0.2">
      <c r="A132" s="4">
        <f t="shared" si="111"/>
        <v>10.399999999999979</v>
      </c>
      <c r="B132" s="4">
        <f t="shared" si="70"/>
        <v>51.999999999999893</v>
      </c>
      <c r="C132" s="4">
        <f t="shared" si="71"/>
        <v>1</v>
      </c>
      <c r="D132" s="4">
        <v>1</v>
      </c>
      <c r="E132" s="4">
        <f t="shared" si="72"/>
        <v>10.399999999999979</v>
      </c>
      <c r="F132" s="19">
        <f t="shared" si="56"/>
        <v>0</v>
      </c>
      <c r="G132" s="19">
        <f t="shared" si="73"/>
        <v>0</v>
      </c>
      <c r="H132" s="19"/>
      <c r="I132" s="19">
        <f t="shared" si="74"/>
        <v>80.522180680974131</v>
      </c>
      <c r="J132" s="19">
        <f t="shared" si="75"/>
        <v>50.715999999999831</v>
      </c>
      <c r="K132" s="19"/>
      <c r="L132" s="19">
        <f t="shared" si="76"/>
        <v>13.535977061150749</v>
      </c>
      <c r="M132" s="19">
        <f t="shared" si="77"/>
        <v>7.8149999999999826</v>
      </c>
      <c r="N132" s="19">
        <f t="shared" si="78"/>
        <v>15.629999999999969</v>
      </c>
      <c r="O132" s="19">
        <f t="shared" si="79"/>
        <v>0.52359877559829882</v>
      </c>
      <c r="P132" s="19">
        <f t="shared" si="80"/>
        <v>29.999999999999996</v>
      </c>
      <c r="Q132" s="19">
        <f t="shared" si="109"/>
        <v>81.431999999999675</v>
      </c>
      <c r="R132" s="19">
        <f t="shared" si="81"/>
        <v>-0.29999999999999993</v>
      </c>
      <c r="S132" s="19">
        <f t="shared" si="82"/>
        <v>0.51961524227066325</v>
      </c>
      <c r="T132" s="4" t="s">
        <v>0</v>
      </c>
      <c r="U132" s="4">
        <f t="shared" si="83"/>
        <v>2401</v>
      </c>
      <c r="V132" s="19">
        <f t="shared" si="57"/>
        <v>80.222180680974134</v>
      </c>
      <c r="W132" s="19">
        <f t="shared" si="58"/>
        <v>51.235615242270491</v>
      </c>
      <c r="X132" s="8">
        <f t="shared" si="84"/>
        <v>5</v>
      </c>
      <c r="Y132" s="4">
        <f t="shared" si="59"/>
        <v>12</v>
      </c>
      <c r="Z132" s="8">
        <f t="shared" si="85"/>
        <v>1010.4</v>
      </c>
      <c r="AA132" s="4">
        <f t="shared" si="86"/>
        <v>0</v>
      </c>
      <c r="AB132" s="4">
        <f t="shared" si="87"/>
        <v>0</v>
      </c>
      <c r="AC132" s="4" t="str">
        <f t="shared" si="88"/>
        <v>G0</v>
      </c>
      <c r="AD132" s="4">
        <f t="shared" si="89"/>
        <v>0</v>
      </c>
      <c r="AE132" s="4">
        <f t="shared" si="90"/>
        <v>10.499999999999979</v>
      </c>
      <c r="AF132" s="19">
        <f t="shared" si="60"/>
        <v>0</v>
      </c>
      <c r="AG132" s="19">
        <f t="shared" si="61"/>
        <v>0</v>
      </c>
      <c r="AH132" s="19"/>
      <c r="AI132" s="19">
        <f t="shared" si="62"/>
        <v>81.882273577617582</v>
      </c>
      <c r="AJ132" s="19">
        <f t="shared" si="63"/>
        <v>51.501249999999828</v>
      </c>
      <c r="AK132" s="19"/>
      <c r="AL132" s="19">
        <f t="shared" si="64"/>
        <v>13.665880871718414</v>
      </c>
      <c r="AM132" s="19">
        <f t="shared" si="65"/>
        <v>7.8899999999999828</v>
      </c>
      <c r="AN132" s="19">
        <f t="shared" si="91"/>
        <v>15.779999999999967</v>
      </c>
      <c r="AO132" s="19">
        <f t="shared" si="92"/>
        <v>0.52359877559829882</v>
      </c>
      <c r="AP132" s="19">
        <f t="shared" si="93"/>
        <v>29.999999999999996</v>
      </c>
      <c r="AQ132" s="19">
        <f t="shared" si="110"/>
        <v>82.991999999999663</v>
      </c>
      <c r="AR132" s="19">
        <f t="shared" si="94"/>
        <v>0.29999999999999993</v>
      </c>
      <c r="AS132" s="19">
        <f t="shared" si="95"/>
        <v>-0.51961524227066325</v>
      </c>
      <c r="AT132" s="4" t="s">
        <v>0</v>
      </c>
      <c r="AU132" s="4">
        <f t="shared" si="96"/>
        <v>2402</v>
      </c>
      <c r="AV132" s="19">
        <f t="shared" si="66"/>
        <v>82.182273577617579</v>
      </c>
      <c r="AW132" s="19">
        <f t="shared" si="67"/>
        <v>50.981634757729168</v>
      </c>
      <c r="AX132" s="8">
        <f t="shared" si="97"/>
        <v>5</v>
      </c>
      <c r="AY132" s="4">
        <f t="shared" si="98"/>
        <v>12</v>
      </c>
      <c r="AZ132" s="8">
        <f t="shared" si="99"/>
        <v>1010.5</v>
      </c>
      <c r="BA132" s="4">
        <f t="shared" si="100"/>
        <v>0</v>
      </c>
      <c r="BB132" s="4">
        <f t="shared" si="101"/>
        <v>0</v>
      </c>
      <c r="BC132" s="4" t="str">
        <f t="shared" si="102"/>
        <v>G0</v>
      </c>
      <c r="BD132" s="4">
        <f t="shared" si="103"/>
        <v>0</v>
      </c>
      <c r="BE132" s="19">
        <f t="shared" si="104"/>
        <v>1.5704999999999902</v>
      </c>
      <c r="BF132" s="19">
        <f t="shared" si="105"/>
        <v>1.9764792561521958</v>
      </c>
      <c r="BG132" s="19">
        <f t="shared" si="106"/>
        <v>172.61699357755904</v>
      </c>
      <c r="BH132" s="1" t="str">
        <f t="shared" si="107"/>
        <v>T,2401,80.2,51.2,5,12,1010.4,0,0,G0,0</v>
      </c>
      <c r="BI132" s="1" t="str">
        <f t="shared" si="108"/>
        <v>T,2402,82.2,51.0,5,12,1010.5,0,0,G0,0</v>
      </c>
      <c r="BJ132" s="1" t="str">
        <f t="shared" si="68"/>
        <v>T,2401,80.2,51.2,5,12,1010.4,0,0,G0,0|T,2402,82.2,51.0,5,12,1010.5,0,0,G0,0|</v>
      </c>
      <c r="BK132" s="1" t="str">
        <f t="shared" si="69"/>
        <v>80.5,50.7,5.0,15.6,0.0,81.4,30.0,81.4</v>
      </c>
    </row>
    <row r="133" spans="1:63" x14ac:dyDescent="0.2">
      <c r="A133" s="4">
        <f t="shared" si="111"/>
        <v>10.499999999999979</v>
      </c>
      <c r="B133" s="4">
        <f t="shared" si="70"/>
        <v>52.499999999999893</v>
      </c>
      <c r="C133" s="4">
        <f t="shared" si="71"/>
        <v>0</v>
      </c>
      <c r="D133" s="4">
        <v>1</v>
      </c>
      <c r="E133" s="4">
        <f t="shared" si="72"/>
        <v>10.499999999999979</v>
      </c>
      <c r="F133" s="19">
        <f t="shared" si="56"/>
        <v>0</v>
      </c>
      <c r="G133" s="19">
        <f t="shared" si="73"/>
        <v>0</v>
      </c>
      <c r="H133" s="19"/>
      <c r="I133" s="19">
        <f t="shared" si="74"/>
        <v>81.882273577617582</v>
      </c>
      <c r="J133" s="19">
        <f t="shared" si="75"/>
        <v>51.501249999999828</v>
      </c>
      <c r="K133" s="19"/>
      <c r="L133" s="19">
        <f t="shared" si="76"/>
        <v>13.665880871718414</v>
      </c>
      <c r="M133" s="19">
        <f t="shared" si="77"/>
        <v>7.8899999999999828</v>
      </c>
      <c r="N133" s="19">
        <f t="shared" si="78"/>
        <v>15.779999999999967</v>
      </c>
      <c r="O133" s="19">
        <f t="shared" si="79"/>
        <v>0.52359877559829882</v>
      </c>
      <c r="P133" s="19">
        <f t="shared" si="80"/>
        <v>29.999999999999996</v>
      </c>
      <c r="Q133" s="19">
        <f t="shared" si="109"/>
        <v>83.002499999999671</v>
      </c>
      <c r="R133" s="19">
        <f t="shared" si="81"/>
        <v>-0.29999999999999993</v>
      </c>
      <c r="S133" s="19">
        <f t="shared" si="82"/>
        <v>0.51961524227066325</v>
      </c>
      <c r="T133" s="4" t="s">
        <v>0</v>
      </c>
      <c r="U133" s="4">
        <f t="shared" si="83"/>
        <v>2401</v>
      </c>
      <c r="V133" s="19">
        <f t="shared" si="57"/>
        <v>81.582273577617585</v>
      </c>
      <c r="W133" s="19">
        <f t="shared" si="58"/>
        <v>52.020865242270489</v>
      </c>
      <c r="X133" s="8">
        <f t="shared" si="84"/>
        <v>5</v>
      </c>
      <c r="Y133" s="4">
        <f t="shared" si="59"/>
        <v>12</v>
      </c>
      <c r="Z133" s="8">
        <f t="shared" si="85"/>
        <v>1010.5</v>
      </c>
      <c r="AA133" s="4">
        <f t="shared" si="86"/>
        <v>0</v>
      </c>
      <c r="AB133" s="4">
        <f t="shared" si="87"/>
        <v>0</v>
      </c>
      <c r="AC133" s="4" t="str">
        <f t="shared" si="88"/>
        <v>G0</v>
      </c>
      <c r="AD133" s="4">
        <f t="shared" si="89"/>
        <v>0</v>
      </c>
      <c r="AE133" s="4">
        <f t="shared" si="90"/>
        <v>10.599999999999978</v>
      </c>
      <c r="AF133" s="19">
        <f t="shared" si="60"/>
        <v>0</v>
      </c>
      <c r="AG133" s="19">
        <f t="shared" si="61"/>
        <v>0</v>
      </c>
      <c r="AH133" s="19"/>
      <c r="AI133" s="19">
        <f t="shared" si="62"/>
        <v>83.2553568553178</v>
      </c>
      <c r="AJ133" s="19">
        <f t="shared" si="63"/>
        <v>52.293999999999819</v>
      </c>
      <c r="AK133" s="19"/>
      <c r="AL133" s="19">
        <f t="shared" si="64"/>
        <v>13.795784682286081</v>
      </c>
      <c r="AM133" s="19">
        <f t="shared" si="65"/>
        <v>7.9649999999999821</v>
      </c>
      <c r="AN133" s="19">
        <f t="shared" si="91"/>
        <v>15.929999999999968</v>
      </c>
      <c r="AO133" s="19">
        <f t="shared" si="92"/>
        <v>0.52359877559829882</v>
      </c>
      <c r="AP133" s="19">
        <f t="shared" si="93"/>
        <v>29.999999999999996</v>
      </c>
      <c r="AQ133" s="19">
        <f t="shared" si="110"/>
        <v>84.577499999999645</v>
      </c>
      <c r="AR133" s="19">
        <f t="shared" si="94"/>
        <v>0.29999999999999993</v>
      </c>
      <c r="AS133" s="19">
        <f t="shared" si="95"/>
        <v>-0.51961524227066325</v>
      </c>
      <c r="AT133" s="4" t="s">
        <v>0</v>
      </c>
      <c r="AU133" s="4">
        <f t="shared" si="96"/>
        <v>2402</v>
      </c>
      <c r="AV133" s="19">
        <f t="shared" si="66"/>
        <v>83.555356855317797</v>
      </c>
      <c r="AW133" s="19">
        <f t="shared" si="67"/>
        <v>51.774384757729159</v>
      </c>
      <c r="AX133" s="8">
        <f t="shared" si="97"/>
        <v>5</v>
      </c>
      <c r="AY133" s="4">
        <f t="shared" si="98"/>
        <v>12</v>
      </c>
      <c r="AZ133" s="8">
        <f t="shared" si="99"/>
        <v>1010.6</v>
      </c>
      <c r="BA133" s="4">
        <f t="shared" si="100"/>
        <v>0</v>
      </c>
      <c r="BB133" s="4">
        <f t="shared" si="101"/>
        <v>0</v>
      </c>
      <c r="BC133" s="4" t="str">
        <f t="shared" si="102"/>
        <v>G0</v>
      </c>
      <c r="BD133" s="4">
        <f t="shared" si="103"/>
        <v>0</v>
      </c>
      <c r="BE133" s="19">
        <f t="shared" si="104"/>
        <v>1.585499999999987</v>
      </c>
      <c r="BF133" s="19">
        <f t="shared" si="105"/>
        <v>1.9884190327996614</v>
      </c>
      <c r="BG133" s="19">
        <f t="shared" si="106"/>
        <v>172.87941330723942</v>
      </c>
      <c r="BH133" s="1" t="str">
        <f t="shared" si="107"/>
        <v>T,2401,81.6,52.0,5,12,1010.5,0,0,G0,0</v>
      </c>
      <c r="BI133" s="1" t="str">
        <f t="shared" si="108"/>
        <v>T,2402,83.6,51.8,5,12,1010.6,0,0,G0,0</v>
      </c>
      <c r="BJ133" s="1" t="str">
        <f t="shared" si="68"/>
        <v/>
      </c>
      <c r="BK133" s="1" t="str">
        <f t="shared" si="69"/>
        <v>81.9,51.5,5.0,15.8,0.0,83.0,30.0,83.0</v>
      </c>
    </row>
    <row r="134" spans="1:63" x14ac:dyDescent="0.2">
      <c r="A134" s="4">
        <f t="shared" si="111"/>
        <v>10.599999999999978</v>
      </c>
      <c r="B134" s="4">
        <f t="shared" si="70"/>
        <v>52.999999999999886</v>
      </c>
      <c r="C134" s="4">
        <f t="shared" si="71"/>
        <v>1</v>
      </c>
      <c r="D134" s="4">
        <v>1</v>
      </c>
      <c r="E134" s="4">
        <f t="shared" si="72"/>
        <v>10.599999999999978</v>
      </c>
      <c r="F134" s="19">
        <f t="shared" si="56"/>
        <v>0</v>
      </c>
      <c r="G134" s="19">
        <f t="shared" si="73"/>
        <v>0</v>
      </c>
      <c r="H134" s="19"/>
      <c r="I134" s="19">
        <f t="shared" si="74"/>
        <v>83.2553568553178</v>
      </c>
      <c r="J134" s="19">
        <f t="shared" si="75"/>
        <v>52.293999999999819</v>
      </c>
      <c r="K134" s="19"/>
      <c r="L134" s="19">
        <f t="shared" si="76"/>
        <v>13.795784682286081</v>
      </c>
      <c r="M134" s="19">
        <f t="shared" si="77"/>
        <v>7.9649999999999821</v>
      </c>
      <c r="N134" s="19">
        <f t="shared" si="78"/>
        <v>15.929999999999968</v>
      </c>
      <c r="O134" s="19">
        <f t="shared" si="79"/>
        <v>0.52359877559829882</v>
      </c>
      <c r="P134" s="19">
        <f t="shared" si="80"/>
        <v>29.999999999999996</v>
      </c>
      <c r="Q134" s="19">
        <f t="shared" si="109"/>
        <v>84.587999999999653</v>
      </c>
      <c r="R134" s="19">
        <f t="shared" si="81"/>
        <v>-0.29999999999999993</v>
      </c>
      <c r="S134" s="19">
        <f t="shared" si="82"/>
        <v>0.51961524227066325</v>
      </c>
      <c r="T134" s="4" t="s">
        <v>0</v>
      </c>
      <c r="U134" s="4">
        <f t="shared" si="83"/>
        <v>2401</v>
      </c>
      <c r="V134" s="19">
        <f t="shared" si="57"/>
        <v>82.955356855317802</v>
      </c>
      <c r="W134" s="19">
        <f t="shared" si="58"/>
        <v>52.81361524227048</v>
      </c>
      <c r="X134" s="8">
        <f t="shared" si="84"/>
        <v>5</v>
      </c>
      <c r="Y134" s="4">
        <f t="shared" si="59"/>
        <v>12</v>
      </c>
      <c r="Z134" s="8">
        <f t="shared" si="85"/>
        <v>1010.6</v>
      </c>
      <c r="AA134" s="4">
        <f t="shared" si="86"/>
        <v>0</v>
      </c>
      <c r="AB134" s="4">
        <f t="shared" si="87"/>
        <v>0</v>
      </c>
      <c r="AC134" s="4" t="str">
        <f t="shared" si="88"/>
        <v>G0</v>
      </c>
      <c r="AD134" s="4">
        <f t="shared" si="89"/>
        <v>0</v>
      </c>
      <c r="AE134" s="4">
        <f t="shared" si="90"/>
        <v>10.699999999999978</v>
      </c>
      <c r="AF134" s="19">
        <f t="shared" si="60"/>
        <v>0</v>
      </c>
      <c r="AG134" s="19">
        <f t="shared" si="61"/>
        <v>0</v>
      </c>
      <c r="AH134" s="19"/>
      <c r="AI134" s="19">
        <f t="shared" si="62"/>
        <v>84.641430514074784</v>
      </c>
      <c r="AJ134" s="19">
        <f t="shared" si="63"/>
        <v>53.094249999999818</v>
      </c>
      <c r="AK134" s="19"/>
      <c r="AL134" s="19">
        <f t="shared" si="64"/>
        <v>13.925688492853746</v>
      </c>
      <c r="AM134" s="19">
        <f t="shared" si="65"/>
        <v>8.0399999999999832</v>
      </c>
      <c r="AN134" s="19">
        <f t="shared" si="91"/>
        <v>16.079999999999966</v>
      </c>
      <c r="AO134" s="19">
        <f t="shared" si="92"/>
        <v>0.52359877559829882</v>
      </c>
      <c r="AP134" s="19">
        <f t="shared" si="93"/>
        <v>29.999999999999996</v>
      </c>
      <c r="AQ134" s="19">
        <f t="shared" si="110"/>
        <v>86.177999999999642</v>
      </c>
      <c r="AR134" s="19">
        <f t="shared" si="94"/>
        <v>0.29999999999999993</v>
      </c>
      <c r="AS134" s="19">
        <f t="shared" si="95"/>
        <v>-0.51961524227066325</v>
      </c>
      <c r="AT134" s="4" t="s">
        <v>0</v>
      </c>
      <c r="AU134" s="4">
        <f t="shared" si="96"/>
        <v>2402</v>
      </c>
      <c r="AV134" s="19">
        <f t="shared" si="66"/>
        <v>84.941430514074781</v>
      </c>
      <c r="AW134" s="19">
        <f t="shared" si="67"/>
        <v>52.574634757729157</v>
      </c>
      <c r="AX134" s="8">
        <f t="shared" si="97"/>
        <v>5</v>
      </c>
      <c r="AY134" s="4">
        <f t="shared" si="98"/>
        <v>12</v>
      </c>
      <c r="AZ134" s="8">
        <f t="shared" si="99"/>
        <v>1010.6999999999999</v>
      </c>
      <c r="BA134" s="4">
        <f t="shared" si="100"/>
        <v>0</v>
      </c>
      <c r="BB134" s="4">
        <f t="shared" si="101"/>
        <v>0</v>
      </c>
      <c r="BC134" s="4" t="str">
        <f t="shared" si="102"/>
        <v>G0</v>
      </c>
      <c r="BD134" s="4">
        <f t="shared" si="103"/>
        <v>0</v>
      </c>
      <c r="BE134" s="19">
        <f t="shared" si="104"/>
        <v>1.6004999999999909</v>
      </c>
      <c r="BF134" s="19">
        <f t="shared" si="105"/>
        <v>2.0004000224954854</v>
      </c>
      <c r="BG134" s="19">
        <f t="shared" si="106"/>
        <v>173.1386950024889</v>
      </c>
      <c r="BH134" s="1" t="str">
        <f t="shared" si="107"/>
        <v>T,2401,83.0,52.8,5,12,1010.6,0,0,G0,0</v>
      </c>
      <c r="BI134" s="1" t="str">
        <f t="shared" si="108"/>
        <v>T,2402,84.9,52.6,5,12,1010.7,0,0,G0,0</v>
      </c>
      <c r="BJ134" s="1" t="str">
        <f t="shared" si="68"/>
        <v>T,2401,83.0,52.8,5,12,1010.6,0,0,G0,0|T,2402,84.9,52.6,5,12,1010.7,0,0,G0,0|</v>
      </c>
      <c r="BK134" s="1" t="str">
        <f t="shared" si="69"/>
        <v>83.3,52.3,5.0,15.9,0.0,84.6,30.0,84.6</v>
      </c>
    </row>
    <row r="135" spans="1:63" x14ac:dyDescent="0.2">
      <c r="A135" s="4">
        <f t="shared" si="111"/>
        <v>10.699999999999978</v>
      </c>
      <c r="B135" s="4">
        <f t="shared" si="70"/>
        <v>53.499999999999886</v>
      </c>
      <c r="C135" s="4">
        <f t="shared" si="71"/>
        <v>0</v>
      </c>
      <c r="D135" s="4">
        <v>1</v>
      </c>
      <c r="E135" s="4">
        <f t="shared" si="72"/>
        <v>10.699999999999978</v>
      </c>
      <c r="F135" s="19">
        <f t="shared" si="56"/>
        <v>0</v>
      </c>
      <c r="G135" s="19">
        <f t="shared" si="73"/>
        <v>0</v>
      </c>
      <c r="H135" s="19"/>
      <c r="I135" s="19">
        <f t="shared" si="74"/>
        <v>84.641430514074784</v>
      </c>
      <c r="J135" s="19">
        <f t="shared" si="75"/>
        <v>53.094249999999818</v>
      </c>
      <c r="K135" s="19"/>
      <c r="L135" s="19">
        <f t="shared" si="76"/>
        <v>13.925688492853746</v>
      </c>
      <c r="M135" s="19">
        <f t="shared" si="77"/>
        <v>8.0399999999999832</v>
      </c>
      <c r="N135" s="19">
        <f t="shared" si="78"/>
        <v>16.079999999999966</v>
      </c>
      <c r="O135" s="19">
        <f t="shared" si="79"/>
        <v>0.52359877559829882</v>
      </c>
      <c r="P135" s="19">
        <f t="shared" si="80"/>
        <v>29.999999999999996</v>
      </c>
      <c r="Q135" s="19">
        <f t="shared" si="109"/>
        <v>86.18849999999965</v>
      </c>
      <c r="R135" s="19">
        <f t="shared" si="81"/>
        <v>-0.29999999999999993</v>
      </c>
      <c r="S135" s="19">
        <f t="shared" si="82"/>
        <v>0.51961524227066325</v>
      </c>
      <c r="T135" s="4" t="s">
        <v>0</v>
      </c>
      <c r="U135" s="4">
        <f t="shared" si="83"/>
        <v>2401</v>
      </c>
      <c r="V135" s="19">
        <f t="shared" si="57"/>
        <v>84.341430514074787</v>
      </c>
      <c r="W135" s="19">
        <f t="shared" si="58"/>
        <v>53.613865242270478</v>
      </c>
      <c r="X135" s="8">
        <f t="shared" si="84"/>
        <v>5</v>
      </c>
      <c r="Y135" s="4">
        <f t="shared" si="59"/>
        <v>12</v>
      </c>
      <c r="Z135" s="8">
        <f t="shared" si="85"/>
        <v>1010.6999999999999</v>
      </c>
      <c r="AA135" s="4">
        <f t="shared" si="86"/>
        <v>0</v>
      </c>
      <c r="AB135" s="4">
        <f t="shared" si="87"/>
        <v>0</v>
      </c>
      <c r="AC135" s="4" t="str">
        <f t="shared" si="88"/>
        <v>G0</v>
      </c>
      <c r="AD135" s="4">
        <f t="shared" si="89"/>
        <v>0</v>
      </c>
      <c r="AE135" s="4">
        <f t="shared" si="90"/>
        <v>10.799999999999978</v>
      </c>
      <c r="AF135" s="19">
        <f t="shared" si="60"/>
        <v>0</v>
      </c>
      <c r="AG135" s="19">
        <f t="shared" si="61"/>
        <v>0</v>
      </c>
      <c r="AH135" s="19"/>
      <c r="AI135" s="19">
        <f t="shared" si="62"/>
        <v>86.040494553888536</v>
      </c>
      <c r="AJ135" s="19">
        <f t="shared" si="63"/>
        <v>53.901999999999809</v>
      </c>
      <c r="AK135" s="19"/>
      <c r="AL135" s="19">
        <f t="shared" si="64"/>
        <v>14.055592303421411</v>
      </c>
      <c r="AM135" s="19">
        <f t="shared" si="65"/>
        <v>8.1149999999999824</v>
      </c>
      <c r="AN135" s="19">
        <f t="shared" si="91"/>
        <v>16.229999999999968</v>
      </c>
      <c r="AO135" s="19">
        <f t="shared" si="92"/>
        <v>0.52359877559829882</v>
      </c>
      <c r="AP135" s="19">
        <f t="shared" si="93"/>
        <v>29.999999999999996</v>
      </c>
      <c r="AQ135" s="19">
        <f t="shared" si="110"/>
        <v>87.793499999999625</v>
      </c>
      <c r="AR135" s="19">
        <f t="shared" si="94"/>
        <v>0.29999999999999993</v>
      </c>
      <c r="AS135" s="19">
        <f t="shared" si="95"/>
        <v>-0.51961524227066325</v>
      </c>
      <c r="AT135" s="4" t="s">
        <v>0</v>
      </c>
      <c r="AU135" s="4">
        <f t="shared" si="96"/>
        <v>2402</v>
      </c>
      <c r="AV135" s="19">
        <f t="shared" si="66"/>
        <v>86.340494553888533</v>
      </c>
      <c r="AW135" s="19">
        <f t="shared" si="67"/>
        <v>53.382384757729149</v>
      </c>
      <c r="AX135" s="8">
        <f t="shared" si="97"/>
        <v>5</v>
      </c>
      <c r="AY135" s="4">
        <f t="shared" si="98"/>
        <v>12</v>
      </c>
      <c r="AZ135" s="8">
        <f t="shared" si="99"/>
        <v>1010.8</v>
      </c>
      <c r="BA135" s="4">
        <f t="shared" si="100"/>
        <v>0</v>
      </c>
      <c r="BB135" s="4">
        <f t="shared" si="101"/>
        <v>0</v>
      </c>
      <c r="BC135" s="4" t="str">
        <f t="shared" si="102"/>
        <v>G0</v>
      </c>
      <c r="BD135" s="4">
        <f t="shared" si="103"/>
        <v>0</v>
      </c>
      <c r="BE135" s="19">
        <f t="shared" si="104"/>
        <v>1.6154999999999877</v>
      </c>
      <c r="BF135" s="19">
        <f t="shared" si="105"/>
        <v>2.0124214891517984</v>
      </c>
      <c r="BG135" s="19">
        <f t="shared" si="106"/>
        <v>173.39488418489611</v>
      </c>
      <c r="BH135" s="1" t="str">
        <f t="shared" si="107"/>
        <v>T,2401,84.3,53.6,5,12,1010.7,0,0,G0,0</v>
      </c>
      <c r="BI135" s="1" t="str">
        <f t="shared" si="108"/>
        <v>T,2402,86.3,53.4,5,12,1010.8,0,0,G0,0</v>
      </c>
      <c r="BJ135" s="1" t="str">
        <f t="shared" si="68"/>
        <v/>
      </c>
      <c r="BK135" s="1" t="str">
        <f t="shared" si="69"/>
        <v>84.6,53.1,5.0,16.1,0.0,86.2,30.0,86.2</v>
      </c>
    </row>
    <row r="136" spans="1:63" x14ac:dyDescent="0.2">
      <c r="A136" s="4">
        <f t="shared" si="111"/>
        <v>10.799999999999978</v>
      </c>
      <c r="B136" s="4">
        <f t="shared" si="70"/>
        <v>53.999999999999886</v>
      </c>
      <c r="C136" s="4">
        <f t="shared" si="71"/>
        <v>1</v>
      </c>
      <c r="D136" s="4">
        <v>1</v>
      </c>
      <c r="E136" s="4">
        <f t="shared" si="72"/>
        <v>10.799999999999978</v>
      </c>
      <c r="F136" s="19">
        <f t="shared" si="56"/>
        <v>0</v>
      </c>
      <c r="G136" s="19">
        <f t="shared" si="73"/>
        <v>0</v>
      </c>
      <c r="H136" s="19"/>
      <c r="I136" s="19">
        <f t="shared" si="74"/>
        <v>86.040494553888536</v>
      </c>
      <c r="J136" s="19">
        <f t="shared" si="75"/>
        <v>53.901999999999809</v>
      </c>
      <c r="K136" s="19"/>
      <c r="L136" s="19">
        <f t="shared" si="76"/>
        <v>14.055592303421411</v>
      </c>
      <c r="M136" s="19">
        <f t="shared" si="77"/>
        <v>8.1149999999999824</v>
      </c>
      <c r="N136" s="19">
        <f t="shared" si="78"/>
        <v>16.229999999999968</v>
      </c>
      <c r="O136" s="19">
        <f t="shared" si="79"/>
        <v>0.52359877559829882</v>
      </c>
      <c r="P136" s="19">
        <f t="shared" si="80"/>
        <v>29.999999999999996</v>
      </c>
      <c r="Q136" s="19">
        <f t="shared" si="109"/>
        <v>87.803999999999633</v>
      </c>
      <c r="R136" s="19">
        <f t="shared" si="81"/>
        <v>-0.29999999999999993</v>
      </c>
      <c r="S136" s="19">
        <f t="shared" si="82"/>
        <v>0.51961524227066325</v>
      </c>
      <c r="T136" s="4" t="s">
        <v>0</v>
      </c>
      <c r="U136" s="4">
        <f t="shared" si="83"/>
        <v>2401</v>
      </c>
      <c r="V136" s="19">
        <f t="shared" si="57"/>
        <v>85.740494553888539</v>
      </c>
      <c r="W136" s="19">
        <f t="shared" si="58"/>
        <v>54.42161524227047</v>
      </c>
      <c r="X136" s="8">
        <f t="shared" si="84"/>
        <v>5</v>
      </c>
      <c r="Y136" s="4">
        <f t="shared" si="59"/>
        <v>12</v>
      </c>
      <c r="Z136" s="8">
        <f t="shared" si="85"/>
        <v>1010.8</v>
      </c>
      <c r="AA136" s="4">
        <f t="shared" si="86"/>
        <v>0</v>
      </c>
      <c r="AB136" s="4">
        <f t="shared" si="87"/>
        <v>0</v>
      </c>
      <c r="AC136" s="4" t="str">
        <f t="shared" si="88"/>
        <v>G0</v>
      </c>
      <c r="AD136" s="4">
        <f t="shared" si="89"/>
        <v>0</v>
      </c>
      <c r="AE136" s="4">
        <f t="shared" si="90"/>
        <v>10.899999999999977</v>
      </c>
      <c r="AF136" s="19">
        <f t="shared" si="60"/>
        <v>0</v>
      </c>
      <c r="AG136" s="19">
        <f t="shared" si="61"/>
        <v>0</v>
      </c>
      <c r="AH136" s="19"/>
      <c r="AI136" s="19">
        <f t="shared" si="62"/>
        <v>87.452548974759068</v>
      </c>
      <c r="AJ136" s="19">
        <f t="shared" si="63"/>
        <v>54.717249999999801</v>
      </c>
      <c r="AK136" s="19"/>
      <c r="AL136" s="19">
        <f t="shared" si="64"/>
        <v>14.185496113989077</v>
      </c>
      <c r="AM136" s="19">
        <f t="shared" si="65"/>
        <v>8.1899999999999817</v>
      </c>
      <c r="AN136" s="19">
        <f t="shared" si="91"/>
        <v>16.379999999999967</v>
      </c>
      <c r="AO136" s="19">
        <f t="shared" si="92"/>
        <v>0.52359877559829882</v>
      </c>
      <c r="AP136" s="19">
        <f t="shared" si="93"/>
        <v>29.999999999999996</v>
      </c>
      <c r="AQ136" s="19">
        <f t="shared" si="110"/>
        <v>89.423999999999623</v>
      </c>
      <c r="AR136" s="19">
        <f t="shared" si="94"/>
        <v>0.29999999999999993</v>
      </c>
      <c r="AS136" s="19">
        <f t="shared" si="95"/>
        <v>-0.51961524227066325</v>
      </c>
      <c r="AT136" s="4" t="s">
        <v>0</v>
      </c>
      <c r="AU136" s="4">
        <f t="shared" si="96"/>
        <v>2402</v>
      </c>
      <c r="AV136" s="19">
        <f t="shared" si="66"/>
        <v>87.752548974759065</v>
      </c>
      <c r="AW136" s="19">
        <f t="shared" si="67"/>
        <v>54.197634757729141</v>
      </c>
      <c r="AX136" s="8">
        <f t="shared" si="97"/>
        <v>5</v>
      </c>
      <c r="AY136" s="4">
        <f t="shared" si="98"/>
        <v>12</v>
      </c>
      <c r="AZ136" s="8">
        <f t="shared" si="99"/>
        <v>1010.9</v>
      </c>
      <c r="BA136" s="4">
        <f t="shared" si="100"/>
        <v>0</v>
      </c>
      <c r="BB136" s="4">
        <f t="shared" si="101"/>
        <v>0</v>
      </c>
      <c r="BC136" s="4" t="str">
        <f t="shared" si="102"/>
        <v>G0</v>
      </c>
      <c r="BD136" s="4">
        <f t="shared" si="103"/>
        <v>0</v>
      </c>
      <c r="BE136" s="19">
        <f t="shared" si="104"/>
        <v>1.6305000000000005</v>
      </c>
      <c r="BF136" s="19">
        <f t="shared" si="105"/>
        <v>2.0244827117068693</v>
      </c>
      <c r="BG136" s="19">
        <f t="shared" si="106"/>
        <v>173.64802579134252</v>
      </c>
      <c r="BH136" s="1" t="str">
        <f t="shared" si="107"/>
        <v>T,2401,85.7,54.4,5,12,1010.8,0,0,G0,0</v>
      </c>
      <c r="BI136" s="1" t="str">
        <f t="shared" si="108"/>
        <v>T,2402,87.8,54.2,5,12,1010.9,0,0,G0,0</v>
      </c>
      <c r="BJ136" s="1" t="str">
        <f t="shared" si="68"/>
        <v>T,2401,85.7,54.4,5,12,1010.8,0,0,G0,0|T,2402,87.8,54.2,5,12,1010.9,0,0,G0,0|</v>
      </c>
      <c r="BK136" s="1" t="str">
        <f t="shared" si="69"/>
        <v>86.0,53.9,5.0,16.2,0.0,87.8,30.0,87.8</v>
      </c>
    </row>
    <row r="137" spans="1:63" x14ac:dyDescent="0.2">
      <c r="A137" s="4">
        <f t="shared" si="111"/>
        <v>10.899999999999977</v>
      </c>
      <c r="B137" s="4">
        <f t="shared" si="70"/>
        <v>54.499999999999886</v>
      </c>
      <c r="C137" s="4">
        <f t="shared" si="71"/>
        <v>0</v>
      </c>
      <c r="D137" s="4">
        <v>1</v>
      </c>
      <c r="E137" s="4">
        <f t="shared" si="72"/>
        <v>10.899999999999977</v>
      </c>
      <c r="F137" s="19">
        <f t="shared" si="56"/>
        <v>0</v>
      </c>
      <c r="G137" s="19">
        <f t="shared" si="73"/>
        <v>0</v>
      </c>
      <c r="H137" s="19"/>
      <c r="I137" s="19">
        <f t="shared" si="74"/>
        <v>87.452548974759068</v>
      </c>
      <c r="J137" s="19">
        <f t="shared" si="75"/>
        <v>54.717249999999801</v>
      </c>
      <c r="K137" s="19"/>
      <c r="L137" s="19">
        <f t="shared" si="76"/>
        <v>14.185496113989077</v>
      </c>
      <c r="M137" s="19">
        <f t="shared" si="77"/>
        <v>8.1899999999999817</v>
      </c>
      <c r="N137" s="19">
        <f t="shared" si="78"/>
        <v>16.379999999999967</v>
      </c>
      <c r="O137" s="19">
        <f t="shared" si="79"/>
        <v>0.52359877559829882</v>
      </c>
      <c r="P137" s="19">
        <f t="shared" si="80"/>
        <v>29.999999999999996</v>
      </c>
      <c r="Q137" s="19">
        <f t="shared" si="109"/>
        <v>89.43449999999963</v>
      </c>
      <c r="R137" s="19">
        <f t="shared" si="81"/>
        <v>-0.29999999999999993</v>
      </c>
      <c r="S137" s="19">
        <f t="shared" si="82"/>
        <v>0.51961524227066325</v>
      </c>
      <c r="T137" s="4" t="s">
        <v>0</v>
      </c>
      <c r="U137" s="4">
        <f t="shared" si="83"/>
        <v>2401</v>
      </c>
      <c r="V137" s="19">
        <f t="shared" si="57"/>
        <v>87.152548974759071</v>
      </c>
      <c r="W137" s="19">
        <f t="shared" si="58"/>
        <v>55.236865242270461</v>
      </c>
      <c r="X137" s="8">
        <f t="shared" si="84"/>
        <v>5</v>
      </c>
      <c r="Y137" s="4">
        <f t="shared" si="59"/>
        <v>12</v>
      </c>
      <c r="Z137" s="8">
        <f t="shared" si="85"/>
        <v>1010.9</v>
      </c>
      <c r="AA137" s="4">
        <f t="shared" si="86"/>
        <v>0</v>
      </c>
      <c r="AB137" s="4">
        <f t="shared" si="87"/>
        <v>0</v>
      </c>
      <c r="AC137" s="4" t="str">
        <f t="shared" si="88"/>
        <v>G0</v>
      </c>
      <c r="AD137" s="4">
        <f t="shared" si="89"/>
        <v>0</v>
      </c>
      <c r="AE137" s="4">
        <f t="shared" si="90"/>
        <v>10.999999999999977</v>
      </c>
      <c r="AF137" s="19">
        <f t="shared" si="60"/>
        <v>0</v>
      </c>
      <c r="AG137" s="19">
        <f t="shared" si="61"/>
        <v>0</v>
      </c>
      <c r="AH137" s="19"/>
      <c r="AI137" s="19">
        <f t="shared" si="62"/>
        <v>88.877593776686354</v>
      </c>
      <c r="AJ137" s="19">
        <f t="shared" si="63"/>
        <v>55.539999999999807</v>
      </c>
      <c r="AK137" s="19"/>
      <c r="AL137" s="19">
        <f t="shared" si="64"/>
        <v>14.315399924556742</v>
      </c>
      <c r="AM137" s="19">
        <f t="shared" si="65"/>
        <v>8.2649999999999828</v>
      </c>
      <c r="AN137" s="19">
        <f t="shared" si="91"/>
        <v>16.529999999999966</v>
      </c>
      <c r="AO137" s="19">
        <f t="shared" si="92"/>
        <v>0.52359877559829882</v>
      </c>
      <c r="AP137" s="19">
        <f t="shared" si="93"/>
        <v>29.999999999999996</v>
      </c>
      <c r="AQ137" s="19">
        <f t="shared" si="110"/>
        <v>91.069499999999621</v>
      </c>
      <c r="AR137" s="19">
        <f t="shared" si="94"/>
        <v>0.29999999999999993</v>
      </c>
      <c r="AS137" s="19">
        <f t="shared" si="95"/>
        <v>-0.51961524227066325</v>
      </c>
      <c r="AT137" s="4" t="s">
        <v>0</v>
      </c>
      <c r="AU137" s="4">
        <f t="shared" si="96"/>
        <v>2402</v>
      </c>
      <c r="AV137" s="19">
        <f t="shared" si="66"/>
        <v>89.177593776686351</v>
      </c>
      <c r="AW137" s="19">
        <f t="shared" si="67"/>
        <v>55.020384757729147</v>
      </c>
      <c r="AX137" s="8">
        <f t="shared" si="97"/>
        <v>5</v>
      </c>
      <c r="AY137" s="4">
        <f t="shared" si="98"/>
        <v>12</v>
      </c>
      <c r="AZ137" s="8">
        <f t="shared" si="99"/>
        <v>1011</v>
      </c>
      <c r="BA137" s="4">
        <f t="shared" si="100"/>
        <v>0</v>
      </c>
      <c r="BB137" s="4">
        <f t="shared" si="101"/>
        <v>0</v>
      </c>
      <c r="BC137" s="4" t="str">
        <f t="shared" si="102"/>
        <v>G0</v>
      </c>
      <c r="BD137" s="4">
        <f t="shared" si="103"/>
        <v>0</v>
      </c>
      <c r="BE137" s="19">
        <f t="shared" si="104"/>
        <v>1.6454999999999957</v>
      </c>
      <c r="BF137" s="19">
        <f t="shared" si="105"/>
        <v>2.0365829838236245</v>
      </c>
      <c r="BG137" s="19">
        <f t="shared" si="106"/>
        <v>173.89816417193714</v>
      </c>
      <c r="BH137" s="1" t="str">
        <f t="shared" si="107"/>
        <v>T,2401,87.2,55.2,5,12,1010.9,0,0,G0,0</v>
      </c>
      <c r="BI137" s="1" t="str">
        <f t="shared" si="108"/>
        <v>T,2402,89.2,55.0,5,12,1011.0,0,0,G0,0</v>
      </c>
      <c r="BJ137" s="1" t="str">
        <f t="shared" si="68"/>
        <v/>
      </c>
      <c r="BK137" s="1" t="str">
        <f t="shared" si="69"/>
        <v>87.5,54.7,5.0,16.4,0.0,89.4,30.0,89.4</v>
      </c>
    </row>
    <row r="138" spans="1:63" x14ac:dyDescent="0.2">
      <c r="A138" s="4">
        <f t="shared" si="111"/>
        <v>10.999999999999977</v>
      </c>
      <c r="B138" s="4">
        <f t="shared" si="70"/>
        <v>54.999999999999879</v>
      </c>
      <c r="C138" s="4">
        <f t="shared" si="71"/>
        <v>1</v>
      </c>
      <c r="D138" s="4">
        <v>1</v>
      </c>
      <c r="E138" s="4">
        <f t="shared" si="72"/>
        <v>10.999999999999977</v>
      </c>
      <c r="F138" s="19">
        <f t="shared" si="56"/>
        <v>0</v>
      </c>
      <c r="G138" s="19">
        <f t="shared" si="73"/>
        <v>0</v>
      </c>
      <c r="H138" s="19"/>
      <c r="I138" s="19">
        <f t="shared" si="74"/>
        <v>88.877593776686354</v>
      </c>
      <c r="J138" s="19">
        <f t="shared" si="75"/>
        <v>55.539999999999807</v>
      </c>
      <c r="K138" s="19"/>
      <c r="L138" s="19">
        <f t="shared" si="76"/>
        <v>14.315399924556742</v>
      </c>
      <c r="M138" s="19">
        <f t="shared" si="77"/>
        <v>8.2649999999999828</v>
      </c>
      <c r="N138" s="19">
        <f t="shared" si="78"/>
        <v>16.529999999999966</v>
      </c>
      <c r="O138" s="19">
        <f t="shared" si="79"/>
        <v>0.52359877559829882</v>
      </c>
      <c r="P138" s="19">
        <f t="shared" si="80"/>
        <v>29.999999999999996</v>
      </c>
      <c r="Q138" s="19">
        <f t="shared" si="109"/>
        <v>91.079999999999629</v>
      </c>
      <c r="R138" s="19">
        <f t="shared" si="81"/>
        <v>-0.29999999999999993</v>
      </c>
      <c r="S138" s="19">
        <f t="shared" si="82"/>
        <v>0.51961524227066325</v>
      </c>
      <c r="T138" s="4" t="s">
        <v>0</v>
      </c>
      <c r="U138" s="4">
        <f t="shared" si="83"/>
        <v>2401</v>
      </c>
      <c r="V138" s="19">
        <f t="shared" si="57"/>
        <v>88.577593776686356</v>
      </c>
      <c r="W138" s="19">
        <f t="shared" si="58"/>
        <v>56.059615242270468</v>
      </c>
      <c r="X138" s="8">
        <f t="shared" si="84"/>
        <v>5</v>
      </c>
      <c r="Y138" s="4">
        <f t="shared" si="59"/>
        <v>12</v>
      </c>
      <c r="Z138" s="8">
        <f t="shared" si="85"/>
        <v>1011</v>
      </c>
      <c r="AA138" s="4">
        <f t="shared" si="86"/>
        <v>0</v>
      </c>
      <c r="AB138" s="4">
        <f t="shared" si="87"/>
        <v>0</v>
      </c>
      <c r="AC138" s="4" t="str">
        <f t="shared" si="88"/>
        <v>G0</v>
      </c>
      <c r="AD138" s="4">
        <f t="shared" si="89"/>
        <v>0</v>
      </c>
      <c r="AE138" s="4">
        <f t="shared" si="90"/>
        <v>11.099999999999977</v>
      </c>
      <c r="AF138" s="19">
        <f t="shared" si="60"/>
        <v>0</v>
      </c>
      <c r="AG138" s="19">
        <f t="shared" si="61"/>
        <v>0</v>
      </c>
      <c r="AH138" s="19"/>
      <c r="AI138" s="19">
        <f t="shared" si="62"/>
        <v>90.315628959670391</v>
      </c>
      <c r="AJ138" s="19">
        <f t="shared" si="63"/>
        <v>56.3702499999998</v>
      </c>
      <c r="AK138" s="19"/>
      <c r="AL138" s="19">
        <f t="shared" si="64"/>
        <v>14.445303735124407</v>
      </c>
      <c r="AM138" s="19">
        <f t="shared" si="65"/>
        <v>8.3399999999999821</v>
      </c>
      <c r="AN138" s="19">
        <f t="shared" si="91"/>
        <v>16.679999999999964</v>
      </c>
      <c r="AO138" s="19">
        <f t="shared" si="92"/>
        <v>0.52359877559829882</v>
      </c>
      <c r="AP138" s="19">
        <f t="shared" si="93"/>
        <v>29.999999999999996</v>
      </c>
      <c r="AQ138" s="19">
        <f t="shared" si="110"/>
        <v>92.729999999999592</v>
      </c>
      <c r="AR138" s="19">
        <f t="shared" si="94"/>
        <v>0.29999999999999993</v>
      </c>
      <c r="AS138" s="19">
        <f t="shared" si="95"/>
        <v>-0.51961524227066325</v>
      </c>
      <c r="AT138" s="4" t="s">
        <v>0</v>
      </c>
      <c r="AU138" s="4">
        <f t="shared" si="96"/>
        <v>2402</v>
      </c>
      <c r="AV138" s="19">
        <f t="shared" si="66"/>
        <v>90.615628959670389</v>
      </c>
      <c r="AW138" s="19">
        <f t="shared" si="67"/>
        <v>55.850634757729139</v>
      </c>
      <c r="AX138" s="8">
        <f t="shared" si="97"/>
        <v>5</v>
      </c>
      <c r="AY138" s="4">
        <f t="shared" si="98"/>
        <v>12</v>
      </c>
      <c r="AZ138" s="8">
        <f t="shared" si="99"/>
        <v>1011.1</v>
      </c>
      <c r="BA138" s="4">
        <f t="shared" si="100"/>
        <v>0</v>
      </c>
      <c r="BB138" s="4">
        <f t="shared" si="101"/>
        <v>0</v>
      </c>
      <c r="BC138" s="4" t="str">
        <f t="shared" si="102"/>
        <v>G0</v>
      </c>
      <c r="BD138" s="4">
        <f t="shared" si="103"/>
        <v>0</v>
      </c>
      <c r="BE138" s="19">
        <f t="shared" si="104"/>
        <v>1.6604999999999768</v>
      </c>
      <c r="BF138" s="19">
        <f t="shared" si="105"/>
        <v>2.0487216135922139</v>
      </c>
      <c r="BG138" s="19">
        <f t="shared" si="106"/>
        <v>174.1453430887052</v>
      </c>
      <c r="BH138" s="1" t="str">
        <f t="shared" si="107"/>
        <v>T,2401,88.6,56.1,5,12,1011.0,0,0,G0,0</v>
      </c>
      <c r="BI138" s="1" t="str">
        <f t="shared" si="108"/>
        <v>T,2402,90.6,55.9,5,12,1011.1,0,0,G0,0</v>
      </c>
      <c r="BJ138" s="1" t="str">
        <f t="shared" si="68"/>
        <v>T,2401,88.6,56.1,5,12,1011.0,0,0,G0,0|T,2402,90.6,55.9,5,12,1011.1,0,0,G0,0|</v>
      </c>
      <c r="BK138" s="1" t="str">
        <f t="shared" si="69"/>
        <v>88.9,55.5,5.0,16.5,0.0,91.1,30.0,91.1</v>
      </c>
    </row>
    <row r="139" spans="1:63" x14ac:dyDescent="0.2">
      <c r="A139" s="4">
        <f t="shared" si="111"/>
        <v>11.099999999999977</v>
      </c>
      <c r="B139" s="4">
        <f t="shared" si="70"/>
        <v>55.499999999999879</v>
      </c>
      <c r="C139" s="4">
        <f t="shared" si="71"/>
        <v>0</v>
      </c>
      <c r="D139" s="4">
        <v>1</v>
      </c>
      <c r="E139" s="4">
        <f t="shared" si="72"/>
        <v>11.099999999999977</v>
      </c>
      <c r="F139" s="19">
        <f t="shared" si="56"/>
        <v>0</v>
      </c>
      <c r="G139" s="19">
        <f t="shared" si="73"/>
        <v>0</v>
      </c>
      <c r="H139" s="19"/>
      <c r="I139" s="19">
        <f t="shared" si="74"/>
        <v>90.315628959670391</v>
      </c>
      <c r="J139" s="19">
        <f t="shared" si="75"/>
        <v>56.3702499999998</v>
      </c>
      <c r="K139" s="19"/>
      <c r="L139" s="19">
        <f t="shared" si="76"/>
        <v>14.445303735124407</v>
      </c>
      <c r="M139" s="19">
        <f t="shared" si="77"/>
        <v>8.3399999999999821</v>
      </c>
      <c r="N139" s="19">
        <f t="shared" si="78"/>
        <v>16.679999999999964</v>
      </c>
      <c r="O139" s="19">
        <f t="shared" si="79"/>
        <v>0.52359877559829882</v>
      </c>
      <c r="P139" s="19">
        <f t="shared" si="80"/>
        <v>29.999999999999996</v>
      </c>
      <c r="Q139" s="19">
        <f t="shared" si="109"/>
        <v>92.740499999999599</v>
      </c>
      <c r="R139" s="19">
        <f t="shared" si="81"/>
        <v>-0.29999999999999993</v>
      </c>
      <c r="S139" s="19">
        <f t="shared" si="82"/>
        <v>0.51961524227066325</v>
      </c>
      <c r="T139" s="4" t="s">
        <v>0</v>
      </c>
      <c r="U139" s="4">
        <f t="shared" si="83"/>
        <v>2401</v>
      </c>
      <c r="V139" s="19">
        <f t="shared" si="57"/>
        <v>90.015628959670394</v>
      </c>
      <c r="W139" s="19">
        <f t="shared" si="58"/>
        <v>56.88986524227046</v>
      </c>
      <c r="X139" s="8">
        <f t="shared" si="84"/>
        <v>5</v>
      </c>
      <c r="Y139" s="4">
        <f t="shared" si="59"/>
        <v>12</v>
      </c>
      <c r="Z139" s="8">
        <f t="shared" si="85"/>
        <v>1011.1</v>
      </c>
      <c r="AA139" s="4">
        <f t="shared" si="86"/>
        <v>0</v>
      </c>
      <c r="AB139" s="4">
        <f t="shared" si="87"/>
        <v>0</v>
      </c>
      <c r="AC139" s="4" t="str">
        <f t="shared" si="88"/>
        <v>G0</v>
      </c>
      <c r="AD139" s="4">
        <f t="shared" si="89"/>
        <v>0</v>
      </c>
      <c r="AE139" s="4">
        <f t="shared" si="90"/>
        <v>11.199999999999976</v>
      </c>
      <c r="AF139" s="19">
        <f t="shared" si="60"/>
        <v>0</v>
      </c>
      <c r="AG139" s="19">
        <f t="shared" si="61"/>
        <v>0</v>
      </c>
      <c r="AH139" s="19"/>
      <c r="AI139" s="19">
        <f t="shared" si="62"/>
        <v>91.76665452371121</v>
      </c>
      <c r="AJ139" s="19">
        <f t="shared" si="63"/>
        <v>57.207999999999792</v>
      </c>
      <c r="AK139" s="19"/>
      <c r="AL139" s="19">
        <f t="shared" si="64"/>
        <v>14.575207545692072</v>
      </c>
      <c r="AM139" s="19">
        <f t="shared" si="65"/>
        <v>8.4149999999999814</v>
      </c>
      <c r="AN139" s="19">
        <f t="shared" si="91"/>
        <v>16.829999999999963</v>
      </c>
      <c r="AO139" s="19">
        <f t="shared" si="92"/>
        <v>0.52359877559829882</v>
      </c>
      <c r="AP139" s="19">
        <f t="shared" si="93"/>
        <v>29.999999999999996</v>
      </c>
      <c r="AQ139" s="19">
        <f t="shared" si="110"/>
        <v>94.405499999999577</v>
      </c>
      <c r="AR139" s="19">
        <f t="shared" si="94"/>
        <v>0.29999999999999993</v>
      </c>
      <c r="AS139" s="19">
        <f t="shared" si="95"/>
        <v>-0.51961524227066325</v>
      </c>
      <c r="AT139" s="4" t="s">
        <v>0</v>
      </c>
      <c r="AU139" s="4">
        <f t="shared" si="96"/>
        <v>2402</v>
      </c>
      <c r="AV139" s="19">
        <f t="shared" si="66"/>
        <v>92.066654523711208</v>
      </c>
      <c r="AW139" s="19">
        <f t="shared" si="67"/>
        <v>56.688384757729132</v>
      </c>
      <c r="AX139" s="8">
        <f t="shared" si="97"/>
        <v>5</v>
      </c>
      <c r="AY139" s="4">
        <f t="shared" si="98"/>
        <v>12</v>
      </c>
      <c r="AZ139" s="8">
        <f t="shared" si="99"/>
        <v>1011.1999999999999</v>
      </c>
      <c r="BA139" s="4">
        <f t="shared" si="100"/>
        <v>0</v>
      </c>
      <c r="BB139" s="4">
        <f t="shared" si="101"/>
        <v>0</v>
      </c>
      <c r="BC139" s="4" t="str">
        <f t="shared" si="102"/>
        <v>G0</v>
      </c>
      <c r="BD139" s="4">
        <f t="shared" si="103"/>
        <v>0</v>
      </c>
      <c r="BE139" s="19">
        <f t="shared" si="104"/>
        <v>1.6754999999999893</v>
      </c>
      <c r="BF139" s="19">
        <f t="shared" si="105"/>
        <v>2.0608979232363609</v>
      </c>
      <c r="BG139" s="19">
        <f t="shared" si="106"/>
        <v>174.38960571498396</v>
      </c>
      <c r="BH139" s="1" t="str">
        <f t="shared" si="107"/>
        <v>T,2401,90.0,56.9,5,12,1011.1,0,0,G0,0</v>
      </c>
      <c r="BI139" s="1" t="str">
        <f t="shared" si="108"/>
        <v>T,2402,92.1,56.7,5,12,1011.2,0,0,G0,0</v>
      </c>
      <c r="BJ139" s="1" t="str">
        <f t="shared" si="68"/>
        <v/>
      </c>
      <c r="BK139" s="1" t="str">
        <f t="shared" si="69"/>
        <v>90.3,56.4,5.0,16.7,0.0,92.7,30.0,92.7</v>
      </c>
    </row>
    <row r="140" spans="1:63" x14ac:dyDescent="0.2">
      <c r="A140" s="4">
        <f t="shared" si="111"/>
        <v>11.199999999999976</v>
      </c>
      <c r="B140" s="4">
        <f t="shared" si="70"/>
        <v>55.999999999999879</v>
      </c>
      <c r="C140" s="4">
        <f t="shared" si="71"/>
        <v>1</v>
      </c>
      <c r="D140" s="4">
        <v>1</v>
      </c>
      <c r="E140" s="4">
        <f t="shared" si="72"/>
        <v>11.199999999999976</v>
      </c>
      <c r="F140" s="19">
        <f t="shared" si="56"/>
        <v>0</v>
      </c>
      <c r="G140" s="19">
        <f t="shared" si="73"/>
        <v>0</v>
      </c>
      <c r="H140" s="19"/>
      <c r="I140" s="19">
        <f t="shared" si="74"/>
        <v>91.76665452371121</v>
      </c>
      <c r="J140" s="19">
        <f t="shared" si="75"/>
        <v>57.207999999999792</v>
      </c>
      <c r="K140" s="19"/>
      <c r="L140" s="19">
        <f t="shared" si="76"/>
        <v>14.575207545692072</v>
      </c>
      <c r="M140" s="19">
        <f t="shared" si="77"/>
        <v>8.4149999999999814</v>
      </c>
      <c r="N140" s="19">
        <f t="shared" si="78"/>
        <v>16.829999999999963</v>
      </c>
      <c r="O140" s="19">
        <f t="shared" si="79"/>
        <v>0.52359877559829882</v>
      </c>
      <c r="P140" s="19">
        <f t="shared" si="80"/>
        <v>29.999999999999996</v>
      </c>
      <c r="Q140" s="19">
        <f t="shared" si="109"/>
        <v>94.415999999999585</v>
      </c>
      <c r="R140" s="19">
        <f t="shared" si="81"/>
        <v>-0.29999999999999993</v>
      </c>
      <c r="S140" s="19">
        <f t="shared" si="82"/>
        <v>0.51961524227066325</v>
      </c>
      <c r="T140" s="4" t="s">
        <v>0</v>
      </c>
      <c r="U140" s="4">
        <f t="shared" si="83"/>
        <v>2401</v>
      </c>
      <c r="V140" s="19">
        <f t="shared" si="57"/>
        <v>91.466654523711213</v>
      </c>
      <c r="W140" s="19">
        <f t="shared" si="58"/>
        <v>57.727615242270453</v>
      </c>
      <c r="X140" s="8">
        <f t="shared" si="84"/>
        <v>5</v>
      </c>
      <c r="Y140" s="4">
        <f t="shared" si="59"/>
        <v>12</v>
      </c>
      <c r="Z140" s="8">
        <f t="shared" si="85"/>
        <v>1011.1999999999999</v>
      </c>
      <c r="AA140" s="4">
        <f t="shared" si="86"/>
        <v>0</v>
      </c>
      <c r="AB140" s="4">
        <f t="shared" si="87"/>
        <v>0</v>
      </c>
      <c r="AC140" s="4" t="str">
        <f t="shared" si="88"/>
        <v>G0</v>
      </c>
      <c r="AD140" s="4">
        <f t="shared" si="89"/>
        <v>0</v>
      </c>
      <c r="AE140" s="4">
        <f t="shared" si="90"/>
        <v>11.299999999999976</v>
      </c>
      <c r="AF140" s="19">
        <f t="shared" si="60"/>
        <v>0</v>
      </c>
      <c r="AG140" s="19">
        <f t="shared" si="61"/>
        <v>0</v>
      </c>
      <c r="AH140" s="19"/>
      <c r="AI140" s="19">
        <f t="shared" si="62"/>
        <v>93.23067046880881</v>
      </c>
      <c r="AJ140" s="19">
        <f t="shared" si="63"/>
        <v>58.053249999999785</v>
      </c>
      <c r="AK140" s="19"/>
      <c r="AL140" s="19">
        <f t="shared" si="64"/>
        <v>14.705111356259739</v>
      </c>
      <c r="AM140" s="19">
        <f t="shared" si="65"/>
        <v>8.4899999999999807</v>
      </c>
      <c r="AN140" s="19">
        <f t="shared" si="91"/>
        <v>16.979999999999965</v>
      </c>
      <c r="AO140" s="19">
        <f t="shared" si="92"/>
        <v>0.52359877559829882</v>
      </c>
      <c r="AP140" s="19">
        <f t="shared" si="93"/>
        <v>29.999999999999996</v>
      </c>
      <c r="AQ140" s="19">
        <f t="shared" si="110"/>
        <v>96.095999999999577</v>
      </c>
      <c r="AR140" s="19">
        <f t="shared" si="94"/>
        <v>0.29999999999999993</v>
      </c>
      <c r="AS140" s="19">
        <f t="shared" si="95"/>
        <v>-0.51961524227066325</v>
      </c>
      <c r="AT140" s="4" t="s">
        <v>0</v>
      </c>
      <c r="AU140" s="4">
        <f t="shared" si="96"/>
        <v>2402</v>
      </c>
      <c r="AV140" s="19">
        <f t="shared" si="66"/>
        <v>93.530670468808808</v>
      </c>
      <c r="AW140" s="19">
        <f t="shared" si="67"/>
        <v>57.533634757729125</v>
      </c>
      <c r="AX140" s="8">
        <f t="shared" si="97"/>
        <v>5</v>
      </c>
      <c r="AY140" s="4">
        <f t="shared" si="98"/>
        <v>12</v>
      </c>
      <c r="AZ140" s="8">
        <f t="shared" si="99"/>
        <v>1011.3</v>
      </c>
      <c r="BA140" s="4">
        <f t="shared" si="100"/>
        <v>0</v>
      </c>
      <c r="BB140" s="4">
        <f t="shared" si="101"/>
        <v>0</v>
      </c>
      <c r="BC140" s="4" t="str">
        <f t="shared" si="102"/>
        <v>G0</v>
      </c>
      <c r="BD140" s="4">
        <f t="shared" si="103"/>
        <v>0</v>
      </c>
      <c r="BE140" s="19">
        <f t="shared" si="104"/>
        <v>1.6905000000000021</v>
      </c>
      <c r="BF140" s="19">
        <f t="shared" si="105"/>
        <v>2.0731112488238552</v>
      </c>
      <c r="BG140" s="19">
        <f t="shared" si="106"/>
        <v>174.63099463546581</v>
      </c>
      <c r="BH140" s="1" t="str">
        <f t="shared" si="107"/>
        <v>T,2401,91.5,57.7,5,12,1011.2,0,0,G0,0</v>
      </c>
      <c r="BI140" s="1" t="str">
        <f t="shared" si="108"/>
        <v>T,2402,93.5,57.5,5,12,1011.3,0,0,G0,0</v>
      </c>
      <c r="BJ140" s="1" t="str">
        <f t="shared" si="68"/>
        <v>T,2401,91.5,57.7,5,12,1011.2,0,0,G0,0|T,2402,93.5,57.5,5,12,1011.3,0,0,G0,0|</v>
      </c>
      <c r="BK140" s="1" t="str">
        <f t="shared" si="69"/>
        <v>91.8,57.2,5.0,16.8,0.0,94.4,30.0,94.4</v>
      </c>
    </row>
    <row r="141" spans="1:63" x14ac:dyDescent="0.2">
      <c r="A141" s="4">
        <f t="shared" si="111"/>
        <v>11.299999999999976</v>
      </c>
      <c r="B141" s="4">
        <f t="shared" si="70"/>
        <v>56.499999999999879</v>
      </c>
      <c r="C141" s="4">
        <f t="shared" si="71"/>
        <v>0</v>
      </c>
      <c r="D141" s="4">
        <v>1</v>
      </c>
      <c r="E141" s="4">
        <f t="shared" si="72"/>
        <v>11.299999999999976</v>
      </c>
      <c r="F141" s="19">
        <f t="shared" si="56"/>
        <v>0</v>
      </c>
      <c r="G141" s="19">
        <f t="shared" si="73"/>
        <v>0</v>
      </c>
      <c r="H141" s="19"/>
      <c r="I141" s="19">
        <f t="shared" si="74"/>
        <v>93.23067046880881</v>
      </c>
      <c r="J141" s="19">
        <f t="shared" si="75"/>
        <v>58.053249999999785</v>
      </c>
      <c r="K141" s="19"/>
      <c r="L141" s="19">
        <f t="shared" si="76"/>
        <v>14.705111356259739</v>
      </c>
      <c r="M141" s="19">
        <f t="shared" si="77"/>
        <v>8.4899999999999807</v>
      </c>
      <c r="N141" s="19">
        <f t="shared" si="78"/>
        <v>16.979999999999965</v>
      </c>
      <c r="O141" s="19">
        <f t="shared" si="79"/>
        <v>0.52359877559829882</v>
      </c>
      <c r="P141" s="19">
        <f t="shared" si="80"/>
        <v>29.999999999999996</v>
      </c>
      <c r="Q141" s="19">
        <f t="shared" si="109"/>
        <v>96.106499999999585</v>
      </c>
      <c r="R141" s="19">
        <f t="shared" si="81"/>
        <v>-0.29999999999999993</v>
      </c>
      <c r="S141" s="19">
        <f t="shared" si="82"/>
        <v>0.51961524227066325</v>
      </c>
      <c r="T141" s="4" t="s">
        <v>0</v>
      </c>
      <c r="U141" s="4">
        <f t="shared" si="83"/>
        <v>2401</v>
      </c>
      <c r="V141" s="19">
        <f t="shared" si="57"/>
        <v>92.930670468808813</v>
      </c>
      <c r="W141" s="19">
        <f t="shared" si="58"/>
        <v>58.572865242270446</v>
      </c>
      <c r="X141" s="8">
        <f t="shared" si="84"/>
        <v>5</v>
      </c>
      <c r="Y141" s="4">
        <f t="shared" si="59"/>
        <v>12</v>
      </c>
      <c r="Z141" s="8">
        <f t="shared" si="85"/>
        <v>1011.3</v>
      </c>
      <c r="AA141" s="4">
        <f t="shared" si="86"/>
        <v>0</v>
      </c>
      <c r="AB141" s="4">
        <f t="shared" si="87"/>
        <v>0</v>
      </c>
      <c r="AC141" s="4" t="str">
        <f t="shared" si="88"/>
        <v>G0</v>
      </c>
      <c r="AD141" s="4">
        <f t="shared" si="89"/>
        <v>0</v>
      </c>
      <c r="AE141" s="4">
        <f t="shared" si="90"/>
        <v>11.399999999999975</v>
      </c>
      <c r="AF141" s="19">
        <f t="shared" si="60"/>
        <v>0</v>
      </c>
      <c r="AG141" s="19">
        <f t="shared" si="61"/>
        <v>0</v>
      </c>
      <c r="AH141" s="19"/>
      <c r="AI141" s="19">
        <f t="shared" si="62"/>
        <v>94.707676794963163</v>
      </c>
      <c r="AJ141" s="19">
        <f t="shared" si="63"/>
        <v>58.905999999999786</v>
      </c>
      <c r="AK141" s="19"/>
      <c r="AL141" s="19">
        <f t="shared" si="64"/>
        <v>14.835015166827404</v>
      </c>
      <c r="AM141" s="19">
        <f t="shared" si="65"/>
        <v>8.5649999999999817</v>
      </c>
      <c r="AN141" s="19">
        <f t="shared" si="91"/>
        <v>17.129999999999963</v>
      </c>
      <c r="AO141" s="19">
        <f t="shared" si="92"/>
        <v>0.52359877559829882</v>
      </c>
      <c r="AP141" s="19">
        <f t="shared" si="93"/>
        <v>29.999999999999996</v>
      </c>
      <c r="AQ141" s="19">
        <f t="shared" si="110"/>
        <v>97.801499999999578</v>
      </c>
      <c r="AR141" s="19">
        <f t="shared" si="94"/>
        <v>0.29999999999999993</v>
      </c>
      <c r="AS141" s="19">
        <f t="shared" si="95"/>
        <v>-0.51961524227066325</v>
      </c>
      <c r="AT141" s="4" t="s">
        <v>0</v>
      </c>
      <c r="AU141" s="4">
        <f t="shared" si="96"/>
        <v>2402</v>
      </c>
      <c r="AV141" s="19">
        <f t="shared" si="66"/>
        <v>95.00767679496316</v>
      </c>
      <c r="AW141" s="19">
        <f t="shared" si="67"/>
        <v>58.386384757729125</v>
      </c>
      <c r="AX141" s="8">
        <f t="shared" si="97"/>
        <v>5</v>
      </c>
      <c r="AY141" s="4">
        <f t="shared" si="98"/>
        <v>12</v>
      </c>
      <c r="AZ141" s="8">
        <f t="shared" si="99"/>
        <v>1011.4</v>
      </c>
      <c r="BA141" s="4">
        <f t="shared" si="100"/>
        <v>0</v>
      </c>
      <c r="BB141" s="4">
        <f t="shared" si="101"/>
        <v>0</v>
      </c>
      <c r="BC141" s="4" t="str">
        <f t="shared" si="102"/>
        <v>G0</v>
      </c>
      <c r="BD141" s="4">
        <f t="shared" si="103"/>
        <v>0</v>
      </c>
      <c r="BE141" s="19">
        <f t="shared" si="104"/>
        <v>1.7054999999999936</v>
      </c>
      <c r="BF141" s="19">
        <f t="shared" si="105"/>
        <v>2.0853609399813609</v>
      </c>
      <c r="BG141" s="19">
        <f t="shared" si="106"/>
        <v>174.86955184685789</v>
      </c>
      <c r="BH141" s="1" t="str">
        <f t="shared" si="107"/>
        <v>T,2401,92.9,58.6,5,12,1011.3,0,0,G0,0</v>
      </c>
      <c r="BI141" s="1" t="str">
        <f t="shared" si="108"/>
        <v>T,2402,95.0,58.4,5,12,1011.4,0,0,G0,0</v>
      </c>
      <c r="BJ141" s="1" t="str">
        <f t="shared" si="68"/>
        <v/>
      </c>
      <c r="BK141" s="1" t="str">
        <f t="shared" si="69"/>
        <v>93.2,58.1,5.0,17.0,0.0,96.1,30.0,96.1</v>
      </c>
    </row>
    <row r="142" spans="1:63" x14ac:dyDescent="0.2">
      <c r="A142" s="4">
        <f t="shared" si="111"/>
        <v>11.399999999999975</v>
      </c>
      <c r="B142" s="4">
        <f t="shared" si="70"/>
        <v>56.999999999999872</v>
      </c>
      <c r="C142" s="4">
        <f t="shared" si="71"/>
        <v>1</v>
      </c>
      <c r="D142" s="4">
        <v>1</v>
      </c>
      <c r="E142" s="4">
        <f t="shared" si="72"/>
        <v>11.399999999999975</v>
      </c>
      <c r="F142" s="19">
        <f t="shared" si="56"/>
        <v>0</v>
      </c>
      <c r="G142" s="19">
        <f t="shared" si="73"/>
        <v>0</v>
      </c>
      <c r="H142" s="19"/>
      <c r="I142" s="19">
        <f t="shared" si="74"/>
        <v>94.707676794963163</v>
      </c>
      <c r="J142" s="19">
        <f t="shared" si="75"/>
        <v>58.905999999999786</v>
      </c>
      <c r="K142" s="19"/>
      <c r="L142" s="19">
        <f t="shared" si="76"/>
        <v>14.835015166827404</v>
      </c>
      <c r="M142" s="19">
        <f t="shared" si="77"/>
        <v>8.5649999999999817</v>
      </c>
      <c r="N142" s="19">
        <f t="shared" si="78"/>
        <v>17.129999999999963</v>
      </c>
      <c r="O142" s="19">
        <f t="shared" si="79"/>
        <v>0.52359877559829882</v>
      </c>
      <c r="P142" s="19">
        <f t="shared" si="80"/>
        <v>29.999999999999996</v>
      </c>
      <c r="Q142" s="19">
        <f t="shared" si="109"/>
        <v>97.811999999999585</v>
      </c>
      <c r="R142" s="19">
        <f t="shared" si="81"/>
        <v>-0.29999999999999993</v>
      </c>
      <c r="S142" s="19">
        <f t="shared" si="82"/>
        <v>0.51961524227066325</v>
      </c>
      <c r="T142" s="4" t="s">
        <v>0</v>
      </c>
      <c r="U142" s="4">
        <f t="shared" si="83"/>
        <v>2401</v>
      </c>
      <c r="V142" s="19">
        <f t="shared" si="57"/>
        <v>94.407676794963166</v>
      </c>
      <c r="W142" s="19">
        <f t="shared" si="58"/>
        <v>59.425615242270446</v>
      </c>
      <c r="X142" s="8">
        <f t="shared" si="84"/>
        <v>5</v>
      </c>
      <c r="Y142" s="4">
        <f t="shared" si="59"/>
        <v>12</v>
      </c>
      <c r="Z142" s="8">
        <f t="shared" si="85"/>
        <v>1011.4</v>
      </c>
      <c r="AA142" s="4">
        <f t="shared" si="86"/>
        <v>0</v>
      </c>
      <c r="AB142" s="4">
        <f t="shared" si="87"/>
        <v>0</v>
      </c>
      <c r="AC142" s="4" t="str">
        <f t="shared" si="88"/>
        <v>G0</v>
      </c>
      <c r="AD142" s="4">
        <f t="shared" si="89"/>
        <v>0</v>
      </c>
      <c r="AE142" s="4">
        <f t="shared" si="90"/>
        <v>11.499999999999975</v>
      </c>
      <c r="AF142" s="19">
        <f t="shared" si="60"/>
        <v>0</v>
      </c>
      <c r="AG142" s="19">
        <f t="shared" si="61"/>
        <v>0</v>
      </c>
      <c r="AH142" s="19"/>
      <c r="AI142" s="19">
        <f t="shared" si="62"/>
        <v>96.197673502174268</v>
      </c>
      <c r="AJ142" s="19">
        <f t="shared" si="63"/>
        <v>59.766249999999779</v>
      </c>
      <c r="AK142" s="19"/>
      <c r="AL142" s="19">
        <f t="shared" si="64"/>
        <v>14.964918977395069</v>
      </c>
      <c r="AM142" s="19">
        <f t="shared" si="65"/>
        <v>8.639999999999981</v>
      </c>
      <c r="AN142" s="19">
        <f t="shared" si="91"/>
        <v>17.279999999999962</v>
      </c>
      <c r="AO142" s="19">
        <f t="shared" si="92"/>
        <v>0.52359877559829882</v>
      </c>
      <c r="AP142" s="19">
        <f t="shared" si="93"/>
        <v>29.999999999999996</v>
      </c>
      <c r="AQ142" s="19">
        <f t="shared" si="110"/>
        <v>99.521999999999551</v>
      </c>
      <c r="AR142" s="19">
        <f t="shared" si="94"/>
        <v>0.29999999999999993</v>
      </c>
      <c r="AS142" s="19">
        <f t="shared" si="95"/>
        <v>-0.51961524227066325</v>
      </c>
      <c r="AT142" s="4" t="s">
        <v>0</v>
      </c>
      <c r="AU142" s="4">
        <f t="shared" si="96"/>
        <v>2402</v>
      </c>
      <c r="AV142" s="19">
        <f t="shared" si="66"/>
        <v>96.497673502174266</v>
      </c>
      <c r="AW142" s="19">
        <f t="shared" si="67"/>
        <v>59.246634757729119</v>
      </c>
      <c r="AX142" s="8">
        <f t="shared" si="97"/>
        <v>5</v>
      </c>
      <c r="AY142" s="4">
        <f t="shared" si="98"/>
        <v>12</v>
      </c>
      <c r="AZ142" s="8">
        <f t="shared" si="99"/>
        <v>1011.5</v>
      </c>
      <c r="BA142" s="4">
        <f t="shared" si="100"/>
        <v>0</v>
      </c>
      <c r="BB142" s="4">
        <f t="shared" si="101"/>
        <v>0</v>
      </c>
      <c r="BC142" s="4" t="str">
        <f t="shared" si="102"/>
        <v>G0</v>
      </c>
      <c r="BD142" s="4">
        <f t="shared" si="103"/>
        <v>0</v>
      </c>
      <c r="BE142" s="19">
        <f t="shared" si="104"/>
        <v>1.7204999999999782</v>
      </c>
      <c r="BF142" s="19">
        <f t="shared" si="105"/>
        <v>2.0976463596135284</v>
      </c>
      <c r="BG142" s="19">
        <f t="shared" si="106"/>
        <v>175.10531875910524</v>
      </c>
      <c r="BH142" s="1" t="str">
        <f t="shared" si="107"/>
        <v>T,2401,94.4,59.4,5,12,1011.4,0,0,G0,0</v>
      </c>
      <c r="BI142" s="1" t="str">
        <f t="shared" si="108"/>
        <v>T,2402,96.5,59.2,5,12,1011.5,0,0,G0,0</v>
      </c>
      <c r="BJ142" s="1" t="str">
        <f t="shared" si="68"/>
        <v>T,2401,94.4,59.4,5,12,1011.4,0,0,G0,0|T,2402,96.5,59.2,5,12,1011.5,0,0,G0,0|</v>
      </c>
      <c r="BK142" s="1" t="str">
        <f t="shared" si="69"/>
        <v>94.7,58.9,5.0,17.1,0.0,97.8,30.0,97.8</v>
      </c>
    </row>
    <row r="143" spans="1:63" x14ac:dyDescent="0.2">
      <c r="A143" s="4">
        <f t="shared" si="111"/>
        <v>11.499999999999975</v>
      </c>
      <c r="B143" s="4">
        <f t="shared" si="70"/>
        <v>57.499999999999872</v>
      </c>
      <c r="C143" s="4">
        <f t="shared" si="71"/>
        <v>0</v>
      </c>
      <c r="D143" s="4">
        <v>1</v>
      </c>
      <c r="E143" s="4">
        <f t="shared" si="72"/>
        <v>11.499999999999975</v>
      </c>
      <c r="F143" s="19">
        <f t="shared" si="56"/>
        <v>0</v>
      </c>
      <c r="G143" s="19">
        <f t="shared" si="73"/>
        <v>0</v>
      </c>
      <c r="H143" s="19"/>
      <c r="I143" s="19">
        <f t="shared" si="74"/>
        <v>96.197673502174268</v>
      </c>
      <c r="J143" s="19">
        <f t="shared" si="75"/>
        <v>59.766249999999779</v>
      </c>
      <c r="K143" s="19"/>
      <c r="L143" s="19">
        <f t="shared" si="76"/>
        <v>14.964918977395069</v>
      </c>
      <c r="M143" s="19">
        <f t="shared" si="77"/>
        <v>8.639999999999981</v>
      </c>
      <c r="N143" s="19">
        <f t="shared" si="78"/>
        <v>17.279999999999962</v>
      </c>
      <c r="O143" s="19">
        <f t="shared" si="79"/>
        <v>0.52359877559829882</v>
      </c>
      <c r="P143" s="19">
        <f t="shared" si="80"/>
        <v>29.999999999999996</v>
      </c>
      <c r="Q143" s="19">
        <f t="shared" si="109"/>
        <v>99.532499999999558</v>
      </c>
      <c r="R143" s="19">
        <f t="shared" si="81"/>
        <v>-0.29999999999999993</v>
      </c>
      <c r="S143" s="19">
        <f t="shared" si="82"/>
        <v>0.51961524227066325</v>
      </c>
      <c r="T143" s="4" t="s">
        <v>0</v>
      </c>
      <c r="U143" s="4">
        <f t="shared" si="83"/>
        <v>2401</v>
      </c>
      <c r="V143" s="19">
        <f t="shared" si="57"/>
        <v>95.897673502174271</v>
      </c>
      <c r="W143" s="19">
        <f t="shared" si="58"/>
        <v>60.28586524227044</v>
      </c>
      <c r="X143" s="8">
        <f t="shared" si="84"/>
        <v>5</v>
      </c>
      <c r="Y143" s="4">
        <f t="shared" si="59"/>
        <v>12</v>
      </c>
      <c r="Z143" s="8">
        <f t="shared" si="85"/>
        <v>1011.5</v>
      </c>
      <c r="AA143" s="4">
        <f t="shared" si="86"/>
        <v>0</v>
      </c>
      <c r="AB143" s="4">
        <f t="shared" si="87"/>
        <v>0</v>
      </c>
      <c r="AC143" s="4" t="str">
        <f t="shared" si="88"/>
        <v>G0</v>
      </c>
      <c r="AD143" s="4">
        <f t="shared" si="89"/>
        <v>0</v>
      </c>
      <c r="AE143" s="4">
        <f t="shared" si="90"/>
        <v>11.599999999999975</v>
      </c>
      <c r="AF143" s="19">
        <f t="shared" si="60"/>
        <v>0</v>
      </c>
      <c r="AG143" s="19">
        <f t="shared" si="61"/>
        <v>0</v>
      </c>
      <c r="AH143" s="19"/>
      <c r="AI143" s="19">
        <f t="shared" si="62"/>
        <v>97.700660590442155</v>
      </c>
      <c r="AJ143" s="19">
        <f t="shared" si="63"/>
        <v>60.633999999999773</v>
      </c>
      <c r="AK143" s="19"/>
      <c r="AL143" s="19">
        <f t="shared" si="64"/>
        <v>15.094822787962734</v>
      </c>
      <c r="AM143" s="19">
        <f t="shared" si="65"/>
        <v>8.7149999999999803</v>
      </c>
      <c r="AN143" s="19">
        <f t="shared" si="91"/>
        <v>17.429999999999964</v>
      </c>
      <c r="AO143" s="19">
        <f t="shared" si="92"/>
        <v>0.52359877559829882</v>
      </c>
      <c r="AP143" s="19">
        <f t="shared" si="93"/>
        <v>29.999999999999996</v>
      </c>
      <c r="AQ143" s="19">
        <f t="shared" si="110"/>
        <v>101.25749999999954</v>
      </c>
      <c r="AR143" s="19">
        <f t="shared" si="94"/>
        <v>0.29999999999999993</v>
      </c>
      <c r="AS143" s="19">
        <f t="shared" si="95"/>
        <v>-0.51961524227066325</v>
      </c>
      <c r="AT143" s="4" t="s">
        <v>0</v>
      </c>
      <c r="AU143" s="4">
        <f t="shared" si="96"/>
        <v>2402</v>
      </c>
      <c r="AV143" s="19">
        <f t="shared" si="66"/>
        <v>98.000660590442152</v>
      </c>
      <c r="AW143" s="19">
        <f t="shared" si="67"/>
        <v>60.114384757729113</v>
      </c>
      <c r="AX143" s="8">
        <f t="shared" si="97"/>
        <v>5</v>
      </c>
      <c r="AY143" s="4">
        <f t="shared" si="98"/>
        <v>12</v>
      </c>
      <c r="AZ143" s="8">
        <f t="shared" si="99"/>
        <v>1011.6</v>
      </c>
      <c r="BA143" s="4">
        <f t="shared" si="100"/>
        <v>0</v>
      </c>
      <c r="BB143" s="4">
        <f t="shared" si="101"/>
        <v>0</v>
      </c>
      <c r="BC143" s="4" t="str">
        <f t="shared" si="102"/>
        <v>G0</v>
      </c>
      <c r="BD143" s="4">
        <f t="shared" si="103"/>
        <v>0</v>
      </c>
      <c r="BE143" s="19">
        <f t="shared" si="104"/>
        <v>1.7354999999999909</v>
      </c>
      <c r="BF143" s="19">
        <f t="shared" si="105"/>
        <v>2.1099668836263632</v>
      </c>
      <c r="BG143" s="19">
        <f t="shared" si="106"/>
        <v>175.33833619714355</v>
      </c>
      <c r="BH143" s="1" t="str">
        <f t="shared" si="107"/>
        <v>T,2401,95.9,60.3,5,12,1011.5,0,0,G0,0</v>
      </c>
      <c r="BI143" s="1" t="str">
        <f t="shared" si="108"/>
        <v>T,2402,98.0,60.1,5,12,1011.6,0,0,G0,0</v>
      </c>
      <c r="BJ143" s="1" t="str">
        <f t="shared" si="68"/>
        <v/>
      </c>
      <c r="BK143" s="1" t="str">
        <f t="shared" si="69"/>
        <v>96.2,59.8,5.0,17.3,0.0,99.5,30.0,99.5</v>
      </c>
    </row>
    <row r="144" spans="1:63" x14ac:dyDescent="0.2">
      <c r="A144" s="4">
        <f t="shared" si="111"/>
        <v>11.599999999999975</v>
      </c>
      <c r="B144" s="4">
        <f t="shared" si="70"/>
        <v>57.999999999999872</v>
      </c>
      <c r="C144" s="4">
        <f t="shared" si="71"/>
        <v>1</v>
      </c>
      <c r="D144" s="4">
        <v>1</v>
      </c>
      <c r="E144" s="4">
        <f t="shared" si="72"/>
        <v>11.599999999999975</v>
      </c>
      <c r="F144" s="19">
        <f t="shared" si="56"/>
        <v>0</v>
      </c>
      <c r="G144" s="19">
        <f t="shared" si="73"/>
        <v>0</v>
      </c>
      <c r="H144" s="19"/>
      <c r="I144" s="19">
        <f t="shared" si="74"/>
        <v>97.700660590442155</v>
      </c>
      <c r="J144" s="19">
        <f t="shared" si="75"/>
        <v>60.633999999999773</v>
      </c>
      <c r="K144" s="19"/>
      <c r="L144" s="19">
        <f t="shared" si="76"/>
        <v>15.094822787962734</v>
      </c>
      <c r="M144" s="19">
        <f t="shared" si="77"/>
        <v>8.7149999999999803</v>
      </c>
      <c r="N144" s="19">
        <f t="shared" si="78"/>
        <v>17.429999999999964</v>
      </c>
      <c r="O144" s="19">
        <f t="shared" si="79"/>
        <v>0.52359877559829882</v>
      </c>
      <c r="P144" s="19">
        <f t="shared" si="80"/>
        <v>29.999999999999996</v>
      </c>
      <c r="Q144" s="19">
        <f t="shared" si="109"/>
        <v>101.26799999999955</v>
      </c>
      <c r="R144" s="19">
        <f t="shared" si="81"/>
        <v>-0.29999999999999993</v>
      </c>
      <c r="S144" s="19">
        <f t="shared" si="82"/>
        <v>0.51961524227066325</v>
      </c>
      <c r="T144" s="4" t="s">
        <v>0</v>
      </c>
      <c r="U144" s="4">
        <f t="shared" si="83"/>
        <v>2401</v>
      </c>
      <c r="V144" s="19">
        <f t="shared" si="57"/>
        <v>97.400660590442158</v>
      </c>
      <c r="W144" s="19">
        <f t="shared" si="58"/>
        <v>61.153615242270433</v>
      </c>
      <c r="X144" s="8">
        <f t="shared" si="84"/>
        <v>5</v>
      </c>
      <c r="Y144" s="4">
        <f t="shared" si="59"/>
        <v>12</v>
      </c>
      <c r="Z144" s="8">
        <f t="shared" si="85"/>
        <v>1011.6</v>
      </c>
      <c r="AA144" s="4">
        <f t="shared" si="86"/>
        <v>0</v>
      </c>
      <c r="AB144" s="4">
        <f t="shared" si="87"/>
        <v>0</v>
      </c>
      <c r="AC144" s="4" t="str">
        <f t="shared" si="88"/>
        <v>G0</v>
      </c>
      <c r="AD144" s="4">
        <f t="shared" si="89"/>
        <v>0</v>
      </c>
      <c r="AE144" s="4">
        <f t="shared" si="90"/>
        <v>11.699999999999974</v>
      </c>
      <c r="AF144" s="19">
        <f t="shared" si="60"/>
        <v>0</v>
      </c>
      <c r="AG144" s="19">
        <f t="shared" si="61"/>
        <v>0</v>
      </c>
      <c r="AH144" s="19"/>
      <c r="AI144" s="19">
        <f t="shared" si="62"/>
        <v>99.216638059766808</v>
      </c>
      <c r="AJ144" s="19">
        <f t="shared" si="63"/>
        <v>61.509249999999767</v>
      </c>
      <c r="AK144" s="19"/>
      <c r="AL144" s="19">
        <f t="shared" si="64"/>
        <v>15.224726598530399</v>
      </c>
      <c r="AM144" s="19">
        <f t="shared" si="65"/>
        <v>8.7899999999999796</v>
      </c>
      <c r="AN144" s="19">
        <f t="shared" si="91"/>
        <v>17.579999999999963</v>
      </c>
      <c r="AO144" s="19">
        <f t="shared" si="92"/>
        <v>0.52359877559829882</v>
      </c>
      <c r="AP144" s="19">
        <f t="shared" si="93"/>
        <v>29.999999999999996</v>
      </c>
      <c r="AQ144" s="19">
        <f t="shared" si="110"/>
        <v>103.00799999999953</v>
      </c>
      <c r="AR144" s="19">
        <f t="shared" si="94"/>
        <v>0.29999999999999993</v>
      </c>
      <c r="AS144" s="19">
        <f t="shared" si="95"/>
        <v>-0.51961524227066325</v>
      </c>
      <c r="AT144" s="4" t="s">
        <v>0</v>
      </c>
      <c r="AU144" s="4">
        <f t="shared" si="96"/>
        <v>2402</v>
      </c>
      <c r="AV144" s="19">
        <f t="shared" si="66"/>
        <v>99.516638059766805</v>
      </c>
      <c r="AW144" s="19">
        <f t="shared" si="67"/>
        <v>60.989634757729107</v>
      </c>
      <c r="AX144" s="8">
        <f t="shared" si="97"/>
        <v>5</v>
      </c>
      <c r="AY144" s="4">
        <f t="shared" si="98"/>
        <v>12</v>
      </c>
      <c r="AZ144" s="8">
        <f t="shared" si="99"/>
        <v>1011.6999999999999</v>
      </c>
      <c r="BA144" s="4">
        <f t="shared" si="100"/>
        <v>0</v>
      </c>
      <c r="BB144" s="4">
        <f t="shared" si="101"/>
        <v>0</v>
      </c>
      <c r="BC144" s="4" t="str">
        <f t="shared" si="102"/>
        <v>G0</v>
      </c>
      <c r="BD144" s="4">
        <f t="shared" si="103"/>
        <v>0</v>
      </c>
      <c r="BE144" s="19">
        <f t="shared" si="104"/>
        <v>1.7504999999999913</v>
      </c>
      <c r="BF144" s="19">
        <f t="shared" si="105"/>
        <v>2.1223219006550225</v>
      </c>
      <c r="BG144" s="19">
        <f t="shared" si="106"/>
        <v>175.56864440313561</v>
      </c>
      <c r="BH144" s="1" t="str">
        <f t="shared" si="107"/>
        <v>T,2401,97.4,61.2,5,12,1011.6,0,0,G0,0</v>
      </c>
      <c r="BI144" s="1" t="str">
        <f t="shared" si="108"/>
        <v>T,2402,99.5,61.0,5,12,1011.7,0,0,G0,0</v>
      </c>
      <c r="BJ144" s="1" t="str">
        <f t="shared" si="68"/>
        <v>T,2401,97.4,61.2,5,12,1011.6,0,0,G0,0|T,2402,99.5,61.0,5,12,1011.7,0,0,G0,0|</v>
      </c>
      <c r="BK144" s="1" t="str">
        <f t="shared" si="69"/>
        <v>97.7,60.6,5.0,17.4,0.0,101.3,30.0,101.3</v>
      </c>
    </row>
    <row r="145" spans="1:63" x14ac:dyDescent="0.2">
      <c r="A145" s="4">
        <f t="shared" si="111"/>
        <v>11.699999999999974</v>
      </c>
      <c r="B145" s="4">
        <f t="shared" si="70"/>
        <v>58.499999999999872</v>
      </c>
      <c r="C145" s="4">
        <f t="shared" si="71"/>
        <v>0</v>
      </c>
      <c r="D145" s="4">
        <v>1</v>
      </c>
      <c r="E145" s="4">
        <f t="shared" si="72"/>
        <v>11.699999999999974</v>
      </c>
      <c r="F145" s="19">
        <f t="shared" si="56"/>
        <v>0</v>
      </c>
      <c r="G145" s="19">
        <f t="shared" si="73"/>
        <v>0</v>
      </c>
      <c r="H145" s="19"/>
      <c r="I145" s="19">
        <f t="shared" si="74"/>
        <v>99.216638059766808</v>
      </c>
      <c r="J145" s="19">
        <f t="shared" si="75"/>
        <v>61.509249999999767</v>
      </c>
      <c r="K145" s="19"/>
      <c r="L145" s="19">
        <f t="shared" si="76"/>
        <v>15.224726598530399</v>
      </c>
      <c r="M145" s="19">
        <f t="shared" si="77"/>
        <v>8.7899999999999796</v>
      </c>
      <c r="N145" s="19">
        <f t="shared" si="78"/>
        <v>17.579999999999963</v>
      </c>
      <c r="O145" s="19">
        <f t="shared" si="79"/>
        <v>0.52359877559829882</v>
      </c>
      <c r="P145" s="19">
        <f t="shared" si="80"/>
        <v>29.999999999999996</v>
      </c>
      <c r="Q145" s="19">
        <f t="shared" si="109"/>
        <v>103.01849999999953</v>
      </c>
      <c r="R145" s="19">
        <f t="shared" si="81"/>
        <v>-0.29999999999999993</v>
      </c>
      <c r="S145" s="19">
        <f t="shared" si="82"/>
        <v>0.51961524227066325</v>
      </c>
      <c r="T145" s="4" t="s">
        <v>0</v>
      </c>
      <c r="U145" s="4">
        <f t="shared" si="83"/>
        <v>2401</v>
      </c>
      <c r="V145" s="19">
        <f t="shared" si="57"/>
        <v>98.916638059766811</v>
      </c>
      <c r="W145" s="19">
        <f t="shared" si="58"/>
        <v>62.028865242270427</v>
      </c>
      <c r="X145" s="8">
        <f t="shared" si="84"/>
        <v>5</v>
      </c>
      <c r="Y145" s="4">
        <f t="shared" si="59"/>
        <v>12</v>
      </c>
      <c r="Z145" s="8">
        <f t="shared" si="85"/>
        <v>1011.6999999999999</v>
      </c>
      <c r="AA145" s="4">
        <f t="shared" si="86"/>
        <v>0</v>
      </c>
      <c r="AB145" s="4">
        <f t="shared" si="87"/>
        <v>0</v>
      </c>
      <c r="AC145" s="4" t="str">
        <f t="shared" si="88"/>
        <v>G0</v>
      </c>
      <c r="AD145" s="4">
        <f t="shared" si="89"/>
        <v>0</v>
      </c>
      <c r="AE145" s="4">
        <f t="shared" si="90"/>
        <v>11.799999999999974</v>
      </c>
      <c r="AF145" s="19">
        <f t="shared" si="60"/>
        <v>0</v>
      </c>
      <c r="AG145" s="19">
        <f t="shared" si="61"/>
        <v>0</v>
      </c>
      <c r="AH145" s="19"/>
      <c r="AI145" s="19">
        <f t="shared" si="62"/>
        <v>100.74560591014823</v>
      </c>
      <c r="AJ145" s="19">
        <f t="shared" si="63"/>
        <v>62.391999999999769</v>
      </c>
      <c r="AK145" s="19"/>
      <c r="AL145" s="19">
        <f t="shared" si="64"/>
        <v>15.354630409098064</v>
      </c>
      <c r="AM145" s="19">
        <f t="shared" si="65"/>
        <v>8.8649999999999807</v>
      </c>
      <c r="AN145" s="19">
        <f t="shared" si="91"/>
        <v>17.729999999999961</v>
      </c>
      <c r="AO145" s="19">
        <f t="shared" si="92"/>
        <v>0.52359877559829882</v>
      </c>
      <c r="AP145" s="19">
        <f t="shared" si="93"/>
        <v>29.999999999999996</v>
      </c>
      <c r="AQ145" s="19">
        <f t="shared" si="110"/>
        <v>104.77349999999952</v>
      </c>
      <c r="AR145" s="19">
        <f t="shared" si="94"/>
        <v>0.29999999999999993</v>
      </c>
      <c r="AS145" s="19">
        <f t="shared" si="95"/>
        <v>-0.51961524227066325</v>
      </c>
      <c r="AT145" s="4" t="s">
        <v>0</v>
      </c>
      <c r="AU145" s="4">
        <f t="shared" si="96"/>
        <v>2402</v>
      </c>
      <c r="AV145" s="19">
        <f t="shared" si="66"/>
        <v>101.04560591014823</v>
      </c>
      <c r="AW145" s="19">
        <f t="shared" si="67"/>
        <v>61.872384757729108</v>
      </c>
      <c r="AX145" s="8">
        <f t="shared" si="97"/>
        <v>5</v>
      </c>
      <c r="AY145" s="4">
        <f t="shared" si="98"/>
        <v>12</v>
      </c>
      <c r="AZ145" s="8">
        <f t="shared" si="99"/>
        <v>1011.8</v>
      </c>
      <c r="BA145" s="4">
        <f t="shared" si="100"/>
        <v>0</v>
      </c>
      <c r="BB145" s="4">
        <f t="shared" si="101"/>
        <v>0</v>
      </c>
      <c r="BC145" s="4" t="str">
        <f t="shared" si="102"/>
        <v>G0</v>
      </c>
      <c r="BD145" s="4">
        <f t="shared" si="103"/>
        <v>0</v>
      </c>
      <c r="BE145" s="19">
        <f t="shared" si="104"/>
        <v>1.7654999999999954</v>
      </c>
      <c r="BF145" s="19">
        <f t="shared" si="105"/>
        <v>2.1347108117962832</v>
      </c>
      <c r="BG145" s="19">
        <f t="shared" si="106"/>
        <v>175.79628303916292</v>
      </c>
      <c r="BH145" s="1" t="str">
        <f t="shared" si="107"/>
        <v>T,2401,98.9,62.0,5,12,1011.7,0,0,G0,0</v>
      </c>
      <c r="BI145" s="1" t="str">
        <f t="shared" si="108"/>
        <v>T,2402,101.0,61.9,5,12,1011.8,0,0,G0,0</v>
      </c>
      <c r="BJ145" s="1" t="str">
        <f t="shared" si="68"/>
        <v/>
      </c>
      <c r="BK145" s="1" t="str">
        <f t="shared" si="69"/>
        <v>99.2,61.5,5.0,17.6,0.0,103.0,30.0,103.0</v>
      </c>
    </row>
    <row r="146" spans="1:63" x14ac:dyDescent="0.2">
      <c r="A146" s="4">
        <f t="shared" si="111"/>
        <v>11.799999999999974</v>
      </c>
      <c r="B146" s="4">
        <f t="shared" si="70"/>
        <v>58.999999999999865</v>
      </c>
      <c r="C146" s="4">
        <f t="shared" si="71"/>
        <v>1</v>
      </c>
      <c r="D146" s="4">
        <v>1</v>
      </c>
      <c r="E146" s="4">
        <f t="shared" si="72"/>
        <v>11.799999999999974</v>
      </c>
      <c r="F146" s="19">
        <f t="shared" si="56"/>
        <v>0</v>
      </c>
      <c r="G146" s="19">
        <f t="shared" si="73"/>
        <v>0</v>
      </c>
      <c r="H146" s="19"/>
      <c r="I146" s="19">
        <f t="shared" si="74"/>
        <v>100.74560591014823</v>
      </c>
      <c r="J146" s="19">
        <f t="shared" si="75"/>
        <v>62.391999999999769</v>
      </c>
      <c r="K146" s="19"/>
      <c r="L146" s="19">
        <f t="shared" si="76"/>
        <v>15.354630409098064</v>
      </c>
      <c r="M146" s="19">
        <f t="shared" si="77"/>
        <v>8.8649999999999807</v>
      </c>
      <c r="N146" s="19">
        <f t="shared" si="78"/>
        <v>17.729999999999961</v>
      </c>
      <c r="O146" s="19">
        <f t="shared" si="79"/>
        <v>0.52359877559829882</v>
      </c>
      <c r="P146" s="19">
        <f t="shared" si="80"/>
        <v>29.999999999999996</v>
      </c>
      <c r="Q146" s="19">
        <f t="shared" si="109"/>
        <v>104.78399999999952</v>
      </c>
      <c r="R146" s="19">
        <f t="shared" si="81"/>
        <v>-0.29999999999999993</v>
      </c>
      <c r="S146" s="19">
        <f t="shared" si="82"/>
        <v>0.51961524227066325</v>
      </c>
      <c r="T146" s="4" t="s">
        <v>0</v>
      </c>
      <c r="U146" s="4">
        <f t="shared" si="83"/>
        <v>2401</v>
      </c>
      <c r="V146" s="19">
        <f t="shared" si="57"/>
        <v>100.44560591014823</v>
      </c>
      <c r="W146" s="19">
        <f t="shared" si="58"/>
        <v>62.911615242270429</v>
      </c>
      <c r="X146" s="8">
        <f t="shared" si="84"/>
        <v>5</v>
      </c>
      <c r="Y146" s="4">
        <f t="shared" si="59"/>
        <v>12</v>
      </c>
      <c r="Z146" s="8">
        <f t="shared" si="85"/>
        <v>1011.8</v>
      </c>
      <c r="AA146" s="4">
        <f t="shared" si="86"/>
        <v>0</v>
      </c>
      <c r="AB146" s="4">
        <f t="shared" si="87"/>
        <v>0</v>
      </c>
      <c r="AC146" s="4" t="str">
        <f t="shared" si="88"/>
        <v>G0</v>
      </c>
      <c r="AD146" s="4">
        <f t="shared" si="89"/>
        <v>0</v>
      </c>
      <c r="AE146" s="4">
        <f t="shared" si="90"/>
        <v>11.899999999999974</v>
      </c>
      <c r="AF146" s="19">
        <f t="shared" si="60"/>
        <v>0</v>
      </c>
      <c r="AG146" s="19">
        <f t="shared" si="61"/>
        <v>0</v>
      </c>
      <c r="AH146" s="19"/>
      <c r="AI146" s="19">
        <f t="shared" si="62"/>
        <v>102.28756414158642</v>
      </c>
      <c r="AJ146" s="19">
        <f t="shared" si="63"/>
        <v>63.282249999999763</v>
      </c>
      <c r="AK146" s="19"/>
      <c r="AL146" s="19">
        <f t="shared" si="64"/>
        <v>15.484534219665729</v>
      </c>
      <c r="AM146" s="19">
        <f t="shared" si="65"/>
        <v>8.93999999999998</v>
      </c>
      <c r="AN146" s="19">
        <f t="shared" si="91"/>
        <v>17.87999999999996</v>
      </c>
      <c r="AO146" s="19">
        <f t="shared" si="92"/>
        <v>0.52359877559829882</v>
      </c>
      <c r="AP146" s="19">
        <f t="shared" si="93"/>
        <v>29.999999999999996</v>
      </c>
      <c r="AQ146" s="19">
        <f t="shared" si="110"/>
        <v>106.5539999999995</v>
      </c>
      <c r="AR146" s="19">
        <f t="shared" si="94"/>
        <v>0.29999999999999993</v>
      </c>
      <c r="AS146" s="19">
        <f t="shared" si="95"/>
        <v>-0.51961524227066325</v>
      </c>
      <c r="AT146" s="4" t="s">
        <v>0</v>
      </c>
      <c r="AU146" s="4">
        <f t="shared" si="96"/>
        <v>2402</v>
      </c>
      <c r="AV146" s="19">
        <f t="shared" si="66"/>
        <v>102.58756414158641</v>
      </c>
      <c r="AW146" s="19">
        <f t="shared" si="67"/>
        <v>62.762634757729103</v>
      </c>
      <c r="AX146" s="8">
        <f t="shared" si="97"/>
        <v>5</v>
      </c>
      <c r="AY146" s="4">
        <f t="shared" si="98"/>
        <v>12</v>
      </c>
      <c r="AZ146" s="8">
        <f t="shared" si="99"/>
        <v>1011.9</v>
      </c>
      <c r="BA146" s="4">
        <f t="shared" si="100"/>
        <v>0</v>
      </c>
      <c r="BB146" s="4">
        <f t="shared" si="101"/>
        <v>0</v>
      </c>
      <c r="BC146" s="4" t="str">
        <f t="shared" si="102"/>
        <v>G0</v>
      </c>
      <c r="BD146" s="4">
        <f t="shared" si="103"/>
        <v>0</v>
      </c>
      <c r="BE146" s="19">
        <f t="shared" si="104"/>
        <v>1.7804999999999922</v>
      </c>
      <c r="BF146" s="19">
        <f t="shared" si="105"/>
        <v>2.1471330303453371</v>
      </c>
      <c r="BG146" s="19">
        <f t="shared" si="106"/>
        <v>176.02129119033114</v>
      </c>
      <c r="BH146" s="1" t="str">
        <f t="shared" si="107"/>
        <v>T,2401,100.4,62.9,5,12,1011.8,0,0,G0,0</v>
      </c>
      <c r="BI146" s="1" t="str">
        <f t="shared" si="108"/>
        <v>T,2402,102.6,62.8,5,12,1011.9,0,0,G0,0</v>
      </c>
      <c r="BJ146" s="1" t="str">
        <f t="shared" si="68"/>
        <v>T,2401,100.4,62.9,5,12,1011.8,0,0,G0,0|T,2402,102.6,62.8,5,12,1011.9,0,0,G0,0|</v>
      </c>
      <c r="BK146" s="1" t="str">
        <f t="shared" si="69"/>
        <v>100.7,62.4,5.0,17.7,0.0,104.8,30.0,104.8</v>
      </c>
    </row>
    <row r="147" spans="1:63" x14ac:dyDescent="0.2">
      <c r="A147" s="4">
        <f t="shared" si="111"/>
        <v>11.899999999999974</v>
      </c>
      <c r="B147" s="4">
        <f t="shared" si="70"/>
        <v>59.499999999999865</v>
      </c>
      <c r="C147" s="4">
        <f t="shared" si="71"/>
        <v>0</v>
      </c>
      <c r="D147" s="4">
        <v>1</v>
      </c>
      <c r="E147" s="4">
        <f t="shared" si="72"/>
        <v>11.899999999999974</v>
      </c>
      <c r="F147" s="19">
        <f t="shared" si="56"/>
        <v>0</v>
      </c>
      <c r="G147" s="19">
        <f t="shared" si="73"/>
        <v>0</v>
      </c>
      <c r="H147" s="19"/>
      <c r="I147" s="19">
        <f t="shared" si="74"/>
        <v>102.28756414158642</v>
      </c>
      <c r="J147" s="19">
        <f t="shared" si="75"/>
        <v>63.282249999999763</v>
      </c>
      <c r="K147" s="19"/>
      <c r="L147" s="19">
        <f t="shared" si="76"/>
        <v>15.484534219665729</v>
      </c>
      <c r="M147" s="19">
        <f t="shared" si="77"/>
        <v>8.93999999999998</v>
      </c>
      <c r="N147" s="19">
        <f t="shared" si="78"/>
        <v>17.87999999999996</v>
      </c>
      <c r="O147" s="19">
        <f t="shared" si="79"/>
        <v>0.52359877559829882</v>
      </c>
      <c r="P147" s="19">
        <f t="shared" si="80"/>
        <v>29.999999999999996</v>
      </c>
      <c r="Q147" s="19">
        <f t="shared" si="109"/>
        <v>106.56449999999951</v>
      </c>
      <c r="R147" s="19">
        <f t="shared" si="81"/>
        <v>-0.29999999999999993</v>
      </c>
      <c r="S147" s="19">
        <f t="shared" si="82"/>
        <v>0.51961524227066325</v>
      </c>
      <c r="T147" s="4" t="s">
        <v>0</v>
      </c>
      <c r="U147" s="4">
        <f t="shared" si="83"/>
        <v>2401</v>
      </c>
      <c r="V147" s="19">
        <f t="shared" si="57"/>
        <v>101.98756414158642</v>
      </c>
      <c r="W147" s="19">
        <f t="shared" si="58"/>
        <v>63.801865242270424</v>
      </c>
      <c r="X147" s="8">
        <f t="shared" si="84"/>
        <v>5</v>
      </c>
      <c r="Y147" s="4">
        <f t="shared" si="59"/>
        <v>12</v>
      </c>
      <c r="Z147" s="8">
        <f t="shared" si="85"/>
        <v>1011.9</v>
      </c>
      <c r="AA147" s="4">
        <f t="shared" si="86"/>
        <v>0</v>
      </c>
      <c r="AB147" s="4">
        <f t="shared" si="87"/>
        <v>0</v>
      </c>
      <c r="AC147" s="4" t="str">
        <f t="shared" si="88"/>
        <v>G0</v>
      </c>
      <c r="AD147" s="4">
        <f t="shared" si="89"/>
        <v>0</v>
      </c>
      <c r="AE147" s="4">
        <f t="shared" si="90"/>
        <v>11.999999999999973</v>
      </c>
      <c r="AF147" s="19">
        <f t="shared" si="60"/>
        <v>0</v>
      </c>
      <c r="AG147" s="19">
        <f t="shared" si="61"/>
        <v>0</v>
      </c>
      <c r="AH147" s="19"/>
      <c r="AI147" s="19">
        <f t="shared" si="62"/>
        <v>103.84251275408135</v>
      </c>
      <c r="AJ147" s="19">
        <f t="shared" si="63"/>
        <v>64.179999999999751</v>
      </c>
      <c r="AK147" s="19"/>
      <c r="AL147" s="19">
        <f t="shared" si="64"/>
        <v>15.614438030233396</v>
      </c>
      <c r="AM147" s="19">
        <f t="shared" si="65"/>
        <v>9.0149999999999793</v>
      </c>
      <c r="AN147" s="19">
        <f t="shared" si="91"/>
        <v>18.029999999999962</v>
      </c>
      <c r="AO147" s="19">
        <f t="shared" si="92"/>
        <v>0.52359877559829882</v>
      </c>
      <c r="AP147" s="19">
        <f t="shared" si="93"/>
        <v>29.999999999999996</v>
      </c>
      <c r="AQ147" s="19">
        <f t="shared" si="110"/>
        <v>108.34949999999948</v>
      </c>
      <c r="AR147" s="19">
        <f t="shared" si="94"/>
        <v>0.29999999999999993</v>
      </c>
      <c r="AS147" s="19">
        <f t="shared" si="95"/>
        <v>-0.51961524227066325</v>
      </c>
      <c r="AT147" s="4" t="s">
        <v>0</v>
      </c>
      <c r="AU147" s="4">
        <f t="shared" si="96"/>
        <v>2402</v>
      </c>
      <c r="AV147" s="19">
        <f t="shared" si="66"/>
        <v>104.14251275408135</v>
      </c>
      <c r="AW147" s="19">
        <f t="shared" si="67"/>
        <v>63.660384757729091</v>
      </c>
      <c r="AX147" s="8">
        <f t="shared" si="97"/>
        <v>5</v>
      </c>
      <c r="AY147" s="4">
        <f t="shared" si="98"/>
        <v>12</v>
      </c>
      <c r="AZ147" s="8">
        <f t="shared" si="99"/>
        <v>1012</v>
      </c>
      <c r="BA147" s="4">
        <f t="shared" si="100"/>
        <v>0</v>
      </c>
      <c r="BB147" s="4">
        <f t="shared" si="101"/>
        <v>0</v>
      </c>
      <c r="BC147" s="4" t="str">
        <f t="shared" si="102"/>
        <v>G0</v>
      </c>
      <c r="BD147" s="4">
        <f t="shared" si="103"/>
        <v>0</v>
      </c>
      <c r="BE147" s="19">
        <f t="shared" si="104"/>
        <v>1.7954999999999768</v>
      </c>
      <c r="BF147" s="19">
        <f t="shared" si="105"/>
        <v>2.1595879815371939</v>
      </c>
      <c r="BG147" s="19">
        <f t="shared" si="106"/>
        <v>176.24370736826265</v>
      </c>
      <c r="BH147" s="1" t="str">
        <f t="shared" si="107"/>
        <v>T,2401,102.0,63.8,5,12,1011.9,0,0,G0,0</v>
      </c>
      <c r="BI147" s="1" t="str">
        <f t="shared" si="108"/>
        <v>T,2402,104.1,63.7,5,12,1012.0,0,0,G0,0</v>
      </c>
      <c r="BJ147" s="1" t="str">
        <f t="shared" si="68"/>
        <v/>
      </c>
      <c r="BK147" s="1" t="str">
        <f t="shared" si="69"/>
        <v>102.3,63.3,5.0,17.9,0.0,106.6,30.0,106.6</v>
      </c>
    </row>
    <row r="148" spans="1:63" x14ac:dyDescent="0.2">
      <c r="A148" s="4">
        <f t="shared" si="111"/>
        <v>11.999999999999973</v>
      </c>
      <c r="B148" s="4">
        <f t="shared" si="70"/>
        <v>59.999999999999865</v>
      </c>
      <c r="C148" s="4">
        <f t="shared" si="71"/>
        <v>1</v>
      </c>
      <c r="D148" s="4">
        <v>1</v>
      </c>
      <c r="E148" s="4">
        <f t="shared" si="72"/>
        <v>11.999999999999973</v>
      </c>
      <c r="F148" s="19">
        <f t="shared" si="56"/>
        <v>0</v>
      </c>
      <c r="G148" s="19">
        <f t="shared" si="73"/>
        <v>0</v>
      </c>
      <c r="H148" s="19"/>
      <c r="I148" s="19">
        <f t="shared" si="74"/>
        <v>103.84251275408135</v>
      </c>
      <c r="J148" s="19">
        <f t="shared" si="75"/>
        <v>64.179999999999751</v>
      </c>
      <c r="K148" s="19"/>
      <c r="L148" s="19">
        <f t="shared" si="76"/>
        <v>15.614438030233396</v>
      </c>
      <c r="M148" s="19">
        <f t="shared" si="77"/>
        <v>9.0149999999999793</v>
      </c>
      <c r="N148" s="19">
        <f t="shared" si="78"/>
        <v>18.029999999999962</v>
      </c>
      <c r="O148" s="19">
        <f t="shared" si="79"/>
        <v>0.52359877559829882</v>
      </c>
      <c r="P148" s="19">
        <f t="shared" si="80"/>
        <v>29.999999999999996</v>
      </c>
      <c r="Q148" s="19">
        <f t="shared" si="109"/>
        <v>108.35999999999949</v>
      </c>
      <c r="R148" s="19">
        <f t="shared" si="81"/>
        <v>-0.29999999999999993</v>
      </c>
      <c r="S148" s="19">
        <f t="shared" si="82"/>
        <v>0.51961524227066325</v>
      </c>
      <c r="T148" s="4" t="s">
        <v>0</v>
      </c>
      <c r="U148" s="4">
        <f t="shared" si="83"/>
        <v>2401</v>
      </c>
      <c r="V148" s="19">
        <f t="shared" si="57"/>
        <v>103.54251275408136</v>
      </c>
      <c r="W148" s="19">
        <f t="shared" si="58"/>
        <v>64.699615242270411</v>
      </c>
      <c r="X148" s="8">
        <f t="shared" si="84"/>
        <v>5</v>
      </c>
      <c r="Y148" s="4">
        <f t="shared" si="59"/>
        <v>12</v>
      </c>
      <c r="Z148" s="8">
        <f t="shared" si="85"/>
        <v>1012</v>
      </c>
      <c r="AA148" s="4">
        <f t="shared" si="86"/>
        <v>0</v>
      </c>
      <c r="AB148" s="4">
        <f t="shared" si="87"/>
        <v>0</v>
      </c>
      <c r="AC148" s="4" t="str">
        <f t="shared" si="88"/>
        <v>G0</v>
      </c>
      <c r="AD148" s="4">
        <f t="shared" si="89"/>
        <v>0</v>
      </c>
      <c r="AE148" s="4">
        <f t="shared" si="90"/>
        <v>12.099999999999973</v>
      </c>
      <c r="AF148" s="19">
        <f t="shared" si="60"/>
        <v>0</v>
      </c>
      <c r="AG148" s="19">
        <f t="shared" si="61"/>
        <v>0</v>
      </c>
      <c r="AH148" s="19"/>
      <c r="AI148" s="19">
        <f t="shared" si="62"/>
        <v>105.41045174763308</v>
      </c>
      <c r="AJ148" s="19">
        <f t="shared" si="63"/>
        <v>65.085249999999746</v>
      </c>
      <c r="AK148" s="19"/>
      <c r="AL148" s="19">
        <f t="shared" si="64"/>
        <v>15.744341840801061</v>
      </c>
      <c r="AM148" s="19">
        <f t="shared" si="65"/>
        <v>9.0899999999999785</v>
      </c>
      <c r="AN148" s="19">
        <f t="shared" si="91"/>
        <v>18.179999999999961</v>
      </c>
      <c r="AO148" s="19">
        <f t="shared" si="92"/>
        <v>0.52359877559829882</v>
      </c>
      <c r="AP148" s="19">
        <f t="shared" si="93"/>
        <v>29.999999999999996</v>
      </c>
      <c r="AQ148" s="19">
        <f t="shared" si="110"/>
        <v>110.15999999999947</v>
      </c>
      <c r="AR148" s="19">
        <f t="shared" si="94"/>
        <v>0.29999999999999993</v>
      </c>
      <c r="AS148" s="19">
        <f t="shared" si="95"/>
        <v>-0.51961524227066325</v>
      </c>
      <c r="AT148" s="4" t="s">
        <v>0</v>
      </c>
      <c r="AU148" s="4">
        <f t="shared" si="96"/>
        <v>2402</v>
      </c>
      <c r="AV148" s="19">
        <f t="shared" si="66"/>
        <v>105.71045174763307</v>
      </c>
      <c r="AW148" s="19">
        <f t="shared" si="67"/>
        <v>64.565634757729086</v>
      </c>
      <c r="AX148" s="8">
        <f t="shared" si="97"/>
        <v>5</v>
      </c>
      <c r="AY148" s="4">
        <f t="shared" si="98"/>
        <v>12</v>
      </c>
      <c r="AZ148" s="8">
        <f t="shared" si="99"/>
        <v>1012.1</v>
      </c>
      <c r="BA148" s="4">
        <f t="shared" si="100"/>
        <v>0</v>
      </c>
      <c r="BB148" s="4">
        <f t="shared" si="101"/>
        <v>0</v>
      </c>
      <c r="BC148" s="4" t="str">
        <f t="shared" si="102"/>
        <v>G0</v>
      </c>
      <c r="BD148" s="4">
        <f t="shared" si="103"/>
        <v>0</v>
      </c>
      <c r="BE148" s="19">
        <f t="shared" si="104"/>
        <v>1.8104999999999929</v>
      </c>
      <c r="BF148" s="19">
        <f t="shared" si="105"/>
        <v>2.1720751022927249</v>
      </c>
      <c r="BG148" s="19">
        <f t="shared" si="106"/>
        <v>176.46356951493945</v>
      </c>
      <c r="BH148" s="1" t="str">
        <f t="shared" si="107"/>
        <v>T,2401,103.5,64.7,5,12,1012.0,0,0,G0,0</v>
      </c>
      <c r="BI148" s="1" t="str">
        <f t="shared" si="108"/>
        <v>T,2402,105.7,64.6,5,12,1012.1,0,0,G0,0</v>
      </c>
      <c r="BJ148" s="1" t="str">
        <f t="shared" si="68"/>
        <v>T,2401,103.5,64.7,5,12,1012.0,0,0,G0,0|T,2402,105.7,64.6,5,12,1012.1,0,0,G0,0|</v>
      </c>
      <c r="BK148" s="1" t="str">
        <f t="shared" si="69"/>
        <v>103.8,64.2,5.0,18.0,0.0,108.4,30.0,108.4</v>
      </c>
    </row>
    <row r="149" spans="1:63" x14ac:dyDescent="0.2">
      <c r="A149" s="4">
        <f t="shared" si="111"/>
        <v>12.099999999999973</v>
      </c>
      <c r="B149" s="4">
        <f t="shared" si="70"/>
        <v>60.499999999999865</v>
      </c>
      <c r="C149" s="4">
        <f t="shared" si="71"/>
        <v>0</v>
      </c>
      <c r="D149" s="4">
        <v>1</v>
      </c>
      <c r="E149" s="4">
        <f t="shared" si="72"/>
        <v>12.099999999999973</v>
      </c>
      <c r="F149" s="19">
        <f t="shared" si="56"/>
        <v>0</v>
      </c>
      <c r="G149" s="19">
        <f t="shared" si="73"/>
        <v>0</v>
      </c>
      <c r="H149" s="19"/>
      <c r="I149" s="19">
        <f t="shared" si="74"/>
        <v>105.41045174763308</v>
      </c>
      <c r="J149" s="19">
        <f t="shared" si="75"/>
        <v>65.085249999999746</v>
      </c>
      <c r="K149" s="19"/>
      <c r="L149" s="19">
        <f t="shared" si="76"/>
        <v>15.744341840801061</v>
      </c>
      <c r="M149" s="19">
        <f t="shared" si="77"/>
        <v>9.0899999999999785</v>
      </c>
      <c r="N149" s="19">
        <f t="shared" si="78"/>
        <v>18.179999999999961</v>
      </c>
      <c r="O149" s="19">
        <f t="shared" si="79"/>
        <v>0.52359877559829882</v>
      </c>
      <c r="P149" s="19">
        <f t="shared" si="80"/>
        <v>29.999999999999996</v>
      </c>
      <c r="Q149" s="19">
        <f t="shared" si="109"/>
        <v>110.17049999999948</v>
      </c>
      <c r="R149" s="19">
        <f t="shared" si="81"/>
        <v>-0.29999999999999993</v>
      </c>
      <c r="S149" s="19">
        <f t="shared" si="82"/>
        <v>0.51961524227066325</v>
      </c>
      <c r="T149" s="4" t="s">
        <v>0</v>
      </c>
      <c r="U149" s="4">
        <f t="shared" si="83"/>
        <v>2401</v>
      </c>
      <c r="V149" s="19">
        <f t="shared" si="57"/>
        <v>105.11045174763308</v>
      </c>
      <c r="W149" s="19">
        <f t="shared" si="58"/>
        <v>65.604865242270407</v>
      </c>
      <c r="X149" s="8">
        <f t="shared" si="84"/>
        <v>5</v>
      </c>
      <c r="Y149" s="4">
        <f t="shared" si="59"/>
        <v>12</v>
      </c>
      <c r="Z149" s="8">
        <f t="shared" si="85"/>
        <v>1012.1</v>
      </c>
      <c r="AA149" s="4">
        <f t="shared" si="86"/>
        <v>0</v>
      </c>
      <c r="AB149" s="4">
        <f t="shared" si="87"/>
        <v>0</v>
      </c>
      <c r="AC149" s="4" t="str">
        <f t="shared" si="88"/>
        <v>G0</v>
      </c>
      <c r="AD149" s="4">
        <f t="shared" si="89"/>
        <v>0</v>
      </c>
      <c r="AE149" s="4">
        <f t="shared" si="90"/>
        <v>12.199999999999973</v>
      </c>
      <c r="AF149" s="19">
        <f t="shared" si="60"/>
        <v>0</v>
      </c>
      <c r="AG149" s="19">
        <f t="shared" si="61"/>
        <v>0</v>
      </c>
      <c r="AH149" s="19"/>
      <c r="AI149" s="19">
        <f t="shared" si="62"/>
        <v>106.99138112224156</v>
      </c>
      <c r="AJ149" s="19">
        <f t="shared" si="63"/>
        <v>65.997999999999735</v>
      </c>
      <c r="AK149" s="19"/>
      <c r="AL149" s="19">
        <f t="shared" si="64"/>
        <v>15.874245651368726</v>
      </c>
      <c r="AM149" s="19">
        <f t="shared" si="65"/>
        <v>9.1649999999999778</v>
      </c>
      <c r="AN149" s="19">
        <f t="shared" si="91"/>
        <v>18.329999999999959</v>
      </c>
      <c r="AO149" s="19">
        <f t="shared" si="92"/>
        <v>0.52359877559829882</v>
      </c>
      <c r="AP149" s="19">
        <f t="shared" si="93"/>
        <v>29.999999999999996</v>
      </c>
      <c r="AQ149" s="19">
        <f t="shared" si="110"/>
        <v>111.98549999999946</v>
      </c>
      <c r="AR149" s="19">
        <f t="shared" si="94"/>
        <v>0.29999999999999993</v>
      </c>
      <c r="AS149" s="19">
        <f t="shared" si="95"/>
        <v>-0.51961524227066325</v>
      </c>
      <c r="AT149" s="4" t="s">
        <v>0</v>
      </c>
      <c r="AU149" s="4">
        <f t="shared" si="96"/>
        <v>2402</v>
      </c>
      <c r="AV149" s="19">
        <f t="shared" si="66"/>
        <v>107.29138112224156</v>
      </c>
      <c r="AW149" s="19">
        <f t="shared" si="67"/>
        <v>65.478384757729074</v>
      </c>
      <c r="AX149" s="8">
        <f t="shared" si="97"/>
        <v>5</v>
      </c>
      <c r="AY149" s="4">
        <f t="shared" si="98"/>
        <v>12</v>
      </c>
      <c r="AZ149" s="8">
        <f t="shared" si="99"/>
        <v>1012.1999999999999</v>
      </c>
      <c r="BA149" s="4">
        <f t="shared" si="100"/>
        <v>0</v>
      </c>
      <c r="BB149" s="4">
        <f t="shared" si="101"/>
        <v>0</v>
      </c>
      <c r="BC149" s="4" t="str">
        <f t="shared" si="102"/>
        <v>G0</v>
      </c>
      <c r="BD149" s="4">
        <f t="shared" si="103"/>
        <v>0</v>
      </c>
      <c r="BE149" s="19">
        <f t="shared" si="104"/>
        <v>1.8254999999999897</v>
      </c>
      <c r="BF149" s="19">
        <f t="shared" si="105"/>
        <v>2.1845938409690606</v>
      </c>
      <c r="BG149" s="19">
        <f t="shared" si="106"/>
        <v>176.68091500686987</v>
      </c>
      <c r="BH149" s="1" t="str">
        <f t="shared" si="107"/>
        <v>T,2401,105.1,65.6,5,12,1012.1,0,0,G0,0</v>
      </c>
      <c r="BI149" s="1" t="str">
        <f t="shared" si="108"/>
        <v>T,2402,107.3,65.5,5,12,1012.2,0,0,G0,0</v>
      </c>
      <c r="BJ149" s="1" t="str">
        <f t="shared" si="68"/>
        <v/>
      </c>
      <c r="BK149" s="1" t="str">
        <f t="shared" si="69"/>
        <v>105.4,65.1,5.0,18.2,0.0,110.2,30.0,110.2</v>
      </c>
    </row>
    <row r="150" spans="1:63" x14ac:dyDescent="0.2">
      <c r="A150" s="4">
        <f t="shared" si="111"/>
        <v>12.199999999999973</v>
      </c>
      <c r="B150" s="4">
        <f t="shared" si="70"/>
        <v>60.999999999999858</v>
      </c>
      <c r="C150" s="4">
        <f t="shared" si="71"/>
        <v>1</v>
      </c>
      <c r="D150" s="4">
        <v>1</v>
      </c>
      <c r="E150" s="4">
        <f t="shared" si="72"/>
        <v>12.199999999999973</v>
      </c>
      <c r="F150" s="19">
        <f t="shared" si="56"/>
        <v>0</v>
      </c>
      <c r="G150" s="19">
        <f t="shared" si="73"/>
        <v>0</v>
      </c>
      <c r="H150" s="19"/>
      <c r="I150" s="19">
        <f t="shared" si="74"/>
        <v>106.99138112224156</v>
      </c>
      <c r="J150" s="19">
        <f t="shared" si="75"/>
        <v>65.997999999999735</v>
      </c>
      <c r="K150" s="19"/>
      <c r="L150" s="19">
        <f t="shared" si="76"/>
        <v>15.874245651368726</v>
      </c>
      <c r="M150" s="19">
        <f t="shared" si="77"/>
        <v>9.1649999999999778</v>
      </c>
      <c r="N150" s="19">
        <f t="shared" si="78"/>
        <v>18.329999999999959</v>
      </c>
      <c r="O150" s="19">
        <f t="shared" si="79"/>
        <v>0.52359877559829882</v>
      </c>
      <c r="P150" s="19">
        <f t="shared" si="80"/>
        <v>29.999999999999996</v>
      </c>
      <c r="Q150" s="19">
        <f t="shared" si="109"/>
        <v>111.99599999999947</v>
      </c>
      <c r="R150" s="19">
        <f t="shared" si="81"/>
        <v>-0.29999999999999993</v>
      </c>
      <c r="S150" s="19">
        <f t="shared" si="82"/>
        <v>0.51961524227066325</v>
      </c>
      <c r="T150" s="4" t="s">
        <v>0</v>
      </c>
      <c r="U150" s="4">
        <f t="shared" si="83"/>
        <v>2401</v>
      </c>
      <c r="V150" s="19">
        <f t="shared" si="57"/>
        <v>106.69138112224157</v>
      </c>
      <c r="W150" s="19">
        <f t="shared" si="58"/>
        <v>66.517615242270395</v>
      </c>
      <c r="X150" s="8">
        <f t="shared" si="84"/>
        <v>5</v>
      </c>
      <c r="Y150" s="4">
        <f t="shared" si="59"/>
        <v>12</v>
      </c>
      <c r="Z150" s="8">
        <f t="shared" si="85"/>
        <v>1012.1999999999999</v>
      </c>
      <c r="AA150" s="4">
        <f t="shared" si="86"/>
        <v>0</v>
      </c>
      <c r="AB150" s="4">
        <f t="shared" si="87"/>
        <v>0</v>
      </c>
      <c r="AC150" s="4" t="str">
        <f t="shared" si="88"/>
        <v>G0</v>
      </c>
      <c r="AD150" s="4">
        <f t="shared" si="89"/>
        <v>0</v>
      </c>
      <c r="AE150" s="4">
        <f t="shared" si="90"/>
        <v>12.299999999999972</v>
      </c>
      <c r="AF150" s="19">
        <f t="shared" si="60"/>
        <v>0</v>
      </c>
      <c r="AG150" s="19">
        <f t="shared" si="61"/>
        <v>0</v>
      </c>
      <c r="AH150" s="19"/>
      <c r="AI150" s="19">
        <f t="shared" si="62"/>
        <v>108.58530087790682</v>
      </c>
      <c r="AJ150" s="19">
        <f t="shared" si="63"/>
        <v>66.918249999999745</v>
      </c>
      <c r="AK150" s="19"/>
      <c r="AL150" s="19">
        <f t="shared" si="64"/>
        <v>16.00414946193639</v>
      </c>
      <c r="AM150" s="19">
        <f t="shared" si="65"/>
        <v>9.2399999999999789</v>
      </c>
      <c r="AN150" s="19">
        <f t="shared" si="91"/>
        <v>18.479999999999958</v>
      </c>
      <c r="AO150" s="19">
        <f t="shared" si="92"/>
        <v>0.52359877559829882</v>
      </c>
      <c r="AP150" s="19">
        <f t="shared" si="93"/>
        <v>29.999999999999996</v>
      </c>
      <c r="AQ150" s="19">
        <f t="shared" si="110"/>
        <v>113.82599999999947</v>
      </c>
      <c r="AR150" s="19">
        <f t="shared" si="94"/>
        <v>0.29999999999999993</v>
      </c>
      <c r="AS150" s="19">
        <f t="shared" si="95"/>
        <v>-0.51961524227066325</v>
      </c>
      <c r="AT150" s="4" t="s">
        <v>0</v>
      </c>
      <c r="AU150" s="4">
        <f t="shared" si="96"/>
        <v>2402</v>
      </c>
      <c r="AV150" s="19">
        <f t="shared" si="66"/>
        <v>108.88530087790681</v>
      </c>
      <c r="AW150" s="19">
        <f t="shared" si="67"/>
        <v>66.398634757729084</v>
      </c>
      <c r="AX150" s="8">
        <f t="shared" si="97"/>
        <v>5</v>
      </c>
      <c r="AY150" s="4">
        <f t="shared" si="98"/>
        <v>12</v>
      </c>
      <c r="AZ150" s="8">
        <f t="shared" si="99"/>
        <v>1012.3</v>
      </c>
      <c r="BA150" s="4">
        <f t="shared" si="100"/>
        <v>0</v>
      </c>
      <c r="BB150" s="4">
        <f t="shared" si="101"/>
        <v>0</v>
      </c>
      <c r="BC150" s="4" t="str">
        <f t="shared" si="102"/>
        <v>G0</v>
      </c>
      <c r="BD150" s="4">
        <f t="shared" si="103"/>
        <v>0</v>
      </c>
      <c r="BE150" s="19">
        <f t="shared" si="104"/>
        <v>1.8405000000000007</v>
      </c>
      <c r="BF150" s="19">
        <f t="shared" si="105"/>
        <v>2.1971436571148346</v>
      </c>
      <c r="BG150" s="19">
        <f t="shared" si="106"/>
        <v>176.8957806595555</v>
      </c>
      <c r="BH150" s="1" t="str">
        <f t="shared" si="107"/>
        <v>T,2401,106.7,66.5,5,12,1012.2,0,0,G0,0</v>
      </c>
      <c r="BI150" s="1" t="str">
        <f t="shared" si="108"/>
        <v>T,2402,108.9,66.4,5,12,1012.3,0,0,G0,0</v>
      </c>
      <c r="BJ150" s="1" t="str">
        <f t="shared" si="68"/>
        <v>T,2401,106.7,66.5,5,12,1012.2,0,0,G0,0|T,2402,108.9,66.4,5,12,1012.3,0,0,G0,0|</v>
      </c>
      <c r="BK150" s="1" t="str">
        <f t="shared" si="69"/>
        <v>107.0,66.0,5.0,18.3,0.0,112.0,30.0,112.0</v>
      </c>
    </row>
    <row r="151" spans="1:63" x14ac:dyDescent="0.2">
      <c r="A151" s="4">
        <f t="shared" si="111"/>
        <v>12.299999999999972</v>
      </c>
      <c r="B151" s="4">
        <f t="shared" si="70"/>
        <v>61.499999999999858</v>
      </c>
      <c r="C151" s="4">
        <f t="shared" si="71"/>
        <v>0</v>
      </c>
      <c r="D151" s="4">
        <v>1</v>
      </c>
      <c r="E151" s="4">
        <f t="shared" si="72"/>
        <v>12.299999999999972</v>
      </c>
      <c r="F151" s="19">
        <f t="shared" si="56"/>
        <v>0</v>
      </c>
      <c r="G151" s="19">
        <f t="shared" si="73"/>
        <v>0</v>
      </c>
      <c r="H151" s="19"/>
      <c r="I151" s="19">
        <f t="shared" si="74"/>
        <v>108.58530087790682</v>
      </c>
      <c r="J151" s="19">
        <f t="shared" si="75"/>
        <v>66.918249999999745</v>
      </c>
      <c r="K151" s="19"/>
      <c r="L151" s="19">
        <f t="shared" si="76"/>
        <v>16.00414946193639</v>
      </c>
      <c r="M151" s="19">
        <f t="shared" si="77"/>
        <v>9.2399999999999789</v>
      </c>
      <c r="N151" s="19">
        <f t="shared" si="78"/>
        <v>18.479999999999958</v>
      </c>
      <c r="O151" s="19">
        <f t="shared" si="79"/>
        <v>0.52359877559829882</v>
      </c>
      <c r="P151" s="19">
        <f t="shared" si="80"/>
        <v>29.999999999999996</v>
      </c>
      <c r="Q151" s="19">
        <f t="shared" si="109"/>
        <v>113.83649999999948</v>
      </c>
      <c r="R151" s="19">
        <f t="shared" si="81"/>
        <v>-0.29999999999999993</v>
      </c>
      <c r="S151" s="19">
        <f t="shared" si="82"/>
        <v>0.51961524227066325</v>
      </c>
      <c r="T151" s="4" t="s">
        <v>0</v>
      </c>
      <c r="U151" s="4">
        <f t="shared" si="83"/>
        <v>2401</v>
      </c>
      <c r="V151" s="19">
        <f t="shared" si="57"/>
        <v>108.28530087790682</v>
      </c>
      <c r="W151" s="19">
        <f t="shared" si="58"/>
        <v>67.437865242270405</v>
      </c>
      <c r="X151" s="8">
        <f t="shared" si="84"/>
        <v>5</v>
      </c>
      <c r="Y151" s="4">
        <f t="shared" si="59"/>
        <v>12</v>
      </c>
      <c r="Z151" s="8">
        <f t="shared" si="85"/>
        <v>1012.3</v>
      </c>
      <c r="AA151" s="4">
        <f t="shared" si="86"/>
        <v>0</v>
      </c>
      <c r="AB151" s="4">
        <f t="shared" si="87"/>
        <v>0</v>
      </c>
      <c r="AC151" s="4" t="str">
        <f t="shared" si="88"/>
        <v>G0</v>
      </c>
      <c r="AD151" s="4">
        <f t="shared" si="89"/>
        <v>0</v>
      </c>
      <c r="AE151" s="4">
        <f t="shared" si="90"/>
        <v>12.399999999999972</v>
      </c>
      <c r="AF151" s="19">
        <f t="shared" si="60"/>
        <v>0</v>
      </c>
      <c r="AG151" s="19">
        <f t="shared" si="61"/>
        <v>0</v>
      </c>
      <c r="AH151" s="19"/>
      <c r="AI151" s="19">
        <f t="shared" si="62"/>
        <v>110.19221101462884</v>
      </c>
      <c r="AJ151" s="19">
        <f t="shared" si="63"/>
        <v>67.845999999999734</v>
      </c>
      <c r="AK151" s="19"/>
      <c r="AL151" s="19">
        <f t="shared" si="64"/>
        <v>16.134053272504058</v>
      </c>
      <c r="AM151" s="19">
        <f t="shared" si="65"/>
        <v>9.3149999999999782</v>
      </c>
      <c r="AN151" s="19">
        <f t="shared" si="91"/>
        <v>18.62999999999996</v>
      </c>
      <c r="AO151" s="19">
        <f t="shared" si="92"/>
        <v>0.52359877559829882</v>
      </c>
      <c r="AP151" s="19">
        <f t="shared" si="93"/>
        <v>29.999999999999996</v>
      </c>
      <c r="AQ151" s="19">
        <f t="shared" si="110"/>
        <v>115.68149999999946</v>
      </c>
      <c r="AR151" s="19">
        <f t="shared" si="94"/>
        <v>0.29999999999999993</v>
      </c>
      <c r="AS151" s="19">
        <f t="shared" si="95"/>
        <v>-0.51961524227066325</v>
      </c>
      <c r="AT151" s="4" t="s">
        <v>0</v>
      </c>
      <c r="AU151" s="4">
        <f t="shared" si="96"/>
        <v>2402</v>
      </c>
      <c r="AV151" s="19">
        <f t="shared" si="66"/>
        <v>110.49221101462884</v>
      </c>
      <c r="AW151" s="19">
        <f t="shared" si="67"/>
        <v>67.326384757729073</v>
      </c>
      <c r="AX151" s="8">
        <f t="shared" si="97"/>
        <v>5</v>
      </c>
      <c r="AY151" s="4">
        <f t="shared" si="98"/>
        <v>12</v>
      </c>
      <c r="AZ151" s="8">
        <f t="shared" si="99"/>
        <v>1012.4</v>
      </c>
      <c r="BA151" s="4">
        <f t="shared" si="100"/>
        <v>0</v>
      </c>
      <c r="BB151" s="4">
        <f t="shared" si="101"/>
        <v>0</v>
      </c>
      <c r="BC151" s="4" t="str">
        <f t="shared" si="102"/>
        <v>G0</v>
      </c>
      <c r="BD151" s="4">
        <f t="shared" si="103"/>
        <v>0</v>
      </c>
      <c r="BE151" s="19">
        <f t="shared" si="104"/>
        <v>1.8554999999999906</v>
      </c>
      <c r="BF151" s="19">
        <f t="shared" si="105"/>
        <v>2.2097240212297904</v>
      </c>
      <c r="BG151" s="19">
        <f t="shared" si="106"/>
        <v>177.10820273222095</v>
      </c>
      <c r="BH151" s="1" t="str">
        <f t="shared" si="107"/>
        <v>T,2401,108.3,67.4,5,12,1012.3,0,0,G0,0</v>
      </c>
      <c r="BI151" s="1" t="str">
        <f t="shared" si="108"/>
        <v>T,2402,110.5,67.3,5,12,1012.4,0,0,G0,0</v>
      </c>
      <c r="BJ151" s="1" t="str">
        <f t="shared" si="68"/>
        <v/>
      </c>
      <c r="BK151" s="1" t="str">
        <f t="shared" si="69"/>
        <v>108.6,66.9,5.0,18.5,0.0,113.8,30.0,113.8</v>
      </c>
    </row>
    <row r="152" spans="1:63" x14ac:dyDescent="0.2">
      <c r="A152" s="4">
        <f t="shared" si="111"/>
        <v>12.399999999999972</v>
      </c>
      <c r="B152" s="4">
        <f t="shared" si="70"/>
        <v>61.999999999999858</v>
      </c>
      <c r="C152" s="4">
        <f t="shared" si="71"/>
        <v>1</v>
      </c>
      <c r="D152" s="4">
        <v>1</v>
      </c>
      <c r="E152" s="4">
        <f t="shared" si="72"/>
        <v>12.399999999999972</v>
      </c>
      <c r="F152" s="19">
        <f t="shared" si="56"/>
        <v>0</v>
      </c>
      <c r="G152" s="19">
        <f t="shared" si="73"/>
        <v>0</v>
      </c>
      <c r="H152" s="19"/>
      <c r="I152" s="19">
        <f t="shared" si="74"/>
        <v>110.19221101462884</v>
      </c>
      <c r="J152" s="19">
        <f t="shared" si="75"/>
        <v>67.845999999999734</v>
      </c>
      <c r="K152" s="19"/>
      <c r="L152" s="19">
        <f t="shared" si="76"/>
        <v>16.134053272504058</v>
      </c>
      <c r="M152" s="19">
        <f t="shared" si="77"/>
        <v>9.3149999999999782</v>
      </c>
      <c r="N152" s="19">
        <f t="shared" si="78"/>
        <v>18.62999999999996</v>
      </c>
      <c r="O152" s="19">
        <f t="shared" si="79"/>
        <v>0.52359877559829882</v>
      </c>
      <c r="P152" s="19">
        <f t="shared" si="80"/>
        <v>29.999999999999996</v>
      </c>
      <c r="Q152" s="19">
        <f t="shared" si="109"/>
        <v>115.69199999999947</v>
      </c>
      <c r="R152" s="19">
        <f t="shared" si="81"/>
        <v>-0.29999999999999993</v>
      </c>
      <c r="S152" s="19">
        <f t="shared" si="82"/>
        <v>0.51961524227066325</v>
      </c>
      <c r="T152" s="4" t="s">
        <v>0</v>
      </c>
      <c r="U152" s="4">
        <f t="shared" si="83"/>
        <v>2401</v>
      </c>
      <c r="V152" s="19">
        <f t="shared" si="57"/>
        <v>109.89221101462884</v>
      </c>
      <c r="W152" s="19">
        <f t="shared" si="58"/>
        <v>68.365615242270394</v>
      </c>
      <c r="X152" s="8">
        <f t="shared" si="84"/>
        <v>5</v>
      </c>
      <c r="Y152" s="4">
        <f t="shared" si="59"/>
        <v>12</v>
      </c>
      <c r="Z152" s="8">
        <f t="shared" si="85"/>
        <v>1012.4</v>
      </c>
      <c r="AA152" s="4">
        <f t="shared" si="86"/>
        <v>0</v>
      </c>
      <c r="AB152" s="4">
        <f t="shared" si="87"/>
        <v>0</v>
      </c>
      <c r="AC152" s="4" t="str">
        <f t="shared" si="88"/>
        <v>G0</v>
      </c>
      <c r="AD152" s="4">
        <f t="shared" si="89"/>
        <v>0</v>
      </c>
      <c r="AE152" s="4">
        <f t="shared" si="90"/>
        <v>12.499999999999972</v>
      </c>
      <c r="AF152" s="19">
        <f t="shared" si="60"/>
        <v>0</v>
      </c>
      <c r="AG152" s="19">
        <f t="shared" si="61"/>
        <v>0</v>
      </c>
      <c r="AH152" s="19"/>
      <c r="AI152" s="19">
        <f t="shared" si="62"/>
        <v>111.81211153240761</v>
      </c>
      <c r="AJ152" s="19">
        <f t="shared" si="63"/>
        <v>68.781249999999716</v>
      </c>
      <c r="AK152" s="19"/>
      <c r="AL152" s="19">
        <f t="shared" si="64"/>
        <v>16.263957083071723</v>
      </c>
      <c r="AM152" s="19">
        <f t="shared" si="65"/>
        <v>9.3899999999999775</v>
      </c>
      <c r="AN152" s="19">
        <f t="shared" si="91"/>
        <v>18.779999999999959</v>
      </c>
      <c r="AO152" s="19">
        <f t="shared" si="92"/>
        <v>0.52359877559829882</v>
      </c>
      <c r="AP152" s="19">
        <f t="shared" si="93"/>
        <v>29.999999999999996</v>
      </c>
      <c r="AQ152" s="19">
        <f t="shared" si="110"/>
        <v>117.55199999999944</v>
      </c>
      <c r="AR152" s="19">
        <f t="shared" si="94"/>
        <v>0.29999999999999993</v>
      </c>
      <c r="AS152" s="19">
        <f t="shared" si="95"/>
        <v>-0.51961524227066325</v>
      </c>
      <c r="AT152" s="4" t="s">
        <v>0</v>
      </c>
      <c r="AU152" s="4">
        <f t="shared" si="96"/>
        <v>2402</v>
      </c>
      <c r="AV152" s="19">
        <f t="shared" si="66"/>
        <v>112.11211153240761</v>
      </c>
      <c r="AW152" s="19">
        <f t="shared" si="67"/>
        <v>68.261634757729055</v>
      </c>
      <c r="AX152" s="8">
        <f t="shared" si="97"/>
        <v>5</v>
      </c>
      <c r="AY152" s="4">
        <f t="shared" si="98"/>
        <v>12</v>
      </c>
      <c r="AZ152" s="8">
        <f t="shared" si="99"/>
        <v>1012.5</v>
      </c>
      <c r="BA152" s="4">
        <f t="shared" si="100"/>
        <v>0</v>
      </c>
      <c r="BB152" s="4">
        <f t="shared" si="101"/>
        <v>0</v>
      </c>
      <c r="BC152" s="4" t="str">
        <f t="shared" si="102"/>
        <v>G0</v>
      </c>
      <c r="BD152" s="4">
        <f t="shared" si="103"/>
        <v>0</v>
      </c>
      <c r="BE152" s="19">
        <f t="shared" si="104"/>
        <v>1.870499999999975</v>
      </c>
      <c r="BF152" s="19">
        <f t="shared" si="105"/>
        <v>2.2223344145289872</v>
      </c>
      <c r="BG152" s="19">
        <f t="shared" si="106"/>
        <v>177.3182169328</v>
      </c>
      <c r="BH152" s="1" t="str">
        <f t="shared" si="107"/>
        <v>T,2401,109.9,68.4,5,12,1012.4,0,0,G0,0</v>
      </c>
      <c r="BI152" s="1" t="str">
        <f t="shared" si="108"/>
        <v>T,2402,112.1,68.3,5,12,1012.5,0,0,G0,0</v>
      </c>
      <c r="BJ152" s="1" t="str">
        <f t="shared" si="68"/>
        <v>T,2401,109.9,68.4,5,12,1012.4,0,0,G0,0|T,2402,112.1,68.3,5,12,1012.5,0,0,G0,0|</v>
      </c>
      <c r="BK152" s="1" t="str">
        <f t="shared" si="69"/>
        <v>110.2,67.8,5.0,18.6,0.0,115.7,30.0,115.7</v>
      </c>
    </row>
    <row r="153" spans="1:63" x14ac:dyDescent="0.2">
      <c r="A153" s="4">
        <f t="shared" si="111"/>
        <v>12.499999999999972</v>
      </c>
      <c r="B153" s="4">
        <f t="shared" si="70"/>
        <v>62.499999999999858</v>
      </c>
      <c r="C153" s="4">
        <f t="shared" si="71"/>
        <v>0</v>
      </c>
      <c r="D153" s="4">
        <v>1</v>
      </c>
      <c r="E153" s="4">
        <f t="shared" si="72"/>
        <v>12.499999999999972</v>
      </c>
      <c r="F153" s="19">
        <f t="shared" si="56"/>
        <v>0</v>
      </c>
      <c r="G153" s="19">
        <f t="shared" si="73"/>
        <v>0</v>
      </c>
      <c r="H153" s="19"/>
      <c r="I153" s="19">
        <f t="shared" si="74"/>
        <v>111.81211153240761</v>
      </c>
      <c r="J153" s="19">
        <f t="shared" si="75"/>
        <v>68.781249999999716</v>
      </c>
      <c r="K153" s="19"/>
      <c r="L153" s="19">
        <f t="shared" si="76"/>
        <v>16.263957083071723</v>
      </c>
      <c r="M153" s="19">
        <f t="shared" si="77"/>
        <v>9.3899999999999775</v>
      </c>
      <c r="N153" s="19">
        <f t="shared" si="78"/>
        <v>18.779999999999959</v>
      </c>
      <c r="O153" s="19">
        <f t="shared" si="79"/>
        <v>0.52359877559829882</v>
      </c>
      <c r="P153" s="19">
        <f t="shared" si="80"/>
        <v>29.999999999999996</v>
      </c>
      <c r="Q153" s="19">
        <f t="shared" si="109"/>
        <v>117.56249999999945</v>
      </c>
      <c r="R153" s="19">
        <f t="shared" si="81"/>
        <v>-0.29999999999999993</v>
      </c>
      <c r="S153" s="19">
        <f t="shared" si="82"/>
        <v>0.51961524227066325</v>
      </c>
      <c r="T153" s="4" t="s">
        <v>0</v>
      </c>
      <c r="U153" s="4">
        <f t="shared" si="83"/>
        <v>2401</v>
      </c>
      <c r="V153" s="19">
        <f t="shared" si="57"/>
        <v>111.51211153240762</v>
      </c>
      <c r="W153" s="19">
        <f t="shared" si="58"/>
        <v>69.300865242270376</v>
      </c>
      <c r="X153" s="8">
        <f t="shared" si="84"/>
        <v>5</v>
      </c>
      <c r="Y153" s="4">
        <f t="shared" si="59"/>
        <v>12</v>
      </c>
      <c r="Z153" s="8">
        <f t="shared" si="85"/>
        <v>1012.5</v>
      </c>
      <c r="AA153" s="4">
        <f t="shared" si="86"/>
        <v>0</v>
      </c>
      <c r="AB153" s="4">
        <f t="shared" si="87"/>
        <v>0</v>
      </c>
      <c r="AC153" s="4" t="str">
        <f t="shared" si="88"/>
        <v>G0</v>
      </c>
      <c r="AD153" s="4">
        <f t="shared" si="89"/>
        <v>0</v>
      </c>
      <c r="AE153" s="4">
        <f t="shared" si="90"/>
        <v>12.599999999999971</v>
      </c>
      <c r="AF153" s="19">
        <f t="shared" si="60"/>
        <v>0</v>
      </c>
      <c r="AG153" s="19">
        <f t="shared" si="61"/>
        <v>0</v>
      </c>
      <c r="AH153" s="19"/>
      <c r="AI153" s="19">
        <f t="shared" si="62"/>
        <v>113.44500243124317</v>
      </c>
      <c r="AJ153" s="19">
        <f t="shared" si="63"/>
        <v>69.723999999999705</v>
      </c>
      <c r="AK153" s="19"/>
      <c r="AL153" s="19">
        <f t="shared" si="64"/>
        <v>16.393860893639388</v>
      </c>
      <c r="AM153" s="19">
        <f t="shared" si="65"/>
        <v>9.4649999999999768</v>
      </c>
      <c r="AN153" s="19">
        <f t="shared" si="91"/>
        <v>18.929999999999957</v>
      </c>
      <c r="AO153" s="19">
        <f t="shared" si="92"/>
        <v>0.52359877559829882</v>
      </c>
      <c r="AP153" s="19">
        <f t="shared" si="93"/>
        <v>29.999999999999996</v>
      </c>
      <c r="AQ153" s="19">
        <f t="shared" si="110"/>
        <v>119.43749999999943</v>
      </c>
      <c r="AR153" s="19">
        <f t="shared" si="94"/>
        <v>0.29999999999999993</v>
      </c>
      <c r="AS153" s="19">
        <f t="shared" si="95"/>
        <v>-0.51961524227066325</v>
      </c>
      <c r="AT153" s="4" t="s">
        <v>0</v>
      </c>
      <c r="AU153" s="4">
        <f t="shared" si="96"/>
        <v>2402</v>
      </c>
      <c r="AV153" s="19">
        <f t="shared" si="66"/>
        <v>113.74500243124317</v>
      </c>
      <c r="AW153" s="19">
        <f t="shared" si="67"/>
        <v>69.204384757729045</v>
      </c>
      <c r="AX153" s="8">
        <f t="shared" si="97"/>
        <v>5</v>
      </c>
      <c r="AY153" s="4">
        <f t="shared" si="98"/>
        <v>12</v>
      </c>
      <c r="AZ153" s="8">
        <f t="shared" si="99"/>
        <v>1012.6</v>
      </c>
      <c r="BA153" s="4">
        <f t="shared" si="100"/>
        <v>0</v>
      </c>
      <c r="BB153" s="4">
        <f t="shared" si="101"/>
        <v>0</v>
      </c>
      <c r="BC153" s="4" t="str">
        <f t="shared" si="102"/>
        <v>G0</v>
      </c>
      <c r="BD153" s="4">
        <f t="shared" si="103"/>
        <v>0</v>
      </c>
      <c r="BE153" s="19">
        <f t="shared" si="104"/>
        <v>1.8854999999999913</v>
      </c>
      <c r="BF153" s="19">
        <f t="shared" si="105"/>
        <v>2.2349743287116204</v>
      </c>
      <c r="BG153" s="19">
        <f t="shared" si="106"/>
        <v>177.52585842313385</v>
      </c>
      <c r="BH153" s="1" t="str">
        <f t="shared" si="107"/>
        <v>T,2401,111.5,69.3,5,12,1012.5,0,0,G0,0</v>
      </c>
      <c r="BI153" s="1" t="str">
        <f t="shared" si="108"/>
        <v>T,2402,113.7,69.2,5,12,1012.6,0,0,G0,0</v>
      </c>
      <c r="BJ153" s="1" t="str">
        <f t="shared" si="68"/>
        <v/>
      </c>
      <c r="BK153" s="1" t="str">
        <f t="shared" si="69"/>
        <v>111.8,68.8,5.0,18.8,0.0,117.6,30.0,117.6</v>
      </c>
    </row>
    <row r="154" spans="1:63" x14ac:dyDescent="0.2">
      <c r="A154" s="4">
        <f t="shared" si="111"/>
        <v>12.599999999999971</v>
      </c>
      <c r="B154" s="4">
        <f t="shared" si="70"/>
        <v>62.999999999999851</v>
      </c>
      <c r="C154" s="4">
        <f t="shared" si="71"/>
        <v>1</v>
      </c>
      <c r="D154" s="4">
        <v>1</v>
      </c>
      <c r="E154" s="4">
        <f t="shared" si="72"/>
        <v>12.599999999999971</v>
      </c>
      <c r="F154" s="19">
        <f t="shared" si="56"/>
        <v>0</v>
      </c>
      <c r="G154" s="19">
        <f t="shared" si="73"/>
        <v>0</v>
      </c>
      <c r="H154" s="19"/>
      <c r="I154" s="19">
        <f t="shared" si="74"/>
        <v>113.44500243124317</v>
      </c>
      <c r="J154" s="19">
        <f t="shared" si="75"/>
        <v>69.723999999999705</v>
      </c>
      <c r="K154" s="19"/>
      <c r="L154" s="19">
        <f t="shared" si="76"/>
        <v>16.393860893639388</v>
      </c>
      <c r="M154" s="19">
        <f t="shared" si="77"/>
        <v>9.4649999999999768</v>
      </c>
      <c r="N154" s="19">
        <f t="shared" si="78"/>
        <v>18.929999999999957</v>
      </c>
      <c r="O154" s="19">
        <f t="shared" si="79"/>
        <v>0.52359877559829882</v>
      </c>
      <c r="P154" s="19">
        <f t="shared" si="80"/>
        <v>29.999999999999996</v>
      </c>
      <c r="Q154" s="19">
        <f t="shared" si="109"/>
        <v>119.44799999999944</v>
      </c>
      <c r="R154" s="19">
        <f t="shared" si="81"/>
        <v>-0.29999999999999993</v>
      </c>
      <c r="S154" s="19">
        <f t="shared" si="82"/>
        <v>0.51961524227066325</v>
      </c>
      <c r="T154" s="4" t="s">
        <v>0</v>
      </c>
      <c r="U154" s="4">
        <f t="shared" si="83"/>
        <v>2401</v>
      </c>
      <c r="V154" s="19">
        <f t="shared" si="57"/>
        <v>113.14500243124317</v>
      </c>
      <c r="W154" s="19">
        <f t="shared" si="58"/>
        <v>70.243615242270366</v>
      </c>
      <c r="X154" s="8">
        <f t="shared" si="84"/>
        <v>5</v>
      </c>
      <c r="Y154" s="4">
        <f t="shared" si="59"/>
        <v>12</v>
      </c>
      <c r="Z154" s="8">
        <f t="shared" si="85"/>
        <v>1012.6</v>
      </c>
      <c r="AA154" s="4">
        <f t="shared" si="86"/>
        <v>0</v>
      </c>
      <c r="AB154" s="4">
        <f t="shared" si="87"/>
        <v>0</v>
      </c>
      <c r="AC154" s="4" t="str">
        <f t="shared" si="88"/>
        <v>G0</v>
      </c>
      <c r="AD154" s="4">
        <f t="shared" si="89"/>
        <v>0</v>
      </c>
      <c r="AE154" s="4">
        <f t="shared" si="90"/>
        <v>12.699999999999971</v>
      </c>
      <c r="AF154" s="19">
        <f t="shared" si="60"/>
        <v>0</v>
      </c>
      <c r="AG154" s="19">
        <f t="shared" si="61"/>
        <v>0</v>
      </c>
      <c r="AH154" s="19"/>
      <c r="AI154" s="19">
        <f t="shared" si="62"/>
        <v>115.09088371113548</v>
      </c>
      <c r="AJ154" s="19">
        <f t="shared" si="63"/>
        <v>70.674249999999716</v>
      </c>
      <c r="AK154" s="19"/>
      <c r="AL154" s="19">
        <f t="shared" si="64"/>
        <v>16.523764704207053</v>
      </c>
      <c r="AM154" s="19">
        <f t="shared" si="65"/>
        <v>9.5399999999999778</v>
      </c>
      <c r="AN154" s="19">
        <f t="shared" si="91"/>
        <v>19.079999999999959</v>
      </c>
      <c r="AO154" s="19">
        <f t="shared" si="92"/>
        <v>0.52359877559829882</v>
      </c>
      <c r="AP154" s="19">
        <f t="shared" si="93"/>
        <v>29.999999999999996</v>
      </c>
      <c r="AQ154" s="19">
        <f t="shared" si="110"/>
        <v>121.33799999999943</v>
      </c>
      <c r="AR154" s="19">
        <f t="shared" si="94"/>
        <v>0.29999999999999993</v>
      </c>
      <c r="AS154" s="19">
        <f t="shared" si="95"/>
        <v>-0.51961524227066325</v>
      </c>
      <c r="AT154" s="4" t="s">
        <v>0</v>
      </c>
      <c r="AU154" s="4">
        <f t="shared" si="96"/>
        <v>2402</v>
      </c>
      <c r="AV154" s="19">
        <f t="shared" si="66"/>
        <v>115.39088371113547</v>
      </c>
      <c r="AW154" s="19">
        <f t="shared" si="67"/>
        <v>70.154634757729056</v>
      </c>
      <c r="AX154" s="8">
        <f t="shared" si="97"/>
        <v>5</v>
      </c>
      <c r="AY154" s="4">
        <f t="shared" si="98"/>
        <v>12</v>
      </c>
      <c r="AZ154" s="8">
        <f t="shared" si="99"/>
        <v>1012.6999999999999</v>
      </c>
      <c r="BA154" s="4">
        <f t="shared" si="100"/>
        <v>0</v>
      </c>
      <c r="BB154" s="4">
        <f t="shared" si="101"/>
        <v>0</v>
      </c>
      <c r="BC154" s="4" t="str">
        <f t="shared" si="102"/>
        <v>G0</v>
      </c>
      <c r="BD154" s="4">
        <f t="shared" si="103"/>
        <v>0</v>
      </c>
      <c r="BE154" s="19">
        <f t="shared" si="104"/>
        <v>1.9004999999999901</v>
      </c>
      <c r="BF154" s="19">
        <f t="shared" si="105"/>
        <v>2.247643265734109</v>
      </c>
      <c r="BG154" s="19">
        <f t="shared" si="106"/>
        <v>177.73116182437604</v>
      </c>
      <c r="BH154" s="1" t="str">
        <f t="shared" si="107"/>
        <v>T,2401,113.1,70.2,5,12,1012.6,0,0,G0,0</v>
      </c>
      <c r="BI154" s="1" t="str">
        <f t="shared" si="108"/>
        <v>T,2402,115.4,70.2,5,12,1012.7,0,0,G0,0</v>
      </c>
      <c r="BJ154" s="1" t="str">
        <f t="shared" si="68"/>
        <v>T,2401,113.1,70.2,5,12,1012.6,0,0,G0,0|T,2402,115.4,70.2,5,12,1012.7,0,0,G0,0|</v>
      </c>
      <c r="BK154" s="1" t="str">
        <f t="shared" si="69"/>
        <v>113.4,69.7,5.0,18.9,0.0,119.4,30.0,119.4</v>
      </c>
    </row>
    <row r="155" spans="1:63" x14ac:dyDescent="0.2">
      <c r="A155" s="4">
        <f t="shared" si="111"/>
        <v>12.699999999999971</v>
      </c>
      <c r="B155" s="4">
        <f t="shared" si="70"/>
        <v>63.499999999999851</v>
      </c>
      <c r="C155" s="4">
        <f t="shared" si="71"/>
        <v>0</v>
      </c>
      <c r="D155" s="4">
        <v>1</v>
      </c>
      <c r="E155" s="4">
        <f t="shared" si="72"/>
        <v>12.699999999999971</v>
      </c>
      <c r="F155" s="19">
        <f t="shared" si="56"/>
        <v>0</v>
      </c>
      <c r="G155" s="19">
        <f t="shared" si="73"/>
        <v>0</v>
      </c>
      <c r="H155" s="19"/>
      <c r="I155" s="19">
        <f t="shared" si="74"/>
        <v>115.09088371113548</v>
      </c>
      <c r="J155" s="19">
        <f t="shared" si="75"/>
        <v>70.674249999999716</v>
      </c>
      <c r="K155" s="19"/>
      <c r="L155" s="19">
        <f t="shared" si="76"/>
        <v>16.523764704207053</v>
      </c>
      <c r="M155" s="19">
        <f t="shared" si="77"/>
        <v>9.5399999999999778</v>
      </c>
      <c r="N155" s="19">
        <f t="shared" si="78"/>
        <v>19.079999999999959</v>
      </c>
      <c r="O155" s="19">
        <f t="shared" si="79"/>
        <v>0.52359877559829882</v>
      </c>
      <c r="P155" s="19">
        <f t="shared" si="80"/>
        <v>29.999999999999996</v>
      </c>
      <c r="Q155" s="19">
        <f t="shared" si="109"/>
        <v>121.34849999999943</v>
      </c>
      <c r="R155" s="19">
        <f t="shared" si="81"/>
        <v>-0.29999999999999993</v>
      </c>
      <c r="S155" s="19">
        <f t="shared" si="82"/>
        <v>0.51961524227066325</v>
      </c>
      <c r="T155" s="4" t="s">
        <v>0</v>
      </c>
      <c r="U155" s="4">
        <f t="shared" si="83"/>
        <v>2401</v>
      </c>
      <c r="V155" s="19">
        <f t="shared" si="57"/>
        <v>114.79088371113548</v>
      </c>
      <c r="W155" s="19">
        <f t="shared" si="58"/>
        <v>71.193865242270377</v>
      </c>
      <c r="X155" s="8">
        <f t="shared" si="84"/>
        <v>5</v>
      </c>
      <c r="Y155" s="4">
        <f t="shared" si="59"/>
        <v>12</v>
      </c>
      <c r="Z155" s="8">
        <f t="shared" si="85"/>
        <v>1012.6999999999999</v>
      </c>
      <c r="AA155" s="4">
        <f t="shared" si="86"/>
        <v>0</v>
      </c>
      <c r="AB155" s="4">
        <f t="shared" si="87"/>
        <v>0</v>
      </c>
      <c r="AC155" s="4" t="str">
        <f t="shared" si="88"/>
        <v>G0</v>
      </c>
      <c r="AD155" s="4">
        <f t="shared" si="89"/>
        <v>0</v>
      </c>
      <c r="AE155" s="4">
        <f t="shared" si="90"/>
        <v>12.799999999999971</v>
      </c>
      <c r="AF155" s="19">
        <f t="shared" si="60"/>
        <v>0</v>
      </c>
      <c r="AG155" s="19">
        <f t="shared" si="61"/>
        <v>0</v>
      </c>
      <c r="AH155" s="19"/>
      <c r="AI155" s="19">
        <f t="shared" si="62"/>
        <v>116.74975537208456</v>
      </c>
      <c r="AJ155" s="19">
        <f t="shared" si="63"/>
        <v>71.631999999999707</v>
      </c>
      <c r="AK155" s="19"/>
      <c r="AL155" s="19">
        <f t="shared" si="64"/>
        <v>16.653668514774719</v>
      </c>
      <c r="AM155" s="19">
        <f t="shared" si="65"/>
        <v>9.6149999999999771</v>
      </c>
      <c r="AN155" s="19">
        <f t="shared" si="91"/>
        <v>19.229999999999958</v>
      </c>
      <c r="AO155" s="19">
        <f t="shared" si="92"/>
        <v>0.52359877559829882</v>
      </c>
      <c r="AP155" s="19">
        <f t="shared" si="93"/>
        <v>29.999999999999996</v>
      </c>
      <c r="AQ155" s="19">
        <f t="shared" si="110"/>
        <v>123.25349999999942</v>
      </c>
      <c r="AR155" s="19">
        <f t="shared" si="94"/>
        <v>0.29999999999999993</v>
      </c>
      <c r="AS155" s="19">
        <f t="shared" si="95"/>
        <v>-0.51961524227066325</v>
      </c>
      <c r="AT155" s="4" t="s">
        <v>0</v>
      </c>
      <c r="AU155" s="4">
        <f t="shared" si="96"/>
        <v>2402</v>
      </c>
      <c r="AV155" s="19">
        <f t="shared" si="66"/>
        <v>117.04975537208456</v>
      </c>
      <c r="AW155" s="19">
        <f t="shared" si="67"/>
        <v>71.112384757729046</v>
      </c>
      <c r="AX155" s="8">
        <f t="shared" si="97"/>
        <v>5</v>
      </c>
      <c r="AY155" s="4">
        <f t="shared" si="98"/>
        <v>12</v>
      </c>
      <c r="AZ155" s="8">
        <f t="shared" si="99"/>
        <v>1012.8</v>
      </c>
      <c r="BA155" s="4">
        <f t="shared" si="100"/>
        <v>0</v>
      </c>
      <c r="BB155" s="4">
        <f t="shared" si="101"/>
        <v>0</v>
      </c>
      <c r="BC155" s="4" t="str">
        <f t="shared" si="102"/>
        <v>G0</v>
      </c>
      <c r="BD155" s="4">
        <f t="shared" si="103"/>
        <v>0</v>
      </c>
      <c r="BE155" s="19">
        <f t="shared" si="104"/>
        <v>1.915499999999992</v>
      </c>
      <c r="BF155" s="19">
        <f t="shared" si="105"/>
        <v>2.2603407375880211</v>
      </c>
      <c r="BG155" s="19">
        <f t="shared" si="106"/>
        <v>177.93416122257563</v>
      </c>
      <c r="BH155" s="1" t="str">
        <f t="shared" si="107"/>
        <v>T,2401,114.8,71.2,5,12,1012.7,0,0,G0,0</v>
      </c>
      <c r="BI155" s="1" t="str">
        <f t="shared" si="108"/>
        <v>T,2402,117.0,71.1,5,12,1012.8,0,0,G0,0</v>
      </c>
      <c r="BJ155" s="1" t="str">
        <f t="shared" si="68"/>
        <v/>
      </c>
      <c r="BK155" s="1" t="str">
        <f t="shared" si="69"/>
        <v>115.1,70.7,5.0,19.1,0.0,121.3,30.0,121.3</v>
      </c>
    </row>
    <row r="156" spans="1:63" x14ac:dyDescent="0.2">
      <c r="A156" s="4">
        <f t="shared" si="111"/>
        <v>12.799999999999971</v>
      </c>
      <c r="B156" s="4">
        <f t="shared" si="70"/>
        <v>63.999999999999851</v>
      </c>
      <c r="C156" s="4">
        <f t="shared" si="71"/>
        <v>1</v>
      </c>
      <c r="D156" s="4">
        <v>1</v>
      </c>
      <c r="E156" s="4">
        <f t="shared" si="72"/>
        <v>12.799999999999971</v>
      </c>
      <c r="F156" s="19">
        <f t="shared" ref="F156:F219" si="112">$B$14 + $D$14*$E156 + 0.5*$F$14*$E156*$E156</f>
        <v>0</v>
      </c>
      <c r="G156" s="19">
        <f t="shared" si="73"/>
        <v>0</v>
      </c>
      <c r="H156" s="19"/>
      <c r="I156" s="19">
        <f t="shared" si="74"/>
        <v>116.74975537208456</v>
      </c>
      <c r="J156" s="19">
        <f t="shared" si="75"/>
        <v>71.631999999999707</v>
      </c>
      <c r="K156" s="19"/>
      <c r="L156" s="19">
        <f t="shared" si="76"/>
        <v>16.653668514774719</v>
      </c>
      <c r="M156" s="19">
        <f t="shared" si="77"/>
        <v>9.6149999999999771</v>
      </c>
      <c r="N156" s="19">
        <f t="shared" si="78"/>
        <v>19.229999999999958</v>
      </c>
      <c r="O156" s="19">
        <f t="shared" si="79"/>
        <v>0.52359877559829882</v>
      </c>
      <c r="P156" s="19">
        <f t="shared" si="80"/>
        <v>29.999999999999996</v>
      </c>
      <c r="Q156" s="19">
        <f t="shared" si="109"/>
        <v>123.26399999999943</v>
      </c>
      <c r="R156" s="19">
        <f t="shared" si="81"/>
        <v>-0.29999999999999993</v>
      </c>
      <c r="S156" s="19">
        <f t="shared" si="82"/>
        <v>0.51961524227066325</v>
      </c>
      <c r="T156" s="4" t="s">
        <v>0</v>
      </c>
      <c r="U156" s="4">
        <f t="shared" si="83"/>
        <v>2401</v>
      </c>
      <c r="V156" s="19">
        <f t="shared" ref="V156:V219" si="113">I156+R156</f>
        <v>116.44975537208457</v>
      </c>
      <c r="W156" s="19">
        <f t="shared" ref="W156:W219" si="114">J156+S156</f>
        <v>72.151615242270367</v>
      </c>
      <c r="X156" s="8">
        <f t="shared" si="84"/>
        <v>5</v>
      </c>
      <c r="Y156" s="4">
        <f t="shared" ref="Y156:Y219" si="115">$B$22</f>
        <v>12</v>
      </c>
      <c r="Z156" s="8">
        <f t="shared" si="85"/>
        <v>1012.8</v>
      </c>
      <c r="AA156" s="4">
        <f t="shared" si="86"/>
        <v>0</v>
      </c>
      <c r="AB156" s="4">
        <f t="shared" si="87"/>
        <v>0</v>
      </c>
      <c r="AC156" s="4" t="str">
        <f t="shared" si="88"/>
        <v>G0</v>
      </c>
      <c r="AD156" s="4">
        <f t="shared" si="89"/>
        <v>0</v>
      </c>
      <c r="AE156" s="4">
        <f t="shared" si="90"/>
        <v>12.89999999999997</v>
      </c>
      <c r="AF156" s="19">
        <f t="shared" ref="AF156:AF219" si="116">$B$14 + $D$14*$AE156 + 0.5*$F$14*$AE156*$AE156</f>
        <v>0</v>
      </c>
      <c r="AG156" s="19">
        <f t="shared" ref="AG156:AG219" si="117">$D$14+ $F$14*$AE156</f>
        <v>0</v>
      </c>
      <c r="AH156" s="19"/>
      <c r="AI156" s="19">
        <f t="shared" ref="AI156:AI219" si="118">$B$7 + $B$10*$AE156 + 0.5*$B$12*$AE156*$AE156 + $B$13*COS(AF156)</f>
        <v>118.42161741409042</v>
      </c>
      <c r="AJ156" s="19">
        <f t="shared" ref="AJ156:AJ219" si="119">$D$7 + $D$10*$AE156 + 0.5*$D$12*$AE156*$AE156 + $B$13*SIN(AF156)</f>
        <v>72.59724999999969</v>
      </c>
      <c r="AK156" s="19"/>
      <c r="AL156" s="19">
        <f t="shared" ref="AL156:AL219" si="120">$B$10 + $B$12*$AE156 - $B$13*SIN(AF156)*AG156</f>
        <v>16.783572325342384</v>
      </c>
      <c r="AM156" s="19">
        <f t="shared" ref="AM156:AM219" si="121">$D$10 + $D$12*$AE156 + $B$13*COS(AF156)*AG156</f>
        <v>9.6899999999999764</v>
      </c>
      <c r="AN156" s="19">
        <f t="shared" si="91"/>
        <v>19.379999999999956</v>
      </c>
      <c r="AO156" s="19">
        <f t="shared" si="92"/>
        <v>0.52359877559829882</v>
      </c>
      <c r="AP156" s="19">
        <f t="shared" si="93"/>
        <v>29.999999999999996</v>
      </c>
      <c r="AQ156" s="19">
        <f t="shared" si="110"/>
        <v>125.18399999999941</v>
      </c>
      <c r="AR156" s="19">
        <f t="shared" si="94"/>
        <v>0.29999999999999993</v>
      </c>
      <c r="AS156" s="19">
        <f t="shared" si="95"/>
        <v>-0.51961524227066325</v>
      </c>
      <c r="AT156" s="4" t="s">
        <v>0</v>
      </c>
      <c r="AU156" s="4">
        <f t="shared" si="96"/>
        <v>2402</v>
      </c>
      <c r="AV156" s="19">
        <f t="shared" ref="AV156:AV219" si="122">AI156+AR156</f>
        <v>118.72161741409042</v>
      </c>
      <c r="AW156" s="19">
        <f t="shared" ref="AW156:AW219" si="123">AJ156+AS156</f>
        <v>72.07763475772903</v>
      </c>
      <c r="AX156" s="8">
        <f t="shared" si="97"/>
        <v>5</v>
      </c>
      <c r="AY156" s="4">
        <f t="shared" si="98"/>
        <v>12</v>
      </c>
      <c r="AZ156" s="8">
        <f t="shared" si="99"/>
        <v>1012.9</v>
      </c>
      <c r="BA156" s="4">
        <f t="shared" si="100"/>
        <v>0</v>
      </c>
      <c r="BB156" s="4">
        <f t="shared" si="101"/>
        <v>0</v>
      </c>
      <c r="BC156" s="4" t="str">
        <f t="shared" si="102"/>
        <v>G0</v>
      </c>
      <c r="BD156" s="4">
        <f t="shared" si="103"/>
        <v>0</v>
      </c>
      <c r="BE156" s="19">
        <f t="shared" si="104"/>
        <v>1.930499999999989</v>
      </c>
      <c r="BF156" s="19">
        <f t="shared" si="105"/>
        <v>2.2730662660819991</v>
      </c>
      <c r="BG156" s="19">
        <f t="shared" si="106"/>
        <v>178.1348901744266</v>
      </c>
      <c r="BH156" s="1" t="str">
        <f t="shared" si="107"/>
        <v>T,2401,116.4,72.2,5,12,1012.8,0,0,G0,0</v>
      </c>
      <c r="BI156" s="1" t="str">
        <f t="shared" si="108"/>
        <v>T,2402,118.7,72.1,5,12,1012.9,0,0,G0,0</v>
      </c>
      <c r="BJ156" s="1" t="str">
        <f t="shared" ref="BJ156:BJ219" si="124">IF(C156=1,CONCATENATE(BH156,$BH$25,BI156,$BH$25),"")</f>
        <v>T,2401,116.4,72.2,5,12,1012.8,0,0,G0,0|T,2402,118.7,72.1,5,12,1012.9,0,0,G0,0|</v>
      </c>
      <c r="BK156" s="1" t="str">
        <f t="shared" ref="BK156:BK219" si="125">CONCATENATE(TEXT(I156,"0.0"),",",TEXT(J156,"0.0"),",",TEXT($F$7,"0.0"),",",TEXT(N156,"0.0"),",",TEXT(0,"0.0"),",",TEXT($Q156,"0.0"),",",TEXT($P156,"0.0"),",",TEXT($Q156,"0.0"))</f>
        <v>116.7,71.6,5.0,19.2,0.0,123.3,30.0,123.3</v>
      </c>
    </row>
    <row r="157" spans="1:63" x14ac:dyDescent="0.2">
      <c r="A157" s="4">
        <f t="shared" si="111"/>
        <v>12.89999999999997</v>
      </c>
      <c r="B157" s="4">
        <f t="shared" ref="B157:B220" si="126">A157/$B$17</f>
        <v>64.499999999999844</v>
      </c>
      <c r="C157" s="4">
        <f t="shared" ref="C157:C220" si="127">IF(B157-INT(B157+0.001)&gt;0.001,0,1)</f>
        <v>0</v>
      </c>
      <c r="D157" s="4">
        <v>1</v>
      </c>
      <c r="E157" s="4">
        <f t="shared" ref="E157:E220" si="128">$A157+$B$21</f>
        <v>12.89999999999997</v>
      </c>
      <c r="F157" s="19">
        <f t="shared" si="112"/>
        <v>0</v>
      </c>
      <c r="G157" s="19">
        <f t="shared" ref="G157:G220" si="129">$D$14 + $F$14*$E157</f>
        <v>0</v>
      </c>
      <c r="H157" s="19"/>
      <c r="I157" s="19">
        <f t="shared" ref="I157:I220" si="130">$B$7 + $B$10*$E157 +  0.5*$B$12*$E157*$E157 + $B$13*COS(F157)</f>
        <v>118.42161741409042</v>
      </c>
      <c r="J157" s="19">
        <f t="shared" ref="J157:J220" si="131">$D$7 + $D$10*$E157 + 0.5*$D$12*$E157*$E157 + $B$13*SIN(F157)</f>
        <v>72.59724999999969</v>
      </c>
      <c r="K157" s="19"/>
      <c r="L157" s="19">
        <f t="shared" ref="L157:L220" si="132">$B$10 + $B$12*$E157 - $B$13*SIN(F157)*$G157</f>
        <v>16.783572325342384</v>
      </c>
      <c r="M157" s="19">
        <f t="shared" ref="M157:M220" si="133">$D$10 + $D$12*$E157 + $B$13*COS(F157)*$G157</f>
        <v>9.6899999999999764</v>
      </c>
      <c r="N157" s="19">
        <f t="shared" ref="N157:N220" si="134">SQRT(L157*L157+M157*M157)</f>
        <v>19.379999999999956</v>
      </c>
      <c r="O157" s="19">
        <f t="shared" ref="O157:O220" si="135">ATAN2(L157,M157)</f>
        <v>0.52359877559829882</v>
      </c>
      <c r="P157" s="19">
        <f t="shared" ref="P157:P220" si="136">O157/$H$12</f>
        <v>29.999999999999996</v>
      </c>
      <c r="Q157" s="19">
        <f t="shared" si="109"/>
        <v>125.19449999999942</v>
      </c>
      <c r="R157" s="19">
        <f t="shared" ref="R157:R220" si="137">$B$20*COS(O157)-$D$20*SIN(O157)</f>
        <v>-0.29999999999999993</v>
      </c>
      <c r="S157" s="19">
        <f t="shared" ref="S157:S220" si="138">$B$20*SIN(O157)+$D$20*COS(O157)</f>
        <v>0.51961524227066325</v>
      </c>
      <c r="T157" s="4" t="s">
        <v>0</v>
      </c>
      <c r="U157" s="4">
        <f t="shared" ref="U157:U220" si="139">$B$19</f>
        <v>2401</v>
      </c>
      <c r="V157" s="19">
        <f t="shared" si="113"/>
        <v>118.12161741409042</v>
      </c>
      <c r="W157" s="19">
        <f t="shared" si="114"/>
        <v>73.11686524227035</v>
      </c>
      <c r="X157" s="8">
        <f t="shared" ref="X157:X220" si="140">$F$7</f>
        <v>5</v>
      </c>
      <c r="Y157" s="4">
        <f t="shared" si="115"/>
        <v>12</v>
      </c>
      <c r="Z157" s="8">
        <f t="shared" ref="Z157:Z220" si="141">$B$5 + E157</f>
        <v>1012.9</v>
      </c>
      <c r="AA157" s="4">
        <f t="shared" ref="AA157:AA220" si="142">$J$19</f>
        <v>0</v>
      </c>
      <c r="AB157" s="4">
        <f t="shared" ref="AB157:AB220" si="143">$J$20</f>
        <v>0</v>
      </c>
      <c r="AC157" s="4" t="str">
        <f t="shared" ref="AC157:AC220" si="144">$J$21</f>
        <v>G0</v>
      </c>
      <c r="AD157" s="4">
        <f t="shared" ref="AD157:AD220" si="145">$J$22</f>
        <v>0</v>
      </c>
      <c r="AE157" s="4">
        <f t="shared" ref="AE157:AE220" si="146">$A157+$F$21</f>
        <v>12.99999999999997</v>
      </c>
      <c r="AF157" s="19">
        <f t="shared" si="116"/>
        <v>0</v>
      </c>
      <c r="AG157" s="19">
        <f t="shared" si="117"/>
        <v>0</v>
      </c>
      <c r="AH157" s="19"/>
      <c r="AI157" s="19">
        <f t="shared" si="118"/>
        <v>120.10646983715301</v>
      </c>
      <c r="AJ157" s="19">
        <f t="shared" si="119"/>
        <v>73.569999999999695</v>
      </c>
      <c r="AK157" s="19"/>
      <c r="AL157" s="19">
        <f t="shared" si="120"/>
        <v>16.913476135910049</v>
      </c>
      <c r="AM157" s="19">
        <f t="shared" si="121"/>
        <v>9.7649999999999757</v>
      </c>
      <c r="AN157" s="19">
        <f t="shared" ref="AN157:AN220" si="147">SQRT(AL157*AL157+AM157*AM157)</f>
        <v>19.529999999999955</v>
      </c>
      <c r="AO157" s="19">
        <f t="shared" ref="AO157:AO220" si="148">ATAN2(AL157,AM157)</f>
        <v>0.52359877559829882</v>
      </c>
      <c r="AP157" s="19">
        <f t="shared" ref="AP157:AP220" si="149">AO157/$H$12</f>
        <v>29.999999999999996</v>
      </c>
      <c r="AQ157" s="19">
        <f t="shared" si="110"/>
        <v>127.1294999999994</v>
      </c>
      <c r="AR157" s="19">
        <f t="shared" ref="AR157:AR220" si="150">$F$20*COS(AO157)-$H$20*SIN(AO157)</f>
        <v>0.29999999999999993</v>
      </c>
      <c r="AS157" s="19">
        <f t="shared" ref="AS157:AS220" si="151">$F$20*SIN(AO157)+$H$20*COS(AO157)</f>
        <v>-0.51961524227066325</v>
      </c>
      <c r="AT157" s="4" t="s">
        <v>0</v>
      </c>
      <c r="AU157" s="4">
        <f t="shared" ref="AU157:AU220" si="152">$F$19</f>
        <v>2402</v>
      </c>
      <c r="AV157" s="19">
        <f t="shared" si="122"/>
        <v>120.40646983715301</v>
      </c>
      <c r="AW157" s="19">
        <f t="shared" si="123"/>
        <v>73.050384757729034</v>
      </c>
      <c r="AX157" s="8">
        <f t="shared" ref="AX157:AX220" si="153">$F$7</f>
        <v>5</v>
      </c>
      <c r="AY157" s="4">
        <f t="shared" ref="AY157:AY220" si="154">$F$22</f>
        <v>12</v>
      </c>
      <c r="AZ157" s="8">
        <f t="shared" ref="AZ157:AZ220" si="155">$B$5 + AE157</f>
        <v>1013</v>
      </c>
      <c r="BA157" s="4">
        <f t="shared" ref="BA157:BA220" si="156">$J$19</f>
        <v>0</v>
      </c>
      <c r="BB157" s="4">
        <f t="shared" ref="BB157:BB220" si="157">$J$20</f>
        <v>0</v>
      </c>
      <c r="BC157" s="4" t="str">
        <f t="shared" ref="BC157:BC220" si="158">$J$21</f>
        <v>G0</v>
      </c>
      <c r="BD157" s="4">
        <f t="shared" ref="BD157:BD220" si="159">$J$22</f>
        <v>0</v>
      </c>
      <c r="BE157" s="19">
        <f t="shared" ref="BE157:BE220" si="160">SQRT((I157-AI157)*(I157-AI157)+(J157-AJ157)*(J157-AJ157))</f>
        <v>1.9454999999999754</v>
      </c>
      <c r="BF157" s="19">
        <f t="shared" ref="BF157:BF220" si="161">SQRT((V157-AV157)*(V157-AV157)+(W157-AW157)*(W157-AW157))</f>
        <v>2.285819382628433</v>
      </c>
      <c r="BG157" s="19">
        <f t="shared" ref="BG157:BG220" si="162">ATAN2(V157-AV157,W157-AW157)/$H$12</f>
        <v>178.33338171315285</v>
      </c>
      <c r="BH157" s="1" t="str">
        <f t="shared" ref="BH157:BH220" si="163">CONCATENATE(T157,",",U157,",",TEXT(V157,"0.0"),",",TEXT(W157,"0.0"),",",X157,",",Y157,",",TEXT(Z157,"0.0"),",",AA157,",",AB157,",",AC157,",",AD157)</f>
        <v>T,2401,118.1,73.1,5,12,1012.9,0,0,G0,0</v>
      </c>
      <c r="BI157" s="1" t="str">
        <f t="shared" ref="BI157:BI220" si="164">CONCATENATE(AT157,",",AU157,",",TEXT(AV157,"0.0"),",",TEXT(AW157,"0.0"),",",AX157,",",AY157,",",TEXT(AZ157,"0.0"),",",BA157,",",BB157,",",BC157,",",BD157)</f>
        <v>T,2402,120.4,73.1,5,12,1013.0,0,0,G0,0</v>
      </c>
      <c r="BJ157" s="1" t="str">
        <f t="shared" si="124"/>
        <v/>
      </c>
      <c r="BK157" s="1" t="str">
        <f t="shared" si="125"/>
        <v>118.4,72.6,5.0,19.4,0.0,125.2,30.0,125.2</v>
      </c>
    </row>
    <row r="158" spans="1:63" x14ac:dyDescent="0.2">
      <c r="A158" s="4">
        <f t="shared" si="111"/>
        <v>12.99999999999997</v>
      </c>
      <c r="B158" s="4">
        <f t="shared" si="126"/>
        <v>64.999999999999844</v>
      </c>
      <c r="C158" s="4">
        <f t="shared" si="127"/>
        <v>1</v>
      </c>
      <c r="D158" s="4">
        <v>1</v>
      </c>
      <c r="E158" s="4">
        <f t="shared" si="128"/>
        <v>12.99999999999997</v>
      </c>
      <c r="F158" s="19">
        <f t="shared" si="112"/>
        <v>0</v>
      </c>
      <c r="G158" s="19">
        <f t="shared" si="129"/>
        <v>0</v>
      </c>
      <c r="H158" s="19"/>
      <c r="I158" s="19">
        <f t="shared" si="130"/>
        <v>120.10646983715301</v>
      </c>
      <c r="J158" s="19">
        <f t="shared" si="131"/>
        <v>73.569999999999695</v>
      </c>
      <c r="K158" s="19"/>
      <c r="L158" s="19">
        <f t="shared" si="132"/>
        <v>16.913476135910049</v>
      </c>
      <c r="M158" s="19">
        <f t="shared" si="133"/>
        <v>9.7649999999999757</v>
      </c>
      <c r="N158" s="19">
        <f t="shared" si="134"/>
        <v>19.529999999999955</v>
      </c>
      <c r="O158" s="19">
        <f t="shared" si="135"/>
        <v>0.52359877559829882</v>
      </c>
      <c r="P158" s="19">
        <f t="shared" si="136"/>
        <v>29.999999999999996</v>
      </c>
      <c r="Q158" s="19">
        <f t="shared" ref="Q158:Q221" si="165">Q157+ SQRT( (I158-I157)* (I158-I157) + (J158-J157)* (J158-J157))</f>
        <v>127.1399999999994</v>
      </c>
      <c r="R158" s="19">
        <f t="shared" si="137"/>
        <v>-0.29999999999999993</v>
      </c>
      <c r="S158" s="19">
        <f t="shared" si="138"/>
        <v>0.51961524227066325</v>
      </c>
      <c r="T158" s="4" t="s">
        <v>0</v>
      </c>
      <c r="U158" s="4">
        <f t="shared" si="139"/>
        <v>2401</v>
      </c>
      <c r="V158" s="19">
        <f t="shared" si="113"/>
        <v>119.80646983715302</v>
      </c>
      <c r="W158" s="19">
        <f t="shared" si="114"/>
        <v>74.089615242270355</v>
      </c>
      <c r="X158" s="8">
        <f t="shared" si="140"/>
        <v>5</v>
      </c>
      <c r="Y158" s="4">
        <f t="shared" si="115"/>
        <v>12</v>
      </c>
      <c r="Z158" s="8">
        <f t="shared" si="141"/>
        <v>1013</v>
      </c>
      <c r="AA158" s="4">
        <f t="shared" si="142"/>
        <v>0</v>
      </c>
      <c r="AB158" s="4">
        <f t="shared" si="143"/>
        <v>0</v>
      </c>
      <c r="AC158" s="4" t="str">
        <f t="shared" si="144"/>
        <v>G0</v>
      </c>
      <c r="AD158" s="4">
        <f t="shared" si="145"/>
        <v>0</v>
      </c>
      <c r="AE158" s="4">
        <f t="shared" si="146"/>
        <v>13.099999999999969</v>
      </c>
      <c r="AF158" s="19">
        <f t="shared" si="116"/>
        <v>0</v>
      </c>
      <c r="AG158" s="19">
        <f t="shared" si="117"/>
        <v>0</v>
      </c>
      <c r="AH158" s="19"/>
      <c r="AI158" s="19">
        <f t="shared" si="118"/>
        <v>121.8043126412724</v>
      </c>
      <c r="AJ158" s="19">
        <f t="shared" si="119"/>
        <v>74.550249999999693</v>
      </c>
      <c r="AK158" s="19"/>
      <c r="AL158" s="19">
        <f t="shared" si="120"/>
        <v>17.043379946477714</v>
      </c>
      <c r="AM158" s="19">
        <f t="shared" si="121"/>
        <v>9.8399999999999768</v>
      </c>
      <c r="AN158" s="19">
        <f t="shared" si="147"/>
        <v>19.679999999999954</v>
      </c>
      <c r="AO158" s="19">
        <f t="shared" si="148"/>
        <v>0.52359877559829882</v>
      </c>
      <c r="AP158" s="19">
        <f t="shared" si="149"/>
        <v>29.999999999999996</v>
      </c>
      <c r="AQ158" s="19">
        <f t="shared" ref="AQ158:AQ221" si="166">AQ157+ SQRT( (AI158-AI157)* (AI158-AI157) + (AJ158-AJ157)* (AJ158-AJ157))</f>
        <v>129.08999999999941</v>
      </c>
      <c r="AR158" s="19">
        <f t="shared" si="150"/>
        <v>0.29999999999999993</v>
      </c>
      <c r="AS158" s="19">
        <f t="shared" si="151"/>
        <v>-0.51961524227066325</v>
      </c>
      <c r="AT158" s="4" t="s">
        <v>0</v>
      </c>
      <c r="AU158" s="4">
        <f t="shared" si="152"/>
        <v>2402</v>
      </c>
      <c r="AV158" s="19">
        <f t="shared" si="122"/>
        <v>122.1043126412724</v>
      </c>
      <c r="AW158" s="19">
        <f t="shared" si="123"/>
        <v>74.030634757729032</v>
      </c>
      <c r="AX158" s="8">
        <f t="shared" si="153"/>
        <v>5</v>
      </c>
      <c r="AY158" s="4">
        <f t="shared" si="154"/>
        <v>12</v>
      </c>
      <c r="AZ158" s="8">
        <f t="shared" si="155"/>
        <v>1013.1</v>
      </c>
      <c r="BA158" s="4">
        <f t="shared" si="156"/>
        <v>0</v>
      </c>
      <c r="BB158" s="4">
        <f t="shared" si="157"/>
        <v>0</v>
      </c>
      <c r="BC158" s="4" t="str">
        <f t="shared" si="158"/>
        <v>G0</v>
      </c>
      <c r="BD158" s="4">
        <f t="shared" si="159"/>
        <v>0</v>
      </c>
      <c r="BE158" s="19">
        <f t="shared" si="160"/>
        <v>1.9604999999999968</v>
      </c>
      <c r="BF158" s="19">
        <f t="shared" si="161"/>
        <v>2.2985996280344172</v>
      </c>
      <c r="BG158" s="19">
        <f t="shared" si="162"/>
        <v>178.52966835452281</v>
      </c>
      <c r="BH158" s="1" t="str">
        <f t="shared" si="163"/>
        <v>T,2401,119.8,74.1,5,12,1013.0,0,0,G0,0</v>
      </c>
      <c r="BI158" s="1" t="str">
        <f t="shared" si="164"/>
        <v>T,2402,122.1,74.0,5,12,1013.1,0,0,G0,0</v>
      </c>
      <c r="BJ158" s="1" t="str">
        <f t="shared" si="124"/>
        <v>T,2401,119.8,74.1,5,12,1013.0,0,0,G0,0|T,2402,122.1,74.0,5,12,1013.1,0,0,G0,0|</v>
      </c>
      <c r="BK158" s="1" t="str">
        <f t="shared" si="125"/>
        <v>120.1,73.6,5.0,19.5,0.0,127.1,30.0,127.1</v>
      </c>
    </row>
    <row r="159" spans="1:63" x14ac:dyDescent="0.2">
      <c r="A159" s="4">
        <f t="shared" ref="A159:A222" si="167">A158+$B$16</f>
        <v>13.099999999999969</v>
      </c>
      <c r="B159" s="4">
        <f t="shared" si="126"/>
        <v>65.499999999999844</v>
      </c>
      <c r="C159" s="4">
        <f t="shared" si="127"/>
        <v>0</v>
      </c>
      <c r="D159" s="4">
        <v>1</v>
      </c>
      <c r="E159" s="4">
        <f t="shared" si="128"/>
        <v>13.099999999999969</v>
      </c>
      <c r="F159" s="19">
        <f t="shared" si="112"/>
        <v>0</v>
      </c>
      <c r="G159" s="19">
        <f t="shared" si="129"/>
        <v>0</v>
      </c>
      <c r="H159" s="19"/>
      <c r="I159" s="19">
        <f t="shared" si="130"/>
        <v>121.8043126412724</v>
      </c>
      <c r="J159" s="19">
        <f t="shared" si="131"/>
        <v>74.550249999999693</v>
      </c>
      <c r="K159" s="19"/>
      <c r="L159" s="19">
        <f t="shared" si="132"/>
        <v>17.043379946477714</v>
      </c>
      <c r="M159" s="19">
        <f t="shared" si="133"/>
        <v>9.8399999999999768</v>
      </c>
      <c r="N159" s="19">
        <f t="shared" si="134"/>
        <v>19.679999999999954</v>
      </c>
      <c r="O159" s="19">
        <f t="shared" si="135"/>
        <v>0.52359877559829882</v>
      </c>
      <c r="P159" s="19">
        <f t="shared" si="136"/>
        <v>29.999999999999996</v>
      </c>
      <c r="Q159" s="19">
        <f t="shared" si="165"/>
        <v>129.10049999999941</v>
      </c>
      <c r="R159" s="19">
        <f t="shared" si="137"/>
        <v>-0.29999999999999993</v>
      </c>
      <c r="S159" s="19">
        <f t="shared" si="138"/>
        <v>0.51961524227066325</v>
      </c>
      <c r="T159" s="4" t="s">
        <v>0</v>
      </c>
      <c r="U159" s="4">
        <f t="shared" si="139"/>
        <v>2401</v>
      </c>
      <c r="V159" s="19">
        <f t="shared" si="113"/>
        <v>121.50431264127241</v>
      </c>
      <c r="W159" s="19">
        <f t="shared" si="114"/>
        <v>75.069865242270353</v>
      </c>
      <c r="X159" s="8">
        <f t="shared" si="140"/>
        <v>5</v>
      </c>
      <c r="Y159" s="4">
        <f t="shared" si="115"/>
        <v>12</v>
      </c>
      <c r="Z159" s="8">
        <f t="shared" si="141"/>
        <v>1013.1</v>
      </c>
      <c r="AA159" s="4">
        <f t="shared" si="142"/>
        <v>0</v>
      </c>
      <c r="AB159" s="4">
        <f t="shared" si="143"/>
        <v>0</v>
      </c>
      <c r="AC159" s="4" t="str">
        <f t="shared" si="144"/>
        <v>G0</v>
      </c>
      <c r="AD159" s="4">
        <f t="shared" si="145"/>
        <v>0</v>
      </c>
      <c r="AE159" s="4">
        <f t="shared" si="146"/>
        <v>13.199999999999969</v>
      </c>
      <c r="AF159" s="19">
        <f t="shared" si="116"/>
        <v>0</v>
      </c>
      <c r="AG159" s="19">
        <f t="shared" si="117"/>
        <v>0</v>
      </c>
      <c r="AH159" s="19"/>
      <c r="AI159" s="19">
        <f t="shared" si="118"/>
        <v>123.51514582644855</v>
      </c>
      <c r="AJ159" s="19">
        <f t="shared" si="119"/>
        <v>75.537999999999698</v>
      </c>
      <c r="AK159" s="19"/>
      <c r="AL159" s="19">
        <f t="shared" si="120"/>
        <v>17.173283757045379</v>
      </c>
      <c r="AM159" s="19">
        <f t="shared" si="121"/>
        <v>9.9149999999999761</v>
      </c>
      <c r="AN159" s="19">
        <f t="shared" si="147"/>
        <v>19.829999999999952</v>
      </c>
      <c r="AO159" s="19">
        <f t="shared" si="148"/>
        <v>0.52359877559829882</v>
      </c>
      <c r="AP159" s="19">
        <f t="shared" si="149"/>
        <v>29.999999999999996</v>
      </c>
      <c r="AQ159" s="19">
        <f t="shared" si="166"/>
        <v>131.06549999999939</v>
      </c>
      <c r="AR159" s="19">
        <f t="shared" si="150"/>
        <v>0.29999999999999993</v>
      </c>
      <c r="AS159" s="19">
        <f t="shared" si="151"/>
        <v>-0.51961524227066325</v>
      </c>
      <c r="AT159" s="4" t="s">
        <v>0</v>
      </c>
      <c r="AU159" s="4">
        <f t="shared" si="152"/>
        <v>2402</v>
      </c>
      <c r="AV159" s="19">
        <f t="shared" si="122"/>
        <v>123.81514582644854</v>
      </c>
      <c r="AW159" s="19">
        <f t="shared" si="123"/>
        <v>75.018384757729038</v>
      </c>
      <c r="AX159" s="8">
        <f t="shared" si="153"/>
        <v>5</v>
      </c>
      <c r="AY159" s="4">
        <f t="shared" si="154"/>
        <v>12</v>
      </c>
      <c r="AZ159" s="8">
        <f t="shared" si="155"/>
        <v>1013.1999999999999</v>
      </c>
      <c r="BA159" s="4">
        <f t="shared" si="156"/>
        <v>0</v>
      </c>
      <c r="BB159" s="4">
        <f t="shared" si="157"/>
        <v>0</v>
      </c>
      <c r="BC159" s="4" t="str">
        <f t="shared" si="158"/>
        <v>G0</v>
      </c>
      <c r="BD159" s="4">
        <f t="shared" si="159"/>
        <v>0</v>
      </c>
      <c r="BE159" s="19">
        <f t="shared" si="160"/>
        <v>1.9754999999999885</v>
      </c>
      <c r="BF159" s="19">
        <f t="shared" si="161"/>
        <v>2.3114065522966523</v>
      </c>
      <c r="BG159" s="19">
        <f t="shared" si="162"/>
        <v>178.72378210297867</v>
      </c>
      <c r="BH159" s="1" t="str">
        <f t="shared" si="163"/>
        <v>T,2401,121.5,75.1,5,12,1013.1,0,0,G0,0</v>
      </c>
      <c r="BI159" s="1" t="str">
        <f t="shared" si="164"/>
        <v>T,2402,123.8,75.0,5,12,1013.2,0,0,G0,0</v>
      </c>
      <c r="BJ159" s="1" t="str">
        <f t="shared" si="124"/>
        <v/>
      </c>
      <c r="BK159" s="1" t="str">
        <f t="shared" si="125"/>
        <v>121.8,74.6,5.0,19.7,0.0,129.1,30.0,129.1</v>
      </c>
    </row>
    <row r="160" spans="1:63" x14ac:dyDescent="0.2">
      <c r="A160" s="4">
        <f t="shared" si="167"/>
        <v>13.199999999999969</v>
      </c>
      <c r="B160" s="4">
        <f t="shared" si="126"/>
        <v>65.999999999999844</v>
      </c>
      <c r="C160" s="4">
        <f t="shared" si="127"/>
        <v>1</v>
      </c>
      <c r="D160" s="4">
        <v>1</v>
      </c>
      <c r="E160" s="4">
        <f t="shared" si="128"/>
        <v>13.199999999999969</v>
      </c>
      <c r="F160" s="19">
        <f t="shared" si="112"/>
        <v>0</v>
      </c>
      <c r="G160" s="19">
        <f t="shared" si="129"/>
        <v>0</v>
      </c>
      <c r="H160" s="19"/>
      <c r="I160" s="19">
        <f t="shared" si="130"/>
        <v>123.51514582644855</v>
      </c>
      <c r="J160" s="19">
        <f t="shared" si="131"/>
        <v>75.537999999999698</v>
      </c>
      <c r="K160" s="19"/>
      <c r="L160" s="19">
        <f t="shared" si="132"/>
        <v>17.173283757045379</v>
      </c>
      <c r="M160" s="19">
        <f t="shared" si="133"/>
        <v>9.9149999999999761</v>
      </c>
      <c r="N160" s="19">
        <f t="shared" si="134"/>
        <v>19.829999999999952</v>
      </c>
      <c r="O160" s="19">
        <f t="shared" si="135"/>
        <v>0.52359877559829882</v>
      </c>
      <c r="P160" s="19">
        <f t="shared" si="136"/>
        <v>29.999999999999996</v>
      </c>
      <c r="Q160" s="19">
        <f t="shared" si="165"/>
        <v>131.0759999999994</v>
      </c>
      <c r="R160" s="19">
        <f t="shared" si="137"/>
        <v>-0.29999999999999993</v>
      </c>
      <c r="S160" s="19">
        <f t="shared" si="138"/>
        <v>0.51961524227066325</v>
      </c>
      <c r="T160" s="4" t="s">
        <v>0</v>
      </c>
      <c r="U160" s="4">
        <f t="shared" si="139"/>
        <v>2401</v>
      </c>
      <c r="V160" s="19">
        <f t="shared" si="113"/>
        <v>123.21514582644855</v>
      </c>
      <c r="W160" s="19">
        <f t="shared" si="114"/>
        <v>76.057615242270359</v>
      </c>
      <c r="X160" s="8">
        <f t="shared" si="140"/>
        <v>5</v>
      </c>
      <c r="Y160" s="4">
        <f t="shared" si="115"/>
        <v>12</v>
      </c>
      <c r="Z160" s="8">
        <f t="shared" si="141"/>
        <v>1013.1999999999999</v>
      </c>
      <c r="AA160" s="4">
        <f t="shared" si="142"/>
        <v>0</v>
      </c>
      <c r="AB160" s="4">
        <f t="shared" si="143"/>
        <v>0</v>
      </c>
      <c r="AC160" s="4" t="str">
        <f t="shared" si="144"/>
        <v>G0</v>
      </c>
      <c r="AD160" s="4">
        <f t="shared" si="145"/>
        <v>0</v>
      </c>
      <c r="AE160" s="4">
        <f t="shared" si="146"/>
        <v>13.299999999999969</v>
      </c>
      <c r="AF160" s="19">
        <f t="shared" si="116"/>
        <v>0</v>
      </c>
      <c r="AG160" s="19">
        <f t="shared" si="117"/>
        <v>0</v>
      </c>
      <c r="AH160" s="19"/>
      <c r="AI160" s="19">
        <f t="shared" si="118"/>
        <v>125.23896939268147</v>
      </c>
      <c r="AJ160" s="19">
        <f t="shared" si="119"/>
        <v>76.533249999999683</v>
      </c>
      <c r="AK160" s="19"/>
      <c r="AL160" s="19">
        <f t="shared" si="120"/>
        <v>17.303187567613044</v>
      </c>
      <c r="AM160" s="19">
        <f t="shared" si="121"/>
        <v>9.9899999999999753</v>
      </c>
      <c r="AN160" s="19">
        <f t="shared" si="147"/>
        <v>19.979999999999954</v>
      </c>
      <c r="AO160" s="19">
        <f t="shared" si="148"/>
        <v>0.52359877559829882</v>
      </c>
      <c r="AP160" s="19">
        <f t="shared" si="149"/>
        <v>29.999999999999996</v>
      </c>
      <c r="AQ160" s="19">
        <f t="shared" si="166"/>
        <v>133.05599999999939</v>
      </c>
      <c r="AR160" s="19">
        <f t="shared" si="150"/>
        <v>0.29999999999999993</v>
      </c>
      <c r="AS160" s="19">
        <f t="shared" si="151"/>
        <v>-0.51961524227066325</v>
      </c>
      <c r="AT160" s="4" t="s">
        <v>0</v>
      </c>
      <c r="AU160" s="4">
        <f t="shared" si="152"/>
        <v>2402</v>
      </c>
      <c r="AV160" s="19">
        <f t="shared" si="122"/>
        <v>125.53896939268147</v>
      </c>
      <c r="AW160" s="19">
        <f t="shared" si="123"/>
        <v>76.013634757729022</v>
      </c>
      <c r="AX160" s="8">
        <f t="shared" si="153"/>
        <v>5</v>
      </c>
      <c r="AY160" s="4">
        <f t="shared" si="154"/>
        <v>12</v>
      </c>
      <c r="AZ160" s="8">
        <f t="shared" si="155"/>
        <v>1013.3</v>
      </c>
      <c r="BA160" s="4">
        <f t="shared" si="156"/>
        <v>0</v>
      </c>
      <c r="BB160" s="4">
        <f t="shared" si="157"/>
        <v>0</v>
      </c>
      <c r="BC160" s="4" t="str">
        <f t="shared" si="158"/>
        <v>G0</v>
      </c>
      <c r="BD160" s="4">
        <f t="shared" si="159"/>
        <v>0</v>
      </c>
      <c r="BE160" s="19">
        <f t="shared" si="160"/>
        <v>1.9904999999999904</v>
      </c>
      <c r="BF160" s="19">
        <f t="shared" si="161"/>
        <v>2.3242397144012417</v>
      </c>
      <c r="BG160" s="19">
        <f t="shared" si="162"/>
        <v>178.91575445785335</v>
      </c>
      <c r="BH160" s="1" t="str">
        <f t="shared" si="163"/>
        <v>T,2401,123.2,76.1,5,12,1013.2,0,0,G0,0</v>
      </c>
      <c r="BI160" s="1" t="str">
        <f t="shared" si="164"/>
        <v>T,2402,125.5,76.0,5,12,1013.3,0,0,G0,0</v>
      </c>
      <c r="BJ160" s="1" t="str">
        <f t="shared" si="124"/>
        <v>T,2401,123.2,76.1,5,12,1013.2,0,0,G0,0|T,2402,125.5,76.0,5,12,1013.3,0,0,G0,0|</v>
      </c>
      <c r="BK160" s="1" t="str">
        <f t="shared" si="125"/>
        <v>123.5,75.5,5.0,19.8,0.0,131.1,30.0,131.1</v>
      </c>
    </row>
    <row r="161" spans="1:63" x14ac:dyDescent="0.2">
      <c r="A161" s="4">
        <f t="shared" si="167"/>
        <v>13.299999999999969</v>
      </c>
      <c r="B161" s="4">
        <f t="shared" si="126"/>
        <v>66.499999999999844</v>
      </c>
      <c r="C161" s="4">
        <f t="shared" si="127"/>
        <v>0</v>
      </c>
      <c r="D161" s="4">
        <v>1</v>
      </c>
      <c r="E161" s="4">
        <f t="shared" si="128"/>
        <v>13.299999999999969</v>
      </c>
      <c r="F161" s="19">
        <f t="shared" si="112"/>
        <v>0</v>
      </c>
      <c r="G161" s="19">
        <f t="shared" si="129"/>
        <v>0</v>
      </c>
      <c r="H161" s="19"/>
      <c r="I161" s="19">
        <f t="shared" si="130"/>
        <v>125.23896939268147</v>
      </c>
      <c r="J161" s="19">
        <f t="shared" si="131"/>
        <v>76.533249999999683</v>
      </c>
      <c r="K161" s="19"/>
      <c r="L161" s="19">
        <f t="shared" si="132"/>
        <v>17.303187567613044</v>
      </c>
      <c r="M161" s="19">
        <f t="shared" si="133"/>
        <v>9.9899999999999753</v>
      </c>
      <c r="N161" s="19">
        <f t="shared" si="134"/>
        <v>19.979999999999954</v>
      </c>
      <c r="O161" s="19">
        <f t="shared" si="135"/>
        <v>0.52359877559829882</v>
      </c>
      <c r="P161" s="19">
        <f t="shared" si="136"/>
        <v>29.999999999999996</v>
      </c>
      <c r="Q161" s="19">
        <f t="shared" si="165"/>
        <v>133.06649999999939</v>
      </c>
      <c r="R161" s="19">
        <f t="shared" si="137"/>
        <v>-0.29999999999999993</v>
      </c>
      <c r="S161" s="19">
        <f t="shared" si="138"/>
        <v>0.51961524227066325</v>
      </c>
      <c r="T161" s="4" t="s">
        <v>0</v>
      </c>
      <c r="U161" s="4">
        <f t="shared" si="139"/>
        <v>2401</v>
      </c>
      <c r="V161" s="19">
        <f t="shared" si="113"/>
        <v>124.93896939268147</v>
      </c>
      <c r="W161" s="19">
        <f t="shared" si="114"/>
        <v>77.052865242270343</v>
      </c>
      <c r="X161" s="8">
        <f t="shared" si="140"/>
        <v>5</v>
      </c>
      <c r="Y161" s="4">
        <f t="shared" si="115"/>
        <v>12</v>
      </c>
      <c r="Z161" s="8">
        <f t="shared" si="141"/>
        <v>1013.3</v>
      </c>
      <c r="AA161" s="4">
        <f t="shared" si="142"/>
        <v>0</v>
      </c>
      <c r="AB161" s="4">
        <f t="shared" si="143"/>
        <v>0</v>
      </c>
      <c r="AC161" s="4" t="str">
        <f t="shared" si="144"/>
        <v>G0</v>
      </c>
      <c r="AD161" s="4">
        <f t="shared" si="145"/>
        <v>0</v>
      </c>
      <c r="AE161" s="4">
        <f t="shared" si="146"/>
        <v>13.399999999999968</v>
      </c>
      <c r="AF161" s="19">
        <f t="shared" si="116"/>
        <v>0</v>
      </c>
      <c r="AG161" s="19">
        <f t="shared" si="117"/>
        <v>0</v>
      </c>
      <c r="AH161" s="19"/>
      <c r="AI161" s="19">
        <f t="shared" si="118"/>
        <v>126.97578333997114</v>
      </c>
      <c r="AJ161" s="19">
        <f t="shared" si="119"/>
        <v>77.53599999999966</v>
      </c>
      <c r="AK161" s="19"/>
      <c r="AL161" s="19">
        <f t="shared" si="120"/>
        <v>17.433091378180709</v>
      </c>
      <c r="AM161" s="19">
        <f t="shared" si="121"/>
        <v>10.064999999999975</v>
      </c>
      <c r="AN161" s="19">
        <f t="shared" si="147"/>
        <v>20.129999999999953</v>
      </c>
      <c r="AO161" s="19">
        <f t="shared" si="148"/>
        <v>0.52359877559829882</v>
      </c>
      <c r="AP161" s="19">
        <f t="shared" si="149"/>
        <v>29.999999999999996</v>
      </c>
      <c r="AQ161" s="19">
        <f t="shared" si="166"/>
        <v>135.06149999999937</v>
      </c>
      <c r="AR161" s="19">
        <f t="shared" si="150"/>
        <v>0.29999999999999993</v>
      </c>
      <c r="AS161" s="19">
        <f t="shared" si="151"/>
        <v>-0.51961524227066325</v>
      </c>
      <c r="AT161" s="4" t="s">
        <v>0</v>
      </c>
      <c r="AU161" s="4">
        <f t="shared" si="152"/>
        <v>2402</v>
      </c>
      <c r="AV161" s="19">
        <f t="shared" si="122"/>
        <v>127.27578333997114</v>
      </c>
      <c r="AW161" s="19">
        <f t="shared" si="123"/>
        <v>77.016384757729</v>
      </c>
      <c r="AX161" s="8">
        <f t="shared" si="153"/>
        <v>5</v>
      </c>
      <c r="AY161" s="4">
        <f t="shared" si="154"/>
        <v>12</v>
      </c>
      <c r="AZ161" s="8">
        <f t="shared" si="155"/>
        <v>1013.4</v>
      </c>
      <c r="BA161" s="4">
        <f t="shared" si="156"/>
        <v>0</v>
      </c>
      <c r="BB161" s="4">
        <f t="shared" si="157"/>
        <v>0</v>
      </c>
      <c r="BC161" s="4" t="str">
        <f t="shared" si="158"/>
        <v>G0</v>
      </c>
      <c r="BD161" s="4">
        <f t="shared" si="159"/>
        <v>0</v>
      </c>
      <c r="BE161" s="19">
        <f t="shared" si="160"/>
        <v>2.0054999999999752</v>
      </c>
      <c r="BF161" s="19">
        <f t="shared" si="161"/>
        <v>2.3370986821270296</v>
      </c>
      <c r="BG161" s="19">
        <f t="shared" si="162"/>
        <v>179.1056164196772</v>
      </c>
      <c r="BH161" s="1" t="str">
        <f t="shared" si="163"/>
        <v>T,2401,124.9,77.1,5,12,1013.3,0,0,G0,0</v>
      </c>
      <c r="BI161" s="1" t="str">
        <f t="shared" si="164"/>
        <v>T,2402,127.3,77.0,5,12,1013.4,0,0,G0,0</v>
      </c>
      <c r="BJ161" s="1" t="str">
        <f t="shared" si="124"/>
        <v/>
      </c>
      <c r="BK161" s="1" t="str">
        <f t="shared" si="125"/>
        <v>125.2,76.5,5.0,20.0,0.0,133.1,30.0,133.1</v>
      </c>
    </row>
    <row r="162" spans="1:63" x14ac:dyDescent="0.2">
      <c r="A162" s="4">
        <f t="shared" si="167"/>
        <v>13.399999999999968</v>
      </c>
      <c r="B162" s="4">
        <f t="shared" si="126"/>
        <v>66.999999999999844</v>
      </c>
      <c r="C162" s="4">
        <f t="shared" si="127"/>
        <v>1</v>
      </c>
      <c r="D162" s="4">
        <v>1</v>
      </c>
      <c r="E162" s="4">
        <f t="shared" si="128"/>
        <v>13.399999999999968</v>
      </c>
      <c r="F162" s="19">
        <f t="shared" si="112"/>
        <v>0</v>
      </c>
      <c r="G162" s="19">
        <f t="shared" si="129"/>
        <v>0</v>
      </c>
      <c r="H162" s="19"/>
      <c r="I162" s="19">
        <f t="shared" si="130"/>
        <v>126.97578333997114</v>
      </c>
      <c r="J162" s="19">
        <f t="shared" si="131"/>
        <v>77.53599999999966</v>
      </c>
      <c r="K162" s="19"/>
      <c r="L162" s="19">
        <f t="shared" si="132"/>
        <v>17.433091378180709</v>
      </c>
      <c r="M162" s="19">
        <f t="shared" si="133"/>
        <v>10.064999999999975</v>
      </c>
      <c r="N162" s="19">
        <f t="shared" si="134"/>
        <v>20.129999999999953</v>
      </c>
      <c r="O162" s="19">
        <f t="shared" si="135"/>
        <v>0.52359877559829882</v>
      </c>
      <c r="P162" s="19">
        <f t="shared" si="136"/>
        <v>29.999999999999996</v>
      </c>
      <c r="Q162" s="19">
        <f t="shared" si="165"/>
        <v>135.07199999999938</v>
      </c>
      <c r="R162" s="19">
        <f t="shared" si="137"/>
        <v>-0.29999999999999993</v>
      </c>
      <c r="S162" s="19">
        <f t="shared" si="138"/>
        <v>0.51961524227066325</v>
      </c>
      <c r="T162" s="4" t="s">
        <v>0</v>
      </c>
      <c r="U162" s="4">
        <f t="shared" si="139"/>
        <v>2401</v>
      </c>
      <c r="V162" s="19">
        <f t="shared" si="113"/>
        <v>126.67578333997115</v>
      </c>
      <c r="W162" s="19">
        <f t="shared" si="114"/>
        <v>78.055615242270321</v>
      </c>
      <c r="X162" s="8">
        <f t="shared" si="140"/>
        <v>5</v>
      </c>
      <c r="Y162" s="4">
        <f t="shared" si="115"/>
        <v>12</v>
      </c>
      <c r="Z162" s="8">
        <f t="shared" si="141"/>
        <v>1013.4</v>
      </c>
      <c r="AA162" s="4">
        <f t="shared" si="142"/>
        <v>0</v>
      </c>
      <c r="AB162" s="4">
        <f t="shared" si="143"/>
        <v>0</v>
      </c>
      <c r="AC162" s="4" t="str">
        <f t="shared" si="144"/>
        <v>G0</v>
      </c>
      <c r="AD162" s="4">
        <f t="shared" si="145"/>
        <v>0</v>
      </c>
      <c r="AE162" s="4">
        <f t="shared" si="146"/>
        <v>13.499999999999968</v>
      </c>
      <c r="AF162" s="19">
        <f t="shared" si="116"/>
        <v>0</v>
      </c>
      <c r="AG162" s="19">
        <f t="shared" si="117"/>
        <v>0</v>
      </c>
      <c r="AH162" s="19"/>
      <c r="AI162" s="19">
        <f t="shared" si="118"/>
        <v>128.72558766831759</v>
      </c>
      <c r="AJ162" s="19">
        <f t="shared" si="119"/>
        <v>78.546249999999674</v>
      </c>
      <c r="AK162" s="19"/>
      <c r="AL162" s="19">
        <f t="shared" si="120"/>
        <v>17.562995188748374</v>
      </c>
      <c r="AM162" s="19">
        <f t="shared" si="121"/>
        <v>10.139999999999976</v>
      </c>
      <c r="AN162" s="19">
        <f t="shared" si="147"/>
        <v>20.279999999999951</v>
      </c>
      <c r="AO162" s="19">
        <f t="shared" si="148"/>
        <v>0.52359877559829882</v>
      </c>
      <c r="AP162" s="19">
        <f t="shared" si="149"/>
        <v>29.999999999999996</v>
      </c>
      <c r="AQ162" s="19">
        <f t="shared" si="166"/>
        <v>137.08199999999937</v>
      </c>
      <c r="AR162" s="19">
        <f t="shared" si="150"/>
        <v>0.29999999999999993</v>
      </c>
      <c r="AS162" s="19">
        <f t="shared" si="151"/>
        <v>-0.51961524227066325</v>
      </c>
      <c r="AT162" s="4" t="s">
        <v>0</v>
      </c>
      <c r="AU162" s="4">
        <f t="shared" si="152"/>
        <v>2402</v>
      </c>
      <c r="AV162" s="19">
        <f t="shared" si="122"/>
        <v>129.0255876683176</v>
      </c>
      <c r="AW162" s="19">
        <f t="shared" si="123"/>
        <v>78.026634757729013</v>
      </c>
      <c r="AX162" s="8">
        <f t="shared" si="153"/>
        <v>5</v>
      </c>
      <c r="AY162" s="4">
        <f t="shared" si="154"/>
        <v>12</v>
      </c>
      <c r="AZ162" s="8">
        <f t="shared" si="155"/>
        <v>1013.5</v>
      </c>
      <c r="BA162" s="4">
        <f t="shared" si="156"/>
        <v>0</v>
      </c>
      <c r="BB162" s="4">
        <f t="shared" si="157"/>
        <v>0</v>
      </c>
      <c r="BC162" s="4" t="str">
        <f t="shared" si="158"/>
        <v>G0</v>
      </c>
      <c r="BD162" s="4">
        <f t="shared" si="159"/>
        <v>0</v>
      </c>
      <c r="BE162" s="19">
        <f t="shared" si="160"/>
        <v>2.0204999999999931</v>
      </c>
      <c r="BF162" s="19">
        <f t="shared" si="161"/>
        <v>2.3499830318536272</v>
      </c>
      <c r="BG162" s="19">
        <f t="shared" si="162"/>
        <v>179.29339849654704</v>
      </c>
      <c r="BH162" s="1" t="str">
        <f t="shared" si="163"/>
        <v>T,2401,126.7,78.1,5,12,1013.4,0,0,G0,0</v>
      </c>
      <c r="BI162" s="1" t="str">
        <f t="shared" si="164"/>
        <v>T,2402,129.0,78.0,5,12,1013.5,0,0,G0,0</v>
      </c>
      <c r="BJ162" s="1" t="str">
        <f t="shared" si="124"/>
        <v>T,2401,126.7,78.1,5,12,1013.4,0,0,G0,0|T,2402,129.0,78.0,5,12,1013.5,0,0,G0,0|</v>
      </c>
      <c r="BK162" s="1" t="str">
        <f t="shared" si="125"/>
        <v>127.0,77.5,5.0,20.1,0.0,135.1,30.0,135.1</v>
      </c>
    </row>
    <row r="163" spans="1:63" x14ac:dyDescent="0.2">
      <c r="A163" s="4">
        <f t="shared" si="167"/>
        <v>13.499999999999968</v>
      </c>
      <c r="B163" s="4">
        <f t="shared" si="126"/>
        <v>67.499999999999829</v>
      </c>
      <c r="C163" s="4">
        <f t="shared" si="127"/>
        <v>0</v>
      </c>
      <c r="D163" s="4">
        <v>1</v>
      </c>
      <c r="E163" s="4">
        <f t="shared" si="128"/>
        <v>13.499999999999968</v>
      </c>
      <c r="F163" s="19">
        <f t="shared" si="112"/>
        <v>0</v>
      </c>
      <c r="G163" s="19">
        <f t="shared" si="129"/>
        <v>0</v>
      </c>
      <c r="H163" s="19"/>
      <c r="I163" s="19">
        <f t="shared" si="130"/>
        <v>128.72558766831759</v>
      </c>
      <c r="J163" s="19">
        <f t="shared" si="131"/>
        <v>78.546249999999674</v>
      </c>
      <c r="K163" s="19"/>
      <c r="L163" s="19">
        <f t="shared" si="132"/>
        <v>17.562995188748374</v>
      </c>
      <c r="M163" s="19">
        <f t="shared" si="133"/>
        <v>10.139999999999976</v>
      </c>
      <c r="N163" s="19">
        <f t="shared" si="134"/>
        <v>20.279999999999951</v>
      </c>
      <c r="O163" s="19">
        <f t="shared" si="135"/>
        <v>0.52359877559829882</v>
      </c>
      <c r="P163" s="19">
        <f t="shared" si="136"/>
        <v>29.999999999999996</v>
      </c>
      <c r="Q163" s="19">
        <f t="shared" si="165"/>
        <v>137.09249999999938</v>
      </c>
      <c r="R163" s="19">
        <f t="shared" si="137"/>
        <v>-0.29999999999999993</v>
      </c>
      <c r="S163" s="19">
        <f t="shared" si="138"/>
        <v>0.51961524227066325</v>
      </c>
      <c r="T163" s="4" t="s">
        <v>0</v>
      </c>
      <c r="U163" s="4">
        <f t="shared" si="139"/>
        <v>2401</v>
      </c>
      <c r="V163" s="19">
        <f t="shared" si="113"/>
        <v>128.42558766831758</v>
      </c>
      <c r="W163" s="19">
        <f t="shared" si="114"/>
        <v>79.065865242270334</v>
      </c>
      <c r="X163" s="8">
        <f t="shared" si="140"/>
        <v>5</v>
      </c>
      <c r="Y163" s="4">
        <f t="shared" si="115"/>
        <v>12</v>
      </c>
      <c r="Z163" s="8">
        <f t="shared" si="141"/>
        <v>1013.5</v>
      </c>
      <c r="AA163" s="4">
        <f t="shared" si="142"/>
        <v>0</v>
      </c>
      <c r="AB163" s="4">
        <f t="shared" si="143"/>
        <v>0</v>
      </c>
      <c r="AC163" s="4" t="str">
        <f t="shared" si="144"/>
        <v>G0</v>
      </c>
      <c r="AD163" s="4">
        <f t="shared" si="145"/>
        <v>0</v>
      </c>
      <c r="AE163" s="4">
        <f t="shared" si="146"/>
        <v>13.599999999999968</v>
      </c>
      <c r="AF163" s="19">
        <f t="shared" si="116"/>
        <v>0</v>
      </c>
      <c r="AG163" s="19">
        <f t="shared" si="117"/>
        <v>0</v>
      </c>
      <c r="AH163" s="19"/>
      <c r="AI163" s="19">
        <f t="shared" si="118"/>
        <v>130.4883823777208</v>
      </c>
      <c r="AJ163" s="19">
        <f t="shared" si="119"/>
        <v>79.563999999999652</v>
      </c>
      <c r="AK163" s="19"/>
      <c r="AL163" s="19">
        <f t="shared" si="120"/>
        <v>17.692898999316039</v>
      </c>
      <c r="AM163" s="19">
        <f t="shared" si="121"/>
        <v>10.214999999999975</v>
      </c>
      <c r="AN163" s="19">
        <f t="shared" si="147"/>
        <v>20.42999999999995</v>
      </c>
      <c r="AO163" s="19">
        <f t="shared" si="148"/>
        <v>0.52359877559829882</v>
      </c>
      <c r="AP163" s="19">
        <f t="shared" si="149"/>
        <v>29.999999999999996</v>
      </c>
      <c r="AQ163" s="19">
        <f t="shared" si="166"/>
        <v>139.11749999999935</v>
      </c>
      <c r="AR163" s="19">
        <f t="shared" si="150"/>
        <v>0.29999999999999993</v>
      </c>
      <c r="AS163" s="19">
        <f t="shared" si="151"/>
        <v>-0.51961524227066325</v>
      </c>
      <c r="AT163" s="4" t="s">
        <v>0</v>
      </c>
      <c r="AU163" s="4">
        <f t="shared" si="152"/>
        <v>2402</v>
      </c>
      <c r="AV163" s="19">
        <f t="shared" si="122"/>
        <v>130.78838237772081</v>
      </c>
      <c r="AW163" s="19">
        <f t="shared" si="123"/>
        <v>79.044384757728992</v>
      </c>
      <c r="AX163" s="8">
        <f t="shared" si="153"/>
        <v>5</v>
      </c>
      <c r="AY163" s="4">
        <f t="shared" si="154"/>
        <v>12</v>
      </c>
      <c r="AZ163" s="8">
        <f t="shared" si="155"/>
        <v>1013.6</v>
      </c>
      <c r="BA163" s="4">
        <f t="shared" si="156"/>
        <v>0</v>
      </c>
      <c r="BB163" s="4">
        <f t="shared" si="157"/>
        <v>0</v>
      </c>
      <c r="BC163" s="4" t="str">
        <f t="shared" si="158"/>
        <v>G0</v>
      </c>
      <c r="BD163" s="4">
        <f t="shared" si="159"/>
        <v>0</v>
      </c>
      <c r="BE163" s="19">
        <f t="shared" si="160"/>
        <v>2.0354999999999759</v>
      </c>
      <c r="BF163" s="19">
        <f t="shared" si="161"/>
        <v>2.362892348373077</v>
      </c>
      <c r="BG163" s="19">
        <f t="shared" si="162"/>
        <v>179.47913071055086</v>
      </c>
      <c r="BH163" s="1" t="str">
        <f t="shared" si="163"/>
        <v>T,2401,128.4,79.1,5,12,1013.5,0,0,G0,0</v>
      </c>
      <c r="BI163" s="1" t="str">
        <f t="shared" si="164"/>
        <v>T,2402,130.8,79.0,5,12,1013.6,0,0,G0,0</v>
      </c>
      <c r="BJ163" s="1" t="str">
        <f t="shared" si="124"/>
        <v/>
      </c>
      <c r="BK163" s="1" t="str">
        <f t="shared" si="125"/>
        <v>128.7,78.5,5.0,20.3,0.0,137.1,30.0,137.1</v>
      </c>
    </row>
    <row r="164" spans="1:63" x14ac:dyDescent="0.2">
      <c r="A164" s="4">
        <f t="shared" si="167"/>
        <v>13.599999999999968</v>
      </c>
      <c r="B164" s="4">
        <f t="shared" si="126"/>
        <v>67.999999999999829</v>
      </c>
      <c r="C164" s="4">
        <f t="shared" si="127"/>
        <v>1</v>
      </c>
      <c r="D164" s="4">
        <v>1</v>
      </c>
      <c r="E164" s="4">
        <f t="shared" si="128"/>
        <v>13.599999999999968</v>
      </c>
      <c r="F164" s="19">
        <f t="shared" si="112"/>
        <v>0</v>
      </c>
      <c r="G164" s="19">
        <f t="shared" si="129"/>
        <v>0</v>
      </c>
      <c r="H164" s="19"/>
      <c r="I164" s="19">
        <f t="shared" si="130"/>
        <v>130.4883823777208</v>
      </c>
      <c r="J164" s="19">
        <f t="shared" si="131"/>
        <v>79.563999999999652</v>
      </c>
      <c r="K164" s="19"/>
      <c r="L164" s="19">
        <f t="shared" si="132"/>
        <v>17.692898999316039</v>
      </c>
      <c r="M164" s="19">
        <f t="shared" si="133"/>
        <v>10.214999999999975</v>
      </c>
      <c r="N164" s="19">
        <f t="shared" si="134"/>
        <v>20.42999999999995</v>
      </c>
      <c r="O164" s="19">
        <f t="shared" si="135"/>
        <v>0.52359877559829882</v>
      </c>
      <c r="P164" s="19">
        <f t="shared" si="136"/>
        <v>29.999999999999996</v>
      </c>
      <c r="Q164" s="19">
        <f t="shared" si="165"/>
        <v>139.12799999999936</v>
      </c>
      <c r="R164" s="19">
        <f t="shared" si="137"/>
        <v>-0.29999999999999993</v>
      </c>
      <c r="S164" s="19">
        <f t="shared" si="138"/>
        <v>0.51961524227066325</v>
      </c>
      <c r="T164" s="4" t="s">
        <v>0</v>
      </c>
      <c r="U164" s="4">
        <f t="shared" si="139"/>
        <v>2401</v>
      </c>
      <c r="V164" s="19">
        <f t="shared" si="113"/>
        <v>130.18838237772079</v>
      </c>
      <c r="W164" s="19">
        <f t="shared" si="114"/>
        <v>80.083615242270312</v>
      </c>
      <c r="X164" s="8">
        <f t="shared" si="140"/>
        <v>5</v>
      </c>
      <c r="Y164" s="4">
        <f t="shared" si="115"/>
        <v>12</v>
      </c>
      <c r="Z164" s="8">
        <f t="shared" si="141"/>
        <v>1013.6</v>
      </c>
      <c r="AA164" s="4">
        <f t="shared" si="142"/>
        <v>0</v>
      </c>
      <c r="AB164" s="4">
        <f t="shared" si="143"/>
        <v>0</v>
      </c>
      <c r="AC164" s="4" t="str">
        <f t="shared" si="144"/>
        <v>G0</v>
      </c>
      <c r="AD164" s="4">
        <f t="shared" si="145"/>
        <v>0</v>
      </c>
      <c r="AE164" s="4">
        <f t="shared" si="146"/>
        <v>13.699999999999967</v>
      </c>
      <c r="AF164" s="19">
        <f t="shared" si="116"/>
        <v>0</v>
      </c>
      <c r="AG164" s="19">
        <f t="shared" si="117"/>
        <v>0</v>
      </c>
      <c r="AH164" s="19"/>
      <c r="AI164" s="19">
        <f t="shared" si="118"/>
        <v>132.2641674681808</v>
      </c>
      <c r="AJ164" s="19">
        <f t="shared" si="119"/>
        <v>80.589249999999652</v>
      </c>
      <c r="AK164" s="19"/>
      <c r="AL164" s="19">
        <f t="shared" si="120"/>
        <v>17.822802809883704</v>
      </c>
      <c r="AM164" s="19">
        <f t="shared" si="121"/>
        <v>10.289999999999974</v>
      </c>
      <c r="AN164" s="19">
        <f t="shared" si="147"/>
        <v>20.579999999999952</v>
      </c>
      <c r="AO164" s="19">
        <f t="shared" si="148"/>
        <v>0.52359877559829882</v>
      </c>
      <c r="AP164" s="19">
        <f t="shared" si="149"/>
        <v>29.999999999999996</v>
      </c>
      <c r="AQ164" s="19">
        <f t="shared" si="166"/>
        <v>141.16799999999935</v>
      </c>
      <c r="AR164" s="19">
        <f t="shared" si="150"/>
        <v>0.29999999999999993</v>
      </c>
      <c r="AS164" s="19">
        <f t="shared" si="151"/>
        <v>-0.51961524227066325</v>
      </c>
      <c r="AT164" s="4" t="s">
        <v>0</v>
      </c>
      <c r="AU164" s="4">
        <f t="shared" si="152"/>
        <v>2402</v>
      </c>
      <c r="AV164" s="19">
        <f t="shared" si="122"/>
        <v>132.56416746818081</v>
      </c>
      <c r="AW164" s="19">
        <f t="shared" si="123"/>
        <v>80.069634757728991</v>
      </c>
      <c r="AX164" s="8">
        <f t="shared" si="153"/>
        <v>5</v>
      </c>
      <c r="AY164" s="4">
        <f t="shared" si="154"/>
        <v>12</v>
      </c>
      <c r="AZ164" s="8">
        <f t="shared" si="155"/>
        <v>1013.6999999999999</v>
      </c>
      <c r="BA164" s="4">
        <f t="shared" si="156"/>
        <v>0</v>
      </c>
      <c r="BB164" s="4">
        <f t="shared" si="157"/>
        <v>0</v>
      </c>
      <c r="BC164" s="4" t="str">
        <f t="shared" si="158"/>
        <v>G0</v>
      </c>
      <c r="BD164" s="4">
        <f t="shared" si="159"/>
        <v>0</v>
      </c>
      <c r="BE164" s="19">
        <f t="shared" si="160"/>
        <v>2.0505000000000115</v>
      </c>
      <c r="BF164" s="19">
        <f t="shared" si="161"/>
        <v>2.3758262247058752</v>
      </c>
      <c r="BG164" s="19">
        <f t="shared" si="162"/>
        <v>179.66284260425016</v>
      </c>
      <c r="BH164" s="1" t="str">
        <f t="shared" si="163"/>
        <v>T,2401,130.2,80.1,5,12,1013.6,0,0,G0,0</v>
      </c>
      <c r="BI164" s="1" t="str">
        <f t="shared" si="164"/>
        <v>T,2402,132.6,80.1,5,12,1013.7,0,0,G0,0</v>
      </c>
      <c r="BJ164" s="1" t="str">
        <f t="shared" si="124"/>
        <v>T,2401,130.2,80.1,5,12,1013.6,0,0,G0,0|T,2402,132.6,80.1,5,12,1013.7,0,0,G0,0|</v>
      </c>
      <c r="BK164" s="1" t="str">
        <f t="shared" si="125"/>
        <v>130.5,79.6,5.0,20.4,0.0,139.1,30.0,139.1</v>
      </c>
    </row>
    <row r="165" spans="1:63" x14ac:dyDescent="0.2">
      <c r="A165" s="4">
        <f t="shared" si="167"/>
        <v>13.699999999999967</v>
      </c>
      <c r="B165" s="4">
        <f t="shared" si="126"/>
        <v>68.499999999999829</v>
      </c>
      <c r="C165" s="4">
        <f t="shared" si="127"/>
        <v>0</v>
      </c>
      <c r="D165" s="4">
        <v>1</v>
      </c>
      <c r="E165" s="4">
        <f t="shared" si="128"/>
        <v>13.699999999999967</v>
      </c>
      <c r="F165" s="19">
        <f t="shared" si="112"/>
        <v>0</v>
      </c>
      <c r="G165" s="19">
        <f t="shared" si="129"/>
        <v>0</v>
      </c>
      <c r="H165" s="19"/>
      <c r="I165" s="19">
        <f t="shared" si="130"/>
        <v>132.2641674681808</v>
      </c>
      <c r="J165" s="19">
        <f t="shared" si="131"/>
        <v>80.589249999999652</v>
      </c>
      <c r="K165" s="19"/>
      <c r="L165" s="19">
        <f t="shared" si="132"/>
        <v>17.822802809883704</v>
      </c>
      <c r="M165" s="19">
        <f t="shared" si="133"/>
        <v>10.289999999999974</v>
      </c>
      <c r="N165" s="19">
        <f t="shared" si="134"/>
        <v>20.579999999999952</v>
      </c>
      <c r="O165" s="19">
        <f t="shared" si="135"/>
        <v>0.52359877559829882</v>
      </c>
      <c r="P165" s="19">
        <f t="shared" si="136"/>
        <v>29.999999999999996</v>
      </c>
      <c r="Q165" s="19">
        <f t="shared" si="165"/>
        <v>141.17849999999936</v>
      </c>
      <c r="R165" s="19">
        <f t="shared" si="137"/>
        <v>-0.29999999999999993</v>
      </c>
      <c r="S165" s="19">
        <f t="shared" si="138"/>
        <v>0.51961524227066325</v>
      </c>
      <c r="T165" s="4" t="s">
        <v>0</v>
      </c>
      <c r="U165" s="4">
        <f t="shared" si="139"/>
        <v>2401</v>
      </c>
      <c r="V165" s="19">
        <f t="shared" si="113"/>
        <v>131.96416746818079</v>
      </c>
      <c r="W165" s="19">
        <f t="shared" si="114"/>
        <v>81.108865242270312</v>
      </c>
      <c r="X165" s="8">
        <f t="shared" si="140"/>
        <v>5</v>
      </c>
      <c r="Y165" s="4">
        <f t="shared" si="115"/>
        <v>12</v>
      </c>
      <c r="Z165" s="8">
        <f t="shared" si="141"/>
        <v>1013.6999999999999</v>
      </c>
      <c r="AA165" s="4">
        <f t="shared" si="142"/>
        <v>0</v>
      </c>
      <c r="AB165" s="4">
        <f t="shared" si="143"/>
        <v>0</v>
      </c>
      <c r="AC165" s="4" t="str">
        <f t="shared" si="144"/>
        <v>G0</v>
      </c>
      <c r="AD165" s="4">
        <f t="shared" si="145"/>
        <v>0</v>
      </c>
      <c r="AE165" s="4">
        <f t="shared" si="146"/>
        <v>13.799999999999967</v>
      </c>
      <c r="AF165" s="19">
        <f t="shared" si="116"/>
        <v>0</v>
      </c>
      <c r="AG165" s="19">
        <f t="shared" si="117"/>
        <v>0</v>
      </c>
      <c r="AH165" s="19"/>
      <c r="AI165" s="19">
        <f t="shared" si="118"/>
        <v>134.05294293969754</v>
      </c>
      <c r="AJ165" s="19">
        <f t="shared" si="119"/>
        <v>81.62199999999963</v>
      </c>
      <c r="AK165" s="19"/>
      <c r="AL165" s="19">
        <f t="shared" si="120"/>
        <v>17.952706620451373</v>
      </c>
      <c r="AM165" s="19">
        <f t="shared" si="121"/>
        <v>10.364999999999974</v>
      </c>
      <c r="AN165" s="19">
        <f t="shared" si="147"/>
        <v>20.729999999999954</v>
      </c>
      <c r="AO165" s="19">
        <f t="shared" si="148"/>
        <v>0.52359877559829882</v>
      </c>
      <c r="AP165" s="19">
        <f t="shared" si="149"/>
        <v>29.999999999999996</v>
      </c>
      <c r="AQ165" s="19">
        <f t="shared" si="166"/>
        <v>143.23349999999934</v>
      </c>
      <c r="AR165" s="19">
        <f t="shared" si="150"/>
        <v>0.29999999999999993</v>
      </c>
      <c r="AS165" s="19">
        <f t="shared" si="151"/>
        <v>-0.51961524227066325</v>
      </c>
      <c r="AT165" s="4" t="s">
        <v>0</v>
      </c>
      <c r="AU165" s="4">
        <f t="shared" si="152"/>
        <v>2402</v>
      </c>
      <c r="AV165" s="19">
        <f t="shared" si="122"/>
        <v>134.35294293969756</v>
      </c>
      <c r="AW165" s="19">
        <f t="shared" si="123"/>
        <v>81.10238475772897</v>
      </c>
      <c r="AX165" s="8">
        <f t="shared" si="153"/>
        <v>5</v>
      </c>
      <c r="AY165" s="4">
        <f t="shared" si="154"/>
        <v>12</v>
      </c>
      <c r="AZ165" s="8">
        <f t="shared" si="155"/>
        <v>1013.8</v>
      </c>
      <c r="BA165" s="4">
        <f t="shared" si="156"/>
        <v>0</v>
      </c>
      <c r="BB165" s="4">
        <f t="shared" si="157"/>
        <v>0</v>
      </c>
      <c r="BC165" s="4" t="str">
        <f t="shared" si="158"/>
        <v>G0</v>
      </c>
      <c r="BD165" s="4">
        <f t="shared" si="159"/>
        <v>0</v>
      </c>
      <c r="BE165" s="19">
        <f t="shared" si="160"/>
        <v>2.0654999999999766</v>
      </c>
      <c r="BF165" s="19">
        <f t="shared" si="161"/>
        <v>2.3887842619207031</v>
      </c>
      <c r="BG165" s="19">
        <f t="shared" si="162"/>
        <v>179.84456324717627</v>
      </c>
      <c r="BH165" s="1" t="str">
        <f t="shared" si="163"/>
        <v>T,2401,132.0,81.1,5,12,1013.7,0,0,G0,0</v>
      </c>
      <c r="BI165" s="1" t="str">
        <f t="shared" si="164"/>
        <v>T,2402,134.4,81.1,5,12,1013.8,0,0,G0,0</v>
      </c>
      <c r="BJ165" s="1" t="str">
        <f t="shared" si="124"/>
        <v/>
      </c>
      <c r="BK165" s="1" t="str">
        <f t="shared" si="125"/>
        <v>132.3,80.6,5.0,20.6,0.0,141.2,30.0,141.2</v>
      </c>
    </row>
    <row r="166" spans="1:63" x14ac:dyDescent="0.2">
      <c r="A166" s="4">
        <f t="shared" si="167"/>
        <v>13.799999999999967</v>
      </c>
      <c r="B166" s="4">
        <f t="shared" si="126"/>
        <v>68.999999999999829</v>
      </c>
      <c r="C166" s="4">
        <f t="shared" si="127"/>
        <v>1</v>
      </c>
      <c r="D166" s="4">
        <v>1</v>
      </c>
      <c r="E166" s="4">
        <f t="shared" si="128"/>
        <v>13.799999999999967</v>
      </c>
      <c r="F166" s="19">
        <f t="shared" si="112"/>
        <v>0</v>
      </c>
      <c r="G166" s="19">
        <f t="shared" si="129"/>
        <v>0</v>
      </c>
      <c r="H166" s="19"/>
      <c r="I166" s="19">
        <f t="shared" si="130"/>
        <v>134.05294293969754</v>
      </c>
      <c r="J166" s="19">
        <f t="shared" si="131"/>
        <v>81.62199999999963</v>
      </c>
      <c r="K166" s="19"/>
      <c r="L166" s="19">
        <f t="shared" si="132"/>
        <v>17.952706620451373</v>
      </c>
      <c r="M166" s="19">
        <f t="shared" si="133"/>
        <v>10.364999999999974</v>
      </c>
      <c r="N166" s="19">
        <f t="shared" si="134"/>
        <v>20.729999999999954</v>
      </c>
      <c r="O166" s="19">
        <f t="shared" si="135"/>
        <v>0.52359877559829882</v>
      </c>
      <c r="P166" s="19">
        <f t="shared" si="136"/>
        <v>29.999999999999996</v>
      </c>
      <c r="Q166" s="19">
        <f t="shared" si="165"/>
        <v>143.24399999999935</v>
      </c>
      <c r="R166" s="19">
        <f t="shared" si="137"/>
        <v>-0.29999999999999993</v>
      </c>
      <c r="S166" s="19">
        <f t="shared" si="138"/>
        <v>0.51961524227066325</v>
      </c>
      <c r="T166" s="4" t="s">
        <v>0</v>
      </c>
      <c r="U166" s="4">
        <f t="shared" si="139"/>
        <v>2401</v>
      </c>
      <c r="V166" s="19">
        <f t="shared" si="113"/>
        <v>133.75294293969753</v>
      </c>
      <c r="W166" s="19">
        <f t="shared" si="114"/>
        <v>82.141615242270291</v>
      </c>
      <c r="X166" s="8">
        <f t="shared" si="140"/>
        <v>5</v>
      </c>
      <c r="Y166" s="4">
        <f t="shared" si="115"/>
        <v>12</v>
      </c>
      <c r="Z166" s="8">
        <f t="shared" si="141"/>
        <v>1013.8</v>
      </c>
      <c r="AA166" s="4">
        <f t="shared" si="142"/>
        <v>0</v>
      </c>
      <c r="AB166" s="4">
        <f t="shared" si="143"/>
        <v>0</v>
      </c>
      <c r="AC166" s="4" t="str">
        <f t="shared" si="144"/>
        <v>G0</v>
      </c>
      <c r="AD166" s="4">
        <f t="shared" si="145"/>
        <v>0</v>
      </c>
      <c r="AE166" s="4">
        <f t="shared" si="146"/>
        <v>13.899999999999967</v>
      </c>
      <c r="AF166" s="19">
        <f t="shared" si="116"/>
        <v>0</v>
      </c>
      <c r="AG166" s="19">
        <f t="shared" si="117"/>
        <v>0</v>
      </c>
      <c r="AH166" s="19"/>
      <c r="AI166" s="19">
        <f t="shared" si="118"/>
        <v>135.85470879227105</v>
      </c>
      <c r="AJ166" s="19">
        <f t="shared" si="119"/>
        <v>82.662249999999645</v>
      </c>
      <c r="AK166" s="19"/>
      <c r="AL166" s="19">
        <f t="shared" si="120"/>
        <v>18.082610431019038</v>
      </c>
      <c r="AM166" s="19">
        <f t="shared" si="121"/>
        <v>10.439999999999975</v>
      </c>
      <c r="AN166" s="19">
        <f t="shared" si="147"/>
        <v>20.879999999999953</v>
      </c>
      <c r="AO166" s="19">
        <f t="shared" si="148"/>
        <v>0.52359877559829882</v>
      </c>
      <c r="AP166" s="19">
        <f t="shared" si="149"/>
        <v>29.999999999999996</v>
      </c>
      <c r="AQ166" s="19">
        <f t="shared" si="166"/>
        <v>145.31399999999934</v>
      </c>
      <c r="AR166" s="19">
        <f t="shared" si="150"/>
        <v>0.29999999999999993</v>
      </c>
      <c r="AS166" s="19">
        <f t="shared" si="151"/>
        <v>-0.51961524227066325</v>
      </c>
      <c r="AT166" s="4" t="s">
        <v>0</v>
      </c>
      <c r="AU166" s="4">
        <f t="shared" si="152"/>
        <v>2402</v>
      </c>
      <c r="AV166" s="19">
        <f t="shared" si="122"/>
        <v>136.15470879227107</v>
      </c>
      <c r="AW166" s="19">
        <f t="shared" si="123"/>
        <v>82.142634757728985</v>
      </c>
      <c r="AX166" s="8">
        <f t="shared" si="153"/>
        <v>5</v>
      </c>
      <c r="AY166" s="4">
        <f t="shared" si="154"/>
        <v>12</v>
      </c>
      <c r="AZ166" s="8">
        <f t="shared" si="155"/>
        <v>1013.9</v>
      </c>
      <c r="BA166" s="4">
        <f t="shared" si="156"/>
        <v>0</v>
      </c>
      <c r="BB166" s="4">
        <f t="shared" si="157"/>
        <v>0</v>
      </c>
      <c r="BC166" s="4" t="str">
        <f t="shared" si="158"/>
        <v>G0</v>
      </c>
      <c r="BD166" s="4">
        <f t="shared" si="159"/>
        <v>0</v>
      </c>
      <c r="BE166" s="19">
        <f t="shared" si="160"/>
        <v>2.0804999999999949</v>
      </c>
      <c r="BF166" s="19">
        <f t="shared" si="161"/>
        <v>2.4017660689584321</v>
      </c>
      <c r="BG166" s="19">
        <f t="shared" si="162"/>
        <v>-179.97567875762726</v>
      </c>
      <c r="BH166" s="1" t="str">
        <f t="shared" si="163"/>
        <v>T,2401,133.8,82.1,5,12,1013.8,0,0,G0,0</v>
      </c>
      <c r="BI166" s="1" t="str">
        <f t="shared" si="164"/>
        <v>T,2402,136.2,82.1,5,12,1013.9,0,0,G0,0</v>
      </c>
      <c r="BJ166" s="1" t="str">
        <f t="shared" si="124"/>
        <v>T,2401,133.8,82.1,5,12,1013.8,0,0,G0,0|T,2402,136.2,82.1,5,12,1013.9,0,0,G0,0|</v>
      </c>
      <c r="BK166" s="1" t="str">
        <f t="shared" si="125"/>
        <v>134.1,81.6,5.0,20.7,0.0,143.2,30.0,143.2</v>
      </c>
    </row>
    <row r="167" spans="1:63" x14ac:dyDescent="0.2">
      <c r="A167" s="4">
        <f t="shared" si="167"/>
        <v>13.899999999999967</v>
      </c>
      <c r="B167" s="4">
        <f t="shared" si="126"/>
        <v>69.499999999999829</v>
      </c>
      <c r="C167" s="4">
        <f t="shared" si="127"/>
        <v>0</v>
      </c>
      <c r="D167" s="4">
        <v>1</v>
      </c>
      <c r="E167" s="4">
        <f t="shared" si="128"/>
        <v>13.899999999999967</v>
      </c>
      <c r="F167" s="19">
        <f t="shared" si="112"/>
        <v>0</v>
      </c>
      <c r="G167" s="19">
        <f t="shared" si="129"/>
        <v>0</v>
      </c>
      <c r="H167" s="19"/>
      <c r="I167" s="19">
        <f t="shared" si="130"/>
        <v>135.85470879227105</v>
      </c>
      <c r="J167" s="19">
        <f t="shared" si="131"/>
        <v>82.662249999999645</v>
      </c>
      <c r="K167" s="19"/>
      <c r="L167" s="19">
        <f t="shared" si="132"/>
        <v>18.082610431019038</v>
      </c>
      <c r="M167" s="19">
        <f t="shared" si="133"/>
        <v>10.439999999999975</v>
      </c>
      <c r="N167" s="19">
        <f t="shared" si="134"/>
        <v>20.879999999999953</v>
      </c>
      <c r="O167" s="19">
        <f t="shared" si="135"/>
        <v>0.52359877559829882</v>
      </c>
      <c r="P167" s="19">
        <f t="shared" si="136"/>
        <v>29.999999999999996</v>
      </c>
      <c r="Q167" s="19">
        <f t="shared" si="165"/>
        <v>145.32449999999935</v>
      </c>
      <c r="R167" s="19">
        <f t="shared" si="137"/>
        <v>-0.29999999999999993</v>
      </c>
      <c r="S167" s="19">
        <f t="shared" si="138"/>
        <v>0.51961524227066325</v>
      </c>
      <c r="T167" s="4" t="s">
        <v>0</v>
      </c>
      <c r="U167" s="4">
        <f t="shared" si="139"/>
        <v>2401</v>
      </c>
      <c r="V167" s="19">
        <f t="shared" si="113"/>
        <v>135.55470879227104</v>
      </c>
      <c r="W167" s="19">
        <f t="shared" si="114"/>
        <v>83.181865242270305</v>
      </c>
      <c r="X167" s="8">
        <f t="shared" si="140"/>
        <v>5</v>
      </c>
      <c r="Y167" s="4">
        <f t="shared" si="115"/>
        <v>12</v>
      </c>
      <c r="Z167" s="8">
        <f t="shared" si="141"/>
        <v>1013.9</v>
      </c>
      <c r="AA167" s="4">
        <f t="shared" si="142"/>
        <v>0</v>
      </c>
      <c r="AB167" s="4">
        <f t="shared" si="143"/>
        <v>0</v>
      </c>
      <c r="AC167" s="4" t="str">
        <f t="shared" si="144"/>
        <v>G0</v>
      </c>
      <c r="AD167" s="4">
        <f t="shared" si="145"/>
        <v>0</v>
      </c>
      <c r="AE167" s="4">
        <f t="shared" si="146"/>
        <v>13.999999999999966</v>
      </c>
      <c r="AF167" s="19">
        <f t="shared" si="116"/>
        <v>0</v>
      </c>
      <c r="AG167" s="19">
        <f t="shared" si="117"/>
        <v>0</v>
      </c>
      <c r="AH167" s="19"/>
      <c r="AI167" s="19">
        <f t="shared" si="118"/>
        <v>137.66946502590133</v>
      </c>
      <c r="AJ167" s="19">
        <f t="shared" si="119"/>
        <v>83.709999999999624</v>
      </c>
      <c r="AK167" s="19"/>
      <c r="AL167" s="19">
        <f t="shared" si="120"/>
        <v>18.212514241586703</v>
      </c>
      <c r="AM167" s="19">
        <f t="shared" si="121"/>
        <v>10.514999999999974</v>
      </c>
      <c r="AN167" s="19">
        <f t="shared" si="147"/>
        <v>21.029999999999951</v>
      </c>
      <c r="AO167" s="19">
        <f t="shared" si="148"/>
        <v>0.52359877559829882</v>
      </c>
      <c r="AP167" s="19">
        <f t="shared" si="149"/>
        <v>29.999999999999996</v>
      </c>
      <c r="AQ167" s="19">
        <f t="shared" si="166"/>
        <v>147.40949999999933</v>
      </c>
      <c r="AR167" s="19">
        <f t="shared" si="150"/>
        <v>0.29999999999999993</v>
      </c>
      <c r="AS167" s="19">
        <f t="shared" si="151"/>
        <v>-0.51961524227066325</v>
      </c>
      <c r="AT167" s="4" t="s">
        <v>0</v>
      </c>
      <c r="AU167" s="4">
        <f t="shared" si="152"/>
        <v>2402</v>
      </c>
      <c r="AV167" s="19">
        <f t="shared" si="122"/>
        <v>137.96946502590134</v>
      </c>
      <c r="AW167" s="19">
        <f t="shared" si="123"/>
        <v>83.190384757728964</v>
      </c>
      <c r="AX167" s="8">
        <f t="shared" si="153"/>
        <v>5</v>
      </c>
      <c r="AY167" s="4">
        <f t="shared" si="154"/>
        <v>12</v>
      </c>
      <c r="AZ167" s="8">
        <f t="shared" si="155"/>
        <v>1014</v>
      </c>
      <c r="BA167" s="4">
        <f t="shared" si="156"/>
        <v>0</v>
      </c>
      <c r="BB167" s="4">
        <f t="shared" si="157"/>
        <v>0</v>
      </c>
      <c r="BC167" s="4" t="str">
        <f t="shared" si="158"/>
        <v>G0</v>
      </c>
      <c r="BD167" s="4">
        <f t="shared" si="159"/>
        <v>0</v>
      </c>
      <c r="BE167" s="19">
        <f t="shared" si="160"/>
        <v>2.0954999999999773</v>
      </c>
      <c r="BF167" s="19">
        <f t="shared" si="161"/>
        <v>2.4147712624594573</v>
      </c>
      <c r="BG167" s="19">
        <f t="shared" si="162"/>
        <v>-179.79785526706695</v>
      </c>
      <c r="BH167" s="1" t="str">
        <f t="shared" si="163"/>
        <v>T,2401,135.6,83.2,5,12,1013.9,0,0,G0,0</v>
      </c>
      <c r="BI167" s="1" t="str">
        <f t="shared" si="164"/>
        <v>T,2402,138.0,83.2,5,12,1014.0,0,0,G0,0</v>
      </c>
      <c r="BJ167" s="1" t="str">
        <f t="shared" si="124"/>
        <v/>
      </c>
      <c r="BK167" s="1" t="str">
        <f t="shared" si="125"/>
        <v>135.9,82.7,5.0,20.9,0.0,145.3,30.0,145.3</v>
      </c>
    </row>
    <row r="168" spans="1:63" x14ac:dyDescent="0.2">
      <c r="A168" s="4">
        <f t="shared" si="167"/>
        <v>13.999999999999966</v>
      </c>
      <c r="B168" s="4">
        <f t="shared" si="126"/>
        <v>69.999999999999829</v>
      </c>
      <c r="C168" s="4">
        <f t="shared" si="127"/>
        <v>1</v>
      </c>
      <c r="D168" s="4">
        <v>1</v>
      </c>
      <c r="E168" s="4">
        <f t="shared" si="128"/>
        <v>13.999999999999966</v>
      </c>
      <c r="F168" s="19">
        <f t="shared" si="112"/>
        <v>0</v>
      </c>
      <c r="G168" s="19">
        <f t="shared" si="129"/>
        <v>0</v>
      </c>
      <c r="H168" s="19"/>
      <c r="I168" s="19">
        <f t="shared" si="130"/>
        <v>137.66946502590133</v>
      </c>
      <c r="J168" s="19">
        <f t="shared" si="131"/>
        <v>83.709999999999624</v>
      </c>
      <c r="K168" s="19"/>
      <c r="L168" s="19">
        <f t="shared" si="132"/>
        <v>18.212514241586703</v>
      </c>
      <c r="M168" s="19">
        <f t="shared" si="133"/>
        <v>10.514999999999974</v>
      </c>
      <c r="N168" s="19">
        <f t="shared" si="134"/>
        <v>21.029999999999951</v>
      </c>
      <c r="O168" s="19">
        <f t="shared" si="135"/>
        <v>0.52359877559829882</v>
      </c>
      <c r="P168" s="19">
        <f t="shared" si="136"/>
        <v>29.999999999999996</v>
      </c>
      <c r="Q168" s="19">
        <f t="shared" si="165"/>
        <v>147.41999999999933</v>
      </c>
      <c r="R168" s="19">
        <f t="shared" si="137"/>
        <v>-0.29999999999999993</v>
      </c>
      <c r="S168" s="19">
        <f t="shared" si="138"/>
        <v>0.51961524227066325</v>
      </c>
      <c r="T168" s="4" t="s">
        <v>0</v>
      </c>
      <c r="U168" s="4">
        <f t="shared" si="139"/>
        <v>2401</v>
      </c>
      <c r="V168" s="19">
        <f t="shared" si="113"/>
        <v>137.36946502590132</v>
      </c>
      <c r="W168" s="19">
        <f t="shared" si="114"/>
        <v>84.229615242270285</v>
      </c>
      <c r="X168" s="8">
        <f t="shared" si="140"/>
        <v>5</v>
      </c>
      <c r="Y168" s="4">
        <f t="shared" si="115"/>
        <v>12</v>
      </c>
      <c r="Z168" s="8">
        <f t="shared" si="141"/>
        <v>1014</v>
      </c>
      <c r="AA168" s="4">
        <f t="shared" si="142"/>
        <v>0</v>
      </c>
      <c r="AB168" s="4">
        <f t="shared" si="143"/>
        <v>0</v>
      </c>
      <c r="AC168" s="4" t="str">
        <f t="shared" si="144"/>
        <v>G0</v>
      </c>
      <c r="AD168" s="4">
        <f t="shared" si="145"/>
        <v>0</v>
      </c>
      <c r="AE168" s="4">
        <f t="shared" si="146"/>
        <v>14.099999999999966</v>
      </c>
      <c r="AF168" s="19">
        <f t="shared" si="116"/>
        <v>0</v>
      </c>
      <c r="AG168" s="19">
        <f t="shared" si="117"/>
        <v>0</v>
      </c>
      <c r="AH168" s="19"/>
      <c r="AI168" s="19">
        <f t="shared" si="118"/>
        <v>139.49721164058838</v>
      </c>
      <c r="AJ168" s="19">
        <f t="shared" si="119"/>
        <v>84.765249999999625</v>
      </c>
      <c r="AK168" s="19"/>
      <c r="AL168" s="19">
        <f t="shared" si="120"/>
        <v>18.342418052154368</v>
      </c>
      <c r="AM168" s="19">
        <f t="shared" si="121"/>
        <v>10.589999999999973</v>
      </c>
      <c r="AN168" s="19">
        <f t="shared" si="147"/>
        <v>21.17999999999995</v>
      </c>
      <c r="AO168" s="19">
        <f t="shared" si="148"/>
        <v>0.52359877559829882</v>
      </c>
      <c r="AP168" s="19">
        <f t="shared" si="149"/>
        <v>29.999999999999996</v>
      </c>
      <c r="AQ168" s="19">
        <f t="shared" si="166"/>
        <v>149.51999999999933</v>
      </c>
      <c r="AR168" s="19">
        <f t="shared" si="150"/>
        <v>0.29999999999999993</v>
      </c>
      <c r="AS168" s="19">
        <f t="shared" si="151"/>
        <v>-0.51961524227066325</v>
      </c>
      <c r="AT168" s="4" t="s">
        <v>0</v>
      </c>
      <c r="AU168" s="4">
        <f t="shared" si="152"/>
        <v>2402</v>
      </c>
      <c r="AV168" s="19">
        <f t="shared" si="122"/>
        <v>139.79721164058839</v>
      </c>
      <c r="AW168" s="19">
        <f t="shared" si="123"/>
        <v>84.245634757728965</v>
      </c>
      <c r="AX168" s="8">
        <f t="shared" si="153"/>
        <v>5</v>
      </c>
      <c r="AY168" s="4">
        <f t="shared" si="154"/>
        <v>12</v>
      </c>
      <c r="AZ168" s="8">
        <f t="shared" si="155"/>
        <v>1014.0999999999999</v>
      </c>
      <c r="BA168" s="4">
        <f t="shared" si="156"/>
        <v>0</v>
      </c>
      <c r="BB168" s="4">
        <f t="shared" si="157"/>
        <v>0</v>
      </c>
      <c r="BC168" s="4" t="str">
        <f t="shared" si="158"/>
        <v>G0</v>
      </c>
      <c r="BD168" s="4">
        <f t="shared" si="159"/>
        <v>0</v>
      </c>
      <c r="BE168" s="19">
        <f t="shared" si="160"/>
        <v>2.1104999999999885</v>
      </c>
      <c r="BF168" s="19">
        <f t="shared" si="161"/>
        <v>2.4277994665952218</v>
      </c>
      <c r="BG168" s="19">
        <f t="shared" si="162"/>
        <v>-179.62193859143312</v>
      </c>
      <c r="BH168" s="1" t="str">
        <f t="shared" si="163"/>
        <v>T,2401,137.4,84.2,5,12,1014.0,0,0,G0,0</v>
      </c>
      <c r="BI168" s="1" t="str">
        <f t="shared" si="164"/>
        <v>T,2402,139.8,84.2,5,12,1014.1,0,0,G0,0</v>
      </c>
      <c r="BJ168" s="1" t="str">
        <f t="shared" si="124"/>
        <v>T,2401,137.4,84.2,5,12,1014.0,0,0,G0,0|T,2402,139.8,84.2,5,12,1014.1,0,0,G0,0|</v>
      </c>
      <c r="BK168" s="1" t="str">
        <f t="shared" si="125"/>
        <v>137.7,83.7,5.0,21.0,0.0,147.4,30.0,147.4</v>
      </c>
    </row>
    <row r="169" spans="1:63" x14ac:dyDescent="0.2">
      <c r="A169" s="4">
        <f t="shared" si="167"/>
        <v>14.099999999999966</v>
      </c>
      <c r="B169" s="4">
        <f t="shared" si="126"/>
        <v>70.499999999999829</v>
      </c>
      <c r="C169" s="4">
        <f t="shared" si="127"/>
        <v>0</v>
      </c>
      <c r="D169" s="4">
        <v>1</v>
      </c>
      <c r="E169" s="4">
        <f t="shared" si="128"/>
        <v>14.099999999999966</v>
      </c>
      <c r="F169" s="19">
        <f t="shared" si="112"/>
        <v>0</v>
      </c>
      <c r="G169" s="19">
        <f t="shared" si="129"/>
        <v>0</v>
      </c>
      <c r="H169" s="19"/>
      <c r="I169" s="19">
        <f t="shared" si="130"/>
        <v>139.49721164058838</v>
      </c>
      <c r="J169" s="19">
        <f t="shared" si="131"/>
        <v>84.765249999999625</v>
      </c>
      <c r="K169" s="19"/>
      <c r="L169" s="19">
        <f t="shared" si="132"/>
        <v>18.342418052154368</v>
      </c>
      <c r="M169" s="19">
        <f t="shared" si="133"/>
        <v>10.589999999999973</v>
      </c>
      <c r="N169" s="19">
        <f t="shared" si="134"/>
        <v>21.17999999999995</v>
      </c>
      <c r="O169" s="19">
        <f t="shared" si="135"/>
        <v>0.52359877559829882</v>
      </c>
      <c r="P169" s="19">
        <f t="shared" si="136"/>
        <v>29.999999999999996</v>
      </c>
      <c r="Q169" s="19">
        <f t="shared" si="165"/>
        <v>149.53049999999934</v>
      </c>
      <c r="R169" s="19">
        <f t="shared" si="137"/>
        <v>-0.29999999999999993</v>
      </c>
      <c r="S169" s="19">
        <f t="shared" si="138"/>
        <v>0.51961524227066325</v>
      </c>
      <c r="T169" s="4" t="s">
        <v>0</v>
      </c>
      <c r="U169" s="4">
        <f t="shared" si="139"/>
        <v>2401</v>
      </c>
      <c r="V169" s="19">
        <f t="shared" si="113"/>
        <v>139.19721164058836</v>
      </c>
      <c r="W169" s="19">
        <f t="shared" si="114"/>
        <v>85.284865242270286</v>
      </c>
      <c r="X169" s="8">
        <f t="shared" si="140"/>
        <v>5</v>
      </c>
      <c r="Y169" s="4">
        <f t="shared" si="115"/>
        <v>12</v>
      </c>
      <c r="Z169" s="8">
        <f t="shared" si="141"/>
        <v>1014.0999999999999</v>
      </c>
      <c r="AA169" s="4">
        <f t="shared" si="142"/>
        <v>0</v>
      </c>
      <c r="AB169" s="4">
        <f t="shared" si="143"/>
        <v>0</v>
      </c>
      <c r="AC169" s="4" t="str">
        <f t="shared" si="144"/>
        <v>G0</v>
      </c>
      <c r="AD169" s="4">
        <f t="shared" si="145"/>
        <v>0</v>
      </c>
      <c r="AE169" s="4">
        <f t="shared" si="146"/>
        <v>14.199999999999966</v>
      </c>
      <c r="AF169" s="19">
        <f t="shared" si="116"/>
        <v>0</v>
      </c>
      <c r="AG169" s="19">
        <f t="shared" si="117"/>
        <v>0</v>
      </c>
      <c r="AH169" s="19"/>
      <c r="AI169" s="19">
        <f t="shared" si="118"/>
        <v>141.33794863633221</v>
      </c>
      <c r="AJ169" s="19">
        <f t="shared" si="119"/>
        <v>85.827999999999605</v>
      </c>
      <c r="AK169" s="19"/>
      <c r="AL169" s="19">
        <f t="shared" si="120"/>
        <v>18.472321862722033</v>
      </c>
      <c r="AM169" s="19">
        <f t="shared" si="121"/>
        <v>10.664999999999973</v>
      </c>
      <c r="AN169" s="19">
        <f t="shared" si="147"/>
        <v>21.329999999999949</v>
      </c>
      <c r="AO169" s="19">
        <f t="shared" si="148"/>
        <v>0.52359877559829882</v>
      </c>
      <c r="AP169" s="19">
        <f t="shared" si="149"/>
        <v>29.999999999999996</v>
      </c>
      <c r="AQ169" s="19">
        <f t="shared" si="166"/>
        <v>151.64549999999934</v>
      </c>
      <c r="AR169" s="19">
        <f t="shared" si="150"/>
        <v>0.29999999999999993</v>
      </c>
      <c r="AS169" s="19">
        <f t="shared" si="151"/>
        <v>-0.51961524227066325</v>
      </c>
      <c r="AT169" s="4" t="s">
        <v>0</v>
      </c>
      <c r="AU169" s="4">
        <f t="shared" si="152"/>
        <v>2402</v>
      </c>
      <c r="AV169" s="19">
        <f t="shared" si="122"/>
        <v>141.63794863633223</v>
      </c>
      <c r="AW169" s="19">
        <f t="shared" si="123"/>
        <v>85.308384757728945</v>
      </c>
      <c r="AX169" s="8">
        <f t="shared" si="153"/>
        <v>5</v>
      </c>
      <c r="AY169" s="4">
        <f t="shared" si="154"/>
        <v>12</v>
      </c>
      <c r="AZ169" s="8">
        <f t="shared" si="155"/>
        <v>1014.1999999999999</v>
      </c>
      <c r="BA169" s="4">
        <f t="shared" si="156"/>
        <v>0</v>
      </c>
      <c r="BB169" s="4">
        <f t="shared" si="157"/>
        <v>0</v>
      </c>
      <c r="BC169" s="4" t="str">
        <f t="shared" si="158"/>
        <v>G0</v>
      </c>
      <c r="BD169" s="4">
        <f t="shared" si="159"/>
        <v>0</v>
      </c>
      <c r="BE169" s="19">
        <f t="shared" si="160"/>
        <v>2.1255000000000028</v>
      </c>
      <c r="BF169" s="19">
        <f t="shared" si="161"/>
        <v>2.4408503129033092</v>
      </c>
      <c r="BG169" s="19">
        <f t="shared" si="162"/>
        <v>-179.44790148785737</v>
      </c>
      <c r="BH169" s="1" t="str">
        <f t="shared" si="163"/>
        <v>T,2401,139.2,85.3,5,12,1014.1,0,0,G0,0</v>
      </c>
      <c r="BI169" s="1" t="str">
        <f t="shared" si="164"/>
        <v>T,2402,141.6,85.3,5,12,1014.2,0,0,G0,0</v>
      </c>
      <c r="BJ169" s="1" t="str">
        <f t="shared" si="124"/>
        <v/>
      </c>
      <c r="BK169" s="1" t="str">
        <f t="shared" si="125"/>
        <v>139.5,84.8,5.0,21.2,0.0,149.5,30.0,149.5</v>
      </c>
    </row>
    <row r="170" spans="1:63" x14ac:dyDescent="0.2">
      <c r="A170" s="4">
        <f t="shared" si="167"/>
        <v>14.199999999999966</v>
      </c>
      <c r="B170" s="4">
        <f t="shared" si="126"/>
        <v>70.999999999999829</v>
      </c>
      <c r="C170" s="4">
        <f t="shared" si="127"/>
        <v>1</v>
      </c>
      <c r="D170" s="4">
        <v>1</v>
      </c>
      <c r="E170" s="4">
        <f t="shared" si="128"/>
        <v>14.199999999999966</v>
      </c>
      <c r="F170" s="19">
        <f t="shared" si="112"/>
        <v>0</v>
      </c>
      <c r="G170" s="19">
        <f t="shared" si="129"/>
        <v>0</v>
      </c>
      <c r="H170" s="19"/>
      <c r="I170" s="19">
        <f t="shared" si="130"/>
        <v>141.33794863633221</v>
      </c>
      <c r="J170" s="19">
        <f t="shared" si="131"/>
        <v>85.827999999999605</v>
      </c>
      <c r="K170" s="19"/>
      <c r="L170" s="19">
        <f t="shared" si="132"/>
        <v>18.472321862722033</v>
      </c>
      <c r="M170" s="19">
        <f t="shared" si="133"/>
        <v>10.664999999999973</v>
      </c>
      <c r="N170" s="19">
        <f t="shared" si="134"/>
        <v>21.329999999999949</v>
      </c>
      <c r="O170" s="19">
        <f t="shared" si="135"/>
        <v>0.52359877559829882</v>
      </c>
      <c r="P170" s="19">
        <f t="shared" si="136"/>
        <v>29.999999999999996</v>
      </c>
      <c r="Q170" s="19">
        <f t="shared" si="165"/>
        <v>151.65599999999935</v>
      </c>
      <c r="R170" s="19">
        <f t="shared" si="137"/>
        <v>-0.29999999999999993</v>
      </c>
      <c r="S170" s="19">
        <f t="shared" si="138"/>
        <v>0.51961524227066325</v>
      </c>
      <c r="T170" s="4" t="s">
        <v>0</v>
      </c>
      <c r="U170" s="4">
        <f t="shared" si="139"/>
        <v>2401</v>
      </c>
      <c r="V170" s="19">
        <f t="shared" si="113"/>
        <v>141.0379486363322</v>
      </c>
      <c r="W170" s="19">
        <f t="shared" si="114"/>
        <v>86.347615242270265</v>
      </c>
      <c r="X170" s="8">
        <f t="shared" si="140"/>
        <v>5</v>
      </c>
      <c r="Y170" s="4">
        <f t="shared" si="115"/>
        <v>12</v>
      </c>
      <c r="Z170" s="8">
        <f t="shared" si="141"/>
        <v>1014.1999999999999</v>
      </c>
      <c r="AA170" s="4">
        <f t="shared" si="142"/>
        <v>0</v>
      </c>
      <c r="AB170" s="4">
        <f t="shared" si="143"/>
        <v>0</v>
      </c>
      <c r="AC170" s="4" t="str">
        <f t="shared" si="144"/>
        <v>G0</v>
      </c>
      <c r="AD170" s="4">
        <f t="shared" si="145"/>
        <v>0</v>
      </c>
      <c r="AE170" s="4">
        <f t="shared" si="146"/>
        <v>14.299999999999965</v>
      </c>
      <c r="AF170" s="19">
        <f t="shared" si="116"/>
        <v>0</v>
      </c>
      <c r="AG170" s="19">
        <f t="shared" si="117"/>
        <v>0</v>
      </c>
      <c r="AH170" s="19"/>
      <c r="AI170" s="19">
        <f t="shared" si="118"/>
        <v>143.19167601313279</v>
      </c>
      <c r="AJ170" s="19">
        <f t="shared" si="119"/>
        <v>86.898249999999621</v>
      </c>
      <c r="AK170" s="19"/>
      <c r="AL170" s="19">
        <f t="shared" si="120"/>
        <v>18.602225673289698</v>
      </c>
      <c r="AM170" s="19">
        <f t="shared" si="121"/>
        <v>10.739999999999974</v>
      </c>
      <c r="AN170" s="19">
        <f t="shared" si="147"/>
        <v>21.479999999999947</v>
      </c>
      <c r="AO170" s="19">
        <f t="shared" si="148"/>
        <v>0.52359877559829882</v>
      </c>
      <c r="AP170" s="19">
        <f t="shared" si="149"/>
        <v>29.999999999999996</v>
      </c>
      <c r="AQ170" s="19">
        <f t="shared" si="166"/>
        <v>153.78599999999935</v>
      </c>
      <c r="AR170" s="19">
        <f t="shared" si="150"/>
        <v>0.29999999999999993</v>
      </c>
      <c r="AS170" s="19">
        <f t="shared" si="151"/>
        <v>-0.51961524227066325</v>
      </c>
      <c r="AT170" s="4" t="s">
        <v>0</v>
      </c>
      <c r="AU170" s="4">
        <f t="shared" si="152"/>
        <v>2402</v>
      </c>
      <c r="AV170" s="19">
        <f t="shared" si="122"/>
        <v>143.4916760131328</v>
      </c>
      <c r="AW170" s="19">
        <f t="shared" si="123"/>
        <v>86.37863475772896</v>
      </c>
      <c r="AX170" s="8">
        <f t="shared" si="153"/>
        <v>5</v>
      </c>
      <c r="AY170" s="4">
        <f t="shared" si="154"/>
        <v>12</v>
      </c>
      <c r="AZ170" s="8">
        <f t="shared" si="155"/>
        <v>1014.3</v>
      </c>
      <c r="BA170" s="4">
        <f t="shared" si="156"/>
        <v>0</v>
      </c>
      <c r="BB170" s="4">
        <f t="shared" si="157"/>
        <v>0</v>
      </c>
      <c r="BC170" s="4" t="str">
        <f t="shared" si="158"/>
        <v>G0</v>
      </c>
      <c r="BD170" s="4">
        <f t="shared" si="159"/>
        <v>0</v>
      </c>
      <c r="BE170" s="19">
        <f t="shared" si="160"/>
        <v>2.1404999999999963</v>
      </c>
      <c r="BF170" s="19">
        <f t="shared" si="161"/>
        <v>2.4539234401260459</v>
      </c>
      <c r="BG170" s="19">
        <f t="shared" si="162"/>
        <v>-179.27571715375683</v>
      </c>
      <c r="BH170" s="1" t="str">
        <f t="shared" si="163"/>
        <v>T,2401,141.0,86.3,5,12,1014.2,0,0,G0,0</v>
      </c>
      <c r="BI170" s="1" t="str">
        <f t="shared" si="164"/>
        <v>T,2402,143.5,86.4,5,12,1014.3,0,0,G0,0</v>
      </c>
      <c r="BJ170" s="1" t="str">
        <f t="shared" si="124"/>
        <v>T,2401,141.0,86.3,5,12,1014.2,0,0,G0,0|T,2402,143.5,86.4,5,12,1014.3,0,0,G0,0|</v>
      </c>
      <c r="BK170" s="1" t="str">
        <f t="shared" si="125"/>
        <v>141.3,85.8,5.0,21.3,0.0,151.7,30.0,151.7</v>
      </c>
    </row>
    <row r="171" spans="1:63" x14ac:dyDescent="0.2">
      <c r="A171" s="4">
        <f t="shared" si="167"/>
        <v>14.299999999999965</v>
      </c>
      <c r="B171" s="4">
        <f t="shared" si="126"/>
        <v>71.499999999999815</v>
      </c>
      <c r="C171" s="4">
        <f t="shared" si="127"/>
        <v>0</v>
      </c>
      <c r="D171" s="4">
        <v>1</v>
      </c>
      <c r="E171" s="4">
        <f t="shared" si="128"/>
        <v>14.299999999999965</v>
      </c>
      <c r="F171" s="19">
        <f t="shared" si="112"/>
        <v>0</v>
      </c>
      <c r="G171" s="19">
        <f t="shared" si="129"/>
        <v>0</v>
      </c>
      <c r="H171" s="19"/>
      <c r="I171" s="19">
        <f t="shared" si="130"/>
        <v>143.19167601313279</v>
      </c>
      <c r="J171" s="19">
        <f t="shared" si="131"/>
        <v>86.898249999999621</v>
      </c>
      <c r="K171" s="19"/>
      <c r="L171" s="19">
        <f t="shared" si="132"/>
        <v>18.602225673289698</v>
      </c>
      <c r="M171" s="19">
        <f t="shared" si="133"/>
        <v>10.739999999999974</v>
      </c>
      <c r="N171" s="19">
        <f t="shared" si="134"/>
        <v>21.479999999999947</v>
      </c>
      <c r="O171" s="19">
        <f t="shared" si="135"/>
        <v>0.52359877559829882</v>
      </c>
      <c r="P171" s="19">
        <f t="shared" si="136"/>
        <v>29.999999999999996</v>
      </c>
      <c r="Q171" s="19">
        <f t="shared" si="165"/>
        <v>153.79649999999936</v>
      </c>
      <c r="R171" s="19">
        <f t="shared" si="137"/>
        <v>-0.29999999999999993</v>
      </c>
      <c r="S171" s="19">
        <f t="shared" si="138"/>
        <v>0.51961524227066325</v>
      </c>
      <c r="T171" s="4" t="s">
        <v>0</v>
      </c>
      <c r="U171" s="4">
        <f t="shared" si="139"/>
        <v>2401</v>
      </c>
      <c r="V171" s="19">
        <f t="shared" si="113"/>
        <v>142.89167601313278</v>
      </c>
      <c r="W171" s="19">
        <f t="shared" si="114"/>
        <v>87.417865242270281</v>
      </c>
      <c r="X171" s="8">
        <f t="shared" si="140"/>
        <v>5</v>
      </c>
      <c r="Y171" s="4">
        <f t="shared" si="115"/>
        <v>12</v>
      </c>
      <c r="Z171" s="8">
        <f t="shared" si="141"/>
        <v>1014.3</v>
      </c>
      <c r="AA171" s="4">
        <f t="shared" si="142"/>
        <v>0</v>
      </c>
      <c r="AB171" s="4">
        <f t="shared" si="143"/>
        <v>0</v>
      </c>
      <c r="AC171" s="4" t="str">
        <f t="shared" si="144"/>
        <v>G0</v>
      </c>
      <c r="AD171" s="4">
        <f t="shared" si="145"/>
        <v>0</v>
      </c>
      <c r="AE171" s="4">
        <f t="shared" si="146"/>
        <v>14.399999999999965</v>
      </c>
      <c r="AF171" s="19">
        <f t="shared" si="116"/>
        <v>0</v>
      </c>
      <c r="AG171" s="19">
        <f t="shared" si="117"/>
        <v>0</v>
      </c>
      <c r="AH171" s="19"/>
      <c r="AI171" s="19">
        <f t="shared" si="118"/>
        <v>145.05839377099011</v>
      </c>
      <c r="AJ171" s="19">
        <f t="shared" si="119"/>
        <v>87.975999999999601</v>
      </c>
      <c r="AK171" s="19"/>
      <c r="AL171" s="19">
        <f t="shared" si="120"/>
        <v>18.732129483857364</v>
      </c>
      <c r="AM171" s="19">
        <f t="shared" si="121"/>
        <v>10.814999999999973</v>
      </c>
      <c r="AN171" s="19">
        <f t="shared" si="147"/>
        <v>21.629999999999949</v>
      </c>
      <c r="AO171" s="19">
        <f t="shared" si="148"/>
        <v>0.52359877559829882</v>
      </c>
      <c r="AP171" s="19">
        <f t="shared" si="149"/>
        <v>29.999999999999996</v>
      </c>
      <c r="AQ171" s="19">
        <f t="shared" si="166"/>
        <v>155.94149999999931</v>
      </c>
      <c r="AR171" s="19">
        <f t="shared" si="150"/>
        <v>0.29999999999999993</v>
      </c>
      <c r="AS171" s="19">
        <f t="shared" si="151"/>
        <v>-0.51961524227066325</v>
      </c>
      <c r="AT171" s="4" t="s">
        <v>0</v>
      </c>
      <c r="AU171" s="4">
        <f t="shared" si="152"/>
        <v>2402</v>
      </c>
      <c r="AV171" s="19">
        <f t="shared" si="122"/>
        <v>145.35839377099012</v>
      </c>
      <c r="AW171" s="19">
        <f t="shared" si="123"/>
        <v>87.456384757728941</v>
      </c>
      <c r="AX171" s="8">
        <f t="shared" si="153"/>
        <v>5</v>
      </c>
      <c r="AY171" s="4">
        <f t="shared" si="154"/>
        <v>12</v>
      </c>
      <c r="AZ171" s="8">
        <f t="shared" si="155"/>
        <v>1014.4</v>
      </c>
      <c r="BA171" s="4">
        <f t="shared" si="156"/>
        <v>0</v>
      </c>
      <c r="BB171" s="4">
        <f t="shared" si="157"/>
        <v>0</v>
      </c>
      <c r="BC171" s="4" t="str">
        <f t="shared" si="158"/>
        <v>G0</v>
      </c>
      <c r="BD171" s="4">
        <f t="shared" si="159"/>
        <v>0</v>
      </c>
      <c r="BE171" s="19">
        <f t="shared" si="160"/>
        <v>2.1554999999999542</v>
      </c>
      <c r="BF171" s="19">
        <f t="shared" si="161"/>
        <v>2.4670184940530762</v>
      </c>
      <c r="BG171" s="19">
        <f t="shared" si="162"/>
        <v>-179.10535922031355</v>
      </c>
      <c r="BH171" s="1" t="str">
        <f t="shared" si="163"/>
        <v>T,2401,142.9,87.4,5,12,1014.3,0,0,G0,0</v>
      </c>
      <c r="BI171" s="1" t="str">
        <f t="shared" si="164"/>
        <v>T,2402,145.4,87.5,5,12,1014.4,0,0,G0,0</v>
      </c>
      <c r="BJ171" s="1" t="str">
        <f t="shared" si="124"/>
        <v/>
      </c>
      <c r="BK171" s="1" t="str">
        <f t="shared" si="125"/>
        <v>143.2,86.9,5.0,21.5,0.0,153.8,30.0,153.8</v>
      </c>
    </row>
    <row r="172" spans="1:63" x14ac:dyDescent="0.2">
      <c r="A172" s="4">
        <f t="shared" si="167"/>
        <v>14.399999999999965</v>
      </c>
      <c r="B172" s="4">
        <f t="shared" si="126"/>
        <v>71.999999999999815</v>
      </c>
      <c r="C172" s="4">
        <f t="shared" si="127"/>
        <v>1</v>
      </c>
      <c r="D172" s="4">
        <v>1</v>
      </c>
      <c r="E172" s="4">
        <f t="shared" si="128"/>
        <v>14.399999999999965</v>
      </c>
      <c r="F172" s="19">
        <f t="shared" si="112"/>
        <v>0</v>
      </c>
      <c r="G172" s="19">
        <f t="shared" si="129"/>
        <v>0</v>
      </c>
      <c r="H172" s="19"/>
      <c r="I172" s="19">
        <f t="shared" si="130"/>
        <v>145.05839377099011</v>
      </c>
      <c r="J172" s="19">
        <f t="shared" si="131"/>
        <v>87.975999999999601</v>
      </c>
      <c r="K172" s="19"/>
      <c r="L172" s="19">
        <f t="shared" si="132"/>
        <v>18.732129483857364</v>
      </c>
      <c r="M172" s="19">
        <f t="shared" si="133"/>
        <v>10.814999999999973</v>
      </c>
      <c r="N172" s="19">
        <f t="shared" si="134"/>
        <v>21.629999999999949</v>
      </c>
      <c r="O172" s="19">
        <f t="shared" si="135"/>
        <v>0.52359877559829882</v>
      </c>
      <c r="P172" s="19">
        <f t="shared" si="136"/>
        <v>29.999999999999996</v>
      </c>
      <c r="Q172" s="19">
        <f t="shared" si="165"/>
        <v>155.95199999999932</v>
      </c>
      <c r="R172" s="19">
        <f t="shared" si="137"/>
        <v>-0.29999999999999993</v>
      </c>
      <c r="S172" s="19">
        <f t="shared" si="138"/>
        <v>0.51961524227066325</v>
      </c>
      <c r="T172" s="4" t="s">
        <v>0</v>
      </c>
      <c r="U172" s="4">
        <f t="shared" si="139"/>
        <v>2401</v>
      </c>
      <c r="V172" s="19">
        <f t="shared" si="113"/>
        <v>144.7583937709901</v>
      </c>
      <c r="W172" s="19">
        <f t="shared" si="114"/>
        <v>88.495615242270262</v>
      </c>
      <c r="X172" s="8">
        <f t="shared" si="140"/>
        <v>5</v>
      </c>
      <c r="Y172" s="4">
        <f t="shared" si="115"/>
        <v>12</v>
      </c>
      <c r="Z172" s="8">
        <f t="shared" si="141"/>
        <v>1014.4</v>
      </c>
      <c r="AA172" s="4">
        <f t="shared" si="142"/>
        <v>0</v>
      </c>
      <c r="AB172" s="4">
        <f t="shared" si="143"/>
        <v>0</v>
      </c>
      <c r="AC172" s="4" t="str">
        <f t="shared" si="144"/>
        <v>G0</v>
      </c>
      <c r="AD172" s="4">
        <f t="shared" si="145"/>
        <v>0</v>
      </c>
      <c r="AE172" s="4">
        <f t="shared" si="146"/>
        <v>14.499999999999964</v>
      </c>
      <c r="AF172" s="19">
        <f t="shared" si="116"/>
        <v>0</v>
      </c>
      <c r="AG172" s="19">
        <f t="shared" si="117"/>
        <v>0</v>
      </c>
      <c r="AH172" s="19"/>
      <c r="AI172" s="19">
        <f t="shared" si="118"/>
        <v>146.93810190990425</v>
      </c>
      <c r="AJ172" s="19">
        <f t="shared" si="119"/>
        <v>89.061249999999603</v>
      </c>
      <c r="AK172" s="19"/>
      <c r="AL172" s="19">
        <f t="shared" si="120"/>
        <v>18.862033294425029</v>
      </c>
      <c r="AM172" s="19">
        <f t="shared" si="121"/>
        <v>10.889999999999972</v>
      </c>
      <c r="AN172" s="19">
        <f t="shared" si="147"/>
        <v>21.779999999999948</v>
      </c>
      <c r="AO172" s="19">
        <f t="shared" si="148"/>
        <v>0.52359877559829882</v>
      </c>
      <c r="AP172" s="19">
        <f t="shared" si="149"/>
        <v>29.999999999999996</v>
      </c>
      <c r="AQ172" s="19">
        <f t="shared" si="166"/>
        <v>158.11199999999931</v>
      </c>
      <c r="AR172" s="19">
        <f t="shared" si="150"/>
        <v>0.29999999999999993</v>
      </c>
      <c r="AS172" s="19">
        <f t="shared" si="151"/>
        <v>-0.51961524227066325</v>
      </c>
      <c r="AT172" s="4" t="s">
        <v>0</v>
      </c>
      <c r="AU172" s="4">
        <f t="shared" si="152"/>
        <v>2402</v>
      </c>
      <c r="AV172" s="19">
        <f t="shared" si="122"/>
        <v>147.23810190990426</v>
      </c>
      <c r="AW172" s="19">
        <f t="shared" si="123"/>
        <v>88.541634757728943</v>
      </c>
      <c r="AX172" s="8">
        <f t="shared" si="153"/>
        <v>5</v>
      </c>
      <c r="AY172" s="4">
        <f t="shared" si="154"/>
        <v>12</v>
      </c>
      <c r="AZ172" s="8">
        <f t="shared" si="155"/>
        <v>1014.5</v>
      </c>
      <c r="BA172" s="4">
        <f t="shared" si="156"/>
        <v>0</v>
      </c>
      <c r="BB172" s="4">
        <f t="shared" si="157"/>
        <v>0</v>
      </c>
      <c r="BC172" s="4" t="str">
        <f t="shared" si="158"/>
        <v>G0</v>
      </c>
      <c r="BD172" s="4">
        <f t="shared" si="159"/>
        <v>0</v>
      </c>
      <c r="BE172" s="19">
        <f t="shared" si="160"/>
        <v>2.1705000000000143</v>
      </c>
      <c r="BF172" s="19">
        <f t="shared" si="161"/>
        <v>2.480135127367094</v>
      </c>
      <c r="BG172" s="19">
        <f t="shared" si="162"/>
        <v>-178.93680174595369</v>
      </c>
      <c r="BH172" s="1" t="str">
        <f t="shared" si="163"/>
        <v>T,2401,144.8,88.5,5,12,1014.4,0,0,G0,0</v>
      </c>
      <c r="BI172" s="1" t="str">
        <f t="shared" si="164"/>
        <v>T,2402,147.2,88.5,5,12,1014.5,0,0,G0,0</v>
      </c>
      <c r="BJ172" s="1" t="str">
        <f t="shared" si="124"/>
        <v>T,2401,144.8,88.5,5,12,1014.4,0,0,G0,0|T,2402,147.2,88.5,5,12,1014.5,0,0,G0,0|</v>
      </c>
      <c r="BK172" s="1" t="str">
        <f t="shared" si="125"/>
        <v>145.1,88.0,5.0,21.6,0.0,156.0,30.0,156.0</v>
      </c>
    </row>
    <row r="173" spans="1:63" x14ac:dyDescent="0.2">
      <c r="A173" s="4">
        <f t="shared" si="167"/>
        <v>14.499999999999964</v>
      </c>
      <c r="B173" s="4">
        <f t="shared" si="126"/>
        <v>72.499999999999815</v>
      </c>
      <c r="C173" s="4">
        <f t="shared" si="127"/>
        <v>0</v>
      </c>
      <c r="D173" s="4">
        <v>1</v>
      </c>
      <c r="E173" s="4">
        <f t="shared" si="128"/>
        <v>14.499999999999964</v>
      </c>
      <c r="F173" s="19">
        <f t="shared" si="112"/>
        <v>0</v>
      </c>
      <c r="G173" s="19">
        <f t="shared" si="129"/>
        <v>0</v>
      </c>
      <c r="H173" s="19"/>
      <c r="I173" s="19">
        <f t="shared" si="130"/>
        <v>146.93810190990425</v>
      </c>
      <c r="J173" s="19">
        <f t="shared" si="131"/>
        <v>89.061249999999603</v>
      </c>
      <c r="K173" s="19"/>
      <c r="L173" s="19">
        <f t="shared" si="132"/>
        <v>18.862033294425029</v>
      </c>
      <c r="M173" s="19">
        <f t="shared" si="133"/>
        <v>10.889999999999972</v>
      </c>
      <c r="N173" s="19">
        <f t="shared" si="134"/>
        <v>21.779999999999948</v>
      </c>
      <c r="O173" s="19">
        <f t="shared" si="135"/>
        <v>0.52359877559829882</v>
      </c>
      <c r="P173" s="19">
        <f t="shared" si="136"/>
        <v>29.999999999999996</v>
      </c>
      <c r="Q173" s="19">
        <f t="shared" si="165"/>
        <v>158.12249999999932</v>
      </c>
      <c r="R173" s="19">
        <f t="shared" si="137"/>
        <v>-0.29999999999999993</v>
      </c>
      <c r="S173" s="19">
        <f t="shared" si="138"/>
        <v>0.51961524227066325</v>
      </c>
      <c r="T173" s="4" t="s">
        <v>0</v>
      </c>
      <c r="U173" s="4">
        <f t="shared" si="139"/>
        <v>2401</v>
      </c>
      <c r="V173" s="19">
        <f t="shared" si="113"/>
        <v>146.63810190990424</v>
      </c>
      <c r="W173" s="19">
        <f t="shared" si="114"/>
        <v>89.580865242270264</v>
      </c>
      <c r="X173" s="8">
        <f t="shared" si="140"/>
        <v>5</v>
      </c>
      <c r="Y173" s="4">
        <f t="shared" si="115"/>
        <v>12</v>
      </c>
      <c r="Z173" s="8">
        <f t="shared" si="141"/>
        <v>1014.5</v>
      </c>
      <c r="AA173" s="4">
        <f t="shared" si="142"/>
        <v>0</v>
      </c>
      <c r="AB173" s="4">
        <f t="shared" si="143"/>
        <v>0</v>
      </c>
      <c r="AC173" s="4" t="str">
        <f t="shared" si="144"/>
        <v>G0</v>
      </c>
      <c r="AD173" s="4">
        <f t="shared" si="145"/>
        <v>0</v>
      </c>
      <c r="AE173" s="4">
        <f t="shared" si="146"/>
        <v>14.599999999999964</v>
      </c>
      <c r="AF173" s="19">
        <f t="shared" si="116"/>
        <v>0</v>
      </c>
      <c r="AG173" s="19">
        <f t="shared" si="117"/>
        <v>0</v>
      </c>
      <c r="AH173" s="19"/>
      <c r="AI173" s="19">
        <f t="shared" si="118"/>
        <v>148.8308004298751</v>
      </c>
      <c r="AJ173" s="19">
        <f t="shared" si="119"/>
        <v>90.153999999999584</v>
      </c>
      <c r="AK173" s="19"/>
      <c r="AL173" s="19">
        <f t="shared" si="120"/>
        <v>18.991937104992694</v>
      </c>
      <c r="AM173" s="19">
        <f t="shared" si="121"/>
        <v>10.964999999999971</v>
      </c>
      <c r="AN173" s="19">
        <f t="shared" si="147"/>
        <v>21.929999999999946</v>
      </c>
      <c r="AO173" s="19">
        <f t="shared" si="148"/>
        <v>0.52359877559829882</v>
      </c>
      <c r="AP173" s="19">
        <f t="shared" si="149"/>
        <v>29.999999999999996</v>
      </c>
      <c r="AQ173" s="19">
        <f t="shared" si="166"/>
        <v>160.29749999999927</v>
      </c>
      <c r="AR173" s="19">
        <f t="shared" si="150"/>
        <v>0.29999999999999993</v>
      </c>
      <c r="AS173" s="19">
        <f t="shared" si="151"/>
        <v>-0.51961524227066325</v>
      </c>
      <c r="AT173" s="4" t="s">
        <v>0</v>
      </c>
      <c r="AU173" s="4">
        <f t="shared" si="152"/>
        <v>2402</v>
      </c>
      <c r="AV173" s="19">
        <f t="shared" si="122"/>
        <v>149.13080042987511</v>
      </c>
      <c r="AW173" s="19">
        <f t="shared" si="123"/>
        <v>89.634384757728924</v>
      </c>
      <c r="AX173" s="8">
        <f t="shared" si="153"/>
        <v>5</v>
      </c>
      <c r="AY173" s="4">
        <f t="shared" si="154"/>
        <v>12</v>
      </c>
      <c r="AZ173" s="8">
        <f t="shared" si="155"/>
        <v>1014.5999999999999</v>
      </c>
      <c r="BA173" s="4">
        <f t="shared" si="156"/>
        <v>0</v>
      </c>
      <c r="BB173" s="4">
        <f t="shared" si="157"/>
        <v>0</v>
      </c>
      <c r="BC173" s="4" t="str">
        <f t="shared" si="158"/>
        <v>G0</v>
      </c>
      <c r="BD173" s="4">
        <f t="shared" si="159"/>
        <v>0</v>
      </c>
      <c r="BE173" s="19">
        <f t="shared" si="160"/>
        <v>2.1854999999999549</v>
      </c>
      <c r="BF173" s="19">
        <f t="shared" si="161"/>
        <v>2.4932729994928167</v>
      </c>
      <c r="BG173" s="19">
        <f t="shared" si="162"/>
        <v>-178.77001920987641</v>
      </c>
      <c r="BH173" s="1" t="str">
        <f t="shared" si="163"/>
        <v>T,2401,146.6,89.6,5,12,1014.5,0,0,G0,0</v>
      </c>
      <c r="BI173" s="1" t="str">
        <f t="shared" si="164"/>
        <v>T,2402,149.1,89.6,5,12,1014.6,0,0,G0,0</v>
      </c>
      <c r="BJ173" s="1" t="str">
        <f t="shared" si="124"/>
        <v/>
      </c>
      <c r="BK173" s="1" t="str">
        <f t="shared" si="125"/>
        <v>146.9,89.1,5.0,21.8,0.0,158.1,30.0,158.1</v>
      </c>
    </row>
    <row r="174" spans="1:63" x14ac:dyDescent="0.2">
      <c r="A174" s="4">
        <f t="shared" si="167"/>
        <v>14.599999999999964</v>
      </c>
      <c r="B174" s="4">
        <f t="shared" si="126"/>
        <v>72.999999999999815</v>
      </c>
      <c r="C174" s="4">
        <f t="shared" si="127"/>
        <v>1</v>
      </c>
      <c r="D174" s="4">
        <v>1</v>
      </c>
      <c r="E174" s="4">
        <f t="shared" si="128"/>
        <v>14.599999999999964</v>
      </c>
      <c r="F174" s="19">
        <f t="shared" si="112"/>
        <v>0</v>
      </c>
      <c r="G174" s="19">
        <f t="shared" si="129"/>
        <v>0</v>
      </c>
      <c r="H174" s="19"/>
      <c r="I174" s="19">
        <f t="shared" si="130"/>
        <v>148.8308004298751</v>
      </c>
      <c r="J174" s="19">
        <f t="shared" si="131"/>
        <v>90.153999999999584</v>
      </c>
      <c r="K174" s="19"/>
      <c r="L174" s="19">
        <f t="shared" si="132"/>
        <v>18.991937104992694</v>
      </c>
      <c r="M174" s="19">
        <f t="shared" si="133"/>
        <v>10.964999999999971</v>
      </c>
      <c r="N174" s="19">
        <f t="shared" si="134"/>
        <v>21.929999999999946</v>
      </c>
      <c r="O174" s="19">
        <f t="shared" si="135"/>
        <v>0.52359877559829882</v>
      </c>
      <c r="P174" s="19">
        <f t="shared" si="136"/>
        <v>29.999999999999996</v>
      </c>
      <c r="Q174" s="19">
        <f t="shared" si="165"/>
        <v>160.30799999999928</v>
      </c>
      <c r="R174" s="19">
        <f t="shared" si="137"/>
        <v>-0.29999999999999993</v>
      </c>
      <c r="S174" s="19">
        <f t="shared" si="138"/>
        <v>0.51961524227066325</v>
      </c>
      <c r="T174" s="4" t="s">
        <v>0</v>
      </c>
      <c r="U174" s="4">
        <f t="shared" si="139"/>
        <v>2401</v>
      </c>
      <c r="V174" s="19">
        <f t="shared" si="113"/>
        <v>148.53080042987509</v>
      </c>
      <c r="W174" s="19">
        <f t="shared" si="114"/>
        <v>90.673615242270245</v>
      </c>
      <c r="X174" s="8">
        <f t="shared" si="140"/>
        <v>5</v>
      </c>
      <c r="Y174" s="4">
        <f t="shared" si="115"/>
        <v>12</v>
      </c>
      <c r="Z174" s="8">
        <f t="shared" si="141"/>
        <v>1014.5999999999999</v>
      </c>
      <c r="AA174" s="4">
        <f t="shared" si="142"/>
        <v>0</v>
      </c>
      <c r="AB174" s="4">
        <f t="shared" si="143"/>
        <v>0</v>
      </c>
      <c r="AC174" s="4" t="str">
        <f t="shared" si="144"/>
        <v>G0</v>
      </c>
      <c r="AD174" s="4">
        <f t="shared" si="145"/>
        <v>0</v>
      </c>
      <c r="AE174" s="4">
        <f t="shared" si="146"/>
        <v>14.699999999999964</v>
      </c>
      <c r="AF174" s="19">
        <f t="shared" si="116"/>
        <v>0</v>
      </c>
      <c r="AG174" s="19">
        <f t="shared" si="117"/>
        <v>0</v>
      </c>
      <c r="AH174" s="19"/>
      <c r="AI174" s="19">
        <f t="shared" si="118"/>
        <v>150.73648933090277</v>
      </c>
      <c r="AJ174" s="19">
        <f t="shared" si="119"/>
        <v>91.254249999999601</v>
      </c>
      <c r="AK174" s="19"/>
      <c r="AL174" s="19">
        <f t="shared" si="120"/>
        <v>19.121840915560359</v>
      </c>
      <c r="AM174" s="19">
        <f t="shared" si="121"/>
        <v>11.039999999999973</v>
      </c>
      <c r="AN174" s="19">
        <f t="shared" si="147"/>
        <v>22.079999999999945</v>
      </c>
      <c r="AO174" s="19">
        <f t="shared" si="148"/>
        <v>0.52359877559829882</v>
      </c>
      <c r="AP174" s="19">
        <f t="shared" si="149"/>
        <v>29.999999999999996</v>
      </c>
      <c r="AQ174" s="19">
        <f t="shared" si="166"/>
        <v>162.49799999999931</v>
      </c>
      <c r="AR174" s="19">
        <f t="shared" si="150"/>
        <v>0.29999999999999993</v>
      </c>
      <c r="AS174" s="19">
        <f t="shared" si="151"/>
        <v>-0.51961524227066325</v>
      </c>
      <c r="AT174" s="4" t="s">
        <v>0</v>
      </c>
      <c r="AU174" s="4">
        <f t="shared" si="152"/>
        <v>2402</v>
      </c>
      <c r="AV174" s="19">
        <f t="shared" si="122"/>
        <v>151.03648933090278</v>
      </c>
      <c r="AW174" s="19">
        <f t="shared" si="123"/>
        <v>90.734634757728941</v>
      </c>
      <c r="AX174" s="8">
        <f t="shared" si="153"/>
        <v>5</v>
      </c>
      <c r="AY174" s="4">
        <f t="shared" si="154"/>
        <v>12</v>
      </c>
      <c r="AZ174" s="8">
        <f t="shared" si="155"/>
        <v>1014.6999999999999</v>
      </c>
      <c r="BA174" s="4">
        <f t="shared" si="156"/>
        <v>0</v>
      </c>
      <c r="BB174" s="4">
        <f t="shared" si="157"/>
        <v>0</v>
      </c>
      <c r="BC174" s="4" t="str">
        <f t="shared" si="158"/>
        <v>G0</v>
      </c>
      <c r="BD174" s="4">
        <f t="shared" si="159"/>
        <v>0</v>
      </c>
      <c r="BE174" s="19">
        <f t="shared" si="160"/>
        <v>2.2005000000000225</v>
      </c>
      <c r="BF174" s="19">
        <f t="shared" si="161"/>
        <v>2.5064317764503778</v>
      </c>
      <c r="BG174" s="19">
        <f t="shared" si="162"/>
        <v>-178.60498650559421</v>
      </c>
      <c r="BH174" s="1" t="str">
        <f t="shared" si="163"/>
        <v>T,2401,148.5,90.7,5,12,1014.6,0,0,G0,0</v>
      </c>
      <c r="BI174" s="1" t="str">
        <f t="shared" si="164"/>
        <v>T,2402,151.0,90.7,5,12,1014.7,0,0,G0,0</v>
      </c>
      <c r="BJ174" s="1" t="str">
        <f t="shared" si="124"/>
        <v>T,2401,148.5,90.7,5,12,1014.6,0,0,G0,0|T,2402,151.0,90.7,5,12,1014.7,0,0,G0,0|</v>
      </c>
      <c r="BK174" s="1" t="str">
        <f t="shared" si="125"/>
        <v>148.8,90.2,5.0,21.9,0.0,160.3,30.0,160.3</v>
      </c>
    </row>
    <row r="175" spans="1:63" x14ac:dyDescent="0.2">
      <c r="A175" s="4">
        <f t="shared" si="167"/>
        <v>14.699999999999964</v>
      </c>
      <c r="B175" s="4">
        <f t="shared" si="126"/>
        <v>73.499999999999815</v>
      </c>
      <c r="C175" s="4">
        <f t="shared" si="127"/>
        <v>0</v>
      </c>
      <c r="D175" s="4">
        <v>1</v>
      </c>
      <c r="E175" s="4">
        <f t="shared" si="128"/>
        <v>14.699999999999964</v>
      </c>
      <c r="F175" s="19">
        <f t="shared" si="112"/>
        <v>0</v>
      </c>
      <c r="G175" s="19">
        <f t="shared" si="129"/>
        <v>0</v>
      </c>
      <c r="H175" s="19"/>
      <c r="I175" s="19">
        <f t="shared" si="130"/>
        <v>150.73648933090277</v>
      </c>
      <c r="J175" s="19">
        <f t="shared" si="131"/>
        <v>91.254249999999601</v>
      </c>
      <c r="K175" s="19"/>
      <c r="L175" s="19">
        <f t="shared" si="132"/>
        <v>19.121840915560359</v>
      </c>
      <c r="M175" s="19">
        <f t="shared" si="133"/>
        <v>11.039999999999973</v>
      </c>
      <c r="N175" s="19">
        <f t="shared" si="134"/>
        <v>22.079999999999945</v>
      </c>
      <c r="O175" s="19">
        <f t="shared" si="135"/>
        <v>0.52359877559829882</v>
      </c>
      <c r="P175" s="19">
        <f t="shared" si="136"/>
        <v>29.999999999999996</v>
      </c>
      <c r="Q175" s="19">
        <f t="shared" si="165"/>
        <v>162.50849999999932</v>
      </c>
      <c r="R175" s="19">
        <f t="shared" si="137"/>
        <v>-0.29999999999999993</v>
      </c>
      <c r="S175" s="19">
        <f t="shared" si="138"/>
        <v>0.51961524227066325</v>
      </c>
      <c r="T175" s="4" t="s">
        <v>0</v>
      </c>
      <c r="U175" s="4">
        <f t="shared" si="139"/>
        <v>2401</v>
      </c>
      <c r="V175" s="19">
        <f t="shared" si="113"/>
        <v>150.43648933090276</v>
      </c>
      <c r="W175" s="19">
        <f t="shared" si="114"/>
        <v>91.773865242270261</v>
      </c>
      <c r="X175" s="8">
        <f t="shared" si="140"/>
        <v>5</v>
      </c>
      <c r="Y175" s="4">
        <f t="shared" si="115"/>
        <v>12</v>
      </c>
      <c r="Z175" s="8">
        <f t="shared" si="141"/>
        <v>1014.6999999999999</v>
      </c>
      <c r="AA175" s="4">
        <f t="shared" si="142"/>
        <v>0</v>
      </c>
      <c r="AB175" s="4">
        <f t="shared" si="143"/>
        <v>0</v>
      </c>
      <c r="AC175" s="4" t="str">
        <f t="shared" si="144"/>
        <v>G0</v>
      </c>
      <c r="AD175" s="4">
        <f t="shared" si="145"/>
        <v>0</v>
      </c>
      <c r="AE175" s="4">
        <f t="shared" si="146"/>
        <v>14.799999999999963</v>
      </c>
      <c r="AF175" s="19">
        <f t="shared" si="116"/>
        <v>0</v>
      </c>
      <c r="AG175" s="19">
        <f t="shared" si="117"/>
        <v>0</v>
      </c>
      <c r="AH175" s="19"/>
      <c r="AI175" s="19">
        <f t="shared" si="118"/>
        <v>152.65516861298718</v>
      </c>
      <c r="AJ175" s="19">
        <f t="shared" si="119"/>
        <v>92.361999999999583</v>
      </c>
      <c r="AK175" s="19"/>
      <c r="AL175" s="19">
        <f t="shared" si="120"/>
        <v>19.251744726128024</v>
      </c>
      <c r="AM175" s="19">
        <f t="shared" si="121"/>
        <v>11.114999999999972</v>
      </c>
      <c r="AN175" s="19">
        <f t="shared" si="147"/>
        <v>22.229999999999947</v>
      </c>
      <c r="AO175" s="19">
        <f t="shared" si="148"/>
        <v>0.52359877559829882</v>
      </c>
      <c r="AP175" s="19">
        <f t="shared" si="149"/>
        <v>29.999999999999996</v>
      </c>
      <c r="AQ175" s="19">
        <f t="shared" si="166"/>
        <v>164.7134999999993</v>
      </c>
      <c r="AR175" s="19">
        <f t="shared" si="150"/>
        <v>0.29999999999999993</v>
      </c>
      <c r="AS175" s="19">
        <f t="shared" si="151"/>
        <v>-0.51961524227066325</v>
      </c>
      <c r="AT175" s="4" t="s">
        <v>0</v>
      </c>
      <c r="AU175" s="4">
        <f t="shared" si="152"/>
        <v>2402</v>
      </c>
      <c r="AV175" s="19">
        <f t="shared" si="122"/>
        <v>152.95516861298719</v>
      </c>
      <c r="AW175" s="19">
        <f t="shared" si="123"/>
        <v>91.842384757728922</v>
      </c>
      <c r="AX175" s="8">
        <f t="shared" si="153"/>
        <v>5</v>
      </c>
      <c r="AY175" s="4">
        <f t="shared" si="154"/>
        <v>12</v>
      </c>
      <c r="AZ175" s="8">
        <f t="shared" si="155"/>
        <v>1014.8</v>
      </c>
      <c r="BA175" s="4">
        <f t="shared" si="156"/>
        <v>0</v>
      </c>
      <c r="BB175" s="4">
        <f t="shared" si="157"/>
        <v>0</v>
      </c>
      <c r="BC175" s="4" t="str">
        <f t="shared" si="158"/>
        <v>G0</v>
      </c>
      <c r="BD175" s="4">
        <f t="shared" si="159"/>
        <v>0</v>
      </c>
      <c r="BE175" s="19">
        <f t="shared" si="160"/>
        <v>2.2154999999999805</v>
      </c>
      <c r="BF175" s="19">
        <f t="shared" si="161"/>
        <v>2.5196111307104618</v>
      </c>
      <c r="BG175" s="19">
        <f t="shared" si="162"/>
        <v>-178.44167893452973</v>
      </c>
      <c r="BH175" s="1" t="str">
        <f t="shared" si="163"/>
        <v>T,2401,150.4,91.8,5,12,1014.7,0,0,G0,0</v>
      </c>
      <c r="BI175" s="1" t="str">
        <f t="shared" si="164"/>
        <v>T,2402,153.0,91.8,5,12,1014.8,0,0,G0,0</v>
      </c>
      <c r="BJ175" s="1" t="str">
        <f t="shared" si="124"/>
        <v/>
      </c>
      <c r="BK175" s="1" t="str">
        <f t="shared" si="125"/>
        <v>150.7,91.3,5.0,22.1,0.0,162.5,30.0,162.5</v>
      </c>
    </row>
    <row r="176" spans="1:63" x14ac:dyDescent="0.2">
      <c r="A176" s="4">
        <f t="shared" si="167"/>
        <v>14.799999999999963</v>
      </c>
      <c r="B176" s="4">
        <f t="shared" si="126"/>
        <v>73.999999999999815</v>
      </c>
      <c r="C176" s="4">
        <f t="shared" si="127"/>
        <v>1</v>
      </c>
      <c r="D176" s="4">
        <v>1</v>
      </c>
      <c r="E176" s="4">
        <f t="shared" si="128"/>
        <v>14.799999999999963</v>
      </c>
      <c r="F176" s="19">
        <f t="shared" si="112"/>
        <v>0</v>
      </c>
      <c r="G176" s="19">
        <f t="shared" si="129"/>
        <v>0</v>
      </c>
      <c r="H176" s="19"/>
      <c r="I176" s="19">
        <f t="shared" si="130"/>
        <v>152.65516861298718</v>
      </c>
      <c r="J176" s="19">
        <f t="shared" si="131"/>
        <v>92.361999999999583</v>
      </c>
      <c r="K176" s="19"/>
      <c r="L176" s="19">
        <f t="shared" si="132"/>
        <v>19.251744726128024</v>
      </c>
      <c r="M176" s="19">
        <f t="shared" si="133"/>
        <v>11.114999999999972</v>
      </c>
      <c r="N176" s="19">
        <f t="shared" si="134"/>
        <v>22.229999999999947</v>
      </c>
      <c r="O176" s="19">
        <f t="shared" si="135"/>
        <v>0.52359877559829882</v>
      </c>
      <c r="P176" s="19">
        <f t="shared" si="136"/>
        <v>29.999999999999996</v>
      </c>
      <c r="Q176" s="19">
        <f t="shared" si="165"/>
        <v>164.72399999999931</v>
      </c>
      <c r="R176" s="19">
        <f t="shared" si="137"/>
        <v>-0.29999999999999993</v>
      </c>
      <c r="S176" s="19">
        <f t="shared" si="138"/>
        <v>0.51961524227066325</v>
      </c>
      <c r="T176" s="4" t="s">
        <v>0</v>
      </c>
      <c r="U176" s="4">
        <f t="shared" si="139"/>
        <v>2401</v>
      </c>
      <c r="V176" s="19">
        <f t="shared" si="113"/>
        <v>152.35516861298717</v>
      </c>
      <c r="W176" s="19">
        <f t="shared" si="114"/>
        <v>92.881615242270243</v>
      </c>
      <c r="X176" s="8">
        <f t="shared" si="140"/>
        <v>5</v>
      </c>
      <c r="Y176" s="4">
        <f t="shared" si="115"/>
        <v>12</v>
      </c>
      <c r="Z176" s="8">
        <f t="shared" si="141"/>
        <v>1014.8</v>
      </c>
      <c r="AA176" s="4">
        <f t="shared" si="142"/>
        <v>0</v>
      </c>
      <c r="AB176" s="4">
        <f t="shared" si="143"/>
        <v>0</v>
      </c>
      <c r="AC176" s="4" t="str">
        <f t="shared" si="144"/>
        <v>G0</v>
      </c>
      <c r="AD176" s="4">
        <f t="shared" si="145"/>
        <v>0</v>
      </c>
      <c r="AE176" s="4">
        <f t="shared" si="146"/>
        <v>14.899999999999963</v>
      </c>
      <c r="AF176" s="19">
        <f t="shared" si="116"/>
        <v>0</v>
      </c>
      <c r="AG176" s="19">
        <f t="shared" si="117"/>
        <v>0</v>
      </c>
      <c r="AH176" s="19"/>
      <c r="AI176" s="19">
        <f t="shared" si="118"/>
        <v>154.58683827612833</v>
      </c>
      <c r="AJ176" s="19">
        <f t="shared" si="119"/>
        <v>93.477249999999572</v>
      </c>
      <c r="AK176" s="19"/>
      <c r="AL176" s="19">
        <f t="shared" si="120"/>
        <v>19.381648536695689</v>
      </c>
      <c r="AM176" s="19">
        <f t="shared" si="121"/>
        <v>11.189999999999971</v>
      </c>
      <c r="AN176" s="19">
        <f t="shared" si="147"/>
        <v>22.379999999999942</v>
      </c>
      <c r="AO176" s="19">
        <f t="shared" si="148"/>
        <v>0.52359877559829882</v>
      </c>
      <c r="AP176" s="19">
        <f t="shared" si="149"/>
        <v>29.999999999999996</v>
      </c>
      <c r="AQ176" s="19">
        <f t="shared" si="166"/>
        <v>166.94399999999925</v>
      </c>
      <c r="AR176" s="19">
        <f t="shared" si="150"/>
        <v>0.29999999999999993</v>
      </c>
      <c r="AS176" s="19">
        <f t="shared" si="151"/>
        <v>-0.51961524227066325</v>
      </c>
      <c r="AT176" s="4" t="s">
        <v>0</v>
      </c>
      <c r="AU176" s="4">
        <f t="shared" si="152"/>
        <v>2402</v>
      </c>
      <c r="AV176" s="19">
        <f t="shared" si="122"/>
        <v>154.88683827612834</v>
      </c>
      <c r="AW176" s="19">
        <f t="shared" si="123"/>
        <v>92.957634757728911</v>
      </c>
      <c r="AX176" s="8">
        <f t="shared" si="153"/>
        <v>5</v>
      </c>
      <c r="AY176" s="4">
        <f t="shared" si="154"/>
        <v>12</v>
      </c>
      <c r="AZ176" s="8">
        <f t="shared" si="155"/>
        <v>1014.9</v>
      </c>
      <c r="BA176" s="4">
        <f t="shared" si="156"/>
        <v>0</v>
      </c>
      <c r="BB176" s="4">
        <f t="shared" si="157"/>
        <v>0</v>
      </c>
      <c r="BC176" s="4" t="str">
        <f t="shared" si="158"/>
        <v>G0</v>
      </c>
      <c r="BD176" s="4">
        <f t="shared" si="159"/>
        <v>0</v>
      </c>
      <c r="BE176" s="19">
        <f t="shared" si="160"/>
        <v>2.2304999999999597</v>
      </c>
      <c r="BF176" s="19">
        <f t="shared" si="161"/>
        <v>2.5328107410542762</v>
      </c>
      <c r="BG176" s="19">
        <f t="shared" si="162"/>
        <v>-178.28007219963459</v>
      </c>
      <c r="BH176" s="1" t="str">
        <f t="shared" si="163"/>
        <v>T,2401,152.4,92.9,5,12,1014.8,0,0,G0,0</v>
      </c>
      <c r="BI176" s="1" t="str">
        <f t="shared" si="164"/>
        <v>T,2402,154.9,93.0,5,12,1014.9,0,0,G0,0</v>
      </c>
      <c r="BJ176" s="1" t="str">
        <f t="shared" si="124"/>
        <v>T,2401,152.4,92.9,5,12,1014.8,0,0,G0,0|T,2402,154.9,93.0,5,12,1014.9,0,0,G0,0|</v>
      </c>
      <c r="BK176" s="1" t="str">
        <f t="shared" si="125"/>
        <v>152.7,92.4,5.0,22.2,0.0,164.7,30.0,164.7</v>
      </c>
    </row>
    <row r="177" spans="1:63" x14ac:dyDescent="0.2">
      <c r="A177" s="4">
        <f t="shared" si="167"/>
        <v>14.899999999999963</v>
      </c>
      <c r="B177" s="4">
        <f t="shared" si="126"/>
        <v>74.499999999999815</v>
      </c>
      <c r="C177" s="4">
        <f t="shared" si="127"/>
        <v>0</v>
      </c>
      <c r="D177" s="4">
        <v>1</v>
      </c>
      <c r="E177" s="4">
        <f t="shared" si="128"/>
        <v>14.899999999999963</v>
      </c>
      <c r="F177" s="19">
        <f t="shared" si="112"/>
        <v>0</v>
      </c>
      <c r="G177" s="19">
        <f t="shared" si="129"/>
        <v>0</v>
      </c>
      <c r="H177" s="19"/>
      <c r="I177" s="19">
        <f t="shared" si="130"/>
        <v>154.58683827612833</v>
      </c>
      <c r="J177" s="19">
        <f t="shared" si="131"/>
        <v>93.477249999999572</v>
      </c>
      <c r="K177" s="19"/>
      <c r="L177" s="19">
        <f t="shared" si="132"/>
        <v>19.381648536695689</v>
      </c>
      <c r="M177" s="19">
        <f t="shared" si="133"/>
        <v>11.189999999999971</v>
      </c>
      <c r="N177" s="19">
        <f t="shared" si="134"/>
        <v>22.379999999999942</v>
      </c>
      <c r="O177" s="19">
        <f t="shared" si="135"/>
        <v>0.52359877559829882</v>
      </c>
      <c r="P177" s="19">
        <f t="shared" si="136"/>
        <v>29.999999999999996</v>
      </c>
      <c r="Q177" s="19">
        <f t="shared" si="165"/>
        <v>166.95449999999926</v>
      </c>
      <c r="R177" s="19">
        <f t="shared" si="137"/>
        <v>-0.29999999999999993</v>
      </c>
      <c r="S177" s="19">
        <f t="shared" si="138"/>
        <v>0.51961524227066325</v>
      </c>
      <c r="T177" s="4" t="s">
        <v>0</v>
      </c>
      <c r="U177" s="4">
        <f t="shared" si="139"/>
        <v>2401</v>
      </c>
      <c r="V177" s="19">
        <f t="shared" si="113"/>
        <v>154.28683827612832</v>
      </c>
      <c r="W177" s="19">
        <f t="shared" si="114"/>
        <v>93.996865242270232</v>
      </c>
      <c r="X177" s="8">
        <f t="shared" si="140"/>
        <v>5</v>
      </c>
      <c r="Y177" s="4">
        <f t="shared" si="115"/>
        <v>12</v>
      </c>
      <c r="Z177" s="8">
        <f t="shared" si="141"/>
        <v>1014.9</v>
      </c>
      <c r="AA177" s="4">
        <f t="shared" si="142"/>
        <v>0</v>
      </c>
      <c r="AB177" s="4">
        <f t="shared" si="143"/>
        <v>0</v>
      </c>
      <c r="AC177" s="4" t="str">
        <f t="shared" si="144"/>
        <v>G0</v>
      </c>
      <c r="AD177" s="4">
        <f t="shared" si="145"/>
        <v>0</v>
      </c>
      <c r="AE177" s="4">
        <f t="shared" si="146"/>
        <v>14.999999999999963</v>
      </c>
      <c r="AF177" s="19">
        <f t="shared" si="116"/>
        <v>0</v>
      </c>
      <c r="AG177" s="19">
        <f t="shared" si="117"/>
        <v>0</v>
      </c>
      <c r="AH177" s="19"/>
      <c r="AI177" s="19">
        <f t="shared" si="118"/>
        <v>156.53149832032631</v>
      </c>
      <c r="AJ177" s="19">
        <f t="shared" si="119"/>
        <v>94.599999999999554</v>
      </c>
      <c r="AK177" s="19"/>
      <c r="AL177" s="19">
        <f t="shared" si="120"/>
        <v>19.511552347263354</v>
      </c>
      <c r="AM177" s="19">
        <f t="shared" si="121"/>
        <v>11.26499999999997</v>
      </c>
      <c r="AN177" s="19">
        <f t="shared" si="147"/>
        <v>22.529999999999944</v>
      </c>
      <c r="AO177" s="19">
        <f t="shared" si="148"/>
        <v>0.52359877559829882</v>
      </c>
      <c r="AP177" s="19">
        <f t="shared" si="149"/>
        <v>29.999999999999996</v>
      </c>
      <c r="AQ177" s="19">
        <f t="shared" si="166"/>
        <v>169.18949999999924</v>
      </c>
      <c r="AR177" s="19">
        <f t="shared" si="150"/>
        <v>0.29999999999999993</v>
      </c>
      <c r="AS177" s="19">
        <f t="shared" si="151"/>
        <v>-0.51961524227066325</v>
      </c>
      <c r="AT177" s="4" t="s">
        <v>0</v>
      </c>
      <c r="AU177" s="4">
        <f t="shared" si="152"/>
        <v>2402</v>
      </c>
      <c r="AV177" s="19">
        <f t="shared" si="122"/>
        <v>156.83149832032632</v>
      </c>
      <c r="AW177" s="19">
        <f t="shared" si="123"/>
        <v>94.080384757728893</v>
      </c>
      <c r="AX177" s="8">
        <f t="shared" si="153"/>
        <v>5</v>
      </c>
      <c r="AY177" s="4">
        <f t="shared" si="154"/>
        <v>12</v>
      </c>
      <c r="AZ177" s="8">
        <f t="shared" si="155"/>
        <v>1015</v>
      </c>
      <c r="BA177" s="4">
        <f t="shared" si="156"/>
        <v>0</v>
      </c>
      <c r="BB177" s="4">
        <f t="shared" si="157"/>
        <v>0</v>
      </c>
      <c r="BC177" s="4" t="str">
        <f t="shared" si="158"/>
        <v>G0</v>
      </c>
      <c r="BD177" s="4">
        <f t="shared" si="159"/>
        <v>0</v>
      </c>
      <c r="BE177" s="19">
        <f t="shared" si="160"/>
        <v>2.245500000000006</v>
      </c>
      <c r="BF177" s="19">
        <f t="shared" si="161"/>
        <v>2.546030292435697</v>
      </c>
      <c r="BG177" s="19">
        <f t="shared" si="162"/>
        <v>-178.12014239907336</v>
      </c>
      <c r="BH177" s="1" t="str">
        <f t="shared" si="163"/>
        <v>T,2401,154.3,94.0,5,12,1014.9,0,0,G0,0</v>
      </c>
      <c r="BI177" s="1" t="str">
        <f t="shared" si="164"/>
        <v>T,2402,156.8,94.1,5,12,1015.0,0,0,G0,0</v>
      </c>
      <c r="BJ177" s="1" t="str">
        <f t="shared" si="124"/>
        <v/>
      </c>
      <c r="BK177" s="1" t="str">
        <f t="shared" si="125"/>
        <v>154.6,93.5,5.0,22.4,0.0,167.0,30.0,167.0</v>
      </c>
    </row>
    <row r="178" spans="1:63" x14ac:dyDescent="0.2">
      <c r="A178" s="4">
        <f t="shared" si="167"/>
        <v>14.999999999999963</v>
      </c>
      <c r="B178" s="4">
        <f t="shared" si="126"/>
        <v>74.999999999999815</v>
      </c>
      <c r="C178" s="4">
        <f t="shared" si="127"/>
        <v>1</v>
      </c>
      <c r="D178" s="4">
        <v>1</v>
      </c>
      <c r="E178" s="4">
        <f t="shared" si="128"/>
        <v>14.999999999999963</v>
      </c>
      <c r="F178" s="19">
        <f t="shared" si="112"/>
        <v>0</v>
      </c>
      <c r="G178" s="19">
        <f t="shared" si="129"/>
        <v>0</v>
      </c>
      <c r="H178" s="19"/>
      <c r="I178" s="19">
        <f t="shared" si="130"/>
        <v>156.53149832032631</v>
      </c>
      <c r="J178" s="19">
        <f t="shared" si="131"/>
        <v>94.599999999999554</v>
      </c>
      <c r="K178" s="19"/>
      <c r="L178" s="19">
        <f t="shared" si="132"/>
        <v>19.511552347263354</v>
      </c>
      <c r="M178" s="19">
        <f t="shared" si="133"/>
        <v>11.26499999999997</v>
      </c>
      <c r="N178" s="19">
        <f t="shared" si="134"/>
        <v>22.529999999999944</v>
      </c>
      <c r="O178" s="19">
        <f t="shared" si="135"/>
        <v>0.52359877559829882</v>
      </c>
      <c r="P178" s="19">
        <f t="shared" si="136"/>
        <v>29.999999999999996</v>
      </c>
      <c r="Q178" s="19">
        <f t="shared" si="165"/>
        <v>169.19999999999925</v>
      </c>
      <c r="R178" s="19">
        <f t="shared" si="137"/>
        <v>-0.29999999999999993</v>
      </c>
      <c r="S178" s="19">
        <f t="shared" si="138"/>
        <v>0.51961524227066325</v>
      </c>
      <c r="T178" s="4" t="s">
        <v>0</v>
      </c>
      <c r="U178" s="4">
        <f t="shared" si="139"/>
        <v>2401</v>
      </c>
      <c r="V178" s="19">
        <f t="shared" si="113"/>
        <v>156.2314983203263</v>
      </c>
      <c r="W178" s="19">
        <f t="shared" si="114"/>
        <v>95.119615242270214</v>
      </c>
      <c r="X178" s="8">
        <f t="shared" si="140"/>
        <v>5</v>
      </c>
      <c r="Y178" s="4">
        <f t="shared" si="115"/>
        <v>12</v>
      </c>
      <c r="Z178" s="8">
        <f t="shared" si="141"/>
        <v>1015</v>
      </c>
      <c r="AA178" s="4">
        <f t="shared" si="142"/>
        <v>0</v>
      </c>
      <c r="AB178" s="4">
        <f t="shared" si="143"/>
        <v>0</v>
      </c>
      <c r="AC178" s="4" t="str">
        <f t="shared" si="144"/>
        <v>G0</v>
      </c>
      <c r="AD178" s="4">
        <f t="shared" si="145"/>
        <v>0</v>
      </c>
      <c r="AE178" s="4">
        <f t="shared" si="146"/>
        <v>15.099999999999962</v>
      </c>
      <c r="AF178" s="19">
        <f t="shared" si="116"/>
        <v>0</v>
      </c>
      <c r="AG178" s="19">
        <f t="shared" si="117"/>
        <v>0</v>
      </c>
      <c r="AH178" s="19"/>
      <c r="AI178" s="19">
        <f t="shared" si="118"/>
        <v>158.48914874558099</v>
      </c>
      <c r="AJ178" s="19">
        <f t="shared" si="119"/>
        <v>95.730249999999572</v>
      </c>
      <c r="AK178" s="19"/>
      <c r="AL178" s="19">
        <f t="shared" si="120"/>
        <v>19.641456157831019</v>
      </c>
      <c r="AM178" s="19">
        <f t="shared" si="121"/>
        <v>11.339999999999971</v>
      </c>
      <c r="AN178" s="19">
        <f t="shared" si="147"/>
        <v>22.679999999999943</v>
      </c>
      <c r="AO178" s="19">
        <f t="shared" si="148"/>
        <v>0.52359877559829882</v>
      </c>
      <c r="AP178" s="19">
        <f t="shared" si="149"/>
        <v>29.999999999999996</v>
      </c>
      <c r="AQ178" s="19">
        <f t="shared" si="166"/>
        <v>171.44999999999922</v>
      </c>
      <c r="AR178" s="19">
        <f t="shared" si="150"/>
        <v>0.29999999999999993</v>
      </c>
      <c r="AS178" s="19">
        <f t="shared" si="151"/>
        <v>-0.51961524227066325</v>
      </c>
      <c r="AT178" s="4" t="s">
        <v>0</v>
      </c>
      <c r="AU178" s="4">
        <f t="shared" si="152"/>
        <v>2402</v>
      </c>
      <c r="AV178" s="19">
        <f t="shared" si="122"/>
        <v>158.789148745581</v>
      </c>
      <c r="AW178" s="19">
        <f t="shared" si="123"/>
        <v>95.210634757728911</v>
      </c>
      <c r="AX178" s="8">
        <f t="shared" si="153"/>
        <v>5</v>
      </c>
      <c r="AY178" s="4">
        <f t="shared" si="154"/>
        <v>12</v>
      </c>
      <c r="AZ178" s="8">
        <f t="shared" si="155"/>
        <v>1015.0999999999999</v>
      </c>
      <c r="BA178" s="4">
        <f t="shared" si="156"/>
        <v>0</v>
      </c>
      <c r="BB178" s="4">
        <f t="shared" si="157"/>
        <v>0</v>
      </c>
      <c r="BC178" s="4" t="str">
        <f t="shared" si="158"/>
        <v>G0</v>
      </c>
      <c r="BD178" s="4">
        <f t="shared" si="159"/>
        <v>0</v>
      </c>
      <c r="BE178" s="19">
        <f t="shared" si="160"/>
        <v>2.2604999999999746</v>
      </c>
      <c r="BF178" s="19">
        <f t="shared" si="161"/>
        <v>2.5592694758465586</v>
      </c>
      <c r="BG178" s="19">
        <f t="shared" si="162"/>
        <v>-177.96186601994188</v>
      </c>
      <c r="BH178" s="1" t="str">
        <f t="shared" si="163"/>
        <v>T,2401,156.2,95.1,5,12,1015.0,0,0,G0,0</v>
      </c>
      <c r="BI178" s="1" t="str">
        <f t="shared" si="164"/>
        <v>T,2402,158.8,95.2,5,12,1015.1,0,0,G0,0</v>
      </c>
      <c r="BJ178" s="1" t="str">
        <f t="shared" si="124"/>
        <v>T,2401,156.2,95.1,5,12,1015.0,0,0,G0,0|T,2402,158.8,95.2,5,12,1015.1,0,0,G0,0|</v>
      </c>
      <c r="BK178" s="1" t="str">
        <f t="shared" si="125"/>
        <v>156.5,94.6,5.0,22.5,0.0,169.2,30.0,169.2</v>
      </c>
    </row>
    <row r="179" spans="1:63" x14ac:dyDescent="0.2">
      <c r="A179" s="4">
        <f t="shared" si="167"/>
        <v>15.099999999999962</v>
      </c>
      <c r="B179" s="4">
        <f t="shared" si="126"/>
        <v>75.499999999999801</v>
      </c>
      <c r="C179" s="4">
        <f t="shared" si="127"/>
        <v>0</v>
      </c>
      <c r="D179" s="4">
        <v>1</v>
      </c>
      <c r="E179" s="4">
        <f t="shared" si="128"/>
        <v>15.099999999999962</v>
      </c>
      <c r="F179" s="19">
        <f t="shared" si="112"/>
        <v>0</v>
      </c>
      <c r="G179" s="19">
        <f t="shared" si="129"/>
        <v>0</v>
      </c>
      <c r="H179" s="19"/>
      <c r="I179" s="19">
        <f t="shared" si="130"/>
        <v>158.48914874558099</v>
      </c>
      <c r="J179" s="19">
        <f t="shared" si="131"/>
        <v>95.730249999999572</v>
      </c>
      <c r="K179" s="19"/>
      <c r="L179" s="19">
        <f t="shared" si="132"/>
        <v>19.641456157831019</v>
      </c>
      <c r="M179" s="19">
        <f t="shared" si="133"/>
        <v>11.339999999999971</v>
      </c>
      <c r="N179" s="19">
        <f t="shared" si="134"/>
        <v>22.679999999999943</v>
      </c>
      <c r="O179" s="19">
        <f t="shared" si="135"/>
        <v>0.52359877559829882</v>
      </c>
      <c r="P179" s="19">
        <f t="shared" si="136"/>
        <v>29.999999999999996</v>
      </c>
      <c r="Q179" s="19">
        <f t="shared" si="165"/>
        <v>171.46049999999923</v>
      </c>
      <c r="R179" s="19">
        <f t="shared" si="137"/>
        <v>-0.29999999999999993</v>
      </c>
      <c r="S179" s="19">
        <f t="shared" si="138"/>
        <v>0.51961524227066325</v>
      </c>
      <c r="T179" s="4" t="s">
        <v>0</v>
      </c>
      <c r="U179" s="4">
        <f t="shared" si="139"/>
        <v>2401</v>
      </c>
      <c r="V179" s="19">
        <f t="shared" si="113"/>
        <v>158.18914874558098</v>
      </c>
      <c r="W179" s="19">
        <f t="shared" si="114"/>
        <v>96.249865242270232</v>
      </c>
      <c r="X179" s="8">
        <f t="shared" si="140"/>
        <v>5</v>
      </c>
      <c r="Y179" s="4">
        <f t="shared" si="115"/>
        <v>12</v>
      </c>
      <c r="Z179" s="8">
        <f t="shared" si="141"/>
        <v>1015.0999999999999</v>
      </c>
      <c r="AA179" s="4">
        <f t="shared" si="142"/>
        <v>0</v>
      </c>
      <c r="AB179" s="4">
        <f t="shared" si="143"/>
        <v>0</v>
      </c>
      <c r="AC179" s="4" t="str">
        <f t="shared" si="144"/>
        <v>G0</v>
      </c>
      <c r="AD179" s="4">
        <f t="shared" si="145"/>
        <v>0</v>
      </c>
      <c r="AE179" s="4">
        <f t="shared" si="146"/>
        <v>15.199999999999962</v>
      </c>
      <c r="AF179" s="19">
        <f t="shared" si="116"/>
        <v>0</v>
      </c>
      <c r="AG179" s="19">
        <f t="shared" si="117"/>
        <v>0</v>
      </c>
      <c r="AH179" s="19"/>
      <c r="AI179" s="19">
        <f t="shared" si="118"/>
        <v>160.4597895518925</v>
      </c>
      <c r="AJ179" s="19">
        <f t="shared" si="119"/>
        <v>96.867999999999554</v>
      </c>
      <c r="AK179" s="19"/>
      <c r="AL179" s="19">
        <f t="shared" si="120"/>
        <v>19.771359968398688</v>
      </c>
      <c r="AM179" s="19">
        <f t="shared" si="121"/>
        <v>11.414999999999971</v>
      </c>
      <c r="AN179" s="19">
        <f t="shared" si="147"/>
        <v>22.829999999999949</v>
      </c>
      <c r="AO179" s="19">
        <f t="shared" si="148"/>
        <v>0.52359877559829882</v>
      </c>
      <c r="AP179" s="19">
        <f t="shared" si="149"/>
        <v>29.999999999999996</v>
      </c>
      <c r="AQ179" s="19">
        <f t="shared" si="166"/>
        <v>173.72549999999922</v>
      </c>
      <c r="AR179" s="19">
        <f t="shared" si="150"/>
        <v>0.29999999999999993</v>
      </c>
      <c r="AS179" s="19">
        <f t="shared" si="151"/>
        <v>-0.51961524227066325</v>
      </c>
      <c r="AT179" s="4" t="s">
        <v>0</v>
      </c>
      <c r="AU179" s="4">
        <f t="shared" si="152"/>
        <v>2402</v>
      </c>
      <c r="AV179" s="19">
        <f t="shared" si="122"/>
        <v>160.75978955189251</v>
      </c>
      <c r="AW179" s="19">
        <f t="shared" si="123"/>
        <v>96.348384757728894</v>
      </c>
      <c r="AX179" s="8">
        <f t="shared" si="153"/>
        <v>5</v>
      </c>
      <c r="AY179" s="4">
        <f t="shared" si="154"/>
        <v>12</v>
      </c>
      <c r="AZ179" s="8">
        <f t="shared" si="155"/>
        <v>1015.1999999999999</v>
      </c>
      <c r="BA179" s="4">
        <f t="shared" si="156"/>
        <v>0</v>
      </c>
      <c r="BB179" s="4">
        <f t="shared" si="157"/>
        <v>0</v>
      </c>
      <c r="BC179" s="4" t="str">
        <f t="shared" si="158"/>
        <v>G0</v>
      </c>
      <c r="BD179" s="4">
        <f t="shared" si="159"/>
        <v>0</v>
      </c>
      <c r="BE179" s="19">
        <f t="shared" si="160"/>
        <v>2.2755000000000067</v>
      </c>
      <c r="BF179" s="19">
        <f t="shared" si="161"/>
        <v>2.5725279881859797</v>
      </c>
      <c r="BG179" s="19">
        <f t="shared" si="162"/>
        <v>-177.80521993205161</v>
      </c>
      <c r="BH179" s="1" t="str">
        <f t="shared" si="163"/>
        <v>T,2401,158.2,96.2,5,12,1015.1,0,0,G0,0</v>
      </c>
      <c r="BI179" s="1" t="str">
        <f t="shared" si="164"/>
        <v>T,2402,160.8,96.3,5,12,1015.2,0,0,G0,0</v>
      </c>
      <c r="BJ179" s="1" t="str">
        <f t="shared" si="124"/>
        <v/>
      </c>
      <c r="BK179" s="1" t="str">
        <f t="shared" si="125"/>
        <v>158.5,95.7,5.0,22.7,0.0,171.5,30.0,171.5</v>
      </c>
    </row>
    <row r="180" spans="1:63" x14ac:dyDescent="0.2">
      <c r="A180" s="4">
        <f t="shared" si="167"/>
        <v>15.199999999999962</v>
      </c>
      <c r="B180" s="4">
        <f t="shared" si="126"/>
        <v>75.999999999999801</v>
      </c>
      <c r="C180" s="4">
        <f t="shared" si="127"/>
        <v>1</v>
      </c>
      <c r="D180" s="4">
        <v>1</v>
      </c>
      <c r="E180" s="4">
        <f t="shared" si="128"/>
        <v>15.199999999999962</v>
      </c>
      <c r="F180" s="19">
        <f t="shared" si="112"/>
        <v>0</v>
      </c>
      <c r="G180" s="19">
        <f t="shared" si="129"/>
        <v>0</v>
      </c>
      <c r="H180" s="19"/>
      <c r="I180" s="19">
        <f t="shared" si="130"/>
        <v>160.4597895518925</v>
      </c>
      <c r="J180" s="19">
        <f t="shared" si="131"/>
        <v>96.867999999999554</v>
      </c>
      <c r="K180" s="19"/>
      <c r="L180" s="19">
        <f t="shared" si="132"/>
        <v>19.771359968398688</v>
      </c>
      <c r="M180" s="19">
        <f t="shared" si="133"/>
        <v>11.414999999999971</v>
      </c>
      <c r="N180" s="19">
        <f t="shared" si="134"/>
        <v>22.829999999999949</v>
      </c>
      <c r="O180" s="19">
        <f t="shared" si="135"/>
        <v>0.52359877559829882</v>
      </c>
      <c r="P180" s="19">
        <f t="shared" si="136"/>
        <v>29.999999999999996</v>
      </c>
      <c r="Q180" s="19">
        <f t="shared" si="165"/>
        <v>173.73599999999922</v>
      </c>
      <c r="R180" s="19">
        <f t="shared" si="137"/>
        <v>-0.29999999999999993</v>
      </c>
      <c r="S180" s="19">
        <f t="shared" si="138"/>
        <v>0.51961524227066325</v>
      </c>
      <c r="T180" s="4" t="s">
        <v>0</v>
      </c>
      <c r="U180" s="4">
        <f t="shared" si="139"/>
        <v>2401</v>
      </c>
      <c r="V180" s="19">
        <f t="shared" si="113"/>
        <v>160.15978955189249</v>
      </c>
      <c r="W180" s="19">
        <f t="shared" si="114"/>
        <v>97.387615242270215</v>
      </c>
      <c r="X180" s="8">
        <f t="shared" si="140"/>
        <v>5</v>
      </c>
      <c r="Y180" s="4">
        <f t="shared" si="115"/>
        <v>12</v>
      </c>
      <c r="Z180" s="8">
        <f t="shared" si="141"/>
        <v>1015.1999999999999</v>
      </c>
      <c r="AA180" s="4">
        <f t="shared" si="142"/>
        <v>0</v>
      </c>
      <c r="AB180" s="4">
        <f t="shared" si="143"/>
        <v>0</v>
      </c>
      <c r="AC180" s="4" t="str">
        <f t="shared" si="144"/>
        <v>G0</v>
      </c>
      <c r="AD180" s="4">
        <f t="shared" si="145"/>
        <v>0</v>
      </c>
      <c r="AE180" s="4">
        <f t="shared" si="146"/>
        <v>15.299999999999962</v>
      </c>
      <c r="AF180" s="19">
        <f t="shared" si="116"/>
        <v>0</v>
      </c>
      <c r="AG180" s="19">
        <f t="shared" si="117"/>
        <v>0</v>
      </c>
      <c r="AH180" s="19"/>
      <c r="AI180" s="19">
        <f t="shared" si="118"/>
        <v>162.44342073926074</v>
      </c>
      <c r="AJ180" s="19">
        <f t="shared" si="119"/>
        <v>98.013249999999545</v>
      </c>
      <c r="AK180" s="19"/>
      <c r="AL180" s="19">
        <f t="shared" si="120"/>
        <v>19.901263778966353</v>
      </c>
      <c r="AM180" s="19">
        <f t="shared" si="121"/>
        <v>11.48999999999997</v>
      </c>
      <c r="AN180" s="19">
        <f t="shared" si="147"/>
        <v>22.979999999999944</v>
      </c>
      <c r="AO180" s="19">
        <f t="shared" si="148"/>
        <v>0.52359877559829882</v>
      </c>
      <c r="AP180" s="19">
        <f t="shared" si="149"/>
        <v>29.999999999999996</v>
      </c>
      <c r="AQ180" s="19">
        <f t="shared" si="166"/>
        <v>176.0159999999992</v>
      </c>
      <c r="AR180" s="19">
        <f t="shared" si="150"/>
        <v>0.29999999999999993</v>
      </c>
      <c r="AS180" s="19">
        <f t="shared" si="151"/>
        <v>-0.51961524227066325</v>
      </c>
      <c r="AT180" s="4" t="s">
        <v>0</v>
      </c>
      <c r="AU180" s="4">
        <f t="shared" si="152"/>
        <v>2402</v>
      </c>
      <c r="AV180" s="19">
        <f t="shared" si="122"/>
        <v>162.74342073926076</v>
      </c>
      <c r="AW180" s="19">
        <f t="shared" si="123"/>
        <v>97.493634757728884</v>
      </c>
      <c r="AX180" s="8">
        <f t="shared" si="153"/>
        <v>5</v>
      </c>
      <c r="AY180" s="4">
        <f t="shared" si="154"/>
        <v>12</v>
      </c>
      <c r="AZ180" s="8">
        <f t="shared" si="155"/>
        <v>1015.3</v>
      </c>
      <c r="BA180" s="4">
        <f t="shared" si="156"/>
        <v>0</v>
      </c>
      <c r="BB180" s="4">
        <f t="shared" si="157"/>
        <v>0</v>
      </c>
      <c r="BC180" s="4" t="str">
        <f t="shared" si="158"/>
        <v>G0</v>
      </c>
      <c r="BD180" s="4">
        <f t="shared" si="159"/>
        <v>0</v>
      </c>
      <c r="BE180" s="19">
        <f t="shared" si="160"/>
        <v>2.290499999999986</v>
      </c>
      <c r="BF180" s="19">
        <f t="shared" si="161"/>
        <v>2.5858055321311504</v>
      </c>
      <c r="BG180" s="19">
        <f t="shared" si="162"/>
        <v>-177.65018138175407</v>
      </c>
      <c r="BH180" s="1" t="str">
        <f t="shared" si="163"/>
        <v>T,2401,160.2,97.4,5,12,1015.2,0,0,G0,0</v>
      </c>
      <c r="BI180" s="1" t="str">
        <f t="shared" si="164"/>
        <v>T,2402,162.7,97.5,5,12,1015.3,0,0,G0,0</v>
      </c>
      <c r="BJ180" s="1" t="str">
        <f t="shared" si="124"/>
        <v>T,2401,160.2,97.4,5,12,1015.2,0,0,G0,0|T,2402,162.7,97.5,5,12,1015.3,0,0,G0,0|</v>
      </c>
      <c r="BK180" s="1" t="str">
        <f t="shared" si="125"/>
        <v>160.5,96.9,5.0,22.8,0.0,173.7,30.0,173.7</v>
      </c>
    </row>
    <row r="181" spans="1:63" x14ac:dyDescent="0.2">
      <c r="A181" s="4">
        <f t="shared" si="167"/>
        <v>15.299999999999962</v>
      </c>
      <c r="B181" s="4">
        <f t="shared" si="126"/>
        <v>76.499999999999801</v>
      </c>
      <c r="C181" s="4">
        <f t="shared" si="127"/>
        <v>0</v>
      </c>
      <c r="D181" s="4">
        <v>1</v>
      </c>
      <c r="E181" s="4">
        <f t="shared" si="128"/>
        <v>15.299999999999962</v>
      </c>
      <c r="F181" s="19">
        <f t="shared" si="112"/>
        <v>0</v>
      </c>
      <c r="G181" s="19">
        <f t="shared" si="129"/>
        <v>0</v>
      </c>
      <c r="H181" s="19"/>
      <c r="I181" s="19">
        <f t="shared" si="130"/>
        <v>162.44342073926074</v>
      </c>
      <c r="J181" s="19">
        <f t="shared" si="131"/>
        <v>98.013249999999545</v>
      </c>
      <c r="K181" s="19"/>
      <c r="L181" s="19">
        <f t="shared" si="132"/>
        <v>19.901263778966353</v>
      </c>
      <c r="M181" s="19">
        <f t="shared" si="133"/>
        <v>11.48999999999997</v>
      </c>
      <c r="N181" s="19">
        <f t="shared" si="134"/>
        <v>22.979999999999944</v>
      </c>
      <c r="O181" s="19">
        <f t="shared" si="135"/>
        <v>0.52359877559829882</v>
      </c>
      <c r="P181" s="19">
        <f t="shared" si="136"/>
        <v>29.999999999999996</v>
      </c>
      <c r="Q181" s="19">
        <f t="shared" si="165"/>
        <v>176.0264999999992</v>
      </c>
      <c r="R181" s="19">
        <f t="shared" si="137"/>
        <v>-0.29999999999999993</v>
      </c>
      <c r="S181" s="19">
        <f t="shared" si="138"/>
        <v>0.51961524227066325</v>
      </c>
      <c r="T181" s="4" t="s">
        <v>0</v>
      </c>
      <c r="U181" s="4">
        <f t="shared" si="139"/>
        <v>2401</v>
      </c>
      <c r="V181" s="19">
        <f t="shared" si="113"/>
        <v>162.14342073926073</v>
      </c>
      <c r="W181" s="19">
        <f t="shared" si="114"/>
        <v>98.532865242270205</v>
      </c>
      <c r="X181" s="8">
        <f t="shared" si="140"/>
        <v>5</v>
      </c>
      <c r="Y181" s="4">
        <f t="shared" si="115"/>
        <v>12</v>
      </c>
      <c r="Z181" s="8">
        <f t="shared" si="141"/>
        <v>1015.3</v>
      </c>
      <c r="AA181" s="4">
        <f t="shared" si="142"/>
        <v>0</v>
      </c>
      <c r="AB181" s="4">
        <f t="shared" si="143"/>
        <v>0</v>
      </c>
      <c r="AC181" s="4" t="str">
        <f t="shared" si="144"/>
        <v>G0</v>
      </c>
      <c r="AD181" s="4">
        <f t="shared" si="145"/>
        <v>0</v>
      </c>
      <c r="AE181" s="4">
        <f t="shared" si="146"/>
        <v>15.399999999999961</v>
      </c>
      <c r="AF181" s="19">
        <f t="shared" si="116"/>
        <v>0</v>
      </c>
      <c r="AG181" s="19">
        <f t="shared" si="117"/>
        <v>0</v>
      </c>
      <c r="AH181" s="19"/>
      <c r="AI181" s="19">
        <f t="shared" si="118"/>
        <v>164.44004230768576</v>
      </c>
      <c r="AJ181" s="19">
        <f t="shared" si="119"/>
        <v>99.165999999999528</v>
      </c>
      <c r="AK181" s="19"/>
      <c r="AL181" s="19">
        <f t="shared" si="120"/>
        <v>20.031167589534018</v>
      </c>
      <c r="AM181" s="19">
        <f t="shared" si="121"/>
        <v>11.564999999999969</v>
      </c>
      <c r="AN181" s="19">
        <f t="shared" si="147"/>
        <v>23.129999999999942</v>
      </c>
      <c r="AO181" s="19">
        <f t="shared" si="148"/>
        <v>0.52359877559829882</v>
      </c>
      <c r="AP181" s="19">
        <f t="shared" si="149"/>
        <v>29.999999999999996</v>
      </c>
      <c r="AQ181" s="19">
        <f t="shared" si="166"/>
        <v>178.32149999999919</v>
      </c>
      <c r="AR181" s="19">
        <f t="shared" si="150"/>
        <v>0.29999999999999993</v>
      </c>
      <c r="AS181" s="19">
        <f t="shared" si="151"/>
        <v>-0.51961524227066325</v>
      </c>
      <c r="AT181" s="4" t="s">
        <v>0</v>
      </c>
      <c r="AU181" s="4">
        <f t="shared" si="152"/>
        <v>2402</v>
      </c>
      <c r="AV181" s="19">
        <f t="shared" si="122"/>
        <v>164.74004230768577</v>
      </c>
      <c r="AW181" s="19">
        <f t="shared" si="123"/>
        <v>98.646384757728867</v>
      </c>
      <c r="AX181" s="8">
        <f t="shared" si="153"/>
        <v>5</v>
      </c>
      <c r="AY181" s="4">
        <f t="shared" si="154"/>
        <v>12</v>
      </c>
      <c r="AZ181" s="8">
        <f t="shared" si="155"/>
        <v>1015.4</v>
      </c>
      <c r="BA181" s="4">
        <f t="shared" si="156"/>
        <v>0</v>
      </c>
      <c r="BB181" s="4">
        <f t="shared" si="157"/>
        <v>0</v>
      </c>
      <c r="BC181" s="4" t="str">
        <f t="shared" si="158"/>
        <v>G0</v>
      </c>
      <c r="BD181" s="4">
        <f t="shared" si="159"/>
        <v>0</v>
      </c>
      <c r="BE181" s="19">
        <f t="shared" si="160"/>
        <v>2.305499999999983</v>
      </c>
      <c r="BF181" s="19">
        <f t="shared" si="161"/>
        <v>2.5991018160126127</v>
      </c>
      <c r="BG181" s="19">
        <f t="shared" si="162"/>
        <v>-177.49672798584314</v>
      </c>
      <c r="BH181" s="1" t="str">
        <f t="shared" si="163"/>
        <v>T,2401,162.1,98.5,5,12,1015.3,0,0,G0,0</v>
      </c>
      <c r="BI181" s="1" t="str">
        <f t="shared" si="164"/>
        <v>T,2402,164.7,98.6,5,12,1015.4,0,0,G0,0</v>
      </c>
      <c r="BJ181" s="1" t="str">
        <f t="shared" si="124"/>
        <v/>
      </c>
      <c r="BK181" s="1" t="str">
        <f t="shared" si="125"/>
        <v>162.4,98.0,5.0,23.0,0.0,176.0,30.0,176.0</v>
      </c>
    </row>
    <row r="182" spans="1:63" x14ac:dyDescent="0.2">
      <c r="A182" s="4">
        <f t="shared" si="167"/>
        <v>15.399999999999961</v>
      </c>
      <c r="B182" s="4">
        <f t="shared" si="126"/>
        <v>76.999999999999801</v>
      </c>
      <c r="C182" s="4">
        <f t="shared" si="127"/>
        <v>1</v>
      </c>
      <c r="D182" s="4">
        <v>1</v>
      </c>
      <c r="E182" s="4">
        <f t="shared" si="128"/>
        <v>15.399999999999961</v>
      </c>
      <c r="F182" s="19">
        <f t="shared" si="112"/>
        <v>0</v>
      </c>
      <c r="G182" s="19">
        <f t="shared" si="129"/>
        <v>0</v>
      </c>
      <c r="H182" s="19"/>
      <c r="I182" s="19">
        <f t="shared" si="130"/>
        <v>164.44004230768576</v>
      </c>
      <c r="J182" s="19">
        <f t="shared" si="131"/>
        <v>99.165999999999528</v>
      </c>
      <c r="K182" s="19"/>
      <c r="L182" s="19">
        <f t="shared" si="132"/>
        <v>20.031167589534018</v>
      </c>
      <c r="M182" s="19">
        <f t="shared" si="133"/>
        <v>11.564999999999969</v>
      </c>
      <c r="N182" s="19">
        <f t="shared" si="134"/>
        <v>23.129999999999942</v>
      </c>
      <c r="O182" s="19">
        <f t="shared" si="135"/>
        <v>0.52359877559829882</v>
      </c>
      <c r="P182" s="19">
        <f t="shared" si="136"/>
        <v>29.999999999999996</v>
      </c>
      <c r="Q182" s="19">
        <f t="shared" si="165"/>
        <v>178.3319999999992</v>
      </c>
      <c r="R182" s="19">
        <f t="shared" si="137"/>
        <v>-0.29999999999999993</v>
      </c>
      <c r="S182" s="19">
        <f t="shared" si="138"/>
        <v>0.51961524227066325</v>
      </c>
      <c r="T182" s="4" t="s">
        <v>0</v>
      </c>
      <c r="U182" s="4">
        <f t="shared" si="139"/>
        <v>2401</v>
      </c>
      <c r="V182" s="19">
        <f t="shared" si="113"/>
        <v>164.14004230768575</v>
      </c>
      <c r="W182" s="19">
        <f t="shared" si="114"/>
        <v>99.685615242270188</v>
      </c>
      <c r="X182" s="8">
        <f t="shared" si="140"/>
        <v>5</v>
      </c>
      <c r="Y182" s="4">
        <f t="shared" si="115"/>
        <v>12</v>
      </c>
      <c r="Z182" s="8">
        <f t="shared" si="141"/>
        <v>1015.4</v>
      </c>
      <c r="AA182" s="4">
        <f t="shared" si="142"/>
        <v>0</v>
      </c>
      <c r="AB182" s="4">
        <f t="shared" si="143"/>
        <v>0</v>
      </c>
      <c r="AC182" s="4" t="str">
        <f t="shared" si="144"/>
        <v>G0</v>
      </c>
      <c r="AD182" s="4">
        <f t="shared" si="145"/>
        <v>0</v>
      </c>
      <c r="AE182" s="4">
        <f t="shared" si="146"/>
        <v>15.499999999999961</v>
      </c>
      <c r="AF182" s="19">
        <f t="shared" si="116"/>
        <v>0</v>
      </c>
      <c r="AG182" s="19">
        <f t="shared" si="117"/>
        <v>0</v>
      </c>
      <c r="AH182" s="19"/>
      <c r="AI182" s="19">
        <f t="shared" si="118"/>
        <v>166.44965425716754</v>
      </c>
      <c r="AJ182" s="19">
        <f t="shared" si="119"/>
        <v>100.32624999999955</v>
      </c>
      <c r="AK182" s="19"/>
      <c r="AL182" s="19">
        <f t="shared" si="120"/>
        <v>20.161071400101683</v>
      </c>
      <c r="AM182" s="19">
        <f t="shared" si="121"/>
        <v>11.63999999999997</v>
      </c>
      <c r="AN182" s="19">
        <f t="shared" si="147"/>
        <v>23.279999999999944</v>
      </c>
      <c r="AO182" s="19">
        <f t="shared" si="148"/>
        <v>0.52359877559829882</v>
      </c>
      <c r="AP182" s="19">
        <f t="shared" si="149"/>
        <v>29.999999999999996</v>
      </c>
      <c r="AQ182" s="19">
        <f t="shared" si="166"/>
        <v>180.6419999999992</v>
      </c>
      <c r="AR182" s="19">
        <f t="shared" si="150"/>
        <v>0.29999999999999993</v>
      </c>
      <c r="AS182" s="19">
        <f t="shared" si="151"/>
        <v>-0.51961524227066325</v>
      </c>
      <c r="AT182" s="4" t="s">
        <v>0</v>
      </c>
      <c r="AU182" s="4">
        <f t="shared" si="152"/>
        <v>2402</v>
      </c>
      <c r="AV182" s="19">
        <f t="shared" si="122"/>
        <v>166.74965425716755</v>
      </c>
      <c r="AW182" s="19">
        <f t="shared" si="123"/>
        <v>99.806634757728887</v>
      </c>
      <c r="AX182" s="8">
        <f t="shared" si="153"/>
        <v>5</v>
      </c>
      <c r="AY182" s="4">
        <f t="shared" si="154"/>
        <v>12</v>
      </c>
      <c r="AZ182" s="8">
        <f t="shared" si="155"/>
        <v>1015.5</v>
      </c>
      <c r="BA182" s="4">
        <f t="shared" si="156"/>
        <v>0</v>
      </c>
      <c r="BB182" s="4">
        <f t="shared" si="157"/>
        <v>0</v>
      </c>
      <c r="BC182" s="4" t="str">
        <f t="shared" si="158"/>
        <v>G0</v>
      </c>
      <c r="BD182" s="4">
        <f t="shared" si="159"/>
        <v>0</v>
      </c>
      <c r="BE182" s="19">
        <f t="shared" si="160"/>
        <v>2.3205000000000009</v>
      </c>
      <c r="BF182" s="19">
        <f t="shared" si="161"/>
        <v>2.6124165536912507</v>
      </c>
      <c r="BG182" s="19">
        <f t="shared" si="162"/>
        <v>-177.34483772550263</v>
      </c>
      <c r="BH182" s="1" t="str">
        <f t="shared" si="163"/>
        <v>T,2401,164.1,99.7,5,12,1015.4,0,0,G0,0</v>
      </c>
      <c r="BI182" s="1" t="str">
        <f t="shared" si="164"/>
        <v>T,2402,166.7,99.8,5,12,1015.5,0,0,G0,0</v>
      </c>
      <c r="BJ182" s="1" t="str">
        <f t="shared" si="124"/>
        <v>T,2401,164.1,99.7,5,12,1015.4,0,0,G0,0|T,2402,166.7,99.8,5,12,1015.5,0,0,G0,0|</v>
      </c>
      <c r="BK182" s="1" t="str">
        <f t="shared" si="125"/>
        <v>164.4,99.2,5.0,23.1,0.0,178.3,30.0,178.3</v>
      </c>
    </row>
    <row r="183" spans="1:63" x14ac:dyDescent="0.2">
      <c r="A183" s="4">
        <f t="shared" si="167"/>
        <v>15.499999999999961</v>
      </c>
      <c r="B183" s="4">
        <f t="shared" si="126"/>
        <v>77.499999999999801</v>
      </c>
      <c r="C183" s="4">
        <f t="shared" si="127"/>
        <v>0</v>
      </c>
      <c r="D183" s="4">
        <v>1</v>
      </c>
      <c r="E183" s="4">
        <f t="shared" si="128"/>
        <v>15.499999999999961</v>
      </c>
      <c r="F183" s="19">
        <f t="shared" si="112"/>
        <v>0</v>
      </c>
      <c r="G183" s="19">
        <f t="shared" si="129"/>
        <v>0</v>
      </c>
      <c r="H183" s="19"/>
      <c r="I183" s="19">
        <f t="shared" si="130"/>
        <v>166.44965425716754</v>
      </c>
      <c r="J183" s="19">
        <f t="shared" si="131"/>
        <v>100.32624999999955</v>
      </c>
      <c r="K183" s="19"/>
      <c r="L183" s="19">
        <f t="shared" si="132"/>
        <v>20.161071400101683</v>
      </c>
      <c r="M183" s="19">
        <f t="shared" si="133"/>
        <v>11.63999999999997</v>
      </c>
      <c r="N183" s="19">
        <f t="shared" si="134"/>
        <v>23.279999999999944</v>
      </c>
      <c r="O183" s="19">
        <f t="shared" si="135"/>
        <v>0.52359877559829882</v>
      </c>
      <c r="P183" s="19">
        <f t="shared" si="136"/>
        <v>29.999999999999996</v>
      </c>
      <c r="Q183" s="19">
        <f t="shared" si="165"/>
        <v>180.65249999999921</v>
      </c>
      <c r="R183" s="19">
        <f t="shared" si="137"/>
        <v>-0.29999999999999993</v>
      </c>
      <c r="S183" s="19">
        <f t="shared" si="138"/>
        <v>0.51961524227066325</v>
      </c>
      <c r="T183" s="4" t="s">
        <v>0</v>
      </c>
      <c r="U183" s="4">
        <f t="shared" si="139"/>
        <v>2401</v>
      </c>
      <c r="V183" s="19">
        <f t="shared" si="113"/>
        <v>166.14965425716753</v>
      </c>
      <c r="W183" s="19">
        <f t="shared" si="114"/>
        <v>100.84586524227021</v>
      </c>
      <c r="X183" s="8">
        <f t="shared" si="140"/>
        <v>5</v>
      </c>
      <c r="Y183" s="4">
        <f t="shared" si="115"/>
        <v>12</v>
      </c>
      <c r="Z183" s="8">
        <f t="shared" si="141"/>
        <v>1015.5</v>
      </c>
      <c r="AA183" s="4">
        <f t="shared" si="142"/>
        <v>0</v>
      </c>
      <c r="AB183" s="4">
        <f t="shared" si="143"/>
        <v>0</v>
      </c>
      <c r="AC183" s="4" t="str">
        <f t="shared" si="144"/>
        <v>G0</v>
      </c>
      <c r="AD183" s="4">
        <f t="shared" si="145"/>
        <v>0</v>
      </c>
      <c r="AE183" s="4">
        <f t="shared" si="146"/>
        <v>15.599999999999961</v>
      </c>
      <c r="AF183" s="19">
        <f t="shared" si="116"/>
        <v>0</v>
      </c>
      <c r="AG183" s="19">
        <f t="shared" si="117"/>
        <v>0</v>
      </c>
      <c r="AH183" s="19"/>
      <c r="AI183" s="19">
        <f t="shared" si="118"/>
        <v>168.47225658770606</v>
      </c>
      <c r="AJ183" s="19">
        <f t="shared" si="119"/>
        <v>101.49399999999952</v>
      </c>
      <c r="AK183" s="19"/>
      <c r="AL183" s="19">
        <f t="shared" si="120"/>
        <v>20.290975210669348</v>
      </c>
      <c r="AM183" s="19">
        <f t="shared" si="121"/>
        <v>11.71499999999997</v>
      </c>
      <c r="AN183" s="19">
        <f t="shared" si="147"/>
        <v>23.429999999999943</v>
      </c>
      <c r="AO183" s="19">
        <f t="shared" si="148"/>
        <v>0.52359877559829882</v>
      </c>
      <c r="AP183" s="19">
        <f t="shared" si="149"/>
        <v>29.999999999999996</v>
      </c>
      <c r="AQ183" s="19">
        <f t="shared" si="166"/>
        <v>182.97749999999914</v>
      </c>
      <c r="AR183" s="19">
        <f t="shared" si="150"/>
        <v>0.29999999999999993</v>
      </c>
      <c r="AS183" s="19">
        <f t="shared" si="151"/>
        <v>-0.51961524227066325</v>
      </c>
      <c r="AT183" s="4" t="s">
        <v>0</v>
      </c>
      <c r="AU183" s="4">
        <f t="shared" si="152"/>
        <v>2402</v>
      </c>
      <c r="AV183" s="19">
        <f t="shared" si="122"/>
        <v>168.77225658770607</v>
      </c>
      <c r="AW183" s="19">
        <f t="shared" si="123"/>
        <v>100.97438475772886</v>
      </c>
      <c r="AX183" s="8">
        <f t="shared" si="153"/>
        <v>5</v>
      </c>
      <c r="AY183" s="4">
        <f t="shared" si="154"/>
        <v>12</v>
      </c>
      <c r="AZ183" s="8">
        <f t="shared" si="155"/>
        <v>1015.5999999999999</v>
      </c>
      <c r="BA183" s="4">
        <f t="shared" si="156"/>
        <v>0</v>
      </c>
      <c r="BB183" s="4">
        <f t="shared" si="157"/>
        <v>0</v>
      </c>
      <c r="BC183" s="4" t="str">
        <f t="shared" si="158"/>
        <v>G0</v>
      </c>
      <c r="BD183" s="4">
        <f t="shared" si="159"/>
        <v>0</v>
      </c>
      <c r="BE183" s="19">
        <f t="shared" si="160"/>
        <v>2.3354999999999517</v>
      </c>
      <c r="BF183" s="19">
        <f t="shared" si="161"/>
        <v>2.6257494644386608</v>
      </c>
      <c r="BG183" s="19">
        <f t="shared" si="162"/>
        <v>-177.19448894033115</v>
      </c>
      <c r="BH183" s="1" t="str">
        <f t="shared" si="163"/>
        <v>T,2401,166.1,100.8,5,12,1015.5,0,0,G0,0</v>
      </c>
      <c r="BI183" s="1" t="str">
        <f t="shared" si="164"/>
        <v>T,2402,168.8,101.0,5,12,1015.6,0,0,G0,0</v>
      </c>
      <c r="BJ183" s="1" t="str">
        <f t="shared" si="124"/>
        <v/>
      </c>
      <c r="BK183" s="1" t="str">
        <f t="shared" si="125"/>
        <v>166.4,100.3,5.0,23.3,0.0,180.7,30.0,180.7</v>
      </c>
    </row>
    <row r="184" spans="1:63" x14ac:dyDescent="0.2">
      <c r="A184" s="4">
        <f t="shared" si="167"/>
        <v>15.599999999999961</v>
      </c>
      <c r="B184" s="4">
        <f t="shared" si="126"/>
        <v>77.999999999999801</v>
      </c>
      <c r="C184" s="4">
        <f t="shared" si="127"/>
        <v>1</v>
      </c>
      <c r="D184" s="4">
        <v>1</v>
      </c>
      <c r="E184" s="4">
        <f t="shared" si="128"/>
        <v>15.599999999999961</v>
      </c>
      <c r="F184" s="19">
        <f t="shared" si="112"/>
        <v>0</v>
      </c>
      <c r="G184" s="19">
        <f t="shared" si="129"/>
        <v>0</v>
      </c>
      <c r="H184" s="19"/>
      <c r="I184" s="19">
        <f t="shared" si="130"/>
        <v>168.47225658770606</v>
      </c>
      <c r="J184" s="19">
        <f t="shared" si="131"/>
        <v>101.49399999999952</v>
      </c>
      <c r="K184" s="19"/>
      <c r="L184" s="19">
        <f t="shared" si="132"/>
        <v>20.290975210669348</v>
      </c>
      <c r="M184" s="19">
        <f t="shared" si="133"/>
        <v>11.71499999999997</v>
      </c>
      <c r="N184" s="19">
        <f t="shared" si="134"/>
        <v>23.429999999999943</v>
      </c>
      <c r="O184" s="19">
        <f t="shared" si="135"/>
        <v>0.52359877559829882</v>
      </c>
      <c r="P184" s="19">
        <f t="shared" si="136"/>
        <v>29.999999999999996</v>
      </c>
      <c r="Q184" s="19">
        <f t="shared" si="165"/>
        <v>182.98799999999915</v>
      </c>
      <c r="R184" s="19">
        <f t="shared" si="137"/>
        <v>-0.29999999999999993</v>
      </c>
      <c r="S184" s="19">
        <f t="shared" si="138"/>
        <v>0.51961524227066325</v>
      </c>
      <c r="T184" s="4" t="s">
        <v>0</v>
      </c>
      <c r="U184" s="4">
        <f t="shared" si="139"/>
        <v>2401</v>
      </c>
      <c r="V184" s="19">
        <f t="shared" si="113"/>
        <v>168.17225658770604</v>
      </c>
      <c r="W184" s="19">
        <f t="shared" si="114"/>
        <v>102.01361524227018</v>
      </c>
      <c r="X184" s="8">
        <f t="shared" si="140"/>
        <v>5</v>
      </c>
      <c r="Y184" s="4">
        <f t="shared" si="115"/>
        <v>12</v>
      </c>
      <c r="Z184" s="8">
        <f t="shared" si="141"/>
        <v>1015.5999999999999</v>
      </c>
      <c r="AA184" s="4">
        <f t="shared" si="142"/>
        <v>0</v>
      </c>
      <c r="AB184" s="4">
        <f t="shared" si="143"/>
        <v>0</v>
      </c>
      <c r="AC184" s="4" t="str">
        <f t="shared" si="144"/>
        <v>G0</v>
      </c>
      <c r="AD184" s="4">
        <f t="shared" si="145"/>
        <v>0</v>
      </c>
      <c r="AE184" s="4">
        <f t="shared" si="146"/>
        <v>15.69999999999996</v>
      </c>
      <c r="AF184" s="19">
        <f t="shared" si="116"/>
        <v>0</v>
      </c>
      <c r="AG184" s="19">
        <f t="shared" si="117"/>
        <v>0</v>
      </c>
      <c r="AH184" s="19"/>
      <c r="AI184" s="19">
        <f t="shared" si="118"/>
        <v>170.50784929930137</v>
      </c>
      <c r="AJ184" s="19">
        <f t="shared" si="119"/>
        <v>102.66924999999952</v>
      </c>
      <c r="AK184" s="19"/>
      <c r="AL184" s="19">
        <f t="shared" si="120"/>
        <v>20.420879021237013</v>
      </c>
      <c r="AM184" s="19">
        <f t="shared" si="121"/>
        <v>11.789999999999969</v>
      </c>
      <c r="AN184" s="19">
        <f t="shared" si="147"/>
        <v>23.579999999999941</v>
      </c>
      <c r="AO184" s="19">
        <f t="shared" si="148"/>
        <v>0.52359877559829882</v>
      </c>
      <c r="AP184" s="19">
        <f t="shared" si="149"/>
        <v>29.999999999999996</v>
      </c>
      <c r="AQ184" s="19">
        <f t="shared" si="166"/>
        <v>185.32799999999912</v>
      </c>
      <c r="AR184" s="19">
        <f t="shared" si="150"/>
        <v>0.29999999999999993</v>
      </c>
      <c r="AS184" s="19">
        <f t="shared" si="151"/>
        <v>-0.51961524227066325</v>
      </c>
      <c r="AT184" s="4" t="s">
        <v>0</v>
      </c>
      <c r="AU184" s="4">
        <f t="shared" si="152"/>
        <v>2402</v>
      </c>
      <c r="AV184" s="19">
        <f t="shared" si="122"/>
        <v>170.80784929930138</v>
      </c>
      <c r="AW184" s="19">
        <f t="shared" si="123"/>
        <v>102.14963475772886</v>
      </c>
      <c r="AX184" s="8">
        <f t="shared" si="153"/>
        <v>5</v>
      </c>
      <c r="AY184" s="4">
        <f t="shared" si="154"/>
        <v>12</v>
      </c>
      <c r="AZ184" s="8">
        <f t="shared" si="155"/>
        <v>1015.6999999999999</v>
      </c>
      <c r="BA184" s="4">
        <f t="shared" si="156"/>
        <v>0</v>
      </c>
      <c r="BB184" s="4">
        <f t="shared" si="157"/>
        <v>0</v>
      </c>
      <c r="BC184" s="4" t="str">
        <f t="shared" si="158"/>
        <v>G0</v>
      </c>
      <c r="BD184" s="4">
        <f t="shared" si="159"/>
        <v>0</v>
      </c>
      <c r="BE184" s="19">
        <f t="shared" si="160"/>
        <v>2.3504999999999949</v>
      </c>
      <c r="BF184" s="19">
        <f t="shared" si="161"/>
        <v>2.6391002728202793</v>
      </c>
      <c r="BG184" s="19">
        <f t="shared" si="162"/>
        <v>-177.04566032241542</v>
      </c>
      <c r="BH184" s="1" t="str">
        <f t="shared" si="163"/>
        <v>T,2401,168.2,102.0,5,12,1015.6,0,0,G0,0</v>
      </c>
      <c r="BI184" s="1" t="str">
        <f t="shared" si="164"/>
        <v>T,2402,170.8,102.1,5,12,1015.7,0,0,G0,0</v>
      </c>
      <c r="BJ184" s="1" t="str">
        <f t="shared" si="124"/>
        <v>T,2401,168.2,102.0,5,12,1015.6,0,0,G0,0|T,2402,170.8,102.1,5,12,1015.7,0,0,G0,0|</v>
      </c>
      <c r="BK184" s="1" t="str">
        <f t="shared" si="125"/>
        <v>168.5,101.5,5.0,23.4,0.0,183.0,30.0,183.0</v>
      </c>
    </row>
    <row r="185" spans="1:63" x14ac:dyDescent="0.2">
      <c r="A185" s="4">
        <f t="shared" si="167"/>
        <v>15.69999999999996</v>
      </c>
      <c r="B185" s="4">
        <f t="shared" si="126"/>
        <v>78.499999999999801</v>
      </c>
      <c r="C185" s="4">
        <f t="shared" si="127"/>
        <v>0</v>
      </c>
      <c r="D185" s="4">
        <v>1</v>
      </c>
      <c r="E185" s="4">
        <f t="shared" si="128"/>
        <v>15.69999999999996</v>
      </c>
      <c r="F185" s="19">
        <f t="shared" si="112"/>
        <v>0</v>
      </c>
      <c r="G185" s="19">
        <f t="shared" si="129"/>
        <v>0</v>
      </c>
      <c r="H185" s="19"/>
      <c r="I185" s="19">
        <f t="shared" si="130"/>
        <v>170.50784929930137</v>
      </c>
      <c r="J185" s="19">
        <f t="shared" si="131"/>
        <v>102.66924999999952</v>
      </c>
      <c r="K185" s="19"/>
      <c r="L185" s="19">
        <f t="shared" si="132"/>
        <v>20.420879021237013</v>
      </c>
      <c r="M185" s="19">
        <f t="shared" si="133"/>
        <v>11.789999999999969</v>
      </c>
      <c r="N185" s="19">
        <f t="shared" si="134"/>
        <v>23.579999999999941</v>
      </c>
      <c r="O185" s="19">
        <f t="shared" si="135"/>
        <v>0.52359877559829882</v>
      </c>
      <c r="P185" s="19">
        <f t="shared" si="136"/>
        <v>29.999999999999996</v>
      </c>
      <c r="Q185" s="19">
        <f t="shared" si="165"/>
        <v>185.33849999999913</v>
      </c>
      <c r="R185" s="19">
        <f t="shared" si="137"/>
        <v>-0.29999999999999993</v>
      </c>
      <c r="S185" s="19">
        <f t="shared" si="138"/>
        <v>0.51961524227066325</v>
      </c>
      <c r="T185" s="4" t="s">
        <v>0</v>
      </c>
      <c r="U185" s="4">
        <f t="shared" si="139"/>
        <v>2401</v>
      </c>
      <c r="V185" s="19">
        <f t="shared" si="113"/>
        <v>170.20784929930136</v>
      </c>
      <c r="W185" s="19">
        <f t="shared" si="114"/>
        <v>103.18886524227018</v>
      </c>
      <c r="X185" s="8">
        <f t="shared" si="140"/>
        <v>5</v>
      </c>
      <c r="Y185" s="4">
        <f t="shared" si="115"/>
        <v>12</v>
      </c>
      <c r="Z185" s="8">
        <f t="shared" si="141"/>
        <v>1015.6999999999999</v>
      </c>
      <c r="AA185" s="4">
        <f t="shared" si="142"/>
        <v>0</v>
      </c>
      <c r="AB185" s="4">
        <f t="shared" si="143"/>
        <v>0</v>
      </c>
      <c r="AC185" s="4" t="str">
        <f t="shared" si="144"/>
        <v>G0</v>
      </c>
      <c r="AD185" s="4">
        <f t="shared" si="145"/>
        <v>0</v>
      </c>
      <c r="AE185" s="4">
        <f t="shared" si="146"/>
        <v>15.79999999999996</v>
      </c>
      <c r="AF185" s="19">
        <f t="shared" si="116"/>
        <v>0</v>
      </c>
      <c r="AG185" s="19">
        <f t="shared" si="117"/>
        <v>0</v>
      </c>
      <c r="AH185" s="19"/>
      <c r="AI185" s="19">
        <f t="shared" si="118"/>
        <v>172.55643239195345</v>
      </c>
      <c r="AJ185" s="19">
        <f t="shared" si="119"/>
        <v>103.85199999999951</v>
      </c>
      <c r="AK185" s="19"/>
      <c r="AL185" s="19">
        <f t="shared" si="120"/>
        <v>20.550782831804678</v>
      </c>
      <c r="AM185" s="19">
        <f t="shared" si="121"/>
        <v>11.864999999999968</v>
      </c>
      <c r="AN185" s="19">
        <f t="shared" si="147"/>
        <v>23.72999999999994</v>
      </c>
      <c r="AO185" s="19">
        <f t="shared" si="148"/>
        <v>0.52359877559829882</v>
      </c>
      <c r="AP185" s="19">
        <f t="shared" si="149"/>
        <v>29.999999999999996</v>
      </c>
      <c r="AQ185" s="19">
        <f t="shared" si="166"/>
        <v>187.69349999999912</v>
      </c>
      <c r="AR185" s="19">
        <f t="shared" si="150"/>
        <v>0.29999999999999993</v>
      </c>
      <c r="AS185" s="19">
        <f t="shared" si="151"/>
        <v>-0.51961524227066325</v>
      </c>
      <c r="AT185" s="4" t="s">
        <v>0</v>
      </c>
      <c r="AU185" s="4">
        <f t="shared" si="152"/>
        <v>2402</v>
      </c>
      <c r="AV185" s="19">
        <f t="shared" si="122"/>
        <v>172.85643239195346</v>
      </c>
      <c r="AW185" s="19">
        <f t="shared" si="123"/>
        <v>103.33238475772885</v>
      </c>
      <c r="AX185" s="8">
        <f t="shared" si="153"/>
        <v>5</v>
      </c>
      <c r="AY185" s="4">
        <f t="shared" si="154"/>
        <v>12</v>
      </c>
      <c r="AZ185" s="8">
        <f t="shared" si="155"/>
        <v>1015.8</v>
      </c>
      <c r="BA185" s="4">
        <f t="shared" si="156"/>
        <v>0</v>
      </c>
      <c r="BB185" s="4">
        <f t="shared" si="157"/>
        <v>0</v>
      </c>
      <c r="BC185" s="4" t="str">
        <f t="shared" si="158"/>
        <v>G0</v>
      </c>
      <c r="BD185" s="4">
        <f t="shared" si="159"/>
        <v>0</v>
      </c>
      <c r="BE185" s="19">
        <f t="shared" si="160"/>
        <v>2.3654999999999844</v>
      </c>
      <c r="BF185" s="19">
        <f t="shared" si="161"/>
        <v>2.652468708580757</v>
      </c>
      <c r="BG185" s="19">
        <f t="shared" si="162"/>
        <v>-176.89833091049471</v>
      </c>
      <c r="BH185" s="1" t="str">
        <f t="shared" si="163"/>
        <v>T,2401,170.2,103.2,5,12,1015.7,0,0,G0,0</v>
      </c>
      <c r="BI185" s="1" t="str">
        <f t="shared" si="164"/>
        <v>T,2402,172.9,103.3,5,12,1015.8,0,0,G0,0</v>
      </c>
      <c r="BJ185" s="1" t="str">
        <f t="shared" si="124"/>
        <v/>
      </c>
      <c r="BK185" s="1" t="str">
        <f t="shared" si="125"/>
        <v>170.5,102.7,5.0,23.6,0.0,185.3,30.0,185.3</v>
      </c>
    </row>
    <row r="186" spans="1:63" x14ac:dyDescent="0.2">
      <c r="A186" s="4">
        <f t="shared" si="167"/>
        <v>15.79999999999996</v>
      </c>
      <c r="B186" s="4">
        <f t="shared" si="126"/>
        <v>78.999999999999801</v>
      </c>
      <c r="C186" s="4">
        <f t="shared" si="127"/>
        <v>1</v>
      </c>
      <c r="D186" s="4">
        <v>1</v>
      </c>
      <c r="E186" s="4">
        <f t="shared" si="128"/>
        <v>15.79999999999996</v>
      </c>
      <c r="F186" s="19">
        <f t="shared" si="112"/>
        <v>0</v>
      </c>
      <c r="G186" s="19">
        <f t="shared" si="129"/>
        <v>0</v>
      </c>
      <c r="H186" s="19"/>
      <c r="I186" s="19">
        <f t="shared" si="130"/>
        <v>172.55643239195345</v>
      </c>
      <c r="J186" s="19">
        <f t="shared" si="131"/>
        <v>103.85199999999951</v>
      </c>
      <c r="K186" s="19"/>
      <c r="L186" s="19">
        <f t="shared" si="132"/>
        <v>20.550782831804678</v>
      </c>
      <c r="M186" s="19">
        <f t="shared" si="133"/>
        <v>11.864999999999968</v>
      </c>
      <c r="N186" s="19">
        <f t="shared" si="134"/>
        <v>23.72999999999994</v>
      </c>
      <c r="O186" s="19">
        <f t="shared" si="135"/>
        <v>0.52359877559829882</v>
      </c>
      <c r="P186" s="19">
        <f t="shared" si="136"/>
        <v>29.999999999999996</v>
      </c>
      <c r="Q186" s="19">
        <f t="shared" si="165"/>
        <v>187.70399999999913</v>
      </c>
      <c r="R186" s="19">
        <f t="shared" si="137"/>
        <v>-0.29999999999999993</v>
      </c>
      <c r="S186" s="19">
        <f t="shared" si="138"/>
        <v>0.51961524227066325</v>
      </c>
      <c r="T186" s="4" t="s">
        <v>0</v>
      </c>
      <c r="U186" s="4">
        <f t="shared" si="139"/>
        <v>2401</v>
      </c>
      <c r="V186" s="19">
        <f t="shared" si="113"/>
        <v>172.25643239195344</v>
      </c>
      <c r="W186" s="19">
        <f t="shared" si="114"/>
        <v>104.37161524227017</v>
      </c>
      <c r="X186" s="8">
        <f t="shared" si="140"/>
        <v>5</v>
      </c>
      <c r="Y186" s="4">
        <f t="shared" si="115"/>
        <v>12</v>
      </c>
      <c r="Z186" s="8">
        <f t="shared" si="141"/>
        <v>1015.8</v>
      </c>
      <c r="AA186" s="4">
        <f t="shared" si="142"/>
        <v>0</v>
      </c>
      <c r="AB186" s="4">
        <f t="shared" si="143"/>
        <v>0</v>
      </c>
      <c r="AC186" s="4" t="str">
        <f t="shared" si="144"/>
        <v>G0</v>
      </c>
      <c r="AD186" s="4">
        <f t="shared" si="145"/>
        <v>0</v>
      </c>
      <c r="AE186" s="4">
        <f t="shared" si="146"/>
        <v>15.899999999999959</v>
      </c>
      <c r="AF186" s="19">
        <f t="shared" si="116"/>
        <v>0</v>
      </c>
      <c r="AG186" s="19">
        <f t="shared" si="117"/>
        <v>0</v>
      </c>
      <c r="AH186" s="19"/>
      <c r="AI186" s="19">
        <f t="shared" si="118"/>
        <v>174.6180058656623</v>
      </c>
      <c r="AJ186" s="19">
        <f t="shared" si="119"/>
        <v>105.04224999999951</v>
      </c>
      <c r="AK186" s="19"/>
      <c r="AL186" s="19">
        <f t="shared" si="120"/>
        <v>20.680686642372343</v>
      </c>
      <c r="AM186" s="19">
        <f t="shared" si="121"/>
        <v>11.939999999999969</v>
      </c>
      <c r="AN186" s="19">
        <f t="shared" si="147"/>
        <v>23.879999999999939</v>
      </c>
      <c r="AO186" s="19">
        <f t="shared" si="148"/>
        <v>0.52359877559829882</v>
      </c>
      <c r="AP186" s="19">
        <f t="shared" si="149"/>
        <v>29.999999999999996</v>
      </c>
      <c r="AQ186" s="19">
        <f t="shared" si="166"/>
        <v>190.0739999999991</v>
      </c>
      <c r="AR186" s="19">
        <f t="shared" si="150"/>
        <v>0.29999999999999993</v>
      </c>
      <c r="AS186" s="19">
        <f t="shared" si="151"/>
        <v>-0.51961524227066325</v>
      </c>
      <c r="AT186" s="4" t="s">
        <v>0</v>
      </c>
      <c r="AU186" s="4">
        <f t="shared" si="152"/>
        <v>2402</v>
      </c>
      <c r="AV186" s="19">
        <f t="shared" si="122"/>
        <v>174.91800586566231</v>
      </c>
      <c r="AW186" s="19">
        <f t="shared" si="123"/>
        <v>104.52263475772885</v>
      </c>
      <c r="AX186" s="8">
        <f t="shared" si="153"/>
        <v>5</v>
      </c>
      <c r="AY186" s="4">
        <f t="shared" si="154"/>
        <v>12</v>
      </c>
      <c r="AZ186" s="8">
        <f t="shared" si="155"/>
        <v>1015.9</v>
      </c>
      <c r="BA186" s="4">
        <f t="shared" si="156"/>
        <v>0</v>
      </c>
      <c r="BB186" s="4">
        <f t="shared" si="157"/>
        <v>0</v>
      </c>
      <c r="BC186" s="4" t="str">
        <f t="shared" si="158"/>
        <v>G0</v>
      </c>
      <c r="BD186" s="4">
        <f t="shared" si="159"/>
        <v>0</v>
      </c>
      <c r="BE186" s="19">
        <f t="shared" si="160"/>
        <v>2.3804999999999952</v>
      </c>
      <c r="BF186" s="19">
        <f t="shared" si="161"/>
        <v>2.665854506532582</v>
      </c>
      <c r="BG186" s="19">
        <f t="shared" si="162"/>
        <v>-176.75248008416986</v>
      </c>
      <c r="BH186" s="1" t="str">
        <f t="shared" si="163"/>
        <v>T,2401,172.3,104.4,5,12,1015.8,0,0,G0,0</v>
      </c>
      <c r="BI186" s="1" t="str">
        <f t="shared" si="164"/>
        <v>T,2402,174.9,104.5,5,12,1015.9,0,0,G0,0</v>
      </c>
      <c r="BJ186" s="1" t="str">
        <f t="shared" si="124"/>
        <v>T,2401,172.3,104.4,5,12,1015.8,0,0,G0,0|T,2402,174.9,104.5,5,12,1015.9,0,0,G0,0|</v>
      </c>
      <c r="BK186" s="1" t="str">
        <f t="shared" si="125"/>
        <v>172.6,103.9,5.0,23.7,0.0,187.7,30.0,187.7</v>
      </c>
    </row>
    <row r="187" spans="1:63" x14ac:dyDescent="0.2">
      <c r="A187" s="4">
        <f t="shared" si="167"/>
        <v>15.899999999999959</v>
      </c>
      <c r="B187" s="4">
        <f t="shared" si="126"/>
        <v>79.499999999999787</v>
      </c>
      <c r="C187" s="4">
        <f t="shared" si="127"/>
        <v>0</v>
      </c>
      <c r="D187" s="4">
        <v>1</v>
      </c>
      <c r="E187" s="4">
        <f t="shared" si="128"/>
        <v>15.899999999999959</v>
      </c>
      <c r="F187" s="19">
        <f t="shared" si="112"/>
        <v>0</v>
      </c>
      <c r="G187" s="19">
        <f t="shared" si="129"/>
        <v>0</v>
      </c>
      <c r="H187" s="19"/>
      <c r="I187" s="19">
        <f t="shared" si="130"/>
        <v>174.6180058656623</v>
      </c>
      <c r="J187" s="19">
        <f t="shared" si="131"/>
        <v>105.04224999999951</v>
      </c>
      <c r="K187" s="19"/>
      <c r="L187" s="19">
        <f t="shared" si="132"/>
        <v>20.680686642372343</v>
      </c>
      <c r="M187" s="19">
        <f t="shared" si="133"/>
        <v>11.939999999999969</v>
      </c>
      <c r="N187" s="19">
        <f t="shared" si="134"/>
        <v>23.879999999999939</v>
      </c>
      <c r="O187" s="19">
        <f t="shared" si="135"/>
        <v>0.52359877559829882</v>
      </c>
      <c r="P187" s="19">
        <f t="shared" si="136"/>
        <v>29.999999999999996</v>
      </c>
      <c r="Q187" s="19">
        <f t="shared" si="165"/>
        <v>190.08449999999911</v>
      </c>
      <c r="R187" s="19">
        <f t="shared" si="137"/>
        <v>-0.29999999999999993</v>
      </c>
      <c r="S187" s="19">
        <f t="shared" si="138"/>
        <v>0.51961524227066325</v>
      </c>
      <c r="T187" s="4" t="s">
        <v>0</v>
      </c>
      <c r="U187" s="4">
        <f t="shared" si="139"/>
        <v>2401</v>
      </c>
      <c r="V187" s="19">
        <f t="shared" si="113"/>
        <v>174.31800586566229</v>
      </c>
      <c r="W187" s="19">
        <f t="shared" si="114"/>
        <v>105.56186524227017</v>
      </c>
      <c r="X187" s="8">
        <f t="shared" si="140"/>
        <v>5</v>
      </c>
      <c r="Y187" s="4">
        <f t="shared" si="115"/>
        <v>12</v>
      </c>
      <c r="Z187" s="8">
        <f t="shared" si="141"/>
        <v>1015.9</v>
      </c>
      <c r="AA187" s="4">
        <f t="shared" si="142"/>
        <v>0</v>
      </c>
      <c r="AB187" s="4">
        <f t="shared" si="143"/>
        <v>0</v>
      </c>
      <c r="AC187" s="4" t="str">
        <f t="shared" si="144"/>
        <v>G0</v>
      </c>
      <c r="AD187" s="4">
        <f t="shared" si="145"/>
        <v>0</v>
      </c>
      <c r="AE187" s="4">
        <f t="shared" si="146"/>
        <v>15.999999999999959</v>
      </c>
      <c r="AF187" s="19">
        <f t="shared" si="116"/>
        <v>0</v>
      </c>
      <c r="AG187" s="19">
        <f t="shared" si="117"/>
        <v>0</v>
      </c>
      <c r="AH187" s="19"/>
      <c r="AI187" s="19">
        <f t="shared" si="118"/>
        <v>176.69256972042791</v>
      </c>
      <c r="AJ187" s="19">
        <f t="shared" si="119"/>
        <v>106.2399999999995</v>
      </c>
      <c r="AK187" s="19"/>
      <c r="AL187" s="19">
        <f t="shared" si="120"/>
        <v>20.810590452940009</v>
      </c>
      <c r="AM187" s="19">
        <f t="shared" si="121"/>
        <v>12.014999999999969</v>
      </c>
      <c r="AN187" s="19">
        <f t="shared" si="147"/>
        <v>24.029999999999941</v>
      </c>
      <c r="AO187" s="19">
        <f t="shared" si="148"/>
        <v>0.52359877559829882</v>
      </c>
      <c r="AP187" s="19">
        <f t="shared" si="149"/>
        <v>29.999999999999996</v>
      </c>
      <c r="AQ187" s="19">
        <f t="shared" si="166"/>
        <v>192.4694999999991</v>
      </c>
      <c r="AR187" s="19">
        <f t="shared" si="150"/>
        <v>0.29999999999999993</v>
      </c>
      <c r="AS187" s="19">
        <f t="shared" si="151"/>
        <v>-0.51961524227066325</v>
      </c>
      <c r="AT187" s="4" t="s">
        <v>0</v>
      </c>
      <c r="AU187" s="4">
        <f t="shared" si="152"/>
        <v>2402</v>
      </c>
      <c r="AV187" s="19">
        <f t="shared" si="122"/>
        <v>176.99256972042792</v>
      </c>
      <c r="AW187" s="19">
        <f t="shared" si="123"/>
        <v>105.72038475772884</v>
      </c>
      <c r="AX187" s="8">
        <f t="shared" si="153"/>
        <v>5</v>
      </c>
      <c r="AY187" s="4">
        <f t="shared" si="154"/>
        <v>12</v>
      </c>
      <c r="AZ187" s="8">
        <f t="shared" si="155"/>
        <v>1016</v>
      </c>
      <c r="BA187" s="4">
        <f t="shared" si="156"/>
        <v>0</v>
      </c>
      <c r="BB187" s="4">
        <f t="shared" si="157"/>
        <v>0</v>
      </c>
      <c r="BC187" s="4" t="str">
        <f t="shared" si="158"/>
        <v>G0</v>
      </c>
      <c r="BD187" s="4">
        <f t="shared" si="159"/>
        <v>0</v>
      </c>
      <c r="BE187" s="19">
        <f t="shared" si="160"/>
        <v>2.3954999999999851</v>
      </c>
      <c r="BF187" s="19">
        <f t="shared" si="161"/>
        <v>2.6792574064468075</v>
      </c>
      <c r="BG187" s="19">
        <f t="shared" si="162"/>
        <v>-176.60808755820327</v>
      </c>
      <c r="BH187" s="1" t="str">
        <f t="shared" si="163"/>
        <v>T,2401,174.3,105.6,5,12,1015.9,0,0,G0,0</v>
      </c>
      <c r="BI187" s="1" t="str">
        <f t="shared" si="164"/>
        <v>T,2402,177.0,105.7,5,12,1016.0,0,0,G0,0</v>
      </c>
      <c r="BJ187" s="1" t="str">
        <f t="shared" si="124"/>
        <v/>
      </c>
      <c r="BK187" s="1" t="str">
        <f t="shared" si="125"/>
        <v>174.6,105.0,5.0,23.9,0.0,190.1,30.0,190.1</v>
      </c>
    </row>
    <row r="188" spans="1:63" x14ac:dyDescent="0.2">
      <c r="A188" s="4">
        <f t="shared" si="167"/>
        <v>15.999999999999959</v>
      </c>
      <c r="B188" s="4">
        <f t="shared" si="126"/>
        <v>79.999999999999787</v>
      </c>
      <c r="C188" s="4">
        <f t="shared" si="127"/>
        <v>1</v>
      </c>
      <c r="D188" s="4">
        <v>1</v>
      </c>
      <c r="E188" s="4">
        <f t="shared" si="128"/>
        <v>15.999999999999959</v>
      </c>
      <c r="F188" s="19">
        <f t="shared" si="112"/>
        <v>0</v>
      </c>
      <c r="G188" s="19">
        <f t="shared" si="129"/>
        <v>0</v>
      </c>
      <c r="H188" s="19"/>
      <c r="I188" s="19">
        <f t="shared" si="130"/>
        <v>176.69256972042791</v>
      </c>
      <c r="J188" s="19">
        <f t="shared" si="131"/>
        <v>106.2399999999995</v>
      </c>
      <c r="K188" s="19"/>
      <c r="L188" s="19">
        <f t="shared" si="132"/>
        <v>20.810590452940009</v>
      </c>
      <c r="M188" s="19">
        <f t="shared" si="133"/>
        <v>12.014999999999969</v>
      </c>
      <c r="N188" s="19">
        <f t="shared" si="134"/>
        <v>24.029999999999941</v>
      </c>
      <c r="O188" s="19">
        <f t="shared" si="135"/>
        <v>0.52359877559829882</v>
      </c>
      <c r="P188" s="19">
        <f t="shared" si="136"/>
        <v>29.999999999999996</v>
      </c>
      <c r="Q188" s="19">
        <f t="shared" si="165"/>
        <v>192.47999999999911</v>
      </c>
      <c r="R188" s="19">
        <f t="shared" si="137"/>
        <v>-0.29999999999999993</v>
      </c>
      <c r="S188" s="19">
        <f t="shared" si="138"/>
        <v>0.51961524227066325</v>
      </c>
      <c r="T188" s="4" t="s">
        <v>0</v>
      </c>
      <c r="U188" s="4">
        <f t="shared" si="139"/>
        <v>2401</v>
      </c>
      <c r="V188" s="19">
        <f t="shared" si="113"/>
        <v>176.3925697204279</v>
      </c>
      <c r="W188" s="19">
        <f t="shared" si="114"/>
        <v>106.75961524227016</v>
      </c>
      <c r="X188" s="8">
        <f t="shared" si="140"/>
        <v>5</v>
      </c>
      <c r="Y188" s="4">
        <f t="shared" si="115"/>
        <v>12</v>
      </c>
      <c r="Z188" s="8">
        <f t="shared" si="141"/>
        <v>1016</v>
      </c>
      <c r="AA188" s="4">
        <f t="shared" si="142"/>
        <v>0</v>
      </c>
      <c r="AB188" s="4">
        <f t="shared" si="143"/>
        <v>0</v>
      </c>
      <c r="AC188" s="4" t="str">
        <f t="shared" si="144"/>
        <v>G0</v>
      </c>
      <c r="AD188" s="4">
        <f t="shared" si="145"/>
        <v>0</v>
      </c>
      <c r="AE188" s="4">
        <f t="shared" si="146"/>
        <v>16.099999999999959</v>
      </c>
      <c r="AF188" s="19">
        <f t="shared" si="116"/>
        <v>0</v>
      </c>
      <c r="AG188" s="19">
        <f t="shared" si="117"/>
        <v>0</v>
      </c>
      <c r="AH188" s="19"/>
      <c r="AI188" s="19">
        <f t="shared" si="118"/>
        <v>178.78012395625026</v>
      </c>
      <c r="AJ188" s="19">
        <f t="shared" si="119"/>
        <v>107.44524999999949</v>
      </c>
      <c r="AK188" s="19"/>
      <c r="AL188" s="19">
        <f t="shared" si="120"/>
        <v>20.940494263507674</v>
      </c>
      <c r="AM188" s="19">
        <f t="shared" si="121"/>
        <v>12.089999999999968</v>
      </c>
      <c r="AN188" s="19">
        <f t="shared" si="147"/>
        <v>24.179999999999936</v>
      </c>
      <c r="AO188" s="19">
        <f t="shared" si="148"/>
        <v>0.52359877559829882</v>
      </c>
      <c r="AP188" s="19">
        <f t="shared" si="149"/>
        <v>29.999999999999996</v>
      </c>
      <c r="AQ188" s="19">
        <f t="shared" si="166"/>
        <v>194.87999999999906</v>
      </c>
      <c r="AR188" s="19">
        <f t="shared" si="150"/>
        <v>0.29999999999999993</v>
      </c>
      <c r="AS188" s="19">
        <f t="shared" si="151"/>
        <v>-0.51961524227066325</v>
      </c>
      <c r="AT188" s="4" t="s">
        <v>0</v>
      </c>
      <c r="AU188" s="4">
        <f t="shared" si="152"/>
        <v>2402</v>
      </c>
      <c r="AV188" s="19">
        <f t="shared" si="122"/>
        <v>179.08012395625028</v>
      </c>
      <c r="AW188" s="19">
        <f t="shared" si="123"/>
        <v>106.92563475772883</v>
      </c>
      <c r="AX188" s="8">
        <f t="shared" si="153"/>
        <v>5</v>
      </c>
      <c r="AY188" s="4">
        <f t="shared" si="154"/>
        <v>12</v>
      </c>
      <c r="AZ188" s="8">
        <f t="shared" si="155"/>
        <v>1016.0999999999999</v>
      </c>
      <c r="BA188" s="4">
        <f t="shared" si="156"/>
        <v>0</v>
      </c>
      <c r="BB188" s="4">
        <f t="shared" si="157"/>
        <v>0</v>
      </c>
      <c r="BC188" s="4" t="str">
        <f t="shared" si="158"/>
        <v>G0</v>
      </c>
      <c r="BD188" s="4">
        <f t="shared" si="159"/>
        <v>0</v>
      </c>
      <c r="BE188" s="19">
        <f t="shared" si="160"/>
        <v>2.4104999999999643</v>
      </c>
      <c r="BF188" s="19">
        <f t="shared" si="161"/>
        <v>2.692677152946473</v>
      </c>
      <c r="BG188" s="19">
        <f t="shared" si="162"/>
        <v>-176.46513337687441</v>
      </c>
      <c r="BH188" s="1" t="str">
        <f t="shared" si="163"/>
        <v>T,2401,176.4,106.8,5,12,1016.0,0,0,G0,0</v>
      </c>
      <c r="BI188" s="1" t="str">
        <f t="shared" si="164"/>
        <v>T,2402,179.1,106.9,5,12,1016.1,0,0,G0,0</v>
      </c>
      <c r="BJ188" s="1" t="str">
        <f t="shared" si="124"/>
        <v>T,2401,176.4,106.8,5,12,1016.0,0,0,G0,0|T,2402,179.1,106.9,5,12,1016.1,0,0,G0,0|</v>
      </c>
      <c r="BK188" s="1" t="str">
        <f t="shared" si="125"/>
        <v>176.7,106.2,5.0,24.0,0.0,192.5,30.0,192.5</v>
      </c>
    </row>
    <row r="189" spans="1:63" x14ac:dyDescent="0.2">
      <c r="A189" s="4">
        <f t="shared" si="167"/>
        <v>16.099999999999959</v>
      </c>
      <c r="B189" s="4">
        <f t="shared" si="126"/>
        <v>80.499999999999787</v>
      </c>
      <c r="C189" s="4">
        <f t="shared" si="127"/>
        <v>0</v>
      </c>
      <c r="D189" s="4">
        <v>1</v>
      </c>
      <c r="E189" s="4">
        <f t="shared" si="128"/>
        <v>16.099999999999959</v>
      </c>
      <c r="F189" s="19">
        <f t="shared" si="112"/>
        <v>0</v>
      </c>
      <c r="G189" s="19">
        <f t="shared" si="129"/>
        <v>0</v>
      </c>
      <c r="H189" s="19"/>
      <c r="I189" s="19">
        <f t="shared" si="130"/>
        <v>178.78012395625026</v>
      </c>
      <c r="J189" s="19">
        <f t="shared" si="131"/>
        <v>107.44524999999949</v>
      </c>
      <c r="K189" s="19"/>
      <c r="L189" s="19">
        <f t="shared" si="132"/>
        <v>20.940494263507674</v>
      </c>
      <c r="M189" s="19">
        <f t="shared" si="133"/>
        <v>12.089999999999968</v>
      </c>
      <c r="N189" s="19">
        <f t="shared" si="134"/>
        <v>24.179999999999936</v>
      </c>
      <c r="O189" s="19">
        <f t="shared" si="135"/>
        <v>0.52359877559829882</v>
      </c>
      <c r="P189" s="19">
        <f t="shared" si="136"/>
        <v>29.999999999999996</v>
      </c>
      <c r="Q189" s="19">
        <f t="shared" si="165"/>
        <v>194.89049999999907</v>
      </c>
      <c r="R189" s="19">
        <f t="shared" si="137"/>
        <v>-0.29999999999999993</v>
      </c>
      <c r="S189" s="19">
        <f t="shared" si="138"/>
        <v>0.51961524227066325</v>
      </c>
      <c r="T189" s="4" t="s">
        <v>0</v>
      </c>
      <c r="U189" s="4">
        <f t="shared" si="139"/>
        <v>2401</v>
      </c>
      <c r="V189" s="19">
        <f t="shared" si="113"/>
        <v>178.48012395625025</v>
      </c>
      <c r="W189" s="19">
        <f t="shared" si="114"/>
        <v>107.96486524227015</v>
      </c>
      <c r="X189" s="8">
        <f t="shared" si="140"/>
        <v>5</v>
      </c>
      <c r="Y189" s="4">
        <f t="shared" si="115"/>
        <v>12</v>
      </c>
      <c r="Z189" s="8">
        <f t="shared" si="141"/>
        <v>1016.0999999999999</v>
      </c>
      <c r="AA189" s="4">
        <f t="shared" si="142"/>
        <v>0</v>
      </c>
      <c r="AB189" s="4">
        <f t="shared" si="143"/>
        <v>0</v>
      </c>
      <c r="AC189" s="4" t="str">
        <f t="shared" si="144"/>
        <v>G0</v>
      </c>
      <c r="AD189" s="4">
        <f t="shared" si="145"/>
        <v>0</v>
      </c>
      <c r="AE189" s="4">
        <f t="shared" si="146"/>
        <v>16.19999999999996</v>
      </c>
      <c r="AF189" s="19">
        <f t="shared" si="116"/>
        <v>0</v>
      </c>
      <c r="AG189" s="19">
        <f t="shared" si="117"/>
        <v>0</v>
      </c>
      <c r="AH189" s="19"/>
      <c r="AI189" s="19">
        <f t="shared" si="118"/>
        <v>180.88066857312944</v>
      </c>
      <c r="AJ189" s="19">
        <f t="shared" si="119"/>
        <v>108.6579999999995</v>
      </c>
      <c r="AK189" s="19"/>
      <c r="AL189" s="19">
        <f t="shared" si="120"/>
        <v>21.070398074075342</v>
      </c>
      <c r="AM189" s="19">
        <f t="shared" si="121"/>
        <v>12.164999999999969</v>
      </c>
      <c r="AN189" s="19">
        <f t="shared" si="147"/>
        <v>24.329999999999941</v>
      </c>
      <c r="AO189" s="19">
        <f t="shared" si="148"/>
        <v>0.52359877559829882</v>
      </c>
      <c r="AP189" s="19">
        <f t="shared" si="149"/>
        <v>29.999999999999996</v>
      </c>
      <c r="AQ189" s="19">
        <f t="shared" si="166"/>
        <v>197.30549999999909</v>
      </c>
      <c r="AR189" s="19">
        <f t="shared" si="150"/>
        <v>0.29999999999999993</v>
      </c>
      <c r="AS189" s="19">
        <f t="shared" si="151"/>
        <v>-0.51961524227066325</v>
      </c>
      <c r="AT189" s="4" t="s">
        <v>0</v>
      </c>
      <c r="AU189" s="4">
        <f t="shared" si="152"/>
        <v>2402</v>
      </c>
      <c r="AV189" s="19">
        <f t="shared" si="122"/>
        <v>181.18066857312945</v>
      </c>
      <c r="AW189" s="19">
        <f t="shared" si="123"/>
        <v>108.13838475772884</v>
      </c>
      <c r="AX189" s="8">
        <f t="shared" si="153"/>
        <v>5</v>
      </c>
      <c r="AY189" s="4">
        <f t="shared" si="154"/>
        <v>12</v>
      </c>
      <c r="AZ189" s="8">
        <f t="shared" si="155"/>
        <v>1016.1999999999999</v>
      </c>
      <c r="BA189" s="4">
        <f t="shared" si="156"/>
        <v>0</v>
      </c>
      <c r="BB189" s="4">
        <f t="shared" si="157"/>
        <v>0</v>
      </c>
      <c r="BC189" s="4" t="str">
        <f t="shared" si="158"/>
        <v>G0</v>
      </c>
      <c r="BD189" s="4">
        <f t="shared" si="159"/>
        <v>0</v>
      </c>
      <c r="BE189" s="19">
        <f t="shared" si="160"/>
        <v>2.4255000000000249</v>
      </c>
      <c r="BF189" s="19">
        <f t="shared" si="161"/>
        <v>2.7061134954026298</v>
      </c>
      <c r="BG189" s="19">
        <f t="shared" si="162"/>
        <v>-176.32359790842094</v>
      </c>
      <c r="BH189" s="1" t="str">
        <f t="shared" si="163"/>
        <v>T,2401,178.5,108.0,5,12,1016.1,0,0,G0,0</v>
      </c>
      <c r="BI189" s="1" t="str">
        <f t="shared" si="164"/>
        <v>T,2402,181.2,108.1,5,12,1016.2,0,0,G0,0</v>
      </c>
      <c r="BJ189" s="1" t="str">
        <f t="shared" si="124"/>
        <v/>
      </c>
      <c r="BK189" s="1" t="str">
        <f t="shared" si="125"/>
        <v>178.8,107.4,5.0,24.2,0.0,194.9,30.0,194.9</v>
      </c>
    </row>
    <row r="190" spans="1:63" x14ac:dyDescent="0.2">
      <c r="A190" s="4">
        <f t="shared" si="167"/>
        <v>16.19999999999996</v>
      </c>
      <c r="B190" s="4">
        <f t="shared" si="126"/>
        <v>80.999999999999801</v>
      </c>
      <c r="C190" s="4">
        <f t="shared" si="127"/>
        <v>1</v>
      </c>
      <c r="D190" s="4">
        <v>1</v>
      </c>
      <c r="E190" s="4">
        <f t="shared" si="128"/>
        <v>16.19999999999996</v>
      </c>
      <c r="F190" s="19">
        <f t="shared" si="112"/>
        <v>0</v>
      </c>
      <c r="G190" s="19">
        <f t="shared" si="129"/>
        <v>0</v>
      </c>
      <c r="H190" s="19"/>
      <c r="I190" s="19">
        <f t="shared" si="130"/>
        <v>180.88066857312944</v>
      </c>
      <c r="J190" s="19">
        <f t="shared" si="131"/>
        <v>108.6579999999995</v>
      </c>
      <c r="K190" s="19"/>
      <c r="L190" s="19">
        <f t="shared" si="132"/>
        <v>21.070398074075342</v>
      </c>
      <c r="M190" s="19">
        <f t="shared" si="133"/>
        <v>12.164999999999969</v>
      </c>
      <c r="N190" s="19">
        <f t="shared" si="134"/>
        <v>24.329999999999941</v>
      </c>
      <c r="O190" s="19">
        <f t="shared" si="135"/>
        <v>0.52359877559829882</v>
      </c>
      <c r="P190" s="19">
        <f t="shared" si="136"/>
        <v>29.999999999999996</v>
      </c>
      <c r="Q190" s="19">
        <f t="shared" si="165"/>
        <v>197.31599999999909</v>
      </c>
      <c r="R190" s="19">
        <f t="shared" si="137"/>
        <v>-0.29999999999999993</v>
      </c>
      <c r="S190" s="19">
        <f t="shared" si="138"/>
        <v>0.51961524227066325</v>
      </c>
      <c r="T190" s="4" t="s">
        <v>0</v>
      </c>
      <c r="U190" s="4">
        <f t="shared" si="139"/>
        <v>2401</v>
      </c>
      <c r="V190" s="19">
        <f t="shared" si="113"/>
        <v>180.58066857312943</v>
      </c>
      <c r="W190" s="19">
        <f t="shared" si="114"/>
        <v>109.17761524227016</v>
      </c>
      <c r="X190" s="8">
        <f t="shared" si="140"/>
        <v>5</v>
      </c>
      <c r="Y190" s="4">
        <f t="shared" si="115"/>
        <v>12</v>
      </c>
      <c r="Z190" s="8">
        <f t="shared" si="141"/>
        <v>1016.1999999999999</v>
      </c>
      <c r="AA190" s="4">
        <f t="shared" si="142"/>
        <v>0</v>
      </c>
      <c r="AB190" s="4">
        <f t="shared" si="143"/>
        <v>0</v>
      </c>
      <c r="AC190" s="4" t="str">
        <f t="shared" si="144"/>
        <v>G0</v>
      </c>
      <c r="AD190" s="4">
        <f t="shared" si="145"/>
        <v>0</v>
      </c>
      <c r="AE190" s="4">
        <f t="shared" si="146"/>
        <v>16.299999999999962</v>
      </c>
      <c r="AF190" s="19">
        <f t="shared" si="116"/>
        <v>0</v>
      </c>
      <c r="AG190" s="19">
        <f t="shared" si="117"/>
        <v>0</v>
      </c>
      <c r="AH190" s="19"/>
      <c r="AI190" s="19">
        <f t="shared" si="118"/>
        <v>182.99420357106544</v>
      </c>
      <c r="AJ190" s="19">
        <f t="shared" si="119"/>
        <v>109.87824999999953</v>
      </c>
      <c r="AK190" s="19"/>
      <c r="AL190" s="19">
        <f t="shared" si="120"/>
        <v>21.200301884643011</v>
      </c>
      <c r="AM190" s="19">
        <f t="shared" si="121"/>
        <v>12.23999999999997</v>
      </c>
      <c r="AN190" s="19">
        <f t="shared" si="147"/>
        <v>24.479999999999944</v>
      </c>
      <c r="AO190" s="19">
        <f t="shared" si="148"/>
        <v>0.52359877559829882</v>
      </c>
      <c r="AP190" s="19">
        <f t="shared" si="149"/>
        <v>29.999999999999996</v>
      </c>
      <c r="AQ190" s="19">
        <f t="shared" si="166"/>
        <v>199.74599999999916</v>
      </c>
      <c r="AR190" s="19">
        <f t="shared" si="150"/>
        <v>0.29999999999999993</v>
      </c>
      <c r="AS190" s="19">
        <f t="shared" si="151"/>
        <v>-0.51961524227066325</v>
      </c>
      <c r="AT190" s="4" t="s">
        <v>0</v>
      </c>
      <c r="AU190" s="4">
        <f t="shared" si="152"/>
        <v>2402</v>
      </c>
      <c r="AV190" s="19">
        <f t="shared" si="122"/>
        <v>183.29420357106545</v>
      </c>
      <c r="AW190" s="19">
        <f t="shared" si="123"/>
        <v>109.35863475772886</v>
      </c>
      <c r="AX190" s="8">
        <f t="shared" si="153"/>
        <v>5</v>
      </c>
      <c r="AY190" s="4">
        <f t="shared" si="154"/>
        <v>12</v>
      </c>
      <c r="AZ190" s="8">
        <f t="shared" si="155"/>
        <v>1016.3</v>
      </c>
      <c r="BA190" s="4">
        <f t="shared" si="156"/>
        <v>0</v>
      </c>
      <c r="BB190" s="4">
        <f t="shared" si="157"/>
        <v>0</v>
      </c>
      <c r="BC190" s="4" t="str">
        <f t="shared" si="158"/>
        <v>G0</v>
      </c>
      <c r="BD190" s="4">
        <f t="shared" si="159"/>
        <v>0</v>
      </c>
      <c r="BE190" s="19">
        <f t="shared" si="160"/>
        <v>2.4405000000000778</v>
      </c>
      <c r="BF190" s="19">
        <f t="shared" si="161"/>
        <v>2.7195661878322714</v>
      </c>
      <c r="BG190" s="19">
        <f t="shared" si="162"/>
        <v>-176.18346183954574</v>
      </c>
      <c r="BH190" s="1" t="str">
        <f t="shared" si="163"/>
        <v>T,2401,180.6,109.2,5,12,1016.2,0,0,G0,0</v>
      </c>
      <c r="BI190" s="1" t="str">
        <f t="shared" si="164"/>
        <v>T,2402,183.3,109.4,5,12,1016.3,0,0,G0,0</v>
      </c>
      <c r="BJ190" s="1" t="str">
        <f t="shared" si="124"/>
        <v>T,2401,180.6,109.2,5,12,1016.2,0,0,G0,0|T,2402,183.3,109.4,5,12,1016.3,0,0,G0,0|</v>
      </c>
      <c r="BK190" s="1" t="str">
        <f t="shared" si="125"/>
        <v>180.9,108.7,5.0,24.3,0.0,197.3,30.0,197.3</v>
      </c>
    </row>
    <row r="191" spans="1:63" x14ac:dyDescent="0.2">
      <c r="A191" s="4">
        <f t="shared" si="167"/>
        <v>16.299999999999962</v>
      </c>
      <c r="B191" s="4">
        <f t="shared" si="126"/>
        <v>81.499999999999801</v>
      </c>
      <c r="C191" s="4">
        <f t="shared" si="127"/>
        <v>0</v>
      </c>
      <c r="D191" s="4">
        <v>1</v>
      </c>
      <c r="E191" s="4">
        <f t="shared" si="128"/>
        <v>16.299999999999962</v>
      </c>
      <c r="F191" s="19">
        <f t="shared" si="112"/>
        <v>0</v>
      </c>
      <c r="G191" s="19">
        <f t="shared" si="129"/>
        <v>0</v>
      </c>
      <c r="H191" s="19"/>
      <c r="I191" s="19">
        <f t="shared" si="130"/>
        <v>182.99420357106544</v>
      </c>
      <c r="J191" s="19">
        <f t="shared" si="131"/>
        <v>109.87824999999953</v>
      </c>
      <c r="K191" s="19"/>
      <c r="L191" s="19">
        <f t="shared" si="132"/>
        <v>21.200301884643011</v>
      </c>
      <c r="M191" s="19">
        <f t="shared" si="133"/>
        <v>12.23999999999997</v>
      </c>
      <c r="N191" s="19">
        <f t="shared" si="134"/>
        <v>24.479999999999944</v>
      </c>
      <c r="O191" s="19">
        <f t="shared" si="135"/>
        <v>0.52359877559829882</v>
      </c>
      <c r="P191" s="19">
        <f t="shared" si="136"/>
        <v>29.999999999999996</v>
      </c>
      <c r="Q191" s="19">
        <f t="shared" si="165"/>
        <v>199.75649999999916</v>
      </c>
      <c r="R191" s="19">
        <f t="shared" si="137"/>
        <v>-0.29999999999999993</v>
      </c>
      <c r="S191" s="19">
        <f t="shared" si="138"/>
        <v>0.51961524227066325</v>
      </c>
      <c r="T191" s="4" t="s">
        <v>0</v>
      </c>
      <c r="U191" s="4">
        <f t="shared" si="139"/>
        <v>2401</v>
      </c>
      <c r="V191" s="19">
        <f t="shared" si="113"/>
        <v>182.69420357106543</v>
      </c>
      <c r="W191" s="19">
        <f t="shared" si="114"/>
        <v>110.39786524227019</v>
      </c>
      <c r="X191" s="8">
        <f t="shared" si="140"/>
        <v>5</v>
      </c>
      <c r="Y191" s="4">
        <f t="shared" si="115"/>
        <v>12</v>
      </c>
      <c r="Z191" s="8">
        <f t="shared" si="141"/>
        <v>1016.3</v>
      </c>
      <c r="AA191" s="4">
        <f t="shared" si="142"/>
        <v>0</v>
      </c>
      <c r="AB191" s="4">
        <f t="shared" si="143"/>
        <v>0</v>
      </c>
      <c r="AC191" s="4" t="str">
        <f t="shared" si="144"/>
        <v>G0</v>
      </c>
      <c r="AD191" s="4">
        <f t="shared" si="145"/>
        <v>0</v>
      </c>
      <c r="AE191" s="4">
        <f t="shared" si="146"/>
        <v>16.399999999999963</v>
      </c>
      <c r="AF191" s="19">
        <f t="shared" si="116"/>
        <v>0</v>
      </c>
      <c r="AG191" s="19">
        <f t="shared" si="117"/>
        <v>0</v>
      </c>
      <c r="AH191" s="19"/>
      <c r="AI191" s="19">
        <f t="shared" si="118"/>
        <v>185.12072895005812</v>
      </c>
      <c r="AJ191" s="19">
        <f t="shared" si="119"/>
        <v>111.10599999999953</v>
      </c>
      <c r="AK191" s="19"/>
      <c r="AL191" s="19">
        <f t="shared" si="120"/>
        <v>21.330205695210676</v>
      </c>
      <c r="AM191" s="19">
        <f t="shared" si="121"/>
        <v>12.314999999999971</v>
      </c>
      <c r="AN191" s="19">
        <f t="shared" si="147"/>
        <v>24.629999999999946</v>
      </c>
      <c r="AO191" s="19">
        <f t="shared" si="148"/>
        <v>0.52359877559829882</v>
      </c>
      <c r="AP191" s="19">
        <f t="shared" si="149"/>
        <v>29.999999999999996</v>
      </c>
      <c r="AQ191" s="19">
        <f t="shared" si="166"/>
        <v>202.20149999999916</v>
      </c>
      <c r="AR191" s="19">
        <f t="shared" si="150"/>
        <v>0.29999999999999993</v>
      </c>
      <c r="AS191" s="19">
        <f t="shared" si="151"/>
        <v>-0.51961524227066325</v>
      </c>
      <c r="AT191" s="4" t="s">
        <v>0</v>
      </c>
      <c r="AU191" s="4">
        <f t="shared" si="152"/>
        <v>2402</v>
      </c>
      <c r="AV191" s="19">
        <f t="shared" si="122"/>
        <v>185.42072895005813</v>
      </c>
      <c r="AW191" s="19">
        <f t="shared" si="123"/>
        <v>110.58638475772887</v>
      </c>
      <c r="AX191" s="8">
        <f t="shared" si="153"/>
        <v>5</v>
      </c>
      <c r="AY191" s="4">
        <f t="shared" si="154"/>
        <v>12</v>
      </c>
      <c r="AZ191" s="8">
        <f t="shared" si="155"/>
        <v>1016.4</v>
      </c>
      <c r="BA191" s="4">
        <f t="shared" si="156"/>
        <v>0</v>
      </c>
      <c r="BB191" s="4">
        <f t="shared" si="157"/>
        <v>0</v>
      </c>
      <c r="BC191" s="4" t="str">
        <f t="shared" si="158"/>
        <v>G0</v>
      </c>
      <c r="BD191" s="4">
        <f t="shared" si="159"/>
        <v>0</v>
      </c>
      <c r="BE191" s="19">
        <f t="shared" si="160"/>
        <v>2.4554999999999936</v>
      </c>
      <c r="BF191" s="19">
        <f t="shared" si="161"/>
        <v>2.7330349887990981</v>
      </c>
      <c r="BG191" s="19">
        <f t="shared" si="162"/>
        <v>-176.04470617000007</v>
      </c>
      <c r="BH191" s="1" t="str">
        <f t="shared" si="163"/>
        <v>T,2401,182.7,110.4,5,12,1016.3,0,0,G0,0</v>
      </c>
      <c r="BI191" s="1" t="str">
        <f t="shared" si="164"/>
        <v>T,2402,185.4,110.6,5,12,1016.4,0,0,G0,0</v>
      </c>
      <c r="BJ191" s="1" t="str">
        <f t="shared" si="124"/>
        <v/>
      </c>
      <c r="BK191" s="1" t="str">
        <f t="shared" si="125"/>
        <v>183.0,109.9,5.0,24.5,0.0,199.8,30.0,199.8</v>
      </c>
    </row>
    <row r="192" spans="1:63" x14ac:dyDescent="0.2">
      <c r="A192" s="4">
        <f t="shared" si="167"/>
        <v>16.399999999999963</v>
      </c>
      <c r="B192" s="4">
        <f t="shared" si="126"/>
        <v>81.999999999999815</v>
      </c>
      <c r="C192" s="4">
        <f t="shared" si="127"/>
        <v>1</v>
      </c>
      <c r="D192" s="4">
        <v>1</v>
      </c>
      <c r="E192" s="4">
        <f t="shared" si="128"/>
        <v>16.399999999999963</v>
      </c>
      <c r="F192" s="19">
        <f t="shared" si="112"/>
        <v>0</v>
      </c>
      <c r="G192" s="19">
        <f t="shared" si="129"/>
        <v>0</v>
      </c>
      <c r="H192" s="19"/>
      <c r="I192" s="19">
        <f t="shared" si="130"/>
        <v>185.12072895005812</v>
      </c>
      <c r="J192" s="19">
        <f t="shared" si="131"/>
        <v>111.10599999999953</v>
      </c>
      <c r="K192" s="19"/>
      <c r="L192" s="19">
        <f t="shared" si="132"/>
        <v>21.330205695210676</v>
      </c>
      <c r="M192" s="19">
        <f t="shared" si="133"/>
        <v>12.314999999999971</v>
      </c>
      <c r="N192" s="19">
        <f t="shared" si="134"/>
        <v>24.629999999999946</v>
      </c>
      <c r="O192" s="19">
        <f t="shared" si="135"/>
        <v>0.52359877559829882</v>
      </c>
      <c r="P192" s="19">
        <f t="shared" si="136"/>
        <v>29.999999999999996</v>
      </c>
      <c r="Q192" s="19">
        <f t="shared" si="165"/>
        <v>202.21199999999916</v>
      </c>
      <c r="R192" s="19">
        <f t="shared" si="137"/>
        <v>-0.29999999999999993</v>
      </c>
      <c r="S192" s="19">
        <f t="shared" si="138"/>
        <v>0.51961524227066325</v>
      </c>
      <c r="T192" s="4" t="s">
        <v>0</v>
      </c>
      <c r="U192" s="4">
        <f t="shared" si="139"/>
        <v>2401</v>
      </c>
      <c r="V192" s="19">
        <f t="shared" si="113"/>
        <v>184.82072895005811</v>
      </c>
      <c r="W192" s="19">
        <f t="shared" si="114"/>
        <v>111.62561524227019</v>
      </c>
      <c r="X192" s="8">
        <f t="shared" si="140"/>
        <v>5</v>
      </c>
      <c r="Y192" s="4">
        <f t="shared" si="115"/>
        <v>12</v>
      </c>
      <c r="Z192" s="8">
        <f t="shared" si="141"/>
        <v>1016.4</v>
      </c>
      <c r="AA192" s="4">
        <f t="shared" si="142"/>
        <v>0</v>
      </c>
      <c r="AB192" s="4">
        <f t="shared" si="143"/>
        <v>0</v>
      </c>
      <c r="AC192" s="4" t="str">
        <f t="shared" si="144"/>
        <v>G0</v>
      </c>
      <c r="AD192" s="4">
        <f t="shared" si="145"/>
        <v>0</v>
      </c>
      <c r="AE192" s="4">
        <f t="shared" si="146"/>
        <v>16.499999999999964</v>
      </c>
      <c r="AF192" s="19">
        <f t="shared" si="116"/>
        <v>0</v>
      </c>
      <c r="AG192" s="19">
        <f t="shared" si="117"/>
        <v>0</v>
      </c>
      <c r="AH192" s="19"/>
      <c r="AI192" s="19">
        <f t="shared" si="118"/>
        <v>187.26024471010763</v>
      </c>
      <c r="AJ192" s="19">
        <f t="shared" si="119"/>
        <v>112.34124999999955</v>
      </c>
      <c r="AK192" s="19"/>
      <c r="AL192" s="19">
        <f t="shared" si="120"/>
        <v>21.460109505778345</v>
      </c>
      <c r="AM192" s="19">
        <f t="shared" si="121"/>
        <v>12.389999999999972</v>
      </c>
      <c r="AN192" s="19">
        <f t="shared" si="147"/>
        <v>24.779999999999948</v>
      </c>
      <c r="AO192" s="19">
        <f t="shared" si="148"/>
        <v>0.52359877559829882</v>
      </c>
      <c r="AP192" s="19">
        <f t="shared" si="149"/>
        <v>29.999999999999996</v>
      </c>
      <c r="AQ192" s="19">
        <f t="shared" si="166"/>
        <v>204.6719999999992</v>
      </c>
      <c r="AR192" s="19">
        <f t="shared" si="150"/>
        <v>0.29999999999999993</v>
      </c>
      <c r="AS192" s="19">
        <f t="shared" si="151"/>
        <v>-0.51961524227066325</v>
      </c>
      <c r="AT192" s="4" t="s">
        <v>0</v>
      </c>
      <c r="AU192" s="4">
        <f t="shared" si="152"/>
        <v>2402</v>
      </c>
      <c r="AV192" s="19">
        <f t="shared" si="122"/>
        <v>187.56024471010764</v>
      </c>
      <c r="AW192" s="19">
        <f t="shared" si="123"/>
        <v>111.82163475772889</v>
      </c>
      <c r="AX192" s="8">
        <f t="shared" si="153"/>
        <v>5</v>
      </c>
      <c r="AY192" s="4">
        <f t="shared" si="154"/>
        <v>12</v>
      </c>
      <c r="AZ192" s="8">
        <f t="shared" si="155"/>
        <v>1016.5</v>
      </c>
      <c r="BA192" s="4">
        <f t="shared" si="156"/>
        <v>0</v>
      </c>
      <c r="BB192" s="4">
        <f t="shared" si="157"/>
        <v>0</v>
      </c>
      <c r="BC192" s="4" t="str">
        <f t="shared" si="158"/>
        <v>G0</v>
      </c>
      <c r="BD192" s="4">
        <f t="shared" si="159"/>
        <v>0</v>
      </c>
      <c r="BE192" s="19">
        <f t="shared" si="160"/>
        <v>2.4705000000000541</v>
      </c>
      <c r="BF192" s="19">
        <f t="shared" si="161"/>
        <v>2.7465196613169196</v>
      </c>
      <c r="BG192" s="19">
        <f t="shared" si="162"/>
        <v>-175.90731220724089</v>
      </c>
      <c r="BH192" s="1" t="str">
        <f t="shared" si="163"/>
        <v>T,2401,184.8,111.6,5,12,1016.4,0,0,G0,0</v>
      </c>
      <c r="BI192" s="1" t="str">
        <f t="shared" si="164"/>
        <v>T,2402,187.6,111.8,5,12,1016.5,0,0,G0,0</v>
      </c>
      <c r="BJ192" s="1" t="str">
        <f t="shared" si="124"/>
        <v>T,2401,184.8,111.6,5,12,1016.4,0,0,G0,0|T,2402,187.6,111.8,5,12,1016.5,0,0,G0,0|</v>
      </c>
      <c r="BK192" s="1" t="str">
        <f t="shared" si="125"/>
        <v>185.1,111.1,5.0,24.6,0.0,202.2,30.0,202.2</v>
      </c>
    </row>
    <row r="193" spans="1:63" x14ac:dyDescent="0.2">
      <c r="A193" s="4">
        <f t="shared" si="167"/>
        <v>16.499999999999964</v>
      </c>
      <c r="B193" s="4">
        <f t="shared" si="126"/>
        <v>82.499999999999815</v>
      </c>
      <c r="C193" s="4">
        <f t="shared" si="127"/>
        <v>0</v>
      </c>
      <c r="D193" s="4">
        <v>1</v>
      </c>
      <c r="E193" s="4">
        <f t="shared" si="128"/>
        <v>16.499999999999964</v>
      </c>
      <c r="F193" s="19">
        <f t="shared" si="112"/>
        <v>0</v>
      </c>
      <c r="G193" s="19">
        <f t="shared" si="129"/>
        <v>0</v>
      </c>
      <c r="H193" s="19"/>
      <c r="I193" s="19">
        <f t="shared" si="130"/>
        <v>187.26024471010763</v>
      </c>
      <c r="J193" s="19">
        <f t="shared" si="131"/>
        <v>112.34124999999955</v>
      </c>
      <c r="K193" s="19"/>
      <c r="L193" s="19">
        <f t="shared" si="132"/>
        <v>21.460109505778345</v>
      </c>
      <c r="M193" s="19">
        <f t="shared" si="133"/>
        <v>12.389999999999972</v>
      </c>
      <c r="N193" s="19">
        <f t="shared" si="134"/>
        <v>24.779999999999948</v>
      </c>
      <c r="O193" s="19">
        <f t="shared" si="135"/>
        <v>0.52359877559829882</v>
      </c>
      <c r="P193" s="19">
        <f t="shared" si="136"/>
        <v>29.999999999999996</v>
      </c>
      <c r="Q193" s="19">
        <f t="shared" si="165"/>
        <v>204.68249999999921</v>
      </c>
      <c r="R193" s="19">
        <f t="shared" si="137"/>
        <v>-0.29999999999999993</v>
      </c>
      <c r="S193" s="19">
        <f t="shared" si="138"/>
        <v>0.51961524227066325</v>
      </c>
      <c r="T193" s="4" t="s">
        <v>0</v>
      </c>
      <c r="U193" s="4">
        <f t="shared" si="139"/>
        <v>2401</v>
      </c>
      <c r="V193" s="19">
        <f t="shared" si="113"/>
        <v>186.96024471010762</v>
      </c>
      <c r="W193" s="19">
        <f t="shared" si="114"/>
        <v>112.86086524227021</v>
      </c>
      <c r="X193" s="8">
        <f t="shared" si="140"/>
        <v>5</v>
      </c>
      <c r="Y193" s="4">
        <f t="shared" si="115"/>
        <v>12</v>
      </c>
      <c r="Z193" s="8">
        <f t="shared" si="141"/>
        <v>1016.5</v>
      </c>
      <c r="AA193" s="4">
        <f t="shared" si="142"/>
        <v>0</v>
      </c>
      <c r="AB193" s="4">
        <f t="shared" si="143"/>
        <v>0</v>
      </c>
      <c r="AC193" s="4" t="str">
        <f t="shared" si="144"/>
        <v>G0</v>
      </c>
      <c r="AD193" s="4">
        <f t="shared" si="145"/>
        <v>0</v>
      </c>
      <c r="AE193" s="4">
        <f t="shared" si="146"/>
        <v>16.599999999999966</v>
      </c>
      <c r="AF193" s="19">
        <f t="shared" si="116"/>
        <v>0</v>
      </c>
      <c r="AG193" s="19">
        <f t="shared" si="117"/>
        <v>0</v>
      </c>
      <c r="AH193" s="19"/>
      <c r="AI193" s="19">
        <f t="shared" si="118"/>
        <v>189.41275085121387</v>
      </c>
      <c r="AJ193" s="19">
        <f t="shared" si="119"/>
        <v>113.58399999999956</v>
      </c>
      <c r="AK193" s="19"/>
      <c r="AL193" s="19">
        <f t="shared" si="120"/>
        <v>21.590013316346013</v>
      </c>
      <c r="AM193" s="19">
        <f t="shared" si="121"/>
        <v>12.464999999999973</v>
      </c>
      <c r="AN193" s="19">
        <f t="shared" si="147"/>
        <v>24.92999999999995</v>
      </c>
      <c r="AO193" s="19">
        <f t="shared" si="148"/>
        <v>0.52359877559829882</v>
      </c>
      <c r="AP193" s="19">
        <f t="shared" si="149"/>
        <v>29.999999999999996</v>
      </c>
      <c r="AQ193" s="19">
        <f t="shared" si="166"/>
        <v>207.15749999999923</v>
      </c>
      <c r="AR193" s="19">
        <f t="shared" si="150"/>
        <v>0.29999999999999993</v>
      </c>
      <c r="AS193" s="19">
        <f t="shared" si="151"/>
        <v>-0.51961524227066325</v>
      </c>
      <c r="AT193" s="4" t="s">
        <v>0</v>
      </c>
      <c r="AU193" s="4">
        <f t="shared" si="152"/>
        <v>2402</v>
      </c>
      <c r="AV193" s="19">
        <f t="shared" si="122"/>
        <v>189.71275085121388</v>
      </c>
      <c r="AW193" s="19">
        <f t="shared" si="123"/>
        <v>113.0643847577289</v>
      </c>
      <c r="AX193" s="8">
        <f t="shared" si="153"/>
        <v>5</v>
      </c>
      <c r="AY193" s="4">
        <f t="shared" si="154"/>
        <v>12</v>
      </c>
      <c r="AZ193" s="8">
        <f t="shared" si="155"/>
        <v>1016.5999999999999</v>
      </c>
      <c r="BA193" s="4">
        <f t="shared" si="156"/>
        <v>0</v>
      </c>
      <c r="BB193" s="4">
        <f t="shared" si="157"/>
        <v>0</v>
      </c>
      <c r="BC193" s="4" t="str">
        <f t="shared" si="158"/>
        <v>G0</v>
      </c>
      <c r="BD193" s="4">
        <f t="shared" si="159"/>
        <v>0</v>
      </c>
      <c r="BE193" s="19">
        <f t="shared" si="160"/>
        <v>2.4855000000000262</v>
      </c>
      <c r="BF193" s="19">
        <f t="shared" si="161"/>
        <v>2.7600199727538661</v>
      </c>
      <c r="BG193" s="19">
        <f t="shared" si="162"/>
        <v>-175.77126156116827</v>
      </c>
      <c r="BH193" s="1" t="str">
        <f t="shared" si="163"/>
        <v>T,2401,187.0,112.9,5,12,1016.5,0,0,G0,0</v>
      </c>
      <c r="BI193" s="1" t="str">
        <f t="shared" si="164"/>
        <v>T,2402,189.7,113.1,5,12,1016.6,0,0,G0,0</v>
      </c>
      <c r="BJ193" s="1" t="str">
        <f t="shared" si="124"/>
        <v/>
      </c>
      <c r="BK193" s="1" t="str">
        <f t="shared" si="125"/>
        <v>187.3,112.3,5.0,24.8,0.0,204.7,30.0,204.7</v>
      </c>
    </row>
    <row r="194" spans="1:63" x14ac:dyDescent="0.2">
      <c r="A194" s="4">
        <f t="shared" si="167"/>
        <v>16.599999999999966</v>
      </c>
      <c r="B194" s="4">
        <f t="shared" si="126"/>
        <v>82.999999999999829</v>
      </c>
      <c r="C194" s="4">
        <f t="shared" si="127"/>
        <v>1</v>
      </c>
      <c r="D194" s="4">
        <v>1</v>
      </c>
      <c r="E194" s="4">
        <f t="shared" si="128"/>
        <v>16.599999999999966</v>
      </c>
      <c r="F194" s="19">
        <f t="shared" si="112"/>
        <v>0</v>
      </c>
      <c r="G194" s="19">
        <f t="shared" si="129"/>
        <v>0</v>
      </c>
      <c r="H194" s="19"/>
      <c r="I194" s="19">
        <f t="shared" si="130"/>
        <v>189.41275085121387</v>
      </c>
      <c r="J194" s="19">
        <f t="shared" si="131"/>
        <v>113.58399999999956</v>
      </c>
      <c r="K194" s="19"/>
      <c r="L194" s="19">
        <f t="shared" si="132"/>
        <v>21.590013316346013</v>
      </c>
      <c r="M194" s="19">
        <f t="shared" si="133"/>
        <v>12.464999999999973</v>
      </c>
      <c r="N194" s="19">
        <f t="shared" si="134"/>
        <v>24.92999999999995</v>
      </c>
      <c r="O194" s="19">
        <f t="shared" si="135"/>
        <v>0.52359877559829882</v>
      </c>
      <c r="P194" s="19">
        <f t="shared" si="136"/>
        <v>29.999999999999996</v>
      </c>
      <c r="Q194" s="19">
        <f t="shared" si="165"/>
        <v>207.16799999999924</v>
      </c>
      <c r="R194" s="19">
        <f t="shared" si="137"/>
        <v>-0.29999999999999993</v>
      </c>
      <c r="S194" s="19">
        <f t="shared" si="138"/>
        <v>0.51961524227066325</v>
      </c>
      <c r="T194" s="4" t="s">
        <v>0</v>
      </c>
      <c r="U194" s="4">
        <f t="shared" si="139"/>
        <v>2401</v>
      </c>
      <c r="V194" s="19">
        <f t="shared" si="113"/>
        <v>189.11275085121386</v>
      </c>
      <c r="W194" s="19">
        <f t="shared" si="114"/>
        <v>114.10361524227022</v>
      </c>
      <c r="X194" s="8">
        <f t="shared" si="140"/>
        <v>5</v>
      </c>
      <c r="Y194" s="4">
        <f t="shared" si="115"/>
        <v>12</v>
      </c>
      <c r="Z194" s="8">
        <f t="shared" si="141"/>
        <v>1016.5999999999999</v>
      </c>
      <c r="AA194" s="4">
        <f t="shared" si="142"/>
        <v>0</v>
      </c>
      <c r="AB194" s="4">
        <f t="shared" si="143"/>
        <v>0</v>
      </c>
      <c r="AC194" s="4" t="str">
        <f t="shared" si="144"/>
        <v>G0</v>
      </c>
      <c r="AD194" s="4">
        <f t="shared" si="145"/>
        <v>0</v>
      </c>
      <c r="AE194" s="4">
        <f t="shared" si="146"/>
        <v>16.699999999999967</v>
      </c>
      <c r="AF194" s="19">
        <f t="shared" si="116"/>
        <v>0</v>
      </c>
      <c r="AG194" s="19">
        <f t="shared" si="117"/>
        <v>0</v>
      </c>
      <c r="AH194" s="19"/>
      <c r="AI194" s="19">
        <f t="shared" si="118"/>
        <v>191.57824737337685</v>
      </c>
      <c r="AJ194" s="19">
        <f t="shared" si="119"/>
        <v>114.83424999999959</v>
      </c>
      <c r="AK194" s="19"/>
      <c r="AL194" s="19">
        <f t="shared" si="120"/>
        <v>21.719917126913678</v>
      </c>
      <c r="AM194" s="19">
        <f t="shared" si="121"/>
        <v>12.539999999999974</v>
      </c>
      <c r="AN194" s="19">
        <f t="shared" si="147"/>
        <v>25.079999999999949</v>
      </c>
      <c r="AO194" s="19">
        <f t="shared" si="148"/>
        <v>0.52359877559829882</v>
      </c>
      <c r="AP194" s="19">
        <f t="shared" si="149"/>
        <v>29.999999999999996</v>
      </c>
      <c r="AQ194" s="19">
        <f t="shared" si="166"/>
        <v>209.65799999999925</v>
      </c>
      <c r="AR194" s="19">
        <f t="shared" si="150"/>
        <v>0.29999999999999993</v>
      </c>
      <c r="AS194" s="19">
        <f t="shared" si="151"/>
        <v>-0.51961524227066325</v>
      </c>
      <c r="AT194" s="4" t="s">
        <v>0</v>
      </c>
      <c r="AU194" s="4">
        <f t="shared" si="152"/>
        <v>2402</v>
      </c>
      <c r="AV194" s="19">
        <f t="shared" si="122"/>
        <v>191.87824737337687</v>
      </c>
      <c r="AW194" s="19">
        <f t="shared" si="123"/>
        <v>114.31463475772892</v>
      </c>
      <c r="AX194" s="8">
        <f t="shared" si="153"/>
        <v>5</v>
      </c>
      <c r="AY194" s="4">
        <f t="shared" si="154"/>
        <v>12</v>
      </c>
      <c r="AZ194" s="8">
        <f t="shared" si="155"/>
        <v>1016.6999999999999</v>
      </c>
      <c r="BA194" s="4">
        <f t="shared" si="156"/>
        <v>0</v>
      </c>
      <c r="BB194" s="4">
        <f t="shared" si="157"/>
        <v>0</v>
      </c>
      <c r="BC194" s="4" t="str">
        <f t="shared" si="158"/>
        <v>G0</v>
      </c>
      <c r="BD194" s="4">
        <f t="shared" si="159"/>
        <v>0</v>
      </c>
      <c r="BE194" s="19">
        <f t="shared" si="160"/>
        <v>2.5005000000000055</v>
      </c>
      <c r="BF194" s="19">
        <f t="shared" si="161"/>
        <v>2.7735356947405783</v>
      </c>
      <c r="BG194" s="19">
        <f t="shared" si="162"/>
        <v>-175.63653613893004</v>
      </c>
      <c r="BH194" s="1" t="str">
        <f t="shared" si="163"/>
        <v>T,2401,189.1,114.1,5,12,1016.6,0,0,G0,0</v>
      </c>
      <c r="BI194" s="1" t="str">
        <f t="shared" si="164"/>
        <v>T,2402,191.9,114.3,5,12,1016.7,0,0,G0,0</v>
      </c>
      <c r="BJ194" s="1" t="str">
        <f t="shared" si="124"/>
        <v>T,2401,189.1,114.1,5,12,1016.6,0,0,G0,0|T,2402,191.9,114.3,5,12,1016.7,0,0,G0,0|</v>
      </c>
      <c r="BK194" s="1" t="str">
        <f t="shared" si="125"/>
        <v>189.4,113.6,5.0,24.9,0.0,207.2,30.0,207.2</v>
      </c>
    </row>
    <row r="195" spans="1:63" x14ac:dyDescent="0.2">
      <c r="A195" s="4">
        <f t="shared" si="167"/>
        <v>16.699999999999967</v>
      </c>
      <c r="B195" s="4">
        <f t="shared" si="126"/>
        <v>83.499999999999829</v>
      </c>
      <c r="C195" s="4">
        <f t="shared" si="127"/>
        <v>0</v>
      </c>
      <c r="D195" s="4">
        <v>1</v>
      </c>
      <c r="E195" s="4">
        <f t="shared" si="128"/>
        <v>16.699999999999967</v>
      </c>
      <c r="F195" s="19">
        <f t="shared" si="112"/>
        <v>0</v>
      </c>
      <c r="G195" s="19">
        <f t="shared" si="129"/>
        <v>0</v>
      </c>
      <c r="H195" s="19"/>
      <c r="I195" s="19">
        <f t="shared" si="130"/>
        <v>191.57824737337685</v>
      </c>
      <c r="J195" s="19">
        <f t="shared" si="131"/>
        <v>114.83424999999959</v>
      </c>
      <c r="K195" s="19"/>
      <c r="L195" s="19">
        <f t="shared" si="132"/>
        <v>21.719917126913678</v>
      </c>
      <c r="M195" s="19">
        <f t="shared" si="133"/>
        <v>12.539999999999974</v>
      </c>
      <c r="N195" s="19">
        <f t="shared" si="134"/>
        <v>25.079999999999949</v>
      </c>
      <c r="O195" s="19">
        <f t="shared" si="135"/>
        <v>0.52359877559829882</v>
      </c>
      <c r="P195" s="19">
        <f t="shared" si="136"/>
        <v>29.999999999999996</v>
      </c>
      <c r="Q195" s="19">
        <f t="shared" si="165"/>
        <v>209.66849999999926</v>
      </c>
      <c r="R195" s="19">
        <f t="shared" si="137"/>
        <v>-0.29999999999999993</v>
      </c>
      <c r="S195" s="19">
        <f t="shared" si="138"/>
        <v>0.51961524227066325</v>
      </c>
      <c r="T195" s="4" t="s">
        <v>0</v>
      </c>
      <c r="U195" s="4">
        <f t="shared" si="139"/>
        <v>2401</v>
      </c>
      <c r="V195" s="19">
        <f t="shared" si="113"/>
        <v>191.27824737337684</v>
      </c>
      <c r="W195" s="19">
        <f t="shared" si="114"/>
        <v>115.35386524227025</v>
      </c>
      <c r="X195" s="8">
        <f t="shared" si="140"/>
        <v>5</v>
      </c>
      <c r="Y195" s="4">
        <f t="shared" si="115"/>
        <v>12</v>
      </c>
      <c r="Z195" s="8">
        <f t="shared" si="141"/>
        <v>1016.6999999999999</v>
      </c>
      <c r="AA195" s="4">
        <f t="shared" si="142"/>
        <v>0</v>
      </c>
      <c r="AB195" s="4">
        <f t="shared" si="143"/>
        <v>0</v>
      </c>
      <c r="AC195" s="4" t="str">
        <f t="shared" si="144"/>
        <v>G0</v>
      </c>
      <c r="AD195" s="4">
        <f t="shared" si="145"/>
        <v>0</v>
      </c>
      <c r="AE195" s="4">
        <f t="shared" si="146"/>
        <v>16.799999999999969</v>
      </c>
      <c r="AF195" s="19">
        <f t="shared" si="116"/>
        <v>0</v>
      </c>
      <c r="AG195" s="19">
        <f t="shared" si="117"/>
        <v>0</v>
      </c>
      <c r="AH195" s="19"/>
      <c r="AI195" s="19">
        <f t="shared" si="118"/>
        <v>193.75673427659666</v>
      </c>
      <c r="AJ195" s="19">
        <f t="shared" si="119"/>
        <v>116.09199999999959</v>
      </c>
      <c r="AK195" s="19"/>
      <c r="AL195" s="19">
        <f t="shared" si="120"/>
        <v>21.849820937481347</v>
      </c>
      <c r="AM195" s="19">
        <f t="shared" si="121"/>
        <v>12.614999999999975</v>
      </c>
      <c r="AN195" s="19">
        <f t="shared" si="147"/>
        <v>25.229999999999954</v>
      </c>
      <c r="AO195" s="19">
        <f t="shared" si="148"/>
        <v>0.52359877559829882</v>
      </c>
      <c r="AP195" s="19">
        <f t="shared" si="149"/>
        <v>29.999999999999996</v>
      </c>
      <c r="AQ195" s="19">
        <f t="shared" si="166"/>
        <v>212.17349999999928</v>
      </c>
      <c r="AR195" s="19">
        <f t="shared" si="150"/>
        <v>0.29999999999999993</v>
      </c>
      <c r="AS195" s="19">
        <f t="shared" si="151"/>
        <v>-0.51961524227066325</v>
      </c>
      <c r="AT195" s="4" t="s">
        <v>0</v>
      </c>
      <c r="AU195" s="4">
        <f t="shared" si="152"/>
        <v>2402</v>
      </c>
      <c r="AV195" s="19">
        <f t="shared" si="122"/>
        <v>194.05673427659667</v>
      </c>
      <c r="AW195" s="19">
        <f t="shared" si="123"/>
        <v>115.57238475772893</v>
      </c>
      <c r="AX195" s="8">
        <f t="shared" si="153"/>
        <v>5</v>
      </c>
      <c r="AY195" s="4">
        <f t="shared" si="154"/>
        <v>12</v>
      </c>
      <c r="AZ195" s="8">
        <f t="shared" si="155"/>
        <v>1016.8</v>
      </c>
      <c r="BA195" s="4">
        <f t="shared" si="156"/>
        <v>0</v>
      </c>
      <c r="BB195" s="4">
        <f t="shared" si="157"/>
        <v>0</v>
      </c>
      <c r="BC195" s="4" t="str">
        <f t="shared" si="158"/>
        <v>G0</v>
      </c>
      <c r="BD195" s="4">
        <f t="shared" si="159"/>
        <v>0</v>
      </c>
      <c r="BE195" s="19">
        <f t="shared" si="160"/>
        <v>2.5155000000000447</v>
      </c>
      <c r="BF195" s="19">
        <f t="shared" si="161"/>
        <v>2.7870666030793756</v>
      </c>
      <c r="BG195" s="19">
        <f t="shared" si="162"/>
        <v>-175.50311813981079</v>
      </c>
      <c r="BH195" s="1" t="str">
        <f t="shared" si="163"/>
        <v>T,2401,191.3,115.4,5,12,1016.7,0,0,G0,0</v>
      </c>
      <c r="BI195" s="1" t="str">
        <f t="shared" si="164"/>
        <v>T,2402,194.1,115.6,5,12,1016.8,0,0,G0,0</v>
      </c>
      <c r="BJ195" s="1" t="str">
        <f t="shared" si="124"/>
        <v/>
      </c>
      <c r="BK195" s="1" t="str">
        <f t="shared" si="125"/>
        <v>191.6,114.8,5.0,25.1,0.0,209.7,30.0,209.7</v>
      </c>
    </row>
    <row r="196" spans="1:63" x14ac:dyDescent="0.2">
      <c r="A196" s="4">
        <f t="shared" si="167"/>
        <v>16.799999999999969</v>
      </c>
      <c r="B196" s="4">
        <f t="shared" si="126"/>
        <v>83.999999999999844</v>
      </c>
      <c r="C196" s="4">
        <f t="shared" si="127"/>
        <v>1</v>
      </c>
      <c r="D196" s="4">
        <v>1</v>
      </c>
      <c r="E196" s="4">
        <f t="shared" si="128"/>
        <v>16.799999999999969</v>
      </c>
      <c r="F196" s="19">
        <f t="shared" si="112"/>
        <v>0</v>
      </c>
      <c r="G196" s="19">
        <f t="shared" si="129"/>
        <v>0</v>
      </c>
      <c r="H196" s="19"/>
      <c r="I196" s="19">
        <f t="shared" si="130"/>
        <v>193.75673427659666</v>
      </c>
      <c r="J196" s="19">
        <f t="shared" si="131"/>
        <v>116.09199999999959</v>
      </c>
      <c r="K196" s="19"/>
      <c r="L196" s="19">
        <f t="shared" si="132"/>
        <v>21.849820937481347</v>
      </c>
      <c r="M196" s="19">
        <f t="shared" si="133"/>
        <v>12.614999999999975</v>
      </c>
      <c r="N196" s="19">
        <f t="shared" si="134"/>
        <v>25.229999999999954</v>
      </c>
      <c r="O196" s="19">
        <f t="shared" si="135"/>
        <v>0.52359877559829882</v>
      </c>
      <c r="P196" s="19">
        <f t="shared" si="136"/>
        <v>29.999999999999996</v>
      </c>
      <c r="Q196" s="19">
        <f t="shared" si="165"/>
        <v>212.18399999999929</v>
      </c>
      <c r="R196" s="19">
        <f t="shared" si="137"/>
        <v>-0.29999999999999993</v>
      </c>
      <c r="S196" s="19">
        <f t="shared" si="138"/>
        <v>0.51961524227066325</v>
      </c>
      <c r="T196" s="4" t="s">
        <v>0</v>
      </c>
      <c r="U196" s="4">
        <f t="shared" si="139"/>
        <v>2401</v>
      </c>
      <c r="V196" s="19">
        <f t="shared" si="113"/>
        <v>193.45673427659665</v>
      </c>
      <c r="W196" s="19">
        <f t="shared" si="114"/>
        <v>116.61161524227025</v>
      </c>
      <c r="X196" s="8">
        <f t="shared" si="140"/>
        <v>5</v>
      </c>
      <c r="Y196" s="4">
        <f t="shared" si="115"/>
        <v>12</v>
      </c>
      <c r="Z196" s="8">
        <f t="shared" si="141"/>
        <v>1016.8</v>
      </c>
      <c r="AA196" s="4">
        <f t="shared" si="142"/>
        <v>0</v>
      </c>
      <c r="AB196" s="4">
        <f t="shared" si="143"/>
        <v>0</v>
      </c>
      <c r="AC196" s="4" t="str">
        <f t="shared" si="144"/>
        <v>G0</v>
      </c>
      <c r="AD196" s="4">
        <f t="shared" si="145"/>
        <v>0</v>
      </c>
      <c r="AE196" s="4">
        <f t="shared" si="146"/>
        <v>16.89999999999997</v>
      </c>
      <c r="AF196" s="19">
        <f t="shared" si="116"/>
        <v>0</v>
      </c>
      <c r="AG196" s="19">
        <f t="shared" si="117"/>
        <v>0</v>
      </c>
      <c r="AH196" s="19"/>
      <c r="AI196" s="19">
        <f t="shared" si="118"/>
        <v>195.9482115608732</v>
      </c>
      <c r="AJ196" s="19">
        <f t="shared" si="119"/>
        <v>117.35724999999961</v>
      </c>
      <c r="AK196" s="19"/>
      <c r="AL196" s="19">
        <f t="shared" si="120"/>
        <v>21.979724748049016</v>
      </c>
      <c r="AM196" s="19">
        <f t="shared" si="121"/>
        <v>12.689999999999976</v>
      </c>
      <c r="AN196" s="19">
        <f t="shared" si="147"/>
        <v>25.379999999999956</v>
      </c>
      <c r="AO196" s="19">
        <f t="shared" si="148"/>
        <v>0.52359877559829882</v>
      </c>
      <c r="AP196" s="19">
        <f t="shared" si="149"/>
        <v>29.999999999999996</v>
      </c>
      <c r="AQ196" s="19">
        <f t="shared" si="166"/>
        <v>214.7039999999993</v>
      </c>
      <c r="AR196" s="19">
        <f t="shared" si="150"/>
        <v>0.29999999999999993</v>
      </c>
      <c r="AS196" s="19">
        <f t="shared" si="151"/>
        <v>-0.51961524227066325</v>
      </c>
      <c r="AT196" s="4" t="s">
        <v>0</v>
      </c>
      <c r="AU196" s="4">
        <f t="shared" si="152"/>
        <v>2402</v>
      </c>
      <c r="AV196" s="19">
        <f t="shared" si="122"/>
        <v>196.24821156087322</v>
      </c>
      <c r="AW196" s="19">
        <f t="shared" si="123"/>
        <v>116.83763475772895</v>
      </c>
      <c r="AX196" s="8">
        <f t="shared" si="153"/>
        <v>5</v>
      </c>
      <c r="AY196" s="4">
        <f t="shared" si="154"/>
        <v>12</v>
      </c>
      <c r="AZ196" s="8">
        <f t="shared" si="155"/>
        <v>1016.9</v>
      </c>
      <c r="BA196" s="4">
        <f t="shared" si="156"/>
        <v>0</v>
      </c>
      <c r="BB196" s="4">
        <f t="shared" si="157"/>
        <v>0</v>
      </c>
      <c r="BC196" s="4" t="str">
        <f t="shared" si="158"/>
        <v>G0</v>
      </c>
      <c r="BD196" s="4">
        <f t="shared" si="159"/>
        <v>0</v>
      </c>
      <c r="BE196" s="19">
        <f t="shared" si="160"/>
        <v>2.5305000000000311</v>
      </c>
      <c r="BF196" s="19">
        <f t="shared" si="161"/>
        <v>2.8006124776556045</v>
      </c>
      <c r="BG196" s="19">
        <f t="shared" si="162"/>
        <v>-175.3709900501882</v>
      </c>
      <c r="BH196" s="1" t="str">
        <f t="shared" si="163"/>
        <v>T,2401,193.5,116.6,5,12,1016.8,0,0,G0,0</v>
      </c>
      <c r="BI196" s="1" t="str">
        <f t="shared" si="164"/>
        <v>T,2402,196.2,116.8,5,12,1016.9,0,0,G0,0</v>
      </c>
      <c r="BJ196" s="1" t="str">
        <f t="shared" si="124"/>
        <v>T,2401,193.5,116.6,5,12,1016.8,0,0,G0,0|T,2402,196.2,116.8,5,12,1016.9,0,0,G0,0|</v>
      </c>
      <c r="BK196" s="1" t="str">
        <f t="shared" si="125"/>
        <v>193.8,116.1,5.0,25.2,0.0,212.2,30.0,212.2</v>
      </c>
    </row>
    <row r="197" spans="1:63" x14ac:dyDescent="0.2">
      <c r="A197" s="4">
        <f t="shared" si="167"/>
        <v>16.89999999999997</v>
      </c>
      <c r="B197" s="4">
        <f t="shared" si="126"/>
        <v>84.499999999999844</v>
      </c>
      <c r="C197" s="4">
        <f t="shared" si="127"/>
        <v>0</v>
      </c>
      <c r="D197" s="4">
        <v>1</v>
      </c>
      <c r="E197" s="4">
        <f t="shared" si="128"/>
        <v>16.89999999999997</v>
      </c>
      <c r="F197" s="19">
        <f t="shared" si="112"/>
        <v>0</v>
      </c>
      <c r="G197" s="19">
        <f t="shared" si="129"/>
        <v>0</v>
      </c>
      <c r="H197" s="19"/>
      <c r="I197" s="19">
        <f t="shared" si="130"/>
        <v>195.9482115608732</v>
      </c>
      <c r="J197" s="19">
        <f t="shared" si="131"/>
        <v>117.35724999999961</v>
      </c>
      <c r="K197" s="19"/>
      <c r="L197" s="19">
        <f t="shared" si="132"/>
        <v>21.979724748049016</v>
      </c>
      <c r="M197" s="19">
        <f t="shared" si="133"/>
        <v>12.689999999999976</v>
      </c>
      <c r="N197" s="19">
        <f t="shared" si="134"/>
        <v>25.379999999999956</v>
      </c>
      <c r="O197" s="19">
        <f t="shared" si="135"/>
        <v>0.52359877559829882</v>
      </c>
      <c r="P197" s="19">
        <f t="shared" si="136"/>
        <v>29.999999999999996</v>
      </c>
      <c r="Q197" s="19">
        <f t="shared" si="165"/>
        <v>214.7144999999993</v>
      </c>
      <c r="R197" s="19">
        <f t="shared" si="137"/>
        <v>-0.29999999999999993</v>
      </c>
      <c r="S197" s="19">
        <f t="shared" si="138"/>
        <v>0.51961524227066325</v>
      </c>
      <c r="T197" s="4" t="s">
        <v>0</v>
      </c>
      <c r="U197" s="4">
        <f t="shared" si="139"/>
        <v>2401</v>
      </c>
      <c r="V197" s="19">
        <f t="shared" si="113"/>
        <v>195.64821156087319</v>
      </c>
      <c r="W197" s="19">
        <f t="shared" si="114"/>
        <v>117.87686524227027</v>
      </c>
      <c r="X197" s="8">
        <f t="shared" si="140"/>
        <v>5</v>
      </c>
      <c r="Y197" s="4">
        <f t="shared" si="115"/>
        <v>12</v>
      </c>
      <c r="Z197" s="8">
        <f t="shared" si="141"/>
        <v>1016.9</v>
      </c>
      <c r="AA197" s="4">
        <f t="shared" si="142"/>
        <v>0</v>
      </c>
      <c r="AB197" s="4">
        <f t="shared" si="143"/>
        <v>0</v>
      </c>
      <c r="AC197" s="4" t="str">
        <f t="shared" si="144"/>
        <v>G0</v>
      </c>
      <c r="AD197" s="4">
        <f t="shared" si="145"/>
        <v>0</v>
      </c>
      <c r="AE197" s="4">
        <f t="shared" si="146"/>
        <v>16.999999999999972</v>
      </c>
      <c r="AF197" s="19">
        <f t="shared" si="116"/>
        <v>0</v>
      </c>
      <c r="AG197" s="19">
        <f t="shared" si="117"/>
        <v>0</v>
      </c>
      <c r="AH197" s="19"/>
      <c r="AI197" s="19">
        <f t="shared" si="118"/>
        <v>198.15267922620654</v>
      </c>
      <c r="AJ197" s="19">
        <f t="shared" si="119"/>
        <v>118.62999999999961</v>
      </c>
      <c r="AK197" s="19"/>
      <c r="AL197" s="19">
        <f t="shared" si="120"/>
        <v>22.109628558616684</v>
      </c>
      <c r="AM197" s="19">
        <f t="shared" si="121"/>
        <v>12.764999999999977</v>
      </c>
      <c r="AN197" s="19">
        <f t="shared" si="147"/>
        <v>25.529999999999959</v>
      </c>
      <c r="AO197" s="19">
        <f t="shared" si="148"/>
        <v>0.52359877559829882</v>
      </c>
      <c r="AP197" s="19">
        <f t="shared" si="149"/>
        <v>29.999999999999996</v>
      </c>
      <c r="AQ197" s="19">
        <f t="shared" si="166"/>
        <v>217.24949999999933</v>
      </c>
      <c r="AR197" s="19">
        <f t="shared" si="150"/>
        <v>0.29999999999999993</v>
      </c>
      <c r="AS197" s="19">
        <f t="shared" si="151"/>
        <v>-0.51961524227066325</v>
      </c>
      <c r="AT197" s="4" t="s">
        <v>0</v>
      </c>
      <c r="AU197" s="4">
        <f t="shared" si="152"/>
        <v>2402</v>
      </c>
      <c r="AV197" s="19">
        <f t="shared" si="122"/>
        <v>198.45267922620656</v>
      </c>
      <c r="AW197" s="19">
        <f t="shared" si="123"/>
        <v>118.11038475772895</v>
      </c>
      <c r="AX197" s="8">
        <f t="shared" si="153"/>
        <v>5</v>
      </c>
      <c r="AY197" s="4">
        <f t="shared" si="154"/>
        <v>12</v>
      </c>
      <c r="AZ197" s="8">
        <f t="shared" si="155"/>
        <v>1017</v>
      </c>
      <c r="BA197" s="4">
        <f t="shared" si="156"/>
        <v>0</v>
      </c>
      <c r="BB197" s="4">
        <f t="shared" si="157"/>
        <v>0</v>
      </c>
      <c r="BC197" s="4" t="str">
        <f t="shared" si="158"/>
        <v>G0</v>
      </c>
      <c r="BD197" s="4">
        <f t="shared" si="159"/>
        <v>0</v>
      </c>
      <c r="BE197" s="19">
        <f t="shared" si="160"/>
        <v>2.5455000000000454</v>
      </c>
      <c r="BF197" s="19">
        <f t="shared" si="161"/>
        <v>2.8141731023518113</v>
      </c>
      <c r="BG197" s="19">
        <f t="shared" si="162"/>
        <v>-175.24013463857617</v>
      </c>
      <c r="BH197" s="1" t="str">
        <f t="shared" si="163"/>
        <v>T,2401,195.6,117.9,5,12,1016.9,0,0,G0,0</v>
      </c>
      <c r="BI197" s="1" t="str">
        <f t="shared" si="164"/>
        <v>T,2402,198.5,118.1,5,12,1017.0,0,0,G0,0</v>
      </c>
      <c r="BJ197" s="1" t="str">
        <f t="shared" si="124"/>
        <v/>
      </c>
      <c r="BK197" s="1" t="str">
        <f t="shared" si="125"/>
        <v>195.9,117.4,5.0,25.4,0.0,214.7,30.0,214.7</v>
      </c>
    </row>
    <row r="198" spans="1:63" x14ac:dyDescent="0.2">
      <c r="A198" s="4">
        <f t="shared" si="167"/>
        <v>16.999999999999972</v>
      </c>
      <c r="B198" s="4">
        <f t="shared" si="126"/>
        <v>84.999999999999858</v>
      </c>
      <c r="C198" s="4">
        <f t="shared" si="127"/>
        <v>1</v>
      </c>
      <c r="D198" s="4">
        <v>1</v>
      </c>
      <c r="E198" s="4">
        <f t="shared" si="128"/>
        <v>16.999999999999972</v>
      </c>
      <c r="F198" s="19">
        <f t="shared" si="112"/>
        <v>0</v>
      </c>
      <c r="G198" s="19">
        <f t="shared" si="129"/>
        <v>0</v>
      </c>
      <c r="H198" s="19"/>
      <c r="I198" s="19">
        <f t="shared" si="130"/>
        <v>198.15267922620654</v>
      </c>
      <c r="J198" s="19">
        <f t="shared" si="131"/>
        <v>118.62999999999961</v>
      </c>
      <c r="K198" s="19"/>
      <c r="L198" s="19">
        <f t="shared" si="132"/>
        <v>22.109628558616684</v>
      </c>
      <c r="M198" s="19">
        <f t="shared" si="133"/>
        <v>12.764999999999977</v>
      </c>
      <c r="N198" s="19">
        <f t="shared" si="134"/>
        <v>25.529999999999959</v>
      </c>
      <c r="O198" s="19">
        <f t="shared" si="135"/>
        <v>0.52359877559829882</v>
      </c>
      <c r="P198" s="19">
        <f t="shared" si="136"/>
        <v>29.999999999999996</v>
      </c>
      <c r="Q198" s="19">
        <f t="shared" si="165"/>
        <v>217.25999999999934</v>
      </c>
      <c r="R198" s="19">
        <f t="shared" si="137"/>
        <v>-0.29999999999999993</v>
      </c>
      <c r="S198" s="19">
        <f t="shared" si="138"/>
        <v>0.51961524227066325</v>
      </c>
      <c r="T198" s="4" t="s">
        <v>0</v>
      </c>
      <c r="U198" s="4">
        <f t="shared" si="139"/>
        <v>2401</v>
      </c>
      <c r="V198" s="19">
        <f t="shared" si="113"/>
        <v>197.85267922620653</v>
      </c>
      <c r="W198" s="19">
        <f t="shared" si="114"/>
        <v>119.14961524227027</v>
      </c>
      <c r="X198" s="8">
        <f t="shared" si="140"/>
        <v>5</v>
      </c>
      <c r="Y198" s="4">
        <f t="shared" si="115"/>
        <v>12</v>
      </c>
      <c r="Z198" s="8">
        <f t="shared" si="141"/>
        <v>1017</v>
      </c>
      <c r="AA198" s="4">
        <f t="shared" si="142"/>
        <v>0</v>
      </c>
      <c r="AB198" s="4">
        <f t="shared" si="143"/>
        <v>0</v>
      </c>
      <c r="AC198" s="4" t="str">
        <f t="shared" si="144"/>
        <v>G0</v>
      </c>
      <c r="AD198" s="4">
        <f t="shared" si="145"/>
        <v>0</v>
      </c>
      <c r="AE198" s="4">
        <f t="shared" si="146"/>
        <v>17.099999999999973</v>
      </c>
      <c r="AF198" s="19">
        <f t="shared" si="116"/>
        <v>0</v>
      </c>
      <c r="AG198" s="19">
        <f t="shared" si="117"/>
        <v>0</v>
      </c>
      <c r="AH198" s="19"/>
      <c r="AI198" s="19">
        <f t="shared" si="118"/>
        <v>200.37013727259659</v>
      </c>
      <c r="AJ198" s="19">
        <f t="shared" si="119"/>
        <v>119.91024999999964</v>
      </c>
      <c r="AK198" s="19"/>
      <c r="AL198" s="19">
        <f t="shared" si="120"/>
        <v>22.239532369184349</v>
      </c>
      <c r="AM198" s="19">
        <f t="shared" si="121"/>
        <v>12.839999999999979</v>
      </c>
      <c r="AN198" s="19">
        <f t="shared" si="147"/>
        <v>25.679999999999957</v>
      </c>
      <c r="AO198" s="19">
        <f t="shared" si="148"/>
        <v>0.52359877559829882</v>
      </c>
      <c r="AP198" s="19">
        <f t="shared" si="149"/>
        <v>29.999999999999996</v>
      </c>
      <c r="AQ198" s="19">
        <f t="shared" si="166"/>
        <v>219.80999999999935</v>
      </c>
      <c r="AR198" s="19">
        <f t="shared" si="150"/>
        <v>0.29999999999999993</v>
      </c>
      <c r="AS198" s="19">
        <f t="shared" si="151"/>
        <v>-0.51961524227066325</v>
      </c>
      <c r="AT198" s="4" t="s">
        <v>0</v>
      </c>
      <c r="AU198" s="4">
        <f t="shared" si="152"/>
        <v>2402</v>
      </c>
      <c r="AV198" s="19">
        <f t="shared" si="122"/>
        <v>200.67013727259661</v>
      </c>
      <c r="AW198" s="19">
        <f t="shared" si="123"/>
        <v>119.39063475772898</v>
      </c>
      <c r="AX198" s="8">
        <f t="shared" si="153"/>
        <v>5</v>
      </c>
      <c r="AY198" s="4">
        <f t="shared" si="154"/>
        <v>12</v>
      </c>
      <c r="AZ198" s="8">
        <f t="shared" si="155"/>
        <v>1017.1</v>
      </c>
      <c r="BA198" s="4">
        <f t="shared" si="156"/>
        <v>0</v>
      </c>
      <c r="BB198" s="4">
        <f t="shared" si="157"/>
        <v>0</v>
      </c>
      <c r="BC198" s="4" t="str">
        <f t="shared" si="158"/>
        <v>G0</v>
      </c>
      <c r="BD198" s="4">
        <f t="shared" si="159"/>
        <v>0</v>
      </c>
      <c r="BE198" s="19">
        <f t="shared" si="160"/>
        <v>2.5605000000000073</v>
      </c>
      <c r="BF198" s="19">
        <f t="shared" si="161"/>
        <v>2.8277482649627972</v>
      </c>
      <c r="BG198" s="19">
        <f t="shared" si="162"/>
        <v>-175.11053495072991</v>
      </c>
      <c r="BH198" s="1" t="str">
        <f t="shared" si="163"/>
        <v>T,2401,197.9,119.1,5,12,1017.0,0,0,G0,0</v>
      </c>
      <c r="BI198" s="1" t="str">
        <f t="shared" si="164"/>
        <v>T,2402,200.7,119.4,5,12,1017.1,0,0,G0,0</v>
      </c>
      <c r="BJ198" s="1" t="str">
        <f t="shared" si="124"/>
        <v>T,2401,197.9,119.1,5,12,1017.0,0,0,G0,0|T,2402,200.7,119.4,5,12,1017.1,0,0,G0,0|</v>
      </c>
      <c r="BK198" s="1" t="str">
        <f t="shared" si="125"/>
        <v>198.2,118.6,5.0,25.5,0.0,217.3,30.0,217.3</v>
      </c>
    </row>
    <row r="199" spans="1:63" x14ac:dyDescent="0.2">
      <c r="A199" s="4">
        <f t="shared" si="167"/>
        <v>17.099999999999973</v>
      </c>
      <c r="B199" s="4">
        <f t="shared" si="126"/>
        <v>85.499999999999858</v>
      </c>
      <c r="C199" s="4">
        <f t="shared" si="127"/>
        <v>0</v>
      </c>
      <c r="D199" s="4">
        <v>1</v>
      </c>
      <c r="E199" s="4">
        <f t="shared" si="128"/>
        <v>17.099999999999973</v>
      </c>
      <c r="F199" s="19">
        <f t="shared" si="112"/>
        <v>0</v>
      </c>
      <c r="G199" s="19">
        <f t="shared" si="129"/>
        <v>0</v>
      </c>
      <c r="H199" s="19"/>
      <c r="I199" s="19">
        <f t="shared" si="130"/>
        <v>200.37013727259659</v>
      </c>
      <c r="J199" s="19">
        <f t="shared" si="131"/>
        <v>119.91024999999964</v>
      </c>
      <c r="K199" s="19"/>
      <c r="L199" s="19">
        <f t="shared" si="132"/>
        <v>22.239532369184349</v>
      </c>
      <c r="M199" s="19">
        <f t="shared" si="133"/>
        <v>12.839999999999979</v>
      </c>
      <c r="N199" s="19">
        <f t="shared" si="134"/>
        <v>25.679999999999957</v>
      </c>
      <c r="O199" s="19">
        <f t="shared" si="135"/>
        <v>0.52359877559829882</v>
      </c>
      <c r="P199" s="19">
        <f t="shared" si="136"/>
        <v>29.999999999999996</v>
      </c>
      <c r="Q199" s="19">
        <f t="shared" si="165"/>
        <v>219.82049999999936</v>
      </c>
      <c r="R199" s="19">
        <f t="shared" si="137"/>
        <v>-0.29999999999999993</v>
      </c>
      <c r="S199" s="19">
        <f t="shared" si="138"/>
        <v>0.51961524227066325</v>
      </c>
      <c r="T199" s="4" t="s">
        <v>0</v>
      </c>
      <c r="U199" s="4">
        <f t="shared" si="139"/>
        <v>2401</v>
      </c>
      <c r="V199" s="19">
        <f t="shared" si="113"/>
        <v>200.07013727259658</v>
      </c>
      <c r="W199" s="19">
        <f t="shared" si="114"/>
        <v>120.4298652422703</v>
      </c>
      <c r="X199" s="8">
        <f t="shared" si="140"/>
        <v>5</v>
      </c>
      <c r="Y199" s="4">
        <f t="shared" si="115"/>
        <v>12</v>
      </c>
      <c r="Z199" s="8">
        <f t="shared" si="141"/>
        <v>1017.1</v>
      </c>
      <c r="AA199" s="4">
        <f t="shared" si="142"/>
        <v>0</v>
      </c>
      <c r="AB199" s="4">
        <f t="shared" si="143"/>
        <v>0</v>
      </c>
      <c r="AC199" s="4" t="str">
        <f t="shared" si="144"/>
        <v>G0</v>
      </c>
      <c r="AD199" s="4">
        <f t="shared" si="145"/>
        <v>0</v>
      </c>
      <c r="AE199" s="4">
        <f t="shared" si="146"/>
        <v>17.199999999999974</v>
      </c>
      <c r="AF199" s="19">
        <f t="shared" si="116"/>
        <v>0</v>
      </c>
      <c r="AG199" s="19">
        <f t="shared" si="117"/>
        <v>0</v>
      </c>
      <c r="AH199" s="19"/>
      <c r="AI199" s="19">
        <f t="shared" si="118"/>
        <v>202.60058570004344</v>
      </c>
      <c r="AJ199" s="19">
        <f t="shared" si="119"/>
        <v>121.19799999999965</v>
      </c>
      <c r="AK199" s="19"/>
      <c r="AL199" s="19">
        <f t="shared" si="120"/>
        <v>22.369436179752018</v>
      </c>
      <c r="AM199" s="19">
        <f t="shared" si="121"/>
        <v>12.91499999999998</v>
      </c>
      <c r="AN199" s="19">
        <f t="shared" si="147"/>
        <v>25.829999999999963</v>
      </c>
      <c r="AO199" s="19">
        <f t="shared" si="148"/>
        <v>0.52359877559829882</v>
      </c>
      <c r="AP199" s="19">
        <f t="shared" si="149"/>
        <v>29.999999999999996</v>
      </c>
      <c r="AQ199" s="19">
        <f t="shared" si="166"/>
        <v>222.38549999999938</v>
      </c>
      <c r="AR199" s="19">
        <f t="shared" si="150"/>
        <v>0.29999999999999993</v>
      </c>
      <c r="AS199" s="19">
        <f t="shared" si="151"/>
        <v>-0.51961524227066325</v>
      </c>
      <c r="AT199" s="4" t="s">
        <v>0</v>
      </c>
      <c r="AU199" s="4">
        <f t="shared" si="152"/>
        <v>2402</v>
      </c>
      <c r="AV199" s="19">
        <f t="shared" si="122"/>
        <v>202.90058570004345</v>
      </c>
      <c r="AW199" s="19">
        <f t="shared" si="123"/>
        <v>120.67838475772899</v>
      </c>
      <c r="AX199" s="8">
        <f t="shared" si="153"/>
        <v>5</v>
      </c>
      <c r="AY199" s="4">
        <f t="shared" si="154"/>
        <v>12</v>
      </c>
      <c r="AZ199" s="8">
        <f t="shared" si="155"/>
        <v>1017.1999999999999</v>
      </c>
      <c r="BA199" s="4">
        <f t="shared" si="156"/>
        <v>0</v>
      </c>
      <c r="BB199" s="4">
        <f t="shared" si="157"/>
        <v>0</v>
      </c>
      <c r="BC199" s="4" t="str">
        <f t="shared" si="158"/>
        <v>G0</v>
      </c>
      <c r="BD199" s="4">
        <f t="shared" si="159"/>
        <v>0</v>
      </c>
      <c r="BE199" s="19">
        <f t="shared" si="160"/>
        <v>2.5755000000000288</v>
      </c>
      <c r="BF199" s="19">
        <f t="shared" si="161"/>
        <v>2.8413377571137635</v>
      </c>
      <c r="BG199" s="19">
        <f t="shared" si="162"/>
        <v>-174.98217430484166</v>
      </c>
      <c r="BH199" s="1" t="str">
        <f t="shared" si="163"/>
        <v>T,2401,200.1,120.4,5,12,1017.1,0,0,G0,0</v>
      </c>
      <c r="BI199" s="1" t="str">
        <f t="shared" si="164"/>
        <v>T,2402,202.9,120.7,5,12,1017.2,0,0,G0,0</v>
      </c>
      <c r="BJ199" s="1" t="str">
        <f t="shared" si="124"/>
        <v/>
      </c>
      <c r="BK199" s="1" t="str">
        <f t="shared" si="125"/>
        <v>200.4,119.9,5.0,25.7,0.0,219.8,30.0,219.8</v>
      </c>
    </row>
    <row r="200" spans="1:63" x14ac:dyDescent="0.2">
      <c r="A200" s="4">
        <f t="shared" si="167"/>
        <v>17.199999999999974</v>
      </c>
      <c r="B200" s="4">
        <f t="shared" si="126"/>
        <v>85.999999999999872</v>
      </c>
      <c r="C200" s="4">
        <f t="shared" si="127"/>
        <v>1</v>
      </c>
      <c r="D200" s="4">
        <v>1</v>
      </c>
      <c r="E200" s="4">
        <f t="shared" si="128"/>
        <v>17.199999999999974</v>
      </c>
      <c r="F200" s="19">
        <f t="shared" si="112"/>
        <v>0</v>
      </c>
      <c r="G200" s="19">
        <f t="shared" si="129"/>
        <v>0</v>
      </c>
      <c r="H200" s="19"/>
      <c r="I200" s="19">
        <f t="shared" si="130"/>
        <v>202.60058570004344</v>
      </c>
      <c r="J200" s="19">
        <f t="shared" si="131"/>
        <v>121.19799999999965</v>
      </c>
      <c r="K200" s="19"/>
      <c r="L200" s="19">
        <f t="shared" si="132"/>
        <v>22.369436179752018</v>
      </c>
      <c r="M200" s="19">
        <f t="shared" si="133"/>
        <v>12.91499999999998</v>
      </c>
      <c r="N200" s="19">
        <f t="shared" si="134"/>
        <v>25.829999999999963</v>
      </c>
      <c r="O200" s="19">
        <f t="shared" si="135"/>
        <v>0.52359877559829882</v>
      </c>
      <c r="P200" s="19">
        <f t="shared" si="136"/>
        <v>29.999999999999996</v>
      </c>
      <c r="Q200" s="19">
        <f t="shared" si="165"/>
        <v>222.39599999999939</v>
      </c>
      <c r="R200" s="19">
        <f t="shared" si="137"/>
        <v>-0.29999999999999993</v>
      </c>
      <c r="S200" s="19">
        <f t="shared" si="138"/>
        <v>0.51961524227066325</v>
      </c>
      <c r="T200" s="4" t="s">
        <v>0</v>
      </c>
      <c r="U200" s="4">
        <f t="shared" si="139"/>
        <v>2401</v>
      </c>
      <c r="V200" s="19">
        <f t="shared" si="113"/>
        <v>202.30058570004343</v>
      </c>
      <c r="W200" s="19">
        <f t="shared" si="114"/>
        <v>121.71761524227031</v>
      </c>
      <c r="X200" s="8">
        <f t="shared" si="140"/>
        <v>5</v>
      </c>
      <c r="Y200" s="4">
        <f t="shared" si="115"/>
        <v>12</v>
      </c>
      <c r="Z200" s="8">
        <f t="shared" si="141"/>
        <v>1017.1999999999999</v>
      </c>
      <c r="AA200" s="4">
        <f t="shared" si="142"/>
        <v>0</v>
      </c>
      <c r="AB200" s="4">
        <f t="shared" si="143"/>
        <v>0</v>
      </c>
      <c r="AC200" s="4" t="str">
        <f t="shared" si="144"/>
        <v>G0</v>
      </c>
      <c r="AD200" s="4">
        <f t="shared" si="145"/>
        <v>0</v>
      </c>
      <c r="AE200" s="4">
        <f t="shared" si="146"/>
        <v>17.299999999999976</v>
      </c>
      <c r="AF200" s="19">
        <f t="shared" si="116"/>
        <v>0</v>
      </c>
      <c r="AG200" s="19">
        <f t="shared" si="117"/>
        <v>0</v>
      </c>
      <c r="AH200" s="19"/>
      <c r="AI200" s="19">
        <f t="shared" si="118"/>
        <v>204.84402450854708</v>
      </c>
      <c r="AJ200" s="19">
        <f t="shared" si="119"/>
        <v>122.49324999999968</v>
      </c>
      <c r="AK200" s="19"/>
      <c r="AL200" s="19">
        <f t="shared" si="120"/>
        <v>22.499339990319687</v>
      </c>
      <c r="AM200" s="19">
        <f t="shared" si="121"/>
        <v>12.989999999999981</v>
      </c>
      <c r="AN200" s="19">
        <f t="shared" si="147"/>
        <v>25.979999999999965</v>
      </c>
      <c r="AO200" s="19">
        <f t="shared" si="148"/>
        <v>0.52359877559829882</v>
      </c>
      <c r="AP200" s="19">
        <f t="shared" si="149"/>
        <v>29.999999999999996</v>
      </c>
      <c r="AQ200" s="19">
        <f t="shared" si="166"/>
        <v>224.97599999999943</v>
      </c>
      <c r="AR200" s="19">
        <f t="shared" si="150"/>
        <v>0.29999999999999993</v>
      </c>
      <c r="AS200" s="19">
        <f t="shared" si="151"/>
        <v>-0.51961524227066325</v>
      </c>
      <c r="AT200" s="4" t="s">
        <v>0</v>
      </c>
      <c r="AU200" s="4">
        <f t="shared" si="152"/>
        <v>2402</v>
      </c>
      <c r="AV200" s="19">
        <f t="shared" si="122"/>
        <v>205.14402450854709</v>
      </c>
      <c r="AW200" s="19">
        <f t="shared" si="123"/>
        <v>121.97363475772902</v>
      </c>
      <c r="AX200" s="8">
        <f t="shared" si="153"/>
        <v>5</v>
      </c>
      <c r="AY200" s="4">
        <f t="shared" si="154"/>
        <v>12</v>
      </c>
      <c r="AZ200" s="8">
        <f t="shared" si="155"/>
        <v>1017.3</v>
      </c>
      <c r="BA200" s="4">
        <f t="shared" si="156"/>
        <v>0</v>
      </c>
      <c r="BB200" s="4">
        <f t="shared" si="157"/>
        <v>0</v>
      </c>
      <c r="BC200" s="4" t="str">
        <f t="shared" si="158"/>
        <v>G0</v>
      </c>
      <c r="BD200" s="4">
        <f t="shared" si="159"/>
        <v>0</v>
      </c>
      <c r="BE200" s="19">
        <f t="shared" si="160"/>
        <v>2.5905000000000573</v>
      </c>
      <c r="BF200" s="19">
        <f t="shared" si="161"/>
        <v>2.8549413741792384</v>
      </c>
      <c r="BG200" s="19">
        <f t="shared" si="162"/>
        <v>-174.85503628679785</v>
      </c>
      <c r="BH200" s="1" t="str">
        <f t="shared" si="163"/>
        <v>T,2401,202.3,121.7,5,12,1017.2,0,0,G0,0</v>
      </c>
      <c r="BI200" s="1" t="str">
        <f t="shared" si="164"/>
        <v>T,2402,205.1,122.0,5,12,1017.3,0,0,G0,0</v>
      </c>
      <c r="BJ200" s="1" t="str">
        <f t="shared" si="124"/>
        <v>T,2401,202.3,121.7,5,12,1017.2,0,0,G0,0|T,2402,205.1,122.0,5,12,1017.3,0,0,G0,0|</v>
      </c>
      <c r="BK200" s="1" t="str">
        <f t="shared" si="125"/>
        <v>202.6,121.2,5.0,25.8,0.0,222.4,30.0,222.4</v>
      </c>
    </row>
    <row r="201" spans="1:63" x14ac:dyDescent="0.2">
      <c r="A201" s="4">
        <f t="shared" si="167"/>
        <v>17.299999999999976</v>
      </c>
      <c r="B201" s="4">
        <f t="shared" si="126"/>
        <v>86.499999999999872</v>
      </c>
      <c r="C201" s="4">
        <f t="shared" si="127"/>
        <v>0</v>
      </c>
      <c r="D201" s="4">
        <v>1</v>
      </c>
      <c r="E201" s="4">
        <f t="shared" si="128"/>
        <v>17.299999999999976</v>
      </c>
      <c r="F201" s="19">
        <f t="shared" si="112"/>
        <v>0</v>
      </c>
      <c r="G201" s="19">
        <f t="shared" si="129"/>
        <v>0</v>
      </c>
      <c r="H201" s="19"/>
      <c r="I201" s="19">
        <f t="shared" si="130"/>
        <v>204.84402450854708</v>
      </c>
      <c r="J201" s="19">
        <f t="shared" si="131"/>
        <v>122.49324999999968</v>
      </c>
      <c r="K201" s="19"/>
      <c r="L201" s="19">
        <f t="shared" si="132"/>
        <v>22.499339990319687</v>
      </c>
      <c r="M201" s="19">
        <f t="shared" si="133"/>
        <v>12.989999999999981</v>
      </c>
      <c r="N201" s="19">
        <f t="shared" si="134"/>
        <v>25.979999999999965</v>
      </c>
      <c r="O201" s="19">
        <f t="shared" si="135"/>
        <v>0.52359877559829882</v>
      </c>
      <c r="P201" s="19">
        <f t="shared" si="136"/>
        <v>29.999999999999996</v>
      </c>
      <c r="Q201" s="19">
        <f t="shared" si="165"/>
        <v>224.98649999999944</v>
      </c>
      <c r="R201" s="19">
        <f t="shared" si="137"/>
        <v>-0.29999999999999993</v>
      </c>
      <c r="S201" s="19">
        <f t="shared" si="138"/>
        <v>0.51961524227066325</v>
      </c>
      <c r="T201" s="4" t="s">
        <v>0</v>
      </c>
      <c r="U201" s="4">
        <f t="shared" si="139"/>
        <v>2401</v>
      </c>
      <c r="V201" s="19">
        <f t="shared" si="113"/>
        <v>204.54402450854707</v>
      </c>
      <c r="W201" s="19">
        <f t="shared" si="114"/>
        <v>123.01286524227034</v>
      </c>
      <c r="X201" s="8">
        <f t="shared" si="140"/>
        <v>5</v>
      </c>
      <c r="Y201" s="4">
        <f t="shared" si="115"/>
        <v>12</v>
      </c>
      <c r="Z201" s="8">
        <f t="shared" si="141"/>
        <v>1017.3</v>
      </c>
      <c r="AA201" s="4">
        <f t="shared" si="142"/>
        <v>0</v>
      </c>
      <c r="AB201" s="4">
        <f t="shared" si="143"/>
        <v>0</v>
      </c>
      <c r="AC201" s="4" t="str">
        <f t="shared" si="144"/>
        <v>G0</v>
      </c>
      <c r="AD201" s="4">
        <f t="shared" si="145"/>
        <v>0</v>
      </c>
      <c r="AE201" s="4">
        <f t="shared" si="146"/>
        <v>17.399999999999977</v>
      </c>
      <c r="AF201" s="19">
        <f t="shared" si="116"/>
        <v>0</v>
      </c>
      <c r="AG201" s="19">
        <f t="shared" si="117"/>
        <v>0</v>
      </c>
      <c r="AH201" s="19"/>
      <c r="AI201" s="19">
        <f t="shared" si="118"/>
        <v>207.10045369810743</v>
      </c>
      <c r="AJ201" s="19">
        <f t="shared" si="119"/>
        <v>123.79599999999968</v>
      </c>
      <c r="AK201" s="19"/>
      <c r="AL201" s="19">
        <f t="shared" si="120"/>
        <v>22.629243800887352</v>
      </c>
      <c r="AM201" s="19">
        <f t="shared" si="121"/>
        <v>13.064999999999982</v>
      </c>
      <c r="AN201" s="19">
        <f t="shared" si="147"/>
        <v>26.129999999999963</v>
      </c>
      <c r="AO201" s="19">
        <f t="shared" si="148"/>
        <v>0.52359877559829882</v>
      </c>
      <c r="AP201" s="19">
        <f t="shared" si="149"/>
        <v>29.999999999999996</v>
      </c>
      <c r="AQ201" s="19">
        <f t="shared" si="166"/>
        <v>227.58149999999944</v>
      </c>
      <c r="AR201" s="19">
        <f t="shared" si="150"/>
        <v>0.29999999999999993</v>
      </c>
      <c r="AS201" s="19">
        <f t="shared" si="151"/>
        <v>-0.51961524227066325</v>
      </c>
      <c r="AT201" s="4" t="s">
        <v>0</v>
      </c>
      <c r="AU201" s="4">
        <f t="shared" si="152"/>
        <v>2402</v>
      </c>
      <c r="AV201" s="19">
        <f t="shared" si="122"/>
        <v>207.40045369810744</v>
      </c>
      <c r="AW201" s="19">
        <f t="shared" si="123"/>
        <v>123.27638475772902</v>
      </c>
      <c r="AX201" s="8">
        <f t="shared" si="153"/>
        <v>5</v>
      </c>
      <c r="AY201" s="4">
        <f t="shared" si="154"/>
        <v>12</v>
      </c>
      <c r="AZ201" s="8">
        <f t="shared" si="155"/>
        <v>1017.4</v>
      </c>
      <c r="BA201" s="4">
        <f t="shared" si="156"/>
        <v>0</v>
      </c>
      <c r="BB201" s="4">
        <f t="shared" si="157"/>
        <v>0</v>
      </c>
      <c r="BC201" s="4" t="str">
        <f t="shared" si="158"/>
        <v>G0</v>
      </c>
      <c r="BD201" s="4">
        <f t="shared" si="159"/>
        <v>0</v>
      </c>
      <c r="BE201" s="19">
        <f t="shared" si="160"/>
        <v>2.6054999999999975</v>
      </c>
      <c r="BF201" s="19">
        <f t="shared" si="161"/>
        <v>2.8685589152046553</v>
      </c>
      <c r="BG201" s="19">
        <f t="shared" si="162"/>
        <v>-174.72910474552228</v>
      </c>
      <c r="BH201" s="1" t="str">
        <f t="shared" si="163"/>
        <v>T,2401,204.5,123.0,5,12,1017.3,0,0,G0,0</v>
      </c>
      <c r="BI201" s="1" t="str">
        <f t="shared" si="164"/>
        <v>T,2402,207.4,123.3,5,12,1017.4,0,0,G0,0</v>
      </c>
      <c r="BJ201" s="1" t="str">
        <f t="shared" si="124"/>
        <v/>
      </c>
      <c r="BK201" s="1" t="str">
        <f t="shared" si="125"/>
        <v>204.8,122.5,5.0,26.0,0.0,225.0,30.0,225.0</v>
      </c>
    </row>
    <row r="202" spans="1:63" x14ac:dyDescent="0.2">
      <c r="A202" s="4">
        <f t="shared" si="167"/>
        <v>17.399999999999977</v>
      </c>
      <c r="B202" s="4">
        <f t="shared" si="126"/>
        <v>86.999999999999886</v>
      </c>
      <c r="C202" s="4">
        <f t="shared" si="127"/>
        <v>1</v>
      </c>
      <c r="D202" s="4">
        <v>1</v>
      </c>
      <c r="E202" s="4">
        <f t="shared" si="128"/>
        <v>17.399999999999977</v>
      </c>
      <c r="F202" s="19">
        <f t="shared" si="112"/>
        <v>0</v>
      </c>
      <c r="G202" s="19">
        <f t="shared" si="129"/>
        <v>0</v>
      </c>
      <c r="H202" s="19"/>
      <c r="I202" s="19">
        <f t="shared" si="130"/>
        <v>207.10045369810743</v>
      </c>
      <c r="J202" s="19">
        <f t="shared" si="131"/>
        <v>123.79599999999968</v>
      </c>
      <c r="K202" s="19"/>
      <c r="L202" s="19">
        <f t="shared" si="132"/>
        <v>22.629243800887352</v>
      </c>
      <c r="M202" s="19">
        <f t="shared" si="133"/>
        <v>13.064999999999982</v>
      </c>
      <c r="N202" s="19">
        <f t="shared" si="134"/>
        <v>26.129999999999963</v>
      </c>
      <c r="O202" s="19">
        <f t="shared" si="135"/>
        <v>0.52359877559829882</v>
      </c>
      <c r="P202" s="19">
        <f t="shared" si="136"/>
        <v>29.999999999999996</v>
      </c>
      <c r="Q202" s="19">
        <f t="shared" si="165"/>
        <v>227.59199999999944</v>
      </c>
      <c r="R202" s="19">
        <f t="shared" si="137"/>
        <v>-0.29999999999999993</v>
      </c>
      <c r="S202" s="19">
        <f t="shared" si="138"/>
        <v>0.51961524227066325</v>
      </c>
      <c r="T202" s="4" t="s">
        <v>0</v>
      </c>
      <c r="U202" s="4">
        <f t="shared" si="139"/>
        <v>2401</v>
      </c>
      <c r="V202" s="19">
        <f t="shared" si="113"/>
        <v>206.80045369810742</v>
      </c>
      <c r="W202" s="19">
        <f t="shared" si="114"/>
        <v>124.31561524227034</v>
      </c>
      <c r="X202" s="8">
        <f t="shared" si="140"/>
        <v>5</v>
      </c>
      <c r="Y202" s="4">
        <f t="shared" si="115"/>
        <v>12</v>
      </c>
      <c r="Z202" s="8">
        <f t="shared" si="141"/>
        <v>1017.4</v>
      </c>
      <c r="AA202" s="4">
        <f t="shared" si="142"/>
        <v>0</v>
      </c>
      <c r="AB202" s="4">
        <f t="shared" si="143"/>
        <v>0</v>
      </c>
      <c r="AC202" s="4" t="str">
        <f t="shared" si="144"/>
        <v>G0</v>
      </c>
      <c r="AD202" s="4">
        <f t="shared" si="145"/>
        <v>0</v>
      </c>
      <c r="AE202" s="4">
        <f t="shared" si="146"/>
        <v>17.499999999999979</v>
      </c>
      <c r="AF202" s="19">
        <f t="shared" si="116"/>
        <v>0</v>
      </c>
      <c r="AG202" s="19">
        <f t="shared" si="117"/>
        <v>0</v>
      </c>
      <c r="AH202" s="19"/>
      <c r="AI202" s="19">
        <f t="shared" si="118"/>
        <v>209.3698732687246</v>
      </c>
      <c r="AJ202" s="19">
        <f t="shared" si="119"/>
        <v>125.1062499999997</v>
      </c>
      <c r="AK202" s="19"/>
      <c r="AL202" s="19">
        <f t="shared" si="120"/>
        <v>22.75914761145502</v>
      </c>
      <c r="AM202" s="19">
        <f t="shared" si="121"/>
        <v>13.139999999999983</v>
      </c>
      <c r="AN202" s="19">
        <f t="shared" si="147"/>
        <v>26.279999999999966</v>
      </c>
      <c r="AO202" s="19">
        <f t="shared" si="148"/>
        <v>0.52359877559829882</v>
      </c>
      <c r="AP202" s="19">
        <f t="shared" si="149"/>
        <v>29.999999999999996</v>
      </c>
      <c r="AQ202" s="19">
        <f t="shared" si="166"/>
        <v>230.20199999999949</v>
      </c>
      <c r="AR202" s="19">
        <f t="shared" si="150"/>
        <v>0.29999999999999993</v>
      </c>
      <c r="AS202" s="19">
        <f t="shared" si="151"/>
        <v>-0.51961524227066325</v>
      </c>
      <c r="AT202" s="4" t="s">
        <v>0</v>
      </c>
      <c r="AU202" s="4">
        <f t="shared" si="152"/>
        <v>2402</v>
      </c>
      <c r="AV202" s="19">
        <f t="shared" si="122"/>
        <v>209.66987326872461</v>
      </c>
      <c r="AW202" s="19">
        <f t="shared" si="123"/>
        <v>124.58663475772904</v>
      </c>
      <c r="AX202" s="8">
        <f t="shared" si="153"/>
        <v>5</v>
      </c>
      <c r="AY202" s="4">
        <f t="shared" si="154"/>
        <v>12</v>
      </c>
      <c r="AZ202" s="8">
        <f t="shared" si="155"/>
        <v>1017.5</v>
      </c>
      <c r="BA202" s="4">
        <f t="shared" si="156"/>
        <v>0</v>
      </c>
      <c r="BB202" s="4">
        <f t="shared" si="157"/>
        <v>0</v>
      </c>
      <c r="BC202" s="4" t="str">
        <f t="shared" si="158"/>
        <v>G0</v>
      </c>
      <c r="BD202" s="4">
        <f t="shared" si="159"/>
        <v>0</v>
      </c>
      <c r="BE202" s="19">
        <f t="shared" si="160"/>
        <v>2.620500000000058</v>
      </c>
      <c r="BF202" s="19">
        <f t="shared" si="161"/>
        <v>2.8821901828297953</v>
      </c>
      <c r="BG202" s="19">
        <f t="shared" si="162"/>
        <v>-174.6043637883856</v>
      </c>
      <c r="BH202" s="1" t="str">
        <f t="shared" si="163"/>
        <v>T,2401,206.8,124.3,5,12,1017.4,0,0,G0,0</v>
      </c>
      <c r="BI202" s="1" t="str">
        <f t="shared" si="164"/>
        <v>T,2402,209.7,124.6,5,12,1017.5,0,0,G0,0</v>
      </c>
      <c r="BJ202" s="1" t="str">
        <f t="shared" si="124"/>
        <v>T,2401,206.8,124.3,5,12,1017.4,0,0,G0,0|T,2402,209.7,124.6,5,12,1017.5,0,0,G0,0|</v>
      </c>
      <c r="BK202" s="1" t="str">
        <f t="shared" si="125"/>
        <v>207.1,123.8,5.0,26.1,0.0,227.6,30.0,227.6</v>
      </c>
    </row>
    <row r="203" spans="1:63" x14ac:dyDescent="0.2">
      <c r="A203" s="4">
        <f t="shared" si="167"/>
        <v>17.499999999999979</v>
      </c>
      <c r="B203" s="4">
        <f t="shared" si="126"/>
        <v>87.499999999999886</v>
      </c>
      <c r="C203" s="4">
        <f t="shared" si="127"/>
        <v>0</v>
      </c>
      <c r="D203" s="4">
        <v>1</v>
      </c>
      <c r="E203" s="4">
        <f t="shared" si="128"/>
        <v>17.499999999999979</v>
      </c>
      <c r="F203" s="19">
        <f t="shared" si="112"/>
        <v>0</v>
      </c>
      <c r="G203" s="19">
        <f t="shared" si="129"/>
        <v>0</v>
      </c>
      <c r="H203" s="19"/>
      <c r="I203" s="19">
        <f t="shared" si="130"/>
        <v>209.3698732687246</v>
      </c>
      <c r="J203" s="19">
        <f t="shared" si="131"/>
        <v>125.1062499999997</v>
      </c>
      <c r="K203" s="19"/>
      <c r="L203" s="19">
        <f t="shared" si="132"/>
        <v>22.75914761145502</v>
      </c>
      <c r="M203" s="19">
        <f t="shared" si="133"/>
        <v>13.139999999999983</v>
      </c>
      <c r="N203" s="19">
        <f t="shared" si="134"/>
        <v>26.279999999999966</v>
      </c>
      <c r="O203" s="19">
        <f t="shared" si="135"/>
        <v>0.52359877559829882</v>
      </c>
      <c r="P203" s="19">
        <f t="shared" si="136"/>
        <v>29.999999999999996</v>
      </c>
      <c r="Q203" s="19">
        <f t="shared" si="165"/>
        <v>230.21249999999949</v>
      </c>
      <c r="R203" s="19">
        <f t="shared" si="137"/>
        <v>-0.29999999999999993</v>
      </c>
      <c r="S203" s="19">
        <f t="shared" si="138"/>
        <v>0.51961524227066325</v>
      </c>
      <c r="T203" s="4" t="s">
        <v>0</v>
      </c>
      <c r="U203" s="4">
        <f t="shared" si="139"/>
        <v>2401</v>
      </c>
      <c r="V203" s="19">
        <f t="shared" si="113"/>
        <v>209.06987326872459</v>
      </c>
      <c r="W203" s="19">
        <f t="shared" si="114"/>
        <v>125.62586524227036</v>
      </c>
      <c r="X203" s="8">
        <f t="shared" si="140"/>
        <v>5</v>
      </c>
      <c r="Y203" s="4">
        <f t="shared" si="115"/>
        <v>12</v>
      </c>
      <c r="Z203" s="8">
        <f t="shared" si="141"/>
        <v>1017.5</v>
      </c>
      <c r="AA203" s="4">
        <f t="shared" si="142"/>
        <v>0</v>
      </c>
      <c r="AB203" s="4">
        <f t="shared" si="143"/>
        <v>0</v>
      </c>
      <c r="AC203" s="4" t="str">
        <f t="shared" si="144"/>
        <v>G0</v>
      </c>
      <c r="AD203" s="4">
        <f t="shared" si="145"/>
        <v>0</v>
      </c>
      <c r="AE203" s="4">
        <f t="shared" si="146"/>
        <v>17.59999999999998</v>
      </c>
      <c r="AF203" s="19">
        <f t="shared" si="116"/>
        <v>0</v>
      </c>
      <c r="AG203" s="19">
        <f t="shared" si="117"/>
        <v>0</v>
      </c>
      <c r="AH203" s="19"/>
      <c r="AI203" s="19">
        <f t="shared" si="118"/>
        <v>211.65228322039852</v>
      </c>
      <c r="AJ203" s="19">
        <f t="shared" si="119"/>
        <v>126.42399999999972</v>
      </c>
      <c r="AK203" s="19"/>
      <c r="AL203" s="19">
        <f t="shared" si="120"/>
        <v>22.889051422022689</v>
      </c>
      <c r="AM203" s="19">
        <f t="shared" si="121"/>
        <v>13.214999999999984</v>
      </c>
      <c r="AN203" s="19">
        <f t="shared" si="147"/>
        <v>26.429999999999971</v>
      </c>
      <c r="AO203" s="19">
        <f t="shared" si="148"/>
        <v>0.52359877559829882</v>
      </c>
      <c r="AP203" s="19">
        <f t="shared" si="149"/>
        <v>29.999999999999996</v>
      </c>
      <c r="AQ203" s="19">
        <f t="shared" si="166"/>
        <v>232.83749999999952</v>
      </c>
      <c r="AR203" s="19">
        <f t="shared" si="150"/>
        <v>0.29999999999999993</v>
      </c>
      <c r="AS203" s="19">
        <f t="shared" si="151"/>
        <v>-0.51961524227066325</v>
      </c>
      <c r="AT203" s="4" t="s">
        <v>0</v>
      </c>
      <c r="AU203" s="4">
        <f t="shared" si="152"/>
        <v>2402</v>
      </c>
      <c r="AV203" s="19">
        <f t="shared" si="122"/>
        <v>211.95228322039853</v>
      </c>
      <c r="AW203" s="19">
        <f t="shared" si="123"/>
        <v>125.90438475772906</v>
      </c>
      <c r="AX203" s="8">
        <f t="shared" si="153"/>
        <v>5</v>
      </c>
      <c r="AY203" s="4">
        <f t="shared" si="154"/>
        <v>12</v>
      </c>
      <c r="AZ203" s="8">
        <f t="shared" si="155"/>
        <v>1017.6</v>
      </c>
      <c r="BA203" s="4">
        <f t="shared" si="156"/>
        <v>0</v>
      </c>
      <c r="BB203" s="4">
        <f t="shared" si="157"/>
        <v>0</v>
      </c>
      <c r="BC203" s="4" t="str">
        <f t="shared" si="158"/>
        <v>G0</v>
      </c>
      <c r="BD203" s="4">
        <f t="shared" si="159"/>
        <v>0</v>
      </c>
      <c r="BE203" s="19">
        <f t="shared" si="160"/>
        <v>2.6355000000000302</v>
      </c>
      <c r="BF203" s="19">
        <f t="shared" si="161"/>
        <v>2.8958349832130086</v>
      </c>
      <c r="BG203" s="19">
        <f t="shared" si="162"/>
        <v>-174.48079777669687</v>
      </c>
      <c r="BH203" s="1" t="str">
        <f t="shared" si="163"/>
        <v>T,2401,209.1,125.6,5,12,1017.5,0,0,G0,0</v>
      </c>
      <c r="BI203" s="1" t="str">
        <f t="shared" si="164"/>
        <v>T,2402,212.0,125.9,5,12,1017.6,0,0,G0,0</v>
      </c>
      <c r="BJ203" s="1" t="str">
        <f t="shared" si="124"/>
        <v/>
      </c>
      <c r="BK203" s="1" t="str">
        <f t="shared" si="125"/>
        <v>209.4,125.1,5.0,26.3,0.0,230.2,30.0,230.2</v>
      </c>
    </row>
    <row r="204" spans="1:63" x14ac:dyDescent="0.2">
      <c r="A204" s="4">
        <f t="shared" si="167"/>
        <v>17.59999999999998</v>
      </c>
      <c r="B204" s="4">
        <f t="shared" si="126"/>
        <v>87.999999999999901</v>
      </c>
      <c r="C204" s="4">
        <f t="shared" si="127"/>
        <v>1</v>
      </c>
      <c r="D204" s="4">
        <v>1</v>
      </c>
      <c r="E204" s="4">
        <f t="shared" si="128"/>
        <v>17.59999999999998</v>
      </c>
      <c r="F204" s="19">
        <f t="shared" si="112"/>
        <v>0</v>
      </c>
      <c r="G204" s="19">
        <f t="shared" si="129"/>
        <v>0</v>
      </c>
      <c r="H204" s="19"/>
      <c r="I204" s="19">
        <f t="shared" si="130"/>
        <v>211.65228322039852</v>
      </c>
      <c r="J204" s="19">
        <f t="shared" si="131"/>
        <v>126.42399999999972</v>
      </c>
      <c r="K204" s="19"/>
      <c r="L204" s="19">
        <f t="shared" si="132"/>
        <v>22.889051422022689</v>
      </c>
      <c r="M204" s="19">
        <f t="shared" si="133"/>
        <v>13.214999999999984</v>
      </c>
      <c r="N204" s="19">
        <f t="shared" si="134"/>
        <v>26.429999999999971</v>
      </c>
      <c r="O204" s="19">
        <f t="shared" si="135"/>
        <v>0.52359877559829882</v>
      </c>
      <c r="P204" s="19">
        <f t="shared" si="136"/>
        <v>29.999999999999996</v>
      </c>
      <c r="Q204" s="19">
        <f t="shared" si="165"/>
        <v>232.84799999999953</v>
      </c>
      <c r="R204" s="19">
        <f t="shared" si="137"/>
        <v>-0.29999999999999993</v>
      </c>
      <c r="S204" s="19">
        <f t="shared" si="138"/>
        <v>0.51961524227066325</v>
      </c>
      <c r="T204" s="4" t="s">
        <v>0</v>
      </c>
      <c r="U204" s="4">
        <f t="shared" si="139"/>
        <v>2401</v>
      </c>
      <c r="V204" s="19">
        <f t="shared" si="113"/>
        <v>211.3522832203985</v>
      </c>
      <c r="W204" s="19">
        <f t="shared" si="114"/>
        <v>126.94361524227038</v>
      </c>
      <c r="X204" s="8">
        <f t="shared" si="140"/>
        <v>5</v>
      </c>
      <c r="Y204" s="4">
        <f t="shared" si="115"/>
        <v>12</v>
      </c>
      <c r="Z204" s="8">
        <f t="shared" si="141"/>
        <v>1017.6</v>
      </c>
      <c r="AA204" s="4">
        <f t="shared" si="142"/>
        <v>0</v>
      </c>
      <c r="AB204" s="4">
        <f t="shared" si="143"/>
        <v>0</v>
      </c>
      <c r="AC204" s="4" t="str">
        <f t="shared" si="144"/>
        <v>G0</v>
      </c>
      <c r="AD204" s="4">
        <f t="shared" si="145"/>
        <v>0</v>
      </c>
      <c r="AE204" s="4">
        <f t="shared" si="146"/>
        <v>17.699999999999982</v>
      </c>
      <c r="AF204" s="19">
        <f t="shared" si="116"/>
        <v>0</v>
      </c>
      <c r="AG204" s="19">
        <f t="shared" si="117"/>
        <v>0</v>
      </c>
      <c r="AH204" s="19"/>
      <c r="AI204" s="19">
        <f t="shared" si="118"/>
        <v>213.9476835531292</v>
      </c>
      <c r="AJ204" s="19">
        <f t="shared" si="119"/>
        <v>127.74924999999975</v>
      </c>
      <c r="AK204" s="19"/>
      <c r="AL204" s="19">
        <f t="shared" si="120"/>
        <v>23.018955232590358</v>
      </c>
      <c r="AM204" s="19">
        <f t="shared" si="121"/>
        <v>13.289999999999985</v>
      </c>
      <c r="AN204" s="19">
        <f t="shared" si="147"/>
        <v>26.579999999999973</v>
      </c>
      <c r="AO204" s="19">
        <f t="shared" si="148"/>
        <v>0.52359877559829882</v>
      </c>
      <c r="AP204" s="19">
        <f t="shared" si="149"/>
        <v>29.999999999999996</v>
      </c>
      <c r="AQ204" s="19">
        <f t="shared" si="166"/>
        <v>235.48799999999954</v>
      </c>
      <c r="AR204" s="19">
        <f t="shared" si="150"/>
        <v>0.29999999999999993</v>
      </c>
      <c r="AS204" s="19">
        <f t="shared" si="151"/>
        <v>-0.51961524227066325</v>
      </c>
      <c r="AT204" s="4" t="s">
        <v>0</v>
      </c>
      <c r="AU204" s="4">
        <f t="shared" si="152"/>
        <v>2402</v>
      </c>
      <c r="AV204" s="19">
        <f t="shared" si="122"/>
        <v>214.24768355312921</v>
      </c>
      <c r="AW204" s="19">
        <f t="shared" si="123"/>
        <v>127.22963475772909</v>
      </c>
      <c r="AX204" s="8">
        <f t="shared" si="153"/>
        <v>5</v>
      </c>
      <c r="AY204" s="4">
        <f t="shared" si="154"/>
        <v>12</v>
      </c>
      <c r="AZ204" s="8">
        <f t="shared" si="155"/>
        <v>1017.6999999999999</v>
      </c>
      <c r="BA204" s="4">
        <f t="shared" si="156"/>
        <v>0</v>
      </c>
      <c r="BB204" s="4">
        <f t="shared" si="157"/>
        <v>0</v>
      </c>
      <c r="BC204" s="4" t="str">
        <f t="shared" si="158"/>
        <v>G0</v>
      </c>
      <c r="BD204" s="4">
        <f t="shared" si="159"/>
        <v>0</v>
      </c>
      <c r="BE204" s="19">
        <f t="shared" si="160"/>
        <v>2.6505000000000343</v>
      </c>
      <c r="BF204" s="19">
        <f t="shared" si="161"/>
        <v>2.9094931259585906</v>
      </c>
      <c r="BG204" s="19">
        <f t="shared" si="162"/>
        <v>-174.35839132126077</v>
      </c>
      <c r="BH204" s="1" t="str">
        <f t="shared" si="163"/>
        <v>T,2401,211.4,126.9,5,12,1017.6,0,0,G0,0</v>
      </c>
      <c r="BI204" s="1" t="str">
        <f t="shared" si="164"/>
        <v>T,2402,214.2,127.2,5,12,1017.7,0,0,G0,0</v>
      </c>
      <c r="BJ204" s="1" t="str">
        <f t="shared" si="124"/>
        <v>T,2401,211.4,126.9,5,12,1017.6,0,0,G0,0|T,2402,214.2,127.2,5,12,1017.7,0,0,G0,0|</v>
      </c>
      <c r="BK204" s="1" t="str">
        <f t="shared" si="125"/>
        <v>211.7,126.4,5.0,26.4,0.0,232.8,30.0,232.8</v>
      </c>
    </row>
    <row r="205" spans="1:63" x14ac:dyDescent="0.2">
      <c r="A205" s="4">
        <f t="shared" si="167"/>
        <v>17.699999999999982</v>
      </c>
      <c r="B205" s="4">
        <f t="shared" si="126"/>
        <v>88.499999999999901</v>
      </c>
      <c r="C205" s="4">
        <f t="shared" si="127"/>
        <v>0</v>
      </c>
      <c r="D205" s="4">
        <v>1</v>
      </c>
      <c r="E205" s="4">
        <f t="shared" si="128"/>
        <v>17.699999999999982</v>
      </c>
      <c r="F205" s="19">
        <f t="shared" si="112"/>
        <v>0</v>
      </c>
      <c r="G205" s="19">
        <f t="shared" si="129"/>
        <v>0</v>
      </c>
      <c r="H205" s="19"/>
      <c r="I205" s="19">
        <f t="shared" si="130"/>
        <v>213.9476835531292</v>
      </c>
      <c r="J205" s="19">
        <f t="shared" si="131"/>
        <v>127.74924999999975</v>
      </c>
      <c r="K205" s="19"/>
      <c r="L205" s="19">
        <f t="shared" si="132"/>
        <v>23.018955232590358</v>
      </c>
      <c r="M205" s="19">
        <f t="shared" si="133"/>
        <v>13.289999999999985</v>
      </c>
      <c r="N205" s="19">
        <f t="shared" si="134"/>
        <v>26.579999999999973</v>
      </c>
      <c r="O205" s="19">
        <f t="shared" si="135"/>
        <v>0.52359877559829882</v>
      </c>
      <c r="P205" s="19">
        <f t="shared" si="136"/>
        <v>29.999999999999996</v>
      </c>
      <c r="Q205" s="19">
        <f t="shared" si="165"/>
        <v>235.49849999999955</v>
      </c>
      <c r="R205" s="19">
        <f t="shared" si="137"/>
        <v>-0.29999999999999993</v>
      </c>
      <c r="S205" s="19">
        <f t="shared" si="138"/>
        <v>0.51961524227066325</v>
      </c>
      <c r="T205" s="4" t="s">
        <v>0</v>
      </c>
      <c r="U205" s="4">
        <f t="shared" si="139"/>
        <v>2401</v>
      </c>
      <c r="V205" s="19">
        <f t="shared" si="113"/>
        <v>213.64768355312918</v>
      </c>
      <c r="W205" s="19">
        <f t="shared" si="114"/>
        <v>128.26886524227041</v>
      </c>
      <c r="X205" s="8">
        <f t="shared" si="140"/>
        <v>5</v>
      </c>
      <c r="Y205" s="4">
        <f t="shared" si="115"/>
        <v>12</v>
      </c>
      <c r="Z205" s="8">
        <f t="shared" si="141"/>
        <v>1017.6999999999999</v>
      </c>
      <c r="AA205" s="4">
        <f t="shared" si="142"/>
        <v>0</v>
      </c>
      <c r="AB205" s="4">
        <f t="shared" si="143"/>
        <v>0</v>
      </c>
      <c r="AC205" s="4" t="str">
        <f t="shared" si="144"/>
        <v>G0</v>
      </c>
      <c r="AD205" s="4">
        <f t="shared" si="145"/>
        <v>0</v>
      </c>
      <c r="AE205" s="4">
        <f t="shared" si="146"/>
        <v>17.799999999999983</v>
      </c>
      <c r="AF205" s="19">
        <f t="shared" si="116"/>
        <v>0</v>
      </c>
      <c r="AG205" s="19">
        <f t="shared" si="117"/>
        <v>0</v>
      </c>
      <c r="AH205" s="19"/>
      <c r="AI205" s="19">
        <f t="shared" si="118"/>
        <v>216.25607426691664</v>
      </c>
      <c r="AJ205" s="19">
        <f t="shared" si="119"/>
        <v>129.08199999999977</v>
      </c>
      <c r="AK205" s="19"/>
      <c r="AL205" s="19">
        <f t="shared" si="120"/>
        <v>23.148859043158023</v>
      </c>
      <c r="AM205" s="19">
        <f t="shared" si="121"/>
        <v>13.364999999999986</v>
      </c>
      <c r="AN205" s="19">
        <f t="shared" si="147"/>
        <v>26.729999999999976</v>
      </c>
      <c r="AO205" s="19">
        <f t="shared" si="148"/>
        <v>0.52359877559829882</v>
      </c>
      <c r="AP205" s="19">
        <f t="shared" si="149"/>
        <v>29.999999999999996</v>
      </c>
      <c r="AQ205" s="19">
        <f t="shared" si="166"/>
        <v>238.15349999999958</v>
      </c>
      <c r="AR205" s="19">
        <f t="shared" si="150"/>
        <v>0.29999999999999993</v>
      </c>
      <c r="AS205" s="19">
        <f t="shared" si="151"/>
        <v>-0.51961524227066325</v>
      </c>
      <c r="AT205" s="4" t="s">
        <v>0</v>
      </c>
      <c r="AU205" s="4">
        <f t="shared" si="152"/>
        <v>2402</v>
      </c>
      <c r="AV205" s="19">
        <f t="shared" si="122"/>
        <v>216.55607426691665</v>
      </c>
      <c r="AW205" s="19">
        <f t="shared" si="123"/>
        <v>128.56238475772909</v>
      </c>
      <c r="AX205" s="8">
        <f t="shared" si="153"/>
        <v>5</v>
      </c>
      <c r="AY205" s="4">
        <f t="shared" si="154"/>
        <v>12</v>
      </c>
      <c r="AZ205" s="8">
        <f t="shared" si="155"/>
        <v>1017.8</v>
      </c>
      <c r="BA205" s="4">
        <f t="shared" si="156"/>
        <v>0</v>
      </c>
      <c r="BB205" s="4">
        <f t="shared" si="157"/>
        <v>0</v>
      </c>
      <c r="BC205" s="4" t="str">
        <f t="shared" si="158"/>
        <v>G0</v>
      </c>
      <c r="BD205" s="4">
        <f t="shared" si="159"/>
        <v>0</v>
      </c>
      <c r="BE205" s="19">
        <f t="shared" si="160"/>
        <v>2.6655000000000308</v>
      </c>
      <c r="BF205" s="19">
        <f t="shared" si="161"/>
        <v>2.9231644240446486</v>
      </c>
      <c r="BG205" s="19">
        <f t="shared" si="162"/>
        <v>-174.23712927801503</v>
      </c>
      <c r="BH205" s="1" t="str">
        <f t="shared" si="163"/>
        <v>T,2401,213.6,128.3,5,12,1017.7,0,0,G0,0</v>
      </c>
      <c r="BI205" s="1" t="str">
        <f t="shared" si="164"/>
        <v>T,2402,216.6,128.6,5,12,1017.8,0,0,G0,0</v>
      </c>
      <c r="BJ205" s="1" t="str">
        <f t="shared" si="124"/>
        <v/>
      </c>
      <c r="BK205" s="1" t="str">
        <f t="shared" si="125"/>
        <v>213.9,127.7,5.0,26.6,0.0,235.5,30.0,235.5</v>
      </c>
    </row>
    <row r="206" spans="1:63" x14ac:dyDescent="0.2">
      <c r="A206" s="4">
        <f t="shared" si="167"/>
        <v>17.799999999999983</v>
      </c>
      <c r="B206" s="4">
        <f t="shared" si="126"/>
        <v>88.999999999999915</v>
      </c>
      <c r="C206" s="4">
        <f t="shared" si="127"/>
        <v>1</v>
      </c>
      <c r="D206" s="4">
        <v>1</v>
      </c>
      <c r="E206" s="4">
        <f t="shared" si="128"/>
        <v>17.799999999999983</v>
      </c>
      <c r="F206" s="19">
        <f t="shared" si="112"/>
        <v>0</v>
      </c>
      <c r="G206" s="19">
        <f t="shared" si="129"/>
        <v>0</v>
      </c>
      <c r="H206" s="19"/>
      <c r="I206" s="19">
        <f t="shared" si="130"/>
        <v>216.25607426691664</v>
      </c>
      <c r="J206" s="19">
        <f t="shared" si="131"/>
        <v>129.08199999999977</v>
      </c>
      <c r="K206" s="19"/>
      <c r="L206" s="19">
        <f t="shared" si="132"/>
        <v>23.148859043158023</v>
      </c>
      <c r="M206" s="19">
        <f t="shared" si="133"/>
        <v>13.364999999999986</v>
      </c>
      <c r="N206" s="19">
        <f t="shared" si="134"/>
        <v>26.729999999999976</v>
      </c>
      <c r="O206" s="19">
        <f t="shared" si="135"/>
        <v>0.52359877559829882</v>
      </c>
      <c r="P206" s="19">
        <f t="shared" si="136"/>
        <v>29.999999999999996</v>
      </c>
      <c r="Q206" s="19">
        <f t="shared" si="165"/>
        <v>238.16399999999959</v>
      </c>
      <c r="R206" s="19">
        <f t="shared" si="137"/>
        <v>-0.29999999999999993</v>
      </c>
      <c r="S206" s="19">
        <f t="shared" si="138"/>
        <v>0.51961524227066325</v>
      </c>
      <c r="T206" s="4" t="s">
        <v>0</v>
      </c>
      <c r="U206" s="4">
        <f t="shared" si="139"/>
        <v>2401</v>
      </c>
      <c r="V206" s="19">
        <f t="shared" si="113"/>
        <v>215.95607426691663</v>
      </c>
      <c r="W206" s="19">
        <f t="shared" si="114"/>
        <v>129.60161524227044</v>
      </c>
      <c r="X206" s="8">
        <f t="shared" si="140"/>
        <v>5</v>
      </c>
      <c r="Y206" s="4">
        <f t="shared" si="115"/>
        <v>12</v>
      </c>
      <c r="Z206" s="8">
        <f t="shared" si="141"/>
        <v>1017.8</v>
      </c>
      <c r="AA206" s="4">
        <f t="shared" si="142"/>
        <v>0</v>
      </c>
      <c r="AB206" s="4">
        <f t="shared" si="143"/>
        <v>0</v>
      </c>
      <c r="AC206" s="4" t="str">
        <f t="shared" si="144"/>
        <v>G0</v>
      </c>
      <c r="AD206" s="4">
        <f t="shared" si="145"/>
        <v>0</v>
      </c>
      <c r="AE206" s="4">
        <f t="shared" si="146"/>
        <v>17.899999999999984</v>
      </c>
      <c r="AF206" s="19">
        <f t="shared" si="116"/>
        <v>0</v>
      </c>
      <c r="AG206" s="19">
        <f t="shared" si="117"/>
        <v>0</v>
      </c>
      <c r="AH206" s="19"/>
      <c r="AI206" s="19">
        <f t="shared" si="118"/>
        <v>218.57745536176085</v>
      </c>
      <c r="AJ206" s="19">
        <f t="shared" si="119"/>
        <v>130.42224999999976</v>
      </c>
      <c r="AK206" s="19"/>
      <c r="AL206" s="19">
        <f t="shared" si="120"/>
        <v>23.278762853725691</v>
      </c>
      <c r="AM206" s="19">
        <f t="shared" si="121"/>
        <v>13.439999999999987</v>
      </c>
      <c r="AN206" s="19">
        <f t="shared" si="147"/>
        <v>26.879999999999978</v>
      </c>
      <c r="AO206" s="19">
        <f t="shared" si="148"/>
        <v>0.52359877559829882</v>
      </c>
      <c r="AP206" s="19">
        <f t="shared" si="149"/>
        <v>29.999999999999996</v>
      </c>
      <c r="AQ206" s="19">
        <f t="shared" si="166"/>
        <v>240.83399999999961</v>
      </c>
      <c r="AR206" s="19">
        <f t="shared" si="150"/>
        <v>0.29999999999999993</v>
      </c>
      <c r="AS206" s="19">
        <f t="shared" si="151"/>
        <v>-0.51961524227066325</v>
      </c>
      <c r="AT206" s="4" t="s">
        <v>0</v>
      </c>
      <c r="AU206" s="4">
        <f t="shared" si="152"/>
        <v>2402</v>
      </c>
      <c r="AV206" s="19">
        <f t="shared" si="122"/>
        <v>218.87745536176087</v>
      </c>
      <c r="AW206" s="19">
        <f t="shared" si="123"/>
        <v>129.90263475772909</v>
      </c>
      <c r="AX206" s="8">
        <f t="shared" si="153"/>
        <v>5</v>
      </c>
      <c r="AY206" s="4">
        <f t="shared" si="154"/>
        <v>12</v>
      </c>
      <c r="AZ206" s="8">
        <f t="shared" si="155"/>
        <v>1017.9</v>
      </c>
      <c r="BA206" s="4">
        <f t="shared" si="156"/>
        <v>0</v>
      </c>
      <c r="BB206" s="4">
        <f t="shared" si="157"/>
        <v>0</v>
      </c>
      <c r="BC206" s="4" t="str">
        <f t="shared" si="158"/>
        <v>G0</v>
      </c>
      <c r="BD206" s="4">
        <f t="shared" si="159"/>
        <v>0</v>
      </c>
      <c r="BE206" s="19">
        <f t="shared" si="160"/>
        <v>2.6805000000000208</v>
      </c>
      <c r="BF206" s="19">
        <f t="shared" si="161"/>
        <v>2.9368486937532663</v>
      </c>
      <c r="BG206" s="19">
        <f t="shared" si="162"/>
        <v>-174.11699674373466</v>
      </c>
      <c r="BH206" s="1" t="str">
        <f t="shared" si="163"/>
        <v>T,2401,216.0,129.6,5,12,1017.8,0,0,G0,0</v>
      </c>
      <c r="BI206" s="1" t="str">
        <f t="shared" si="164"/>
        <v>T,2402,218.9,129.9,5,12,1017.9,0,0,G0,0</v>
      </c>
      <c r="BJ206" s="1" t="str">
        <f t="shared" si="124"/>
        <v>T,2401,216.0,129.6,5,12,1017.8,0,0,G0,0|T,2402,218.9,129.9,5,12,1017.9,0,0,G0,0|</v>
      </c>
      <c r="BK206" s="1" t="str">
        <f t="shared" si="125"/>
        <v>216.3,129.1,5.0,26.7,0.0,238.2,30.0,238.2</v>
      </c>
    </row>
    <row r="207" spans="1:63" x14ac:dyDescent="0.2">
      <c r="A207" s="4">
        <f t="shared" si="167"/>
        <v>17.899999999999984</v>
      </c>
      <c r="B207" s="4">
        <f t="shared" si="126"/>
        <v>89.499999999999915</v>
      </c>
      <c r="C207" s="4">
        <f t="shared" si="127"/>
        <v>0</v>
      </c>
      <c r="D207" s="4">
        <v>1</v>
      </c>
      <c r="E207" s="4">
        <f t="shared" si="128"/>
        <v>17.899999999999984</v>
      </c>
      <c r="F207" s="19">
        <f t="shared" si="112"/>
        <v>0</v>
      </c>
      <c r="G207" s="19">
        <f t="shared" si="129"/>
        <v>0</v>
      </c>
      <c r="H207" s="19"/>
      <c r="I207" s="19">
        <f t="shared" si="130"/>
        <v>218.57745536176085</v>
      </c>
      <c r="J207" s="19">
        <f t="shared" si="131"/>
        <v>130.42224999999976</v>
      </c>
      <c r="K207" s="19"/>
      <c r="L207" s="19">
        <f t="shared" si="132"/>
        <v>23.278762853725691</v>
      </c>
      <c r="M207" s="19">
        <f t="shared" si="133"/>
        <v>13.439999999999987</v>
      </c>
      <c r="N207" s="19">
        <f t="shared" si="134"/>
        <v>26.879999999999978</v>
      </c>
      <c r="O207" s="19">
        <f t="shared" si="135"/>
        <v>0.52359877559829882</v>
      </c>
      <c r="P207" s="19">
        <f t="shared" si="136"/>
        <v>29.999999999999996</v>
      </c>
      <c r="Q207" s="19">
        <f t="shared" si="165"/>
        <v>240.84449999999961</v>
      </c>
      <c r="R207" s="19">
        <f t="shared" si="137"/>
        <v>-0.29999999999999993</v>
      </c>
      <c r="S207" s="19">
        <f t="shared" si="138"/>
        <v>0.51961524227066325</v>
      </c>
      <c r="T207" s="4" t="s">
        <v>0</v>
      </c>
      <c r="U207" s="4">
        <f t="shared" si="139"/>
        <v>2401</v>
      </c>
      <c r="V207" s="19">
        <f t="shared" si="113"/>
        <v>218.27745536176084</v>
      </c>
      <c r="W207" s="19">
        <f t="shared" si="114"/>
        <v>130.94186524227044</v>
      </c>
      <c r="X207" s="8">
        <f t="shared" si="140"/>
        <v>5</v>
      </c>
      <c r="Y207" s="4">
        <f t="shared" si="115"/>
        <v>12</v>
      </c>
      <c r="Z207" s="8">
        <f t="shared" si="141"/>
        <v>1017.9</v>
      </c>
      <c r="AA207" s="4">
        <f t="shared" si="142"/>
        <v>0</v>
      </c>
      <c r="AB207" s="4">
        <f t="shared" si="143"/>
        <v>0</v>
      </c>
      <c r="AC207" s="4" t="str">
        <f t="shared" si="144"/>
        <v>G0</v>
      </c>
      <c r="AD207" s="4">
        <f t="shared" si="145"/>
        <v>0</v>
      </c>
      <c r="AE207" s="4">
        <f t="shared" si="146"/>
        <v>17.999999999999986</v>
      </c>
      <c r="AF207" s="19">
        <f t="shared" si="116"/>
        <v>0</v>
      </c>
      <c r="AG207" s="19">
        <f t="shared" si="117"/>
        <v>0</v>
      </c>
      <c r="AH207" s="19"/>
      <c r="AI207" s="19">
        <f t="shared" si="118"/>
        <v>220.91182683766189</v>
      </c>
      <c r="AJ207" s="19">
        <f t="shared" si="119"/>
        <v>131.76999999999978</v>
      </c>
      <c r="AK207" s="19"/>
      <c r="AL207" s="19">
        <f t="shared" si="120"/>
        <v>23.40866666429336</v>
      </c>
      <c r="AM207" s="19">
        <f t="shared" si="121"/>
        <v>13.514999999999988</v>
      </c>
      <c r="AN207" s="19">
        <f t="shared" si="147"/>
        <v>27.02999999999998</v>
      </c>
      <c r="AO207" s="19">
        <f t="shared" si="148"/>
        <v>0.52359877559829882</v>
      </c>
      <c r="AP207" s="19">
        <f t="shared" si="149"/>
        <v>29.999999999999996</v>
      </c>
      <c r="AQ207" s="19">
        <f t="shared" si="166"/>
        <v>243.5294999999997</v>
      </c>
      <c r="AR207" s="19">
        <f t="shared" si="150"/>
        <v>0.29999999999999993</v>
      </c>
      <c r="AS207" s="19">
        <f t="shared" si="151"/>
        <v>-0.51961524227066325</v>
      </c>
      <c r="AT207" s="4" t="s">
        <v>0</v>
      </c>
      <c r="AU207" s="4">
        <f t="shared" si="152"/>
        <v>2402</v>
      </c>
      <c r="AV207" s="19">
        <f t="shared" si="122"/>
        <v>221.2118268376619</v>
      </c>
      <c r="AW207" s="19">
        <f t="shared" si="123"/>
        <v>131.25038475772911</v>
      </c>
      <c r="AX207" s="8">
        <f t="shared" si="153"/>
        <v>5</v>
      </c>
      <c r="AY207" s="4">
        <f t="shared" si="154"/>
        <v>12</v>
      </c>
      <c r="AZ207" s="8">
        <f t="shared" si="155"/>
        <v>1018</v>
      </c>
      <c r="BA207" s="4">
        <f t="shared" si="156"/>
        <v>0</v>
      </c>
      <c r="BB207" s="4">
        <f t="shared" si="157"/>
        <v>0</v>
      </c>
      <c r="BC207" s="4" t="str">
        <f t="shared" si="158"/>
        <v>G0</v>
      </c>
      <c r="BD207" s="4">
        <f t="shared" si="159"/>
        <v>0</v>
      </c>
      <c r="BE207" s="19">
        <f t="shared" si="160"/>
        <v>2.6955000000000808</v>
      </c>
      <c r="BF207" s="19">
        <f t="shared" si="161"/>
        <v>2.9505457546021234</v>
      </c>
      <c r="BG207" s="19">
        <f t="shared" si="162"/>
        <v>-173.99797905181092</v>
      </c>
      <c r="BH207" s="1" t="str">
        <f t="shared" si="163"/>
        <v>T,2401,218.3,130.9,5,12,1017.9,0,0,G0,0</v>
      </c>
      <c r="BI207" s="1" t="str">
        <f t="shared" si="164"/>
        <v>T,2402,221.2,131.3,5,12,1018.0,0,0,G0,0</v>
      </c>
      <c r="BJ207" s="1" t="str">
        <f t="shared" si="124"/>
        <v/>
      </c>
      <c r="BK207" s="1" t="str">
        <f t="shared" si="125"/>
        <v>218.6,130.4,5.0,26.9,0.0,240.8,30.0,240.8</v>
      </c>
    </row>
    <row r="208" spans="1:63" x14ac:dyDescent="0.2">
      <c r="A208" s="4">
        <f t="shared" si="167"/>
        <v>17.999999999999986</v>
      </c>
      <c r="B208" s="4">
        <f t="shared" si="126"/>
        <v>89.999999999999929</v>
      </c>
      <c r="C208" s="4">
        <f t="shared" si="127"/>
        <v>1</v>
      </c>
      <c r="D208" s="4">
        <v>1</v>
      </c>
      <c r="E208" s="4">
        <f t="shared" si="128"/>
        <v>17.999999999999986</v>
      </c>
      <c r="F208" s="19">
        <f t="shared" si="112"/>
        <v>0</v>
      </c>
      <c r="G208" s="19">
        <f t="shared" si="129"/>
        <v>0</v>
      </c>
      <c r="H208" s="19"/>
      <c r="I208" s="19">
        <f t="shared" si="130"/>
        <v>220.91182683766189</v>
      </c>
      <c r="J208" s="19">
        <f t="shared" si="131"/>
        <v>131.76999999999978</v>
      </c>
      <c r="K208" s="19"/>
      <c r="L208" s="19">
        <f t="shared" si="132"/>
        <v>23.40866666429336</v>
      </c>
      <c r="M208" s="19">
        <f t="shared" si="133"/>
        <v>13.514999999999988</v>
      </c>
      <c r="N208" s="19">
        <f t="shared" si="134"/>
        <v>27.02999999999998</v>
      </c>
      <c r="O208" s="19">
        <f t="shared" si="135"/>
        <v>0.52359877559829882</v>
      </c>
      <c r="P208" s="19">
        <f t="shared" si="136"/>
        <v>29.999999999999996</v>
      </c>
      <c r="Q208" s="19">
        <f t="shared" si="165"/>
        <v>243.53999999999968</v>
      </c>
      <c r="R208" s="19">
        <f t="shared" si="137"/>
        <v>-0.29999999999999993</v>
      </c>
      <c r="S208" s="19">
        <f t="shared" si="138"/>
        <v>0.51961524227066325</v>
      </c>
      <c r="T208" s="4" t="s">
        <v>0</v>
      </c>
      <c r="U208" s="4">
        <f t="shared" si="139"/>
        <v>2401</v>
      </c>
      <c r="V208" s="19">
        <f t="shared" si="113"/>
        <v>220.61182683766188</v>
      </c>
      <c r="W208" s="19">
        <f t="shared" si="114"/>
        <v>132.28961524227046</v>
      </c>
      <c r="X208" s="8">
        <f t="shared" si="140"/>
        <v>5</v>
      </c>
      <c r="Y208" s="4">
        <f t="shared" si="115"/>
        <v>12</v>
      </c>
      <c r="Z208" s="8">
        <f t="shared" si="141"/>
        <v>1018</v>
      </c>
      <c r="AA208" s="4">
        <f t="shared" si="142"/>
        <v>0</v>
      </c>
      <c r="AB208" s="4">
        <f t="shared" si="143"/>
        <v>0</v>
      </c>
      <c r="AC208" s="4" t="str">
        <f t="shared" si="144"/>
        <v>G0</v>
      </c>
      <c r="AD208" s="4">
        <f t="shared" si="145"/>
        <v>0</v>
      </c>
      <c r="AE208" s="4">
        <f t="shared" si="146"/>
        <v>18.099999999999987</v>
      </c>
      <c r="AF208" s="19">
        <f t="shared" si="116"/>
        <v>0</v>
      </c>
      <c r="AG208" s="19">
        <f t="shared" si="117"/>
        <v>0</v>
      </c>
      <c r="AH208" s="19"/>
      <c r="AI208" s="19">
        <f t="shared" si="118"/>
        <v>223.25918869461964</v>
      </c>
      <c r="AJ208" s="19">
        <f t="shared" si="119"/>
        <v>133.1252499999998</v>
      </c>
      <c r="AK208" s="19"/>
      <c r="AL208" s="19">
        <f t="shared" si="120"/>
        <v>23.538570474861029</v>
      </c>
      <c r="AM208" s="19">
        <f t="shared" si="121"/>
        <v>13.589999999999989</v>
      </c>
      <c r="AN208" s="19">
        <f t="shared" si="147"/>
        <v>27.179999999999982</v>
      </c>
      <c r="AO208" s="19">
        <f t="shared" si="148"/>
        <v>0.52359877559829882</v>
      </c>
      <c r="AP208" s="19">
        <f t="shared" si="149"/>
        <v>29.999999999999996</v>
      </c>
      <c r="AQ208" s="19">
        <f t="shared" si="166"/>
        <v>246.23999999999972</v>
      </c>
      <c r="AR208" s="19">
        <f t="shared" si="150"/>
        <v>0.29999999999999993</v>
      </c>
      <c r="AS208" s="19">
        <f t="shared" si="151"/>
        <v>-0.51961524227066325</v>
      </c>
      <c r="AT208" s="4" t="s">
        <v>0</v>
      </c>
      <c r="AU208" s="4">
        <f t="shared" si="152"/>
        <v>2402</v>
      </c>
      <c r="AV208" s="19">
        <f t="shared" si="122"/>
        <v>223.55918869461965</v>
      </c>
      <c r="AW208" s="19">
        <f t="shared" si="123"/>
        <v>132.60563475772912</v>
      </c>
      <c r="AX208" s="8">
        <f t="shared" si="153"/>
        <v>5</v>
      </c>
      <c r="AY208" s="4">
        <f t="shared" si="154"/>
        <v>12</v>
      </c>
      <c r="AZ208" s="8">
        <f t="shared" si="155"/>
        <v>1018.1</v>
      </c>
      <c r="BA208" s="4">
        <f t="shared" si="156"/>
        <v>0</v>
      </c>
      <c r="BB208" s="4">
        <f t="shared" si="157"/>
        <v>0</v>
      </c>
      <c r="BC208" s="4" t="str">
        <f t="shared" si="158"/>
        <v>G0</v>
      </c>
      <c r="BD208" s="4">
        <f t="shared" si="159"/>
        <v>0</v>
      </c>
      <c r="BE208" s="19">
        <f t="shared" si="160"/>
        <v>2.7105000000000286</v>
      </c>
      <c r="BF208" s="19">
        <f t="shared" si="161"/>
        <v>2.9642554292773555</v>
      </c>
      <c r="BG208" s="19">
        <f t="shared" si="162"/>
        <v>-173.88006176810458</v>
      </c>
      <c r="BH208" s="1" t="str">
        <f t="shared" si="163"/>
        <v>T,2401,220.6,132.3,5,12,1018.0,0,0,G0,0</v>
      </c>
      <c r="BI208" s="1" t="str">
        <f t="shared" si="164"/>
        <v>T,2402,223.6,132.6,5,12,1018.1,0,0,G0,0</v>
      </c>
      <c r="BJ208" s="1" t="str">
        <f t="shared" si="124"/>
        <v>T,2401,220.6,132.3,5,12,1018.0,0,0,G0,0|T,2402,223.6,132.6,5,12,1018.1,0,0,G0,0|</v>
      </c>
      <c r="BK208" s="1" t="str">
        <f t="shared" si="125"/>
        <v>220.9,131.8,5.0,27.0,0.0,243.5,30.0,243.5</v>
      </c>
    </row>
    <row r="209" spans="1:63" x14ac:dyDescent="0.2">
      <c r="A209" s="4">
        <f t="shared" si="167"/>
        <v>18.099999999999987</v>
      </c>
      <c r="B209" s="4">
        <f t="shared" si="126"/>
        <v>90.499999999999929</v>
      </c>
      <c r="C209" s="4">
        <f t="shared" si="127"/>
        <v>0</v>
      </c>
      <c r="D209" s="4">
        <v>1</v>
      </c>
      <c r="E209" s="4">
        <f t="shared" si="128"/>
        <v>18.099999999999987</v>
      </c>
      <c r="F209" s="19">
        <f t="shared" si="112"/>
        <v>0</v>
      </c>
      <c r="G209" s="19">
        <f t="shared" si="129"/>
        <v>0</v>
      </c>
      <c r="H209" s="19"/>
      <c r="I209" s="19">
        <f t="shared" si="130"/>
        <v>223.25918869461964</v>
      </c>
      <c r="J209" s="19">
        <f t="shared" si="131"/>
        <v>133.1252499999998</v>
      </c>
      <c r="K209" s="19"/>
      <c r="L209" s="19">
        <f t="shared" si="132"/>
        <v>23.538570474861029</v>
      </c>
      <c r="M209" s="19">
        <f t="shared" si="133"/>
        <v>13.589999999999989</v>
      </c>
      <c r="N209" s="19">
        <f t="shared" si="134"/>
        <v>27.179999999999982</v>
      </c>
      <c r="O209" s="19">
        <f t="shared" si="135"/>
        <v>0.52359877559829882</v>
      </c>
      <c r="P209" s="19">
        <f t="shared" si="136"/>
        <v>29.999999999999996</v>
      </c>
      <c r="Q209" s="19">
        <f t="shared" si="165"/>
        <v>246.2504999999997</v>
      </c>
      <c r="R209" s="19">
        <f t="shared" si="137"/>
        <v>-0.29999999999999993</v>
      </c>
      <c r="S209" s="19">
        <f t="shared" si="138"/>
        <v>0.51961524227066325</v>
      </c>
      <c r="T209" s="4" t="s">
        <v>0</v>
      </c>
      <c r="U209" s="4">
        <f t="shared" si="139"/>
        <v>2401</v>
      </c>
      <c r="V209" s="19">
        <f t="shared" si="113"/>
        <v>222.95918869461963</v>
      </c>
      <c r="W209" s="19">
        <f t="shared" si="114"/>
        <v>133.64486524227047</v>
      </c>
      <c r="X209" s="8">
        <f t="shared" si="140"/>
        <v>5</v>
      </c>
      <c r="Y209" s="4">
        <f t="shared" si="115"/>
        <v>12</v>
      </c>
      <c r="Z209" s="8">
        <f t="shared" si="141"/>
        <v>1018.1</v>
      </c>
      <c r="AA209" s="4">
        <f t="shared" si="142"/>
        <v>0</v>
      </c>
      <c r="AB209" s="4">
        <f t="shared" si="143"/>
        <v>0</v>
      </c>
      <c r="AC209" s="4" t="str">
        <f t="shared" si="144"/>
        <v>G0</v>
      </c>
      <c r="AD209" s="4">
        <f t="shared" si="145"/>
        <v>0</v>
      </c>
      <c r="AE209" s="4">
        <f t="shared" si="146"/>
        <v>18.199999999999989</v>
      </c>
      <c r="AF209" s="19">
        <f t="shared" si="116"/>
        <v>0</v>
      </c>
      <c r="AG209" s="19">
        <f t="shared" si="117"/>
        <v>0</v>
      </c>
      <c r="AH209" s="19"/>
      <c r="AI209" s="19">
        <f t="shared" si="118"/>
        <v>225.61954093263412</v>
      </c>
      <c r="AJ209" s="19">
        <f t="shared" si="119"/>
        <v>134.48799999999983</v>
      </c>
      <c r="AK209" s="19"/>
      <c r="AL209" s="19">
        <f t="shared" si="120"/>
        <v>23.668474285428694</v>
      </c>
      <c r="AM209" s="19">
        <f t="shared" si="121"/>
        <v>13.66499999999999</v>
      </c>
      <c r="AN209" s="19">
        <f t="shared" si="147"/>
        <v>27.329999999999984</v>
      </c>
      <c r="AO209" s="19">
        <f t="shared" si="148"/>
        <v>0.52359877559829882</v>
      </c>
      <c r="AP209" s="19">
        <f t="shared" si="149"/>
        <v>29.999999999999996</v>
      </c>
      <c r="AQ209" s="19">
        <f t="shared" si="166"/>
        <v>248.96549999999974</v>
      </c>
      <c r="AR209" s="19">
        <f t="shared" si="150"/>
        <v>0.29999999999999993</v>
      </c>
      <c r="AS209" s="19">
        <f t="shared" si="151"/>
        <v>-0.51961524227066325</v>
      </c>
      <c r="AT209" s="4" t="s">
        <v>0</v>
      </c>
      <c r="AU209" s="4">
        <f t="shared" si="152"/>
        <v>2402</v>
      </c>
      <c r="AV209" s="19">
        <f t="shared" si="122"/>
        <v>225.91954093263413</v>
      </c>
      <c r="AW209" s="19">
        <f t="shared" si="123"/>
        <v>133.96838475772915</v>
      </c>
      <c r="AX209" s="8">
        <f t="shared" si="153"/>
        <v>5</v>
      </c>
      <c r="AY209" s="4">
        <f t="shared" si="154"/>
        <v>12</v>
      </c>
      <c r="AZ209" s="8">
        <f t="shared" si="155"/>
        <v>1018.2</v>
      </c>
      <c r="BA209" s="4">
        <f t="shared" si="156"/>
        <v>0</v>
      </c>
      <c r="BB209" s="4">
        <f t="shared" si="157"/>
        <v>0</v>
      </c>
      <c r="BC209" s="4" t="str">
        <f t="shared" si="158"/>
        <v>G0</v>
      </c>
      <c r="BD209" s="4">
        <f t="shared" si="159"/>
        <v>0</v>
      </c>
      <c r="BE209" s="19">
        <f t="shared" si="160"/>
        <v>2.7255000000000149</v>
      </c>
      <c r="BF209" s="19">
        <f t="shared" si="161"/>
        <v>2.9779775435688105</v>
      </c>
      <c r="BG209" s="19">
        <f t="shared" si="162"/>
        <v>-173.76323068686199</v>
      </c>
      <c r="BH209" s="1" t="str">
        <f t="shared" si="163"/>
        <v>T,2401,223.0,133.6,5,12,1018.1,0,0,G0,0</v>
      </c>
      <c r="BI209" s="1" t="str">
        <f t="shared" si="164"/>
        <v>T,2402,225.9,134.0,5,12,1018.2,0,0,G0,0</v>
      </c>
      <c r="BJ209" s="1" t="str">
        <f t="shared" si="124"/>
        <v/>
      </c>
      <c r="BK209" s="1" t="str">
        <f t="shared" si="125"/>
        <v>223.3,133.1,5.0,27.2,0.0,246.3,30.0,246.3</v>
      </c>
    </row>
    <row r="210" spans="1:63" x14ac:dyDescent="0.2">
      <c r="A210" s="4">
        <f t="shared" si="167"/>
        <v>18.199999999999989</v>
      </c>
      <c r="B210" s="4">
        <f t="shared" si="126"/>
        <v>90.999999999999943</v>
      </c>
      <c r="C210" s="4">
        <f t="shared" si="127"/>
        <v>1</v>
      </c>
      <c r="D210" s="4">
        <v>1</v>
      </c>
      <c r="E210" s="4">
        <f t="shared" si="128"/>
        <v>18.199999999999989</v>
      </c>
      <c r="F210" s="19">
        <f t="shared" si="112"/>
        <v>0</v>
      </c>
      <c r="G210" s="19">
        <f t="shared" si="129"/>
        <v>0</v>
      </c>
      <c r="H210" s="19"/>
      <c r="I210" s="19">
        <f t="shared" si="130"/>
        <v>225.61954093263412</v>
      </c>
      <c r="J210" s="19">
        <f t="shared" si="131"/>
        <v>134.48799999999983</v>
      </c>
      <c r="K210" s="19"/>
      <c r="L210" s="19">
        <f t="shared" si="132"/>
        <v>23.668474285428694</v>
      </c>
      <c r="M210" s="19">
        <f t="shared" si="133"/>
        <v>13.66499999999999</v>
      </c>
      <c r="N210" s="19">
        <f t="shared" si="134"/>
        <v>27.329999999999984</v>
      </c>
      <c r="O210" s="19">
        <f t="shared" si="135"/>
        <v>0.52359877559829882</v>
      </c>
      <c r="P210" s="19">
        <f t="shared" si="136"/>
        <v>29.999999999999996</v>
      </c>
      <c r="Q210" s="19">
        <f t="shared" si="165"/>
        <v>248.97599999999971</v>
      </c>
      <c r="R210" s="19">
        <f t="shared" si="137"/>
        <v>-0.29999999999999993</v>
      </c>
      <c r="S210" s="19">
        <f t="shared" si="138"/>
        <v>0.51961524227066325</v>
      </c>
      <c r="T210" s="4" t="s">
        <v>0</v>
      </c>
      <c r="U210" s="4">
        <f t="shared" si="139"/>
        <v>2401</v>
      </c>
      <c r="V210" s="19">
        <f t="shared" si="113"/>
        <v>225.31954093263411</v>
      </c>
      <c r="W210" s="19">
        <f t="shared" si="114"/>
        <v>135.0076152422705</v>
      </c>
      <c r="X210" s="8">
        <f t="shared" si="140"/>
        <v>5</v>
      </c>
      <c r="Y210" s="4">
        <f t="shared" si="115"/>
        <v>12</v>
      </c>
      <c r="Z210" s="8">
        <f t="shared" si="141"/>
        <v>1018.2</v>
      </c>
      <c r="AA210" s="4">
        <f t="shared" si="142"/>
        <v>0</v>
      </c>
      <c r="AB210" s="4">
        <f t="shared" si="143"/>
        <v>0</v>
      </c>
      <c r="AC210" s="4" t="str">
        <f t="shared" si="144"/>
        <v>G0</v>
      </c>
      <c r="AD210" s="4">
        <f t="shared" si="145"/>
        <v>0</v>
      </c>
      <c r="AE210" s="4">
        <f t="shared" si="146"/>
        <v>18.29999999999999</v>
      </c>
      <c r="AF210" s="19">
        <f t="shared" si="116"/>
        <v>0</v>
      </c>
      <c r="AG210" s="19">
        <f t="shared" si="117"/>
        <v>0</v>
      </c>
      <c r="AH210" s="19"/>
      <c r="AI210" s="19">
        <f t="shared" si="118"/>
        <v>227.99288355170543</v>
      </c>
      <c r="AJ210" s="19">
        <f t="shared" si="119"/>
        <v>135.85824999999986</v>
      </c>
      <c r="AK210" s="19"/>
      <c r="AL210" s="19">
        <f t="shared" si="120"/>
        <v>23.798378095996362</v>
      </c>
      <c r="AM210" s="19">
        <f t="shared" si="121"/>
        <v>13.739999999999991</v>
      </c>
      <c r="AN210" s="19">
        <f t="shared" si="147"/>
        <v>27.479999999999986</v>
      </c>
      <c r="AO210" s="19">
        <f t="shared" si="148"/>
        <v>0.52359877559829882</v>
      </c>
      <c r="AP210" s="19">
        <f t="shared" si="149"/>
        <v>29.999999999999996</v>
      </c>
      <c r="AQ210" s="19">
        <f t="shared" si="166"/>
        <v>251.70599999999979</v>
      </c>
      <c r="AR210" s="19">
        <f t="shared" si="150"/>
        <v>0.29999999999999993</v>
      </c>
      <c r="AS210" s="19">
        <f t="shared" si="151"/>
        <v>-0.51961524227066325</v>
      </c>
      <c r="AT210" s="4" t="s">
        <v>0</v>
      </c>
      <c r="AU210" s="4">
        <f t="shared" si="152"/>
        <v>2402</v>
      </c>
      <c r="AV210" s="19">
        <f t="shared" si="122"/>
        <v>228.29288355170544</v>
      </c>
      <c r="AW210" s="19">
        <f t="shared" si="123"/>
        <v>135.33863475772918</v>
      </c>
      <c r="AX210" s="8">
        <f t="shared" si="153"/>
        <v>5</v>
      </c>
      <c r="AY210" s="4">
        <f t="shared" si="154"/>
        <v>12</v>
      </c>
      <c r="AZ210" s="8">
        <f t="shared" si="155"/>
        <v>1018.3</v>
      </c>
      <c r="BA210" s="4">
        <f t="shared" si="156"/>
        <v>0</v>
      </c>
      <c r="BB210" s="4">
        <f t="shared" si="157"/>
        <v>0</v>
      </c>
      <c r="BC210" s="4" t="str">
        <f t="shared" si="158"/>
        <v>G0</v>
      </c>
      <c r="BD210" s="4">
        <f t="shared" si="159"/>
        <v>0</v>
      </c>
      <c r="BE210" s="19">
        <f t="shared" si="160"/>
        <v>2.7405000000000612</v>
      </c>
      <c r="BF210" s="19">
        <f t="shared" si="161"/>
        <v>2.9917119263058174</v>
      </c>
      <c r="BG210" s="19">
        <f t="shared" si="162"/>
        <v>-173.64747182670914</v>
      </c>
      <c r="BH210" s="1" t="str">
        <f t="shared" si="163"/>
        <v>T,2401,225.3,135.0,5,12,1018.2,0,0,G0,0</v>
      </c>
      <c r="BI210" s="1" t="str">
        <f t="shared" si="164"/>
        <v>T,2402,228.3,135.3,5,12,1018.3,0,0,G0,0</v>
      </c>
      <c r="BJ210" s="1" t="str">
        <f t="shared" si="124"/>
        <v>T,2401,225.3,135.0,5,12,1018.2,0,0,G0,0|T,2402,228.3,135.3,5,12,1018.3,0,0,G0,0|</v>
      </c>
      <c r="BK210" s="1" t="str">
        <f t="shared" si="125"/>
        <v>225.6,134.5,5.0,27.3,0.0,249.0,30.0,249.0</v>
      </c>
    </row>
    <row r="211" spans="1:63" x14ac:dyDescent="0.2">
      <c r="A211" s="4">
        <f t="shared" si="167"/>
        <v>18.29999999999999</v>
      </c>
      <c r="B211" s="4">
        <f t="shared" si="126"/>
        <v>91.499999999999943</v>
      </c>
      <c r="C211" s="4">
        <f t="shared" si="127"/>
        <v>0</v>
      </c>
      <c r="D211" s="4">
        <v>1</v>
      </c>
      <c r="E211" s="4">
        <f t="shared" si="128"/>
        <v>18.29999999999999</v>
      </c>
      <c r="F211" s="19">
        <f t="shared" si="112"/>
        <v>0</v>
      </c>
      <c r="G211" s="19">
        <f t="shared" si="129"/>
        <v>0</v>
      </c>
      <c r="H211" s="19"/>
      <c r="I211" s="19">
        <f t="shared" si="130"/>
        <v>227.99288355170543</v>
      </c>
      <c r="J211" s="19">
        <f t="shared" si="131"/>
        <v>135.85824999999986</v>
      </c>
      <c r="K211" s="19"/>
      <c r="L211" s="19">
        <f t="shared" si="132"/>
        <v>23.798378095996362</v>
      </c>
      <c r="M211" s="19">
        <f t="shared" si="133"/>
        <v>13.739999999999991</v>
      </c>
      <c r="N211" s="19">
        <f t="shared" si="134"/>
        <v>27.479999999999986</v>
      </c>
      <c r="O211" s="19">
        <f t="shared" si="135"/>
        <v>0.52359877559829882</v>
      </c>
      <c r="P211" s="19">
        <f t="shared" si="136"/>
        <v>29.999999999999996</v>
      </c>
      <c r="Q211" s="19">
        <f t="shared" si="165"/>
        <v>251.71649999999977</v>
      </c>
      <c r="R211" s="19">
        <f t="shared" si="137"/>
        <v>-0.29999999999999993</v>
      </c>
      <c r="S211" s="19">
        <f t="shared" si="138"/>
        <v>0.51961524227066325</v>
      </c>
      <c r="T211" s="4" t="s">
        <v>0</v>
      </c>
      <c r="U211" s="4">
        <f t="shared" si="139"/>
        <v>2401</v>
      </c>
      <c r="V211" s="19">
        <f t="shared" si="113"/>
        <v>227.69288355170542</v>
      </c>
      <c r="W211" s="19">
        <f t="shared" si="114"/>
        <v>136.37786524227053</v>
      </c>
      <c r="X211" s="8">
        <f t="shared" si="140"/>
        <v>5</v>
      </c>
      <c r="Y211" s="4">
        <f t="shared" si="115"/>
        <v>12</v>
      </c>
      <c r="Z211" s="8">
        <f t="shared" si="141"/>
        <v>1018.3</v>
      </c>
      <c r="AA211" s="4">
        <f t="shared" si="142"/>
        <v>0</v>
      </c>
      <c r="AB211" s="4">
        <f t="shared" si="143"/>
        <v>0</v>
      </c>
      <c r="AC211" s="4" t="str">
        <f t="shared" si="144"/>
        <v>G0</v>
      </c>
      <c r="AD211" s="4">
        <f t="shared" si="145"/>
        <v>0</v>
      </c>
      <c r="AE211" s="4">
        <f t="shared" si="146"/>
        <v>18.399999999999991</v>
      </c>
      <c r="AF211" s="19">
        <f t="shared" si="116"/>
        <v>0</v>
      </c>
      <c r="AG211" s="19">
        <f t="shared" si="117"/>
        <v>0</v>
      </c>
      <c r="AH211" s="19"/>
      <c r="AI211" s="19">
        <f t="shared" si="118"/>
        <v>230.37921655183348</v>
      </c>
      <c r="AJ211" s="19">
        <f t="shared" si="119"/>
        <v>137.23599999999988</v>
      </c>
      <c r="AK211" s="19"/>
      <c r="AL211" s="19">
        <f t="shared" si="120"/>
        <v>23.928281906564031</v>
      </c>
      <c r="AM211" s="19">
        <f t="shared" si="121"/>
        <v>13.814999999999992</v>
      </c>
      <c r="AN211" s="19">
        <f t="shared" si="147"/>
        <v>27.629999999999988</v>
      </c>
      <c r="AO211" s="19">
        <f t="shared" si="148"/>
        <v>0.52359877559829882</v>
      </c>
      <c r="AP211" s="19">
        <f t="shared" si="149"/>
        <v>29.999999999999996</v>
      </c>
      <c r="AQ211" s="19">
        <f t="shared" si="166"/>
        <v>254.46149999999983</v>
      </c>
      <c r="AR211" s="19">
        <f t="shared" si="150"/>
        <v>0.29999999999999993</v>
      </c>
      <c r="AS211" s="19">
        <f t="shared" si="151"/>
        <v>-0.51961524227066325</v>
      </c>
      <c r="AT211" s="4" t="s">
        <v>0</v>
      </c>
      <c r="AU211" s="4">
        <f t="shared" si="152"/>
        <v>2402</v>
      </c>
      <c r="AV211" s="19">
        <f t="shared" si="122"/>
        <v>230.67921655183349</v>
      </c>
      <c r="AW211" s="19">
        <f t="shared" si="123"/>
        <v>136.7163847577292</v>
      </c>
      <c r="AX211" s="8">
        <f t="shared" si="153"/>
        <v>5</v>
      </c>
      <c r="AY211" s="4">
        <f t="shared" si="154"/>
        <v>12</v>
      </c>
      <c r="AZ211" s="8">
        <f t="shared" si="155"/>
        <v>1018.4</v>
      </c>
      <c r="BA211" s="4">
        <f t="shared" si="156"/>
        <v>0</v>
      </c>
      <c r="BB211" s="4">
        <f t="shared" si="157"/>
        <v>0</v>
      </c>
      <c r="BC211" s="4" t="str">
        <f t="shared" si="158"/>
        <v>G0</v>
      </c>
      <c r="BD211" s="4">
        <f t="shared" si="159"/>
        <v>0</v>
      </c>
      <c r="BE211" s="19">
        <f t="shared" si="160"/>
        <v>2.7555000000000334</v>
      </c>
      <c r="BF211" s="19">
        <f t="shared" si="161"/>
        <v>3.005458409294711</v>
      </c>
      <c r="BG211" s="19">
        <f t="shared" si="162"/>
        <v>-173.53277142670711</v>
      </c>
      <c r="BH211" s="1" t="str">
        <f t="shared" si="163"/>
        <v>T,2401,227.7,136.4,5,12,1018.3,0,0,G0,0</v>
      </c>
      <c r="BI211" s="1" t="str">
        <f t="shared" si="164"/>
        <v>T,2402,230.7,136.7,5,12,1018.4,0,0,G0,0</v>
      </c>
      <c r="BJ211" s="1" t="str">
        <f t="shared" si="124"/>
        <v/>
      </c>
      <c r="BK211" s="1" t="str">
        <f t="shared" si="125"/>
        <v>228.0,135.9,5.0,27.5,0.0,251.7,30.0,251.7</v>
      </c>
    </row>
    <row r="212" spans="1:63" x14ac:dyDescent="0.2">
      <c r="A212" s="4">
        <f t="shared" si="167"/>
        <v>18.399999999999991</v>
      </c>
      <c r="B212" s="4">
        <f t="shared" si="126"/>
        <v>91.999999999999957</v>
      </c>
      <c r="C212" s="4">
        <f t="shared" si="127"/>
        <v>1</v>
      </c>
      <c r="D212" s="4">
        <v>1</v>
      </c>
      <c r="E212" s="4">
        <f t="shared" si="128"/>
        <v>18.399999999999991</v>
      </c>
      <c r="F212" s="19">
        <f t="shared" si="112"/>
        <v>0</v>
      </c>
      <c r="G212" s="19">
        <f t="shared" si="129"/>
        <v>0</v>
      </c>
      <c r="H212" s="19"/>
      <c r="I212" s="19">
        <f t="shared" si="130"/>
        <v>230.37921655183348</v>
      </c>
      <c r="J212" s="19">
        <f t="shared" si="131"/>
        <v>137.23599999999988</v>
      </c>
      <c r="K212" s="19"/>
      <c r="L212" s="19">
        <f t="shared" si="132"/>
        <v>23.928281906564031</v>
      </c>
      <c r="M212" s="19">
        <f t="shared" si="133"/>
        <v>13.814999999999992</v>
      </c>
      <c r="N212" s="19">
        <f t="shared" si="134"/>
        <v>27.629999999999988</v>
      </c>
      <c r="O212" s="19">
        <f t="shared" si="135"/>
        <v>0.52359877559829882</v>
      </c>
      <c r="P212" s="19">
        <f t="shared" si="136"/>
        <v>29.999999999999996</v>
      </c>
      <c r="Q212" s="19">
        <f t="shared" si="165"/>
        <v>254.47199999999981</v>
      </c>
      <c r="R212" s="19">
        <f t="shared" si="137"/>
        <v>-0.29999999999999993</v>
      </c>
      <c r="S212" s="19">
        <f t="shared" si="138"/>
        <v>0.51961524227066325</v>
      </c>
      <c r="T212" s="4" t="s">
        <v>0</v>
      </c>
      <c r="U212" s="4">
        <f t="shared" si="139"/>
        <v>2401</v>
      </c>
      <c r="V212" s="19">
        <f t="shared" si="113"/>
        <v>230.07921655183347</v>
      </c>
      <c r="W212" s="19">
        <f t="shared" si="114"/>
        <v>137.75561524227055</v>
      </c>
      <c r="X212" s="8">
        <f t="shared" si="140"/>
        <v>5</v>
      </c>
      <c r="Y212" s="4">
        <f t="shared" si="115"/>
        <v>12</v>
      </c>
      <c r="Z212" s="8">
        <f t="shared" si="141"/>
        <v>1018.4</v>
      </c>
      <c r="AA212" s="4">
        <f t="shared" si="142"/>
        <v>0</v>
      </c>
      <c r="AB212" s="4">
        <f t="shared" si="143"/>
        <v>0</v>
      </c>
      <c r="AC212" s="4" t="str">
        <f t="shared" si="144"/>
        <v>G0</v>
      </c>
      <c r="AD212" s="4">
        <f t="shared" si="145"/>
        <v>0</v>
      </c>
      <c r="AE212" s="4">
        <f t="shared" si="146"/>
        <v>18.499999999999993</v>
      </c>
      <c r="AF212" s="19">
        <f t="shared" si="116"/>
        <v>0</v>
      </c>
      <c r="AG212" s="19">
        <f t="shared" si="117"/>
        <v>0</v>
      </c>
      <c r="AH212" s="19"/>
      <c r="AI212" s="19">
        <f t="shared" si="118"/>
        <v>232.77853993301829</v>
      </c>
      <c r="AJ212" s="19">
        <f t="shared" si="119"/>
        <v>138.62124999999989</v>
      </c>
      <c r="AK212" s="19"/>
      <c r="AL212" s="19">
        <f t="shared" si="120"/>
        <v>24.058185717131696</v>
      </c>
      <c r="AM212" s="19">
        <f t="shared" si="121"/>
        <v>13.889999999999993</v>
      </c>
      <c r="AN212" s="19">
        <f t="shared" si="147"/>
        <v>27.779999999999987</v>
      </c>
      <c r="AO212" s="19">
        <f t="shared" si="148"/>
        <v>0.52359877559829882</v>
      </c>
      <c r="AP212" s="19">
        <f t="shared" si="149"/>
        <v>29.999999999999996</v>
      </c>
      <c r="AQ212" s="19">
        <f t="shared" si="166"/>
        <v>257.23199999999986</v>
      </c>
      <c r="AR212" s="19">
        <f t="shared" si="150"/>
        <v>0.29999999999999993</v>
      </c>
      <c r="AS212" s="19">
        <f t="shared" si="151"/>
        <v>-0.51961524227066325</v>
      </c>
      <c r="AT212" s="4" t="s">
        <v>0</v>
      </c>
      <c r="AU212" s="4">
        <f t="shared" si="152"/>
        <v>2402</v>
      </c>
      <c r="AV212" s="19">
        <f t="shared" si="122"/>
        <v>233.07853993301831</v>
      </c>
      <c r="AW212" s="19">
        <f t="shared" si="123"/>
        <v>138.10163475772922</v>
      </c>
      <c r="AX212" s="8">
        <f t="shared" si="153"/>
        <v>5</v>
      </c>
      <c r="AY212" s="4">
        <f t="shared" si="154"/>
        <v>12</v>
      </c>
      <c r="AZ212" s="8">
        <f t="shared" si="155"/>
        <v>1018.5</v>
      </c>
      <c r="BA212" s="4">
        <f t="shared" si="156"/>
        <v>0</v>
      </c>
      <c r="BB212" s="4">
        <f t="shared" si="157"/>
        <v>0</v>
      </c>
      <c r="BC212" s="4" t="str">
        <f t="shared" si="158"/>
        <v>G0</v>
      </c>
      <c r="BD212" s="4">
        <f t="shared" si="159"/>
        <v>0</v>
      </c>
      <c r="BE212" s="19">
        <f t="shared" si="160"/>
        <v>2.7705000000000299</v>
      </c>
      <c r="BF212" s="19">
        <f t="shared" si="161"/>
        <v>3.0192168272584023</v>
      </c>
      <c r="BG212" s="19">
        <f t="shared" si="162"/>
        <v>-173.41911594248259</v>
      </c>
      <c r="BH212" s="1" t="str">
        <f t="shared" si="163"/>
        <v>T,2401,230.1,137.8,5,12,1018.4,0,0,G0,0</v>
      </c>
      <c r="BI212" s="1" t="str">
        <f t="shared" si="164"/>
        <v>T,2402,233.1,138.1,5,12,1018.5,0,0,G0,0</v>
      </c>
      <c r="BJ212" s="1" t="str">
        <f t="shared" si="124"/>
        <v>T,2401,230.1,137.8,5,12,1018.4,0,0,G0,0|T,2402,233.1,138.1,5,12,1018.5,0,0,G0,0|</v>
      </c>
      <c r="BK212" s="1" t="str">
        <f t="shared" si="125"/>
        <v>230.4,137.2,5.0,27.6,0.0,254.5,30.0,254.5</v>
      </c>
    </row>
    <row r="213" spans="1:63" x14ac:dyDescent="0.2">
      <c r="A213" s="4">
        <f t="shared" si="167"/>
        <v>18.499999999999993</v>
      </c>
      <c r="B213" s="4">
        <f t="shared" si="126"/>
        <v>92.499999999999957</v>
      </c>
      <c r="C213" s="4">
        <f t="shared" si="127"/>
        <v>0</v>
      </c>
      <c r="D213" s="4">
        <v>1</v>
      </c>
      <c r="E213" s="4">
        <f t="shared" si="128"/>
        <v>18.499999999999993</v>
      </c>
      <c r="F213" s="19">
        <f t="shared" si="112"/>
        <v>0</v>
      </c>
      <c r="G213" s="19">
        <f t="shared" si="129"/>
        <v>0</v>
      </c>
      <c r="H213" s="19"/>
      <c r="I213" s="19">
        <f t="shared" si="130"/>
        <v>232.77853993301829</v>
      </c>
      <c r="J213" s="19">
        <f t="shared" si="131"/>
        <v>138.62124999999989</v>
      </c>
      <c r="K213" s="19"/>
      <c r="L213" s="19">
        <f t="shared" si="132"/>
        <v>24.058185717131696</v>
      </c>
      <c r="M213" s="19">
        <f t="shared" si="133"/>
        <v>13.889999999999993</v>
      </c>
      <c r="N213" s="19">
        <f t="shared" si="134"/>
        <v>27.779999999999987</v>
      </c>
      <c r="O213" s="19">
        <f t="shared" si="135"/>
        <v>0.52359877559829882</v>
      </c>
      <c r="P213" s="19">
        <f t="shared" si="136"/>
        <v>29.999999999999996</v>
      </c>
      <c r="Q213" s="19">
        <f t="shared" si="165"/>
        <v>257.24249999999984</v>
      </c>
      <c r="R213" s="19">
        <f t="shared" si="137"/>
        <v>-0.29999999999999993</v>
      </c>
      <c r="S213" s="19">
        <f t="shared" si="138"/>
        <v>0.51961524227066325</v>
      </c>
      <c r="T213" s="4" t="s">
        <v>0</v>
      </c>
      <c r="U213" s="4">
        <f t="shared" si="139"/>
        <v>2401</v>
      </c>
      <c r="V213" s="19">
        <f t="shared" si="113"/>
        <v>232.47853993301828</v>
      </c>
      <c r="W213" s="19">
        <f t="shared" si="114"/>
        <v>139.14086524227056</v>
      </c>
      <c r="X213" s="8">
        <f t="shared" si="140"/>
        <v>5</v>
      </c>
      <c r="Y213" s="4">
        <f t="shared" si="115"/>
        <v>12</v>
      </c>
      <c r="Z213" s="8">
        <f t="shared" si="141"/>
        <v>1018.5</v>
      </c>
      <c r="AA213" s="4">
        <f t="shared" si="142"/>
        <v>0</v>
      </c>
      <c r="AB213" s="4">
        <f t="shared" si="143"/>
        <v>0</v>
      </c>
      <c r="AC213" s="4" t="str">
        <f t="shared" si="144"/>
        <v>G0</v>
      </c>
      <c r="AD213" s="4">
        <f t="shared" si="145"/>
        <v>0</v>
      </c>
      <c r="AE213" s="4">
        <f t="shared" si="146"/>
        <v>18.599999999999994</v>
      </c>
      <c r="AF213" s="19">
        <f t="shared" si="116"/>
        <v>0</v>
      </c>
      <c r="AG213" s="19">
        <f t="shared" si="117"/>
        <v>0</v>
      </c>
      <c r="AH213" s="19"/>
      <c r="AI213" s="19">
        <f t="shared" si="118"/>
        <v>235.19085369525988</v>
      </c>
      <c r="AJ213" s="19">
        <f t="shared" si="119"/>
        <v>140.0139999999999</v>
      </c>
      <c r="AK213" s="19"/>
      <c r="AL213" s="19">
        <f t="shared" si="120"/>
        <v>24.188089527699365</v>
      </c>
      <c r="AM213" s="19">
        <f t="shared" si="121"/>
        <v>13.964999999999995</v>
      </c>
      <c r="AN213" s="19">
        <f t="shared" si="147"/>
        <v>27.929999999999993</v>
      </c>
      <c r="AO213" s="19">
        <f t="shared" si="148"/>
        <v>0.52359877559829882</v>
      </c>
      <c r="AP213" s="19">
        <f t="shared" si="149"/>
        <v>29.999999999999996</v>
      </c>
      <c r="AQ213" s="19">
        <f t="shared" si="166"/>
        <v>260.01749999999987</v>
      </c>
      <c r="AR213" s="19">
        <f t="shared" si="150"/>
        <v>0.29999999999999993</v>
      </c>
      <c r="AS213" s="19">
        <f t="shared" si="151"/>
        <v>-0.51961524227066325</v>
      </c>
      <c r="AT213" s="4" t="s">
        <v>0</v>
      </c>
      <c r="AU213" s="4">
        <f t="shared" si="152"/>
        <v>2402</v>
      </c>
      <c r="AV213" s="19">
        <f t="shared" si="122"/>
        <v>235.49085369525989</v>
      </c>
      <c r="AW213" s="19">
        <f t="shared" si="123"/>
        <v>139.49438475772922</v>
      </c>
      <c r="AX213" s="8">
        <f t="shared" si="153"/>
        <v>5</v>
      </c>
      <c r="AY213" s="4">
        <f t="shared" si="154"/>
        <v>12</v>
      </c>
      <c r="AZ213" s="8">
        <f t="shared" si="155"/>
        <v>1018.6</v>
      </c>
      <c r="BA213" s="4">
        <f t="shared" si="156"/>
        <v>0</v>
      </c>
      <c r="BB213" s="4">
        <f t="shared" si="157"/>
        <v>0</v>
      </c>
      <c r="BC213" s="4" t="str">
        <f t="shared" si="158"/>
        <v>G0</v>
      </c>
      <c r="BD213" s="4">
        <f t="shared" si="159"/>
        <v>0</v>
      </c>
      <c r="BE213" s="19">
        <f t="shared" si="160"/>
        <v>2.785500000000027</v>
      </c>
      <c r="BF213" s="19">
        <f t="shared" si="161"/>
        <v>3.032987017776418</v>
      </c>
      <c r="BG213" s="19">
        <f t="shared" si="162"/>
        <v>-173.30649204242138</v>
      </c>
      <c r="BH213" s="1" t="str">
        <f t="shared" si="163"/>
        <v>T,2401,232.5,139.1,5,12,1018.5,0,0,G0,0</v>
      </c>
      <c r="BI213" s="1" t="str">
        <f t="shared" si="164"/>
        <v>T,2402,235.5,139.5,5,12,1018.6,0,0,G0,0</v>
      </c>
      <c r="BJ213" s="1" t="str">
        <f t="shared" si="124"/>
        <v/>
      </c>
      <c r="BK213" s="1" t="str">
        <f t="shared" si="125"/>
        <v>232.8,138.6,5.0,27.8,0.0,257.2,30.0,257.2</v>
      </c>
    </row>
    <row r="214" spans="1:63" x14ac:dyDescent="0.2">
      <c r="A214" s="4">
        <f t="shared" si="167"/>
        <v>18.599999999999994</v>
      </c>
      <c r="B214" s="4">
        <f t="shared" si="126"/>
        <v>92.999999999999972</v>
      </c>
      <c r="C214" s="4">
        <f t="shared" si="127"/>
        <v>1</v>
      </c>
      <c r="D214" s="4">
        <v>1</v>
      </c>
      <c r="E214" s="4">
        <f t="shared" si="128"/>
        <v>18.599999999999994</v>
      </c>
      <c r="F214" s="19">
        <f t="shared" si="112"/>
        <v>0</v>
      </c>
      <c r="G214" s="19">
        <f t="shared" si="129"/>
        <v>0</v>
      </c>
      <c r="H214" s="19"/>
      <c r="I214" s="19">
        <f t="shared" si="130"/>
        <v>235.19085369525988</v>
      </c>
      <c r="J214" s="19">
        <f t="shared" si="131"/>
        <v>140.0139999999999</v>
      </c>
      <c r="K214" s="19"/>
      <c r="L214" s="19">
        <f t="shared" si="132"/>
        <v>24.188089527699365</v>
      </c>
      <c r="M214" s="19">
        <f t="shared" si="133"/>
        <v>13.964999999999995</v>
      </c>
      <c r="N214" s="19">
        <f t="shared" si="134"/>
        <v>27.929999999999993</v>
      </c>
      <c r="O214" s="19">
        <f t="shared" si="135"/>
        <v>0.52359877559829882</v>
      </c>
      <c r="P214" s="19">
        <f t="shared" si="136"/>
        <v>29.999999999999996</v>
      </c>
      <c r="Q214" s="19">
        <f t="shared" si="165"/>
        <v>260.02799999999985</v>
      </c>
      <c r="R214" s="19">
        <f t="shared" si="137"/>
        <v>-0.29999999999999993</v>
      </c>
      <c r="S214" s="19">
        <f t="shared" si="138"/>
        <v>0.51961524227066325</v>
      </c>
      <c r="T214" s="4" t="s">
        <v>0</v>
      </c>
      <c r="U214" s="4">
        <f t="shared" si="139"/>
        <v>2401</v>
      </c>
      <c r="V214" s="19">
        <f t="shared" si="113"/>
        <v>234.89085369525986</v>
      </c>
      <c r="W214" s="19">
        <f t="shared" si="114"/>
        <v>140.53361524227057</v>
      </c>
      <c r="X214" s="8">
        <f t="shared" si="140"/>
        <v>5</v>
      </c>
      <c r="Y214" s="4">
        <f t="shared" si="115"/>
        <v>12</v>
      </c>
      <c r="Z214" s="8">
        <f t="shared" si="141"/>
        <v>1018.6</v>
      </c>
      <c r="AA214" s="4">
        <f t="shared" si="142"/>
        <v>0</v>
      </c>
      <c r="AB214" s="4">
        <f t="shared" si="143"/>
        <v>0</v>
      </c>
      <c r="AC214" s="4" t="str">
        <f t="shared" si="144"/>
        <v>G0</v>
      </c>
      <c r="AD214" s="4">
        <f t="shared" si="145"/>
        <v>0</v>
      </c>
      <c r="AE214" s="4">
        <f t="shared" si="146"/>
        <v>18.699999999999996</v>
      </c>
      <c r="AF214" s="19">
        <f t="shared" si="116"/>
        <v>0</v>
      </c>
      <c r="AG214" s="19">
        <f t="shared" si="117"/>
        <v>0</v>
      </c>
      <c r="AH214" s="19"/>
      <c r="AI214" s="19">
        <f t="shared" si="118"/>
        <v>237.61615783855822</v>
      </c>
      <c r="AJ214" s="19">
        <f t="shared" si="119"/>
        <v>141.41424999999992</v>
      </c>
      <c r="AK214" s="19"/>
      <c r="AL214" s="19">
        <f t="shared" si="120"/>
        <v>24.317993338267033</v>
      </c>
      <c r="AM214" s="19">
        <f t="shared" si="121"/>
        <v>14.039999999999996</v>
      </c>
      <c r="AN214" s="19">
        <f t="shared" si="147"/>
        <v>28.079999999999995</v>
      </c>
      <c r="AO214" s="19">
        <f t="shared" si="148"/>
        <v>0.52359877559829882</v>
      </c>
      <c r="AP214" s="19">
        <f t="shared" si="149"/>
        <v>29.999999999999996</v>
      </c>
      <c r="AQ214" s="19">
        <f t="shared" si="166"/>
        <v>262.81799999999993</v>
      </c>
      <c r="AR214" s="19">
        <f t="shared" si="150"/>
        <v>0.29999999999999993</v>
      </c>
      <c r="AS214" s="19">
        <f t="shared" si="151"/>
        <v>-0.51961524227066325</v>
      </c>
      <c r="AT214" s="4" t="s">
        <v>0</v>
      </c>
      <c r="AU214" s="4">
        <f t="shared" si="152"/>
        <v>2402</v>
      </c>
      <c r="AV214" s="19">
        <f t="shared" si="122"/>
        <v>237.91615783855823</v>
      </c>
      <c r="AW214" s="19">
        <f t="shared" si="123"/>
        <v>140.89463475772925</v>
      </c>
      <c r="AX214" s="8">
        <f t="shared" si="153"/>
        <v>5</v>
      </c>
      <c r="AY214" s="4">
        <f t="shared" si="154"/>
        <v>12</v>
      </c>
      <c r="AZ214" s="8">
        <f t="shared" si="155"/>
        <v>1018.7</v>
      </c>
      <c r="BA214" s="4">
        <f t="shared" si="156"/>
        <v>0</v>
      </c>
      <c r="BB214" s="4">
        <f t="shared" si="157"/>
        <v>0</v>
      </c>
      <c r="BC214" s="4" t="str">
        <f t="shared" si="158"/>
        <v>G0</v>
      </c>
      <c r="BD214" s="4">
        <f t="shared" si="159"/>
        <v>0</v>
      </c>
      <c r="BE214" s="19">
        <f t="shared" si="160"/>
        <v>2.8005000000000382</v>
      </c>
      <c r="BF214" s="19">
        <f t="shared" si="161"/>
        <v>3.0467688212268924</v>
      </c>
      <c r="BG214" s="19">
        <f t="shared" si="162"/>
        <v>-173.19488660392986</v>
      </c>
      <c r="BH214" s="1" t="str">
        <f t="shared" si="163"/>
        <v>T,2401,234.9,140.5,5,12,1018.6,0,0,G0,0</v>
      </c>
      <c r="BI214" s="1" t="str">
        <f t="shared" si="164"/>
        <v>T,2402,237.9,140.9,5,12,1018.7,0,0,G0,0</v>
      </c>
      <c r="BJ214" s="1" t="str">
        <f t="shared" si="124"/>
        <v>T,2401,234.9,140.5,5,12,1018.6,0,0,G0,0|T,2402,237.9,140.9,5,12,1018.7,0,0,G0,0|</v>
      </c>
      <c r="BK214" s="1" t="str">
        <f t="shared" si="125"/>
        <v>235.2,140.0,5.0,27.9,0.0,260.0,30.0,260.0</v>
      </c>
    </row>
    <row r="215" spans="1:63" x14ac:dyDescent="0.2">
      <c r="A215" s="4">
        <f t="shared" si="167"/>
        <v>18.699999999999996</v>
      </c>
      <c r="B215" s="4">
        <f t="shared" si="126"/>
        <v>93.499999999999972</v>
      </c>
      <c r="C215" s="4">
        <f t="shared" si="127"/>
        <v>0</v>
      </c>
      <c r="D215" s="4">
        <v>1</v>
      </c>
      <c r="E215" s="4">
        <f t="shared" si="128"/>
        <v>18.699999999999996</v>
      </c>
      <c r="F215" s="19">
        <f t="shared" si="112"/>
        <v>0</v>
      </c>
      <c r="G215" s="19">
        <f t="shared" si="129"/>
        <v>0</v>
      </c>
      <c r="H215" s="19"/>
      <c r="I215" s="19">
        <f t="shared" si="130"/>
        <v>237.61615783855822</v>
      </c>
      <c r="J215" s="19">
        <f t="shared" si="131"/>
        <v>141.41424999999992</v>
      </c>
      <c r="K215" s="19"/>
      <c r="L215" s="19">
        <f t="shared" si="132"/>
        <v>24.317993338267033</v>
      </c>
      <c r="M215" s="19">
        <f t="shared" si="133"/>
        <v>14.039999999999996</v>
      </c>
      <c r="N215" s="19">
        <f t="shared" si="134"/>
        <v>28.079999999999995</v>
      </c>
      <c r="O215" s="19">
        <f t="shared" si="135"/>
        <v>0.52359877559829882</v>
      </c>
      <c r="P215" s="19">
        <f t="shared" si="136"/>
        <v>29.999999999999996</v>
      </c>
      <c r="Q215" s="19">
        <f t="shared" si="165"/>
        <v>262.82849999999991</v>
      </c>
      <c r="R215" s="19">
        <f t="shared" si="137"/>
        <v>-0.29999999999999993</v>
      </c>
      <c r="S215" s="19">
        <f t="shared" si="138"/>
        <v>0.51961524227066325</v>
      </c>
      <c r="T215" s="4" t="s">
        <v>0</v>
      </c>
      <c r="U215" s="4">
        <f t="shared" si="139"/>
        <v>2401</v>
      </c>
      <c r="V215" s="19">
        <f t="shared" si="113"/>
        <v>237.31615783855821</v>
      </c>
      <c r="W215" s="19">
        <f t="shared" si="114"/>
        <v>141.9338652422706</v>
      </c>
      <c r="X215" s="8">
        <f t="shared" si="140"/>
        <v>5</v>
      </c>
      <c r="Y215" s="4">
        <f t="shared" si="115"/>
        <v>12</v>
      </c>
      <c r="Z215" s="8">
        <f t="shared" si="141"/>
        <v>1018.7</v>
      </c>
      <c r="AA215" s="4">
        <f t="shared" si="142"/>
        <v>0</v>
      </c>
      <c r="AB215" s="4">
        <f t="shared" si="143"/>
        <v>0</v>
      </c>
      <c r="AC215" s="4" t="str">
        <f t="shared" si="144"/>
        <v>G0</v>
      </c>
      <c r="AD215" s="4">
        <f t="shared" si="145"/>
        <v>0</v>
      </c>
      <c r="AE215" s="4">
        <f t="shared" si="146"/>
        <v>18.799999999999997</v>
      </c>
      <c r="AF215" s="19">
        <f t="shared" si="116"/>
        <v>0</v>
      </c>
      <c r="AG215" s="19">
        <f t="shared" si="117"/>
        <v>0</v>
      </c>
      <c r="AH215" s="19"/>
      <c r="AI215" s="19">
        <f t="shared" si="118"/>
        <v>240.05445236291337</v>
      </c>
      <c r="AJ215" s="19">
        <f t="shared" si="119"/>
        <v>142.82199999999995</v>
      </c>
      <c r="AK215" s="19"/>
      <c r="AL215" s="19">
        <f t="shared" si="120"/>
        <v>24.447897148834702</v>
      </c>
      <c r="AM215" s="19">
        <f t="shared" si="121"/>
        <v>14.114999999999997</v>
      </c>
      <c r="AN215" s="19">
        <f t="shared" si="147"/>
        <v>28.229999999999997</v>
      </c>
      <c r="AO215" s="19">
        <f t="shared" si="148"/>
        <v>0.52359877559829882</v>
      </c>
      <c r="AP215" s="19">
        <f t="shared" si="149"/>
        <v>29.999999999999996</v>
      </c>
      <c r="AQ215" s="19">
        <f t="shared" si="166"/>
        <v>265.63349999999997</v>
      </c>
      <c r="AR215" s="19">
        <f t="shared" si="150"/>
        <v>0.29999999999999993</v>
      </c>
      <c r="AS215" s="19">
        <f t="shared" si="151"/>
        <v>-0.51961524227066325</v>
      </c>
      <c r="AT215" s="4" t="s">
        <v>0</v>
      </c>
      <c r="AU215" s="4">
        <f t="shared" si="152"/>
        <v>2402</v>
      </c>
      <c r="AV215" s="19">
        <f t="shared" si="122"/>
        <v>240.35445236291338</v>
      </c>
      <c r="AW215" s="19">
        <f t="shared" si="123"/>
        <v>142.30238475772927</v>
      </c>
      <c r="AX215" s="8">
        <f t="shared" si="153"/>
        <v>5</v>
      </c>
      <c r="AY215" s="4">
        <f t="shared" si="154"/>
        <v>12</v>
      </c>
      <c r="AZ215" s="8">
        <f t="shared" si="155"/>
        <v>1018.8</v>
      </c>
      <c r="BA215" s="4">
        <f t="shared" si="156"/>
        <v>0</v>
      </c>
      <c r="BB215" s="4">
        <f t="shared" si="157"/>
        <v>0</v>
      </c>
      <c r="BC215" s="4" t="str">
        <f t="shared" si="158"/>
        <v>G0</v>
      </c>
      <c r="BD215" s="4">
        <f t="shared" si="159"/>
        <v>0</v>
      </c>
      <c r="BE215" s="19">
        <f t="shared" si="160"/>
        <v>2.8155000000000596</v>
      </c>
      <c r="BF215" s="19">
        <f t="shared" si="161"/>
        <v>3.0605620807296949</v>
      </c>
      <c r="BG215" s="19">
        <f t="shared" si="162"/>
        <v>-173.08428670976409</v>
      </c>
      <c r="BH215" s="1" t="str">
        <f t="shared" si="163"/>
        <v>T,2401,237.3,141.9,5,12,1018.7,0,0,G0,0</v>
      </c>
      <c r="BI215" s="1" t="str">
        <f t="shared" si="164"/>
        <v>T,2402,240.4,142.3,5,12,1018.8,0,0,G0,0</v>
      </c>
      <c r="BJ215" s="1" t="str">
        <f t="shared" si="124"/>
        <v/>
      </c>
      <c r="BK215" s="1" t="str">
        <f t="shared" si="125"/>
        <v>237.6,141.4,5.0,28.1,0.0,262.8,30.0,262.8</v>
      </c>
    </row>
    <row r="216" spans="1:63" x14ac:dyDescent="0.2">
      <c r="A216" s="4">
        <f t="shared" si="167"/>
        <v>18.799999999999997</v>
      </c>
      <c r="B216" s="4">
        <f t="shared" si="126"/>
        <v>93.999999999999986</v>
      </c>
      <c r="C216" s="4">
        <f t="shared" si="127"/>
        <v>1</v>
      </c>
      <c r="D216" s="4">
        <v>1</v>
      </c>
      <c r="E216" s="4">
        <f t="shared" si="128"/>
        <v>18.799999999999997</v>
      </c>
      <c r="F216" s="19">
        <f t="shared" si="112"/>
        <v>0</v>
      </c>
      <c r="G216" s="19">
        <f t="shared" si="129"/>
        <v>0</v>
      </c>
      <c r="H216" s="19"/>
      <c r="I216" s="19">
        <f t="shared" si="130"/>
        <v>240.05445236291337</v>
      </c>
      <c r="J216" s="19">
        <f t="shared" si="131"/>
        <v>142.82199999999995</v>
      </c>
      <c r="K216" s="19"/>
      <c r="L216" s="19">
        <f t="shared" si="132"/>
        <v>24.447897148834702</v>
      </c>
      <c r="M216" s="19">
        <f t="shared" si="133"/>
        <v>14.114999999999997</v>
      </c>
      <c r="N216" s="19">
        <f t="shared" si="134"/>
        <v>28.229999999999997</v>
      </c>
      <c r="O216" s="19">
        <f t="shared" si="135"/>
        <v>0.52359877559829882</v>
      </c>
      <c r="P216" s="19">
        <f t="shared" si="136"/>
        <v>29.999999999999996</v>
      </c>
      <c r="Q216" s="19">
        <f t="shared" si="165"/>
        <v>265.64399999999995</v>
      </c>
      <c r="R216" s="19">
        <f t="shared" si="137"/>
        <v>-0.29999999999999993</v>
      </c>
      <c r="S216" s="19">
        <f t="shared" si="138"/>
        <v>0.51961524227066325</v>
      </c>
      <c r="T216" s="4" t="s">
        <v>0</v>
      </c>
      <c r="U216" s="4">
        <f t="shared" si="139"/>
        <v>2401</v>
      </c>
      <c r="V216" s="19">
        <f t="shared" si="113"/>
        <v>239.75445236291336</v>
      </c>
      <c r="W216" s="19">
        <f t="shared" si="114"/>
        <v>143.34161524227062</v>
      </c>
      <c r="X216" s="8">
        <f t="shared" si="140"/>
        <v>5</v>
      </c>
      <c r="Y216" s="4">
        <f t="shared" si="115"/>
        <v>12</v>
      </c>
      <c r="Z216" s="8">
        <f t="shared" si="141"/>
        <v>1018.8</v>
      </c>
      <c r="AA216" s="4">
        <f t="shared" si="142"/>
        <v>0</v>
      </c>
      <c r="AB216" s="4">
        <f t="shared" si="143"/>
        <v>0</v>
      </c>
      <c r="AC216" s="4" t="str">
        <f t="shared" si="144"/>
        <v>G0</v>
      </c>
      <c r="AD216" s="4">
        <f t="shared" si="145"/>
        <v>0</v>
      </c>
      <c r="AE216" s="4">
        <f t="shared" si="146"/>
        <v>18.899999999999999</v>
      </c>
      <c r="AF216" s="19">
        <f t="shared" si="116"/>
        <v>0</v>
      </c>
      <c r="AG216" s="19">
        <f t="shared" si="117"/>
        <v>0</v>
      </c>
      <c r="AH216" s="19"/>
      <c r="AI216" s="19">
        <f t="shared" si="118"/>
        <v>242.50573726832522</v>
      </c>
      <c r="AJ216" s="19">
        <f t="shared" si="119"/>
        <v>144.23724999999996</v>
      </c>
      <c r="AK216" s="19"/>
      <c r="AL216" s="19">
        <f t="shared" si="120"/>
        <v>24.577800959402367</v>
      </c>
      <c r="AM216" s="19">
        <f t="shared" si="121"/>
        <v>14.189999999999998</v>
      </c>
      <c r="AN216" s="19">
        <f t="shared" si="147"/>
        <v>28.38</v>
      </c>
      <c r="AO216" s="19">
        <f t="shared" si="148"/>
        <v>0.52359877559829882</v>
      </c>
      <c r="AP216" s="19">
        <f t="shared" si="149"/>
        <v>29.999999999999996</v>
      </c>
      <c r="AQ216" s="19">
        <f t="shared" si="166"/>
        <v>268.464</v>
      </c>
      <c r="AR216" s="19">
        <f t="shared" si="150"/>
        <v>0.29999999999999993</v>
      </c>
      <c r="AS216" s="19">
        <f t="shared" si="151"/>
        <v>-0.51961524227066325</v>
      </c>
      <c r="AT216" s="4" t="s">
        <v>0</v>
      </c>
      <c r="AU216" s="4">
        <f t="shared" si="152"/>
        <v>2402</v>
      </c>
      <c r="AV216" s="19">
        <f t="shared" si="122"/>
        <v>242.80573726832523</v>
      </c>
      <c r="AW216" s="19">
        <f t="shared" si="123"/>
        <v>143.71763475772929</v>
      </c>
      <c r="AX216" s="8">
        <f t="shared" si="153"/>
        <v>5</v>
      </c>
      <c r="AY216" s="4">
        <f t="shared" si="154"/>
        <v>12</v>
      </c>
      <c r="AZ216" s="8">
        <f t="shared" si="155"/>
        <v>1018.9</v>
      </c>
      <c r="BA216" s="4">
        <f t="shared" si="156"/>
        <v>0</v>
      </c>
      <c r="BB216" s="4">
        <f t="shared" si="157"/>
        <v>0</v>
      </c>
      <c r="BC216" s="4" t="str">
        <f t="shared" si="158"/>
        <v>G0</v>
      </c>
      <c r="BD216" s="4">
        <f t="shared" si="159"/>
        <v>0</v>
      </c>
      <c r="BE216" s="19">
        <f t="shared" si="160"/>
        <v>2.8305000000000069</v>
      </c>
      <c r="BF216" s="19">
        <f t="shared" si="161"/>
        <v>3.0743666420907139</v>
      </c>
      <c r="BG216" s="19">
        <f t="shared" si="162"/>
        <v>-172.97467964441861</v>
      </c>
      <c r="BH216" s="1" t="str">
        <f t="shared" si="163"/>
        <v>T,2401,239.8,143.3,5,12,1018.8,0,0,G0,0</v>
      </c>
      <c r="BI216" s="1" t="str">
        <f t="shared" si="164"/>
        <v>T,2402,242.8,143.7,5,12,1018.9,0,0,G0,0</v>
      </c>
      <c r="BJ216" s="1" t="str">
        <f t="shared" si="124"/>
        <v>T,2401,239.8,143.3,5,12,1018.8,0,0,G0,0|T,2402,242.8,143.7,5,12,1018.9,0,0,G0,0|</v>
      </c>
      <c r="BK216" s="1" t="str">
        <f t="shared" si="125"/>
        <v>240.1,142.8,5.0,28.2,0.0,265.6,30.0,265.6</v>
      </c>
    </row>
    <row r="217" spans="1:63" x14ac:dyDescent="0.2">
      <c r="A217" s="4">
        <f t="shared" si="167"/>
        <v>18.899999999999999</v>
      </c>
      <c r="B217" s="4">
        <f t="shared" si="126"/>
        <v>94.499999999999986</v>
      </c>
      <c r="C217" s="4">
        <f t="shared" si="127"/>
        <v>0</v>
      </c>
      <c r="D217" s="4">
        <v>1</v>
      </c>
      <c r="E217" s="4">
        <f t="shared" si="128"/>
        <v>18.899999999999999</v>
      </c>
      <c r="F217" s="19">
        <f t="shared" si="112"/>
        <v>0</v>
      </c>
      <c r="G217" s="19">
        <f t="shared" si="129"/>
        <v>0</v>
      </c>
      <c r="H217" s="19"/>
      <c r="I217" s="19">
        <f t="shared" si="130"/>
        <v>242.50573726832522</v>
      </c>
      <c r="J217" s="19">
        <f t="shared" si="131"/>
        <v>144.23724999999996</v>
      </c>
      <c r="K217" s="19"/>
      <c r="L217" s="19">
        <f t="shared" si="132"/>
        <v>24.577800959402367</v>
      </c>
      <c r="M217" s="19">
        <f t="shared" si="133"/>
        <v>14.189999999999998</v>
      </c>
      <c r="N217" s="19">
        <f t="shared" si="134"/>
        <v>28.38</v>
      </c>
      <c r="O217" s="19">
        <f t="shared" si="135"/>
        <v>0.52359877559829882</v>
      </c>
      <c r="P217" s="19">
        <f t="shared" si="136"/>
        <v>29.999999999999996</v>
      </c>
      <c r="Q217" s="19">
        <f t="shared" si="165"/>
        <v>268.47449999999998</v>
      </c>
      <c r="R217" s="19">
        <f t="shared" si="137"/>
        <v>-0.29999999999999993</v>
      </c>
      <c r="S217" s="19">
        <f t="shared" si="138"/>
        <v>0.51961524227066325</v>
      </c>
      <c r="T217" s="4" t="s">
        <v>0</v>
      </c>
      <c r="U217" s="4">
        <f t="shared" si="139"/>
        <v>2401</v>
      </c>
      <c r="V217" s="19">
        <f t="shared" si="113"/>
        <v>242.20573726832521</v>
      </c>
      <c r="W217" s="19">
        <f t="shared" si="114"/>
        <v>144.75686524227064</v>
      </c>
      <c r="X217" s="8">
        <f t="shared" si="140"/>
        <v>5</v>
      </c>
      <c r="Y217" s="4">
        <f t="shared" si="115"/>
        <v>12</v>
      </c>
      <c r="Z217" s="8">
        <f t="shared" si="141"/>
        <v>1018.9</v>
      </c>
      <c r="AA217" s="4">
        <f t="shared" si="142"/>
        <v>0</v>
      </c>
      <c r="AB217" s="4">
        <f t="shared" si="143"/>
        <v>0</v>
      </c>
      <c r="AC217" s="4" t="str">
        <f t="shared" si="144"/>
        <v>G0</v>
      </c>
      <c r="AD217" s="4">
        <f t="shared" si="145"/>
        <v>0</v>
      </c>
      <c r="AE217" s="4">
        <f t="shared" si="146"/>
        <v>19</v>
      </c>
      <c r="AF217" s="19">
        <f t="shared" si="116"/>
        <v>0</v>
      </c>
      <c r="AG217" s="19">
        <f t="shared" si="117"/>
        <v>0</v>
      </c>
      <c r="AH217" s="19"/>
      <c r="AI217" s="19">
        <f t="shared" si="118"/>
        <v>244.97001255479393</v>
      </c>
      <c r="AJ217" s="19">
        <f t="shared" si="119"/>
        <v>145.65999999999997</v>
      </c>
      <c r="AK217" s="19"/>
      <c r="AL217" s="19">
        <f t="shared" si="120"/>
        <v>24.707704769970036</v>
      </c>
      <c r="AM217" s="19">
        <f t="shared" si="121"/>
        <v>14.264999999999999</v>
      </c>
      <c r="AN217" s="19">
        <f t="shared" si="147"/>
        <v>28.53</v>
      </c>
      <c r="AO217" s="19">
        <f t="shared" si="148"/>
        <v>0.52359877559829882</v>
      </c>
      <c r="AP217" s="19">
        <f t="shared" si="149"/>
        <v>29.999999999999996</v>
      </c>
      <c r="AQ217" s="19">
        <f t="shared" si="166"/>
        <v>271.30950000000007</v>
      </c>
      <c r="AR217" s="19">
        <f t="shared" si="150"/>
        <v>0.29999999999999993</v>
      </c>
      <c r="AS217" s="19">
        <f t="shared" si="151"/>
        <v>-0.51961524227066325</v>
      </c>
      <c r="AT217" s="4" t="s">
        <v>0</v>
      </c>
      <c r="AU217" s="4">
        <f t="shared" si="152"/>
        <v>2402</v>
      </c>
      <c r="AV217" s="19">
        <f t="shared" si="122"/>
        <v>245.27001255479394</v>
      </c>
      <c r="AW217" s="19">
        <f t="shared" si="123"/>
        <v>145.14038475772929</v>
      </c>
      <c r="AX217" s="8">
        <f t="shared" si="153"/>
        <v>5</v>
      </c>
      <c r="AY217" s="4">
        <f t="shared" si="154"/>
        <v>12</v>
      </c>
      <c r="AZ217" s="8">
        <f t="shared" si="155"/>
        <v>1019</v>
      </c>
      <c r="BA217" s="4">
        <f t="shared" si="156"/>
        <v>0</v>
      </c>
      <c r="BB217" s="4">
        <f t="shared" si="157"/>
        <v>0</v>
      </c>
      <c r="BC217" s="4" t="str">
        <f t="shared" si="158"/>
        <v>G0</v>
      </c>
      <c r="BD217" s="4">
        <f t="shared" si="159"/>
        <v>0</v>
      </c>
      <c r="BE217" s="19">
        <f t="shared" si="160"/>
        <v>2.8455000000000776</v>
      </c>
      <c r="BF217" s="19">
        <f t="shared" si="161"/>
        <v>3.0881823537480182</v>
      </c>
      <c r="BG217" s="19">
        <f t="shared" si="162"/>
        <v>-172.86605289058568</v>
      </c>
      <c r="BH217" s="1" t="str">
        <f t="shared" si="163"/>
        <v>T,2401,242.2,144.8,5,12,1018.9,0,0,G0,0</v>
      </c>
      <c r="BI217" s="1" t="str">
        <f t="shared" si="164"/>
        <v>T,2402,245.3,145.1,5,12,1019.0,0,0,G0,0</v>
      </c>
      <c r="BJ217" s="1" t="str">
        <f t="shared" si="124"/>
        <v/>
      </c>
      <c r="BK217" s="1" t="str">
        <f t="shared" si="125"/>
        <v>242.5,144.2,5.0,28.4,0.0,268.5,30.0,268.5</v>
      </c>
    </row>
    <row r="218" spans="1:63" x14ac:dyDescent="0.2">
      <c r="A218" s="4">
        <f t="shared" si="167"/>
        <v>19</v>
      </c>
      <c r="B218" s="4">
        <f t="shared" si="126"/>
        <v>95</v>
      </c>
      <c r="C218" s="4">
        <f t="shared" si="127"/>
        <v>1</v>
      </c>
      <c r="D218" s="4">
        <v>1</v>
      </c>
      <c r="E218" s="4">
        <f t="shared" si="128"/>
        <v>19</v>
      </c>
      <c r="F218" s="19">
        <f t="shared" si="112"/>
        <v>0</v>
      </c>
      <c r="G218" s="19">
        <f t="shared" si="129"/>
        <v>0</v>
      </c>
      <c r="H218" s="19"/>
      <c r="I218" s="19">
        <f t="shared" si="130"/>
        <v>244.97001255479393</v>
      </c>
      <c r="J218" s="19">
        <f t="shared" si="131"/>
        <v>145.65999999999997</v>
      </c>
      <c r="K218" s="19"/>
      <c r="L218" s="19">
        <f t="shared" si="132"/>
        <v>24.707704769970036</v>
      </c>
      <c r="M218" s="19">
        <f t="shared" si="133"/>
        <v>14.264999999999999</v>
      </c>
      <c r="N218" s="19">
        <f t="shared" si="134"/>
        <v>28.53</v>
      </c>
      <c r="O218" s="19">
        <f t="shared" si="135"/>
        <v>0.52359877559829882</v>
      </c>
      <c r="P218" s="19">
        <f t="shared" si="136"/>
        <v>29.999999999999996</v>
      </c>
      <c r="Q218" s="19">
        <f t="shared" si="165"/>
        <v>271.32000000000005</v>
      </c>
      <c r="R218" s="19">
        <f t="shared" si="137"/>
        <v>-0.29999999999999993</v>
      </c>
      <c r="S218" s="19">
        <f t="shared" si="138"/>
        <v>0.51961524227066325</v>
      </c>
      <c r="T218" s="4" t="s">
        <v>0</v>
      </c>
      <c r="U218" s="4">
        <f t="shared" si="139"/>
        <v>2401</v>
      </c>
      <c r="V218" s="19">
        <f t="shared" si="113"/>
        <v>244.67001255479391</v>
      </c>
      <c r="W218" s="19">
        <f t="shared" si="114"/>
        <v>146.17961524227064</v>
      </c>
      <c r="X218" s="8">
        <f t="shared" si="140"/>
        <v>5</v>
      </c>
      <c r="Y218" s="4">
        <f t="shared" si="115"/>
        <v>12</v>
      </c>
      <c r="Z218" s="8">
        <f t="shared" si="141"/>
        <v>1019</v>
      </c>
      <c r="AA218" s="4">
        <f t="shared" si="142"/>
        <v>0</v>
      </c>
      <c r="AB218" s="4">
        <f t="shared" si="143"/>
        <v>0</v>
      </c>
      <c r="AC218" s="4" t="str">
        <f t="shared" si="144"/>
        <v>G0</v>
      </c>
      <c r="AD218" s="4">
        <f t="shared" si="145"/>
        <v>0</v>
      </c>
      <c r="AE218" s="4">
        <f t="shared" si="146"/>
        <v>19.100000000000001</v>
      </c>
      <c r="AF218" s="19">
        <f t="shared" si="116"/>
        <v>0</v>
      </c>
      <c r="AG218" s="19">
        <f t="shared" si="117"/>
        <v>0</v>
      </c>
      <c r="AH218" s="19"/>
      <c r="AI218" s="19">
        <f t="shared" si="118"/>
        <v>247.44727822231934</v>
      </c>
      <c r="AJ218" s="19">
        <f t="shared" si="119"/>
        <v>147.09025</v>
      </c>
      <c r="AK218" s="19"/>
      <c r="AL218" s="19">
        <f t="shared" si="120"/>
        <v>24.837608580537704</v>
      </c>
      <c r="AM218" s="19">
        <f t="shared" si="121"/>
        <v>14.34</v>
      </c>
      <c r="AN218" s="19">
        <f t="shared" si="147"/>
        <v>28.680000000000003</v>
      </c>
      <c r="AO218" s="19">
        <f t="shared" si="148"/>
        <v>0.52359877559829882</v>
      </c>
      <c r="AP218" s="19">
        <f t="shared" si="149"/>
        <v>29.999999999999996</v>
      </c>
      <c r="AQ218" s="19">
        <f t="shared" si="166"/>
        <v>274.17000000000013</v>
      </c>
      <c r="AR218" s="19">
        <f t="shared" si="150"/>
        <v>0.29999999999999993</v>
      </c>
      <c r="AS218" s="19">
        <f t="shared" si="151"/>
        <v>-0.51961524227066325</v>
      </c>
      <c r="AT218" s="4" t="s">
        <v>0</v>
      </c>
      <c r="AU218" s="4">
        <f t="shared" si="152"/>
        <v>2402</v>
      </c>
      <c r="AV218" s="19">
        <f t="shared" si="122"/>
        <v>247.74727822231935</v>
      </c>
      <c r="AW218" s="19">
        <f t="shared" si="123"/>
        <v>146.57063475772932</v>
      </c>
      <c r="AX218" s="8">
        <f t="shared" si="153"/>
        <v>5</v>
      </c>
      <c r="AY218" s="4">
        <f t="shared" si="154"/>
        <v>12</v>
      </c>
      <c r="AZ218" s="8">
        <f t="shared" si="155"/>
        <v>1019.1</v>
      </c>
      <c r="BA218" s="4">
        <f t="shared" si="156"/>
        <v>0</v>
      </c>
      <c r="BB218" s="4">
        <f t="shared" si="157"/>
        <v>0</v>
      </c>
      <c r="BC218" s="4" t="str">
        <f t="shared" si="158"/>
        <v>G0</v>
      </c>
      <c r="BD218" s="4">
        <f t="shared" si="159"/>
        <v>0</v>
      </c>
      <c r="BE218" s="19">
        <f t="shared" si="160"/>
        <v>2.8605000000000396</v>
      </c>
      <c r="BF218" s="19">
        <f t="shared" si="161"/>
        <v>3.1020090667179425</v>
      </c>
      <c r="BG218" s="19">
        <f t="shared" si="162"/>
        <v>-172.75839412567149</v>
      </c>
      <c r="BH218" s="1" t="str">
        <f t="shared" si="163"/>
        <v>T,2401,244.7,146.2,5,12,1019.0,0,0,G0,0</v>
      </c>
      <c r="BI218" s="1" t="str">
        <f t="shared" si="164"/>
        <v>T,2402,247.7,146.6,5,12,1019.1,0,0,G0,0</v>
      </c>
      <c r="BJ218" s="1" t="str">
        <f t="shared" si="124"/>
        <v>T,2401,244.7,146.2,5,12,1019.0,0,0,G0,0|T,2402,247.7,146.6,5,12,1019.1,0,0,G0,0|</v>
      </c>
      <c r="BK218" s="1" t="str">
        <f t="shared" si="125"/>
        <v>245.0,145.7,5.0,28.5,0.0,271.3,30.0,271.3</v>
      </c>
    </row>
    <row r="219" spans="1:63" x14ac:dyDescent="0.2">
      <c r="A219" s="4">
        <f t="shared" si="167"/>
        <v>19.100000000000001</v>
      </c>
      <c r="B219" s="4">
        <f t="shared" si="126"/>
        <v>95.5</v>
      </c>
      <c r="C219" s="4">
        <f t="shared" si="127"/>
        <v>0</v>
      </c>
      <c r="D219" s="4">
        <v>1</v>
      </c>
      <c r="E219" s="4">
        <f t="shared" si="128"/>
        <v>19.100000000000001</v>
      </c>
      <c r="F219" s="19">
        <f t="shared" si="112"/>
        <v>0</v>
      </c>
      <c r="G219" s="19">
        <f t="shared" si="129"/>
        <v>0</v>
      </c>
      <c r="H219" s="19"/>
      <c r="I219" s="19">
        <f t="shared" si="130"/>
        <v>247.44727822231934</v>
      </c>
      <c r="J219" s="19">
        <f t="shared" si="131"/>
        <v>147.09025</v>
      </c>
      <c r="K219" s="19"/>
      <c r="L219" s="19">
        <f t="shared" si="132"/>
        <v>24.837608580537704</v>
      </c>
      <c r="M219" s="19">
        <f t="shared" si="133"/>
        <v>14.34</v>
      </c>
      <c r="N219" s="19">
        <f t="shared" si="134"/>
        <v>28.680000000000003</v>
      </c>
      <c r="O219" s="19">
        <f t="shared" si="135"/>
        <v>0.52359877559829882</v>
      </c>
      <c r="P219" s="19">
        <f t="shared" si="136"/>
        <v>29.999999999999996</v>
      </c>
      <c r="Q219" s="19">
        <f t="shared" si="165"/>
        <v>274.18050000000011</v>
      </c>
      <c r="R219" s="19">
        <f t="shared" si="137"/>
        <v>-0.29999999999999993</v>
      </c>
      <c r="S219" s="19">
        <f t="shared" si="138"/>
        <v>0.51961524227066325</v>
      </c>
      <c r="T219" s="4" t="s">
        <v>0</v>
      </c>
      <c r="U219" s="4">
        <f t="shared" si="139"/>
        <v>2401</v>
      </c>
      <c r="V219" s="19">
        <f t="shared" si="113"/>
        <v>247.14727822231933</v>
      </c>
      <c r="W219" s="19">
        <f t="shared" si="114"/>
        <v>147.60986524227067</v>
      </c>
      <c r="X219" s="8">
        <f t="shared" si="140"/>
        <v>5</v>
      </c>
      <c r="Y219" s="4">
        <f t="shared" si="115"/>
        <v>12</v>
      </c>
      <c r="Z219" s="8">
        <f t="shared" si="141"/>
        <v>1019.1</v>
      </c>
      <c r="AA219" s="4">
        <f t="shared" si="142"/>
        <v>0</v>
      </c>
      <c r="AB219" s="4">
        <f t="shared" si="143"/>
        <v>0</v>
      </c>
      <c r="AC219" s="4" t="str">
        <f t="shared" si="144"/>
        <v>G0</v>
      </c>
      <c r="AD219" s="4">
        <f t="shared" si="145"/>
        <v>0</v>
      </c>
      <c r="AE219" s="4">
        <f t="shared" si="146"/>
        <v>19.200000000000003</v>
      </c>
      <c r="AF219" s="19">
        <f t="shared" si="116"/>
        <v>0</v>
      </c>
      <c r="AG219" s="19">
        <f t="shared" si="117"/>
        <v>0</v>
      </c>
      <c r="AH219" s="19"/>
      <c r="AI219" s="19">
        <f t="shared" si="118"/>
        <v>249.93753427090149</v>
      </c>
      <c r="AJ219" s="19">
        <f t="shared" si="119"/>
        <v>148.52800000000005</v>
      </c>
      <c r="AK219" s="19"/>
      <c r="AL219" s="19">
        <f t="shared" si="120"/>
        <v>24.96751239110537</v>
      </c>
      <c r="AM219" s="19">
        <f t="shared" si="121"/>
        <v>14.415000000000001</v>
      </c>
      <c r="AN219" s="19">
        <f t="shared" si="147"/>
        <v>28.830000000000005</v>
      </c>
      <c r="AO219" s="19">
        <f t="shared" si="148"/>
        <v>0.52359877559829882</v>
      </c>
      <c r="AP219" s="19">
        <f t="shared" si="149"/>
        <v>29.999999999999996</v>
      </c>
      <c r="AQ219" s="19">
        <f t="shared" si="166"/>
        <v>277.04550000000017</v>
      </c>
      <c r="AR219" s="19">
        <f t="shared" si="150"/>
        <v>0.29999999999999993</v>
      </c>
      <c r="AS219" s="19">
        <f t="shared" si="151"/>
        <v>-0.51961524227066325</v>
      </c>
      <c r="AT219" s="4" t="s">
        <v>0</v>
      </c>
      <c r="AU219" s="4">
        <f t="shared" si="152"/>
        <v>2402</v>
      </c>
      <c r="AV219" s="19">
        <f t="shared" si="122"/>
        <v>250.23753427090151</v>
      </c>
      <c r="AW219" s="19">
        <f t="shared" si="123"/>
        <v>148.00838475772937</v>
      </c>
      <c r="AX219" s="8">
        <f t="shared" si="153"/>
        <v>5</v>
      </c>
      <c r="AY219" s="4">
        <f t="shared" si="154"/>
        <v>12</v>
      </c>
      <c r="AZ219" s="8">
        <f t="shared" si="155"/>
        <v>1019.2</v>
      </c>
      <c r="BA219" s="4">
        <f t="shared" si="156"/>
        <v>0</v>
      </c>
      <c r="BB219" s="4">
        <f t="shared" si="157"/>
        <v>0</v>
      </c>
      <c r="BC219" s="4" t="str">
        <f t="shared" si="158"/>
        <v>G0</v>
      </c>
      <c r="BD219" s="4">
        <f t="shared" si="159"/>
        <v>0</v>
      </c>
      <c r="BE219" s="19">
        <f t="shared" si="160"/>
        <v>2.8755000000000259</v>
      </c>
      <c r="BF219" s="19">
        <f t="shared" si="161"/>
        <v>3.1158466345441598</v>
      </c>
      <c r="BG219" s="19">
        <f t="shared" si="162"/>
        <v>-172.6516912183815</v>
      </c>
      <c r="BH219" s="1" t="str">
        <f t="shared" si="163"/>
        <v>T,2401,247.1,147.6,5,12,1019.1,0,0,G0,0</v>
      </c>
      <c r="BI219" s="1" t="str">
        <f t="shared" si="164"/>
        <v>T,2402,250.2,148.0,5,12,1019.2,0,0,G0,0</v>
      </c>
      <c r="BJ219" s="1" t="str">
        <f t="shared" si="124"/>
        <v/>
      </c>
      <c r="BK219" s="1" t="str">
        <f t="shared" si="125"/>
        <v>247.4,147.1,5.0,28.7,0.0,274.2,30.0,274.2</v>
      </c>
    </row>
    <row r="220" spans="1:63" x14ac:dyDescent="0.2">
      <c r="A220" s="4">
        <f t="shared" si="167"/>
        <v>19.200000000000003</v>
      </c>
      <c r="B220" s="4">
        <f t="shared" si="126"/>
        <v>96.000000000000014</v>
      </c>
      <c r="C220" s="4">
        <f t="shared" si="127"/>
        <v>1</v>
      </c>
      <c r="D220" s="4">
        <v>1</v>
      </c>
      <c r="E220" s="4">
        <f t="shared" si="128"/>
        <v>19.200000000000003</v>
      </c>
      <c r="F220" s="19">
        <f t="shared" ref="F220:F228" si="168">$B$14 + $D$14*$E220 + 0.5*$F$14*$E220*$E220</f>
        <v>0</v>
      </c>
      <c r="G220" s="19">
        <f t="shared" si="129"/>
        <v>0</v>
      </c>
      <c r="H220" s="19"/>
      <c r="I220" s="19">
        <f t="shared" si="130"/>
        <v>249.93753427090149</v>
      </c>
      <c r="J220" s="19">
        <f t="shared" si="131"/>
        <v>148.52800000000005</v>
      </c>
      <c r="K220" s="19"/>
      <c r="L220" s="19">
        <f t="shared" si="132"/>
        <v>24.96751239110537</v>
      </c>
      <c r="M220" s="19">
        <f t="shared" si="133"/>
        <v>14.415000000000001</v>
      </c>
      <c r="N220" s="19">
        <f t="shared" si="134"/>
        <v>28.830000000000005</v>
      </c>
      <c r="O220" s="19">
        <f t="shared" si="135"/>
        <v>0.52359877559829882</v>
      </c>
      <c r="P220" s="19">
        <f t="shared" si="136"/>
        <v>29.999999999999996</v>
      </c>
      <c r="Q220" s="19">
        <f t="shared" si="165"/>
        <v>277.05600000000015</v>
      </c>
      <c r="R220" s="19">
        <f t="shared" si="137"/>
        <v>-0.29999999999999993</v>
      </c>
      <c r="S220" s="19">
        <f t="shared" si="138"/>
        <v>0.51961524227066325</v>
      </c>
      <c r="T220" s="4" t="s">
        <v>0</v>
      </c>
      <c r="U220" s="4">
        <f t="shared" si="139"/>
        <v>2401</v>
      </c>
      <c r="V220" s="19">
        <f t="shared" ref="V220:V228" si="169">I220+R220</f>
        <v>249.63753427090148</v>
      </c>
      <c r="W220" s="19">
        <f t="shared" ref="W220:W228" si="170">J220+S220</f>
        <v>149.04761524227072</v>
      </c>
      <c r="X220" s="8">
        <f t="shared" si="140"/>
        <v>5</v>
      </c>
      <c r="Y220" s="4">
        <f t="shared" ref="Y220:Y228" si="171">$B$22</f>
        <v>12</v>
      </c>
      <c r="Z220" s="8">
        <f t="shared" si="141"/>
        <v>1019.2</v>
      </c>
      <c r="AA220" s="4">
        <f t="shared" si="142"/>
        <v>0</v>
      </c>
      <c r="AB220" s="4">
        <f t="shared" si="143"/>
        <v>0</v>
      </c>
      <c r="AC220" s="4" t="str">
        <f t="shared" si="144"/>
        <v>G0</v>
      </c>
      <c r="AD220" s="4">
        <f t="shared" si="145"/>
        <v>0</v>
      </c>
      <c r="AE220" s="4">
        <f t="shared" si="146"/>
        <v>19.300000000000004</v>
      </c>
      <c r="AF220" s="19">
        <f t="shared" ref="AF220:AF228" si="172">$B$14 + $D$14*$AE220 + 0.5*$F$14*$AE220*$AE220</f>
        <v>0</v>
      </c>
      <c r="AG220" s="19">
        <f t="shared" ref="AG220:AG228" si="173">$D$14+ $F$14*$AE220</f>
        <v>0</v>
      </c>
      <c r="AH220" s="19"/>
      <c r="AI220" s="19">
        <f t="shared" ref="AI220:AI228" si="174">$B$7 + $B$10*$AE220 + 0.5*$B$12*$AE220*$AE220 + $B$13*COS(AF220)</f>
        <v>252.44078070054047</v>
      </c>
      <c r="AJ220" s="19">
        <f t="shared" ref="AJ220:AJ228" si="175">$D$7 + $D$10*$AE220 + 0.5*$D$12*$AE220*$AE220 + $B$13*SIN(AF220)</f>
        <v>149.97325000000004</v>
      </c>
      <c r="AK220" s="19"/>
      <c r="AL220" s="19">
        <f t="shared" ref="AL220:AL228" si="176">$B$10 + $B$12*$AE220 - $B$13*SIN(AF220)*AG220</f>
        <v>25.097416201673038</v>
      </c>
      <c r="AM220" s="19">
        <f t="shared" ref="AM220:AM228" si="177">$D$10 + $D$12*$AE220 + $B$13*COS(AF220)*AG220</f>
        <v>14.490000000000002</v>
      </c>
      <c r="AN220" s="19">
        <f t="shared" si="147"/>
        <v>28.980000000000004</v>
      </c>
      <c r="AO220" s="19">
        <f t="shared" si="148"/>
        <v>0.52359877559829882</v>
      </c>
      <c r="AP220" s="19">
        <f t="shared" si="149"/>
        <v>29.999999999999996</v>
      </c>
      <c r="AQ220" s="19">
        <f t="shared" si="166"/>
        <v>279.93600000000021</v>
      </c>
      <c r="AR220" s="19">
        <f t="shared" si="150"/>
        <v>0.29999999999999993</v>
      </c>
      <c r="AS220" s="19">
        <f t="shared" si="151"/>
        <v>-0.51961524227066325</v>
      </c>
      <c r="AT220" s="4" t="s">
        <v>0</v>
      </c>
      <c r="AU220" s="4">
        <f t="shared" si="152"/>
        <v>2402</v>
      </c>
      <c r="AV220" s="19">
        <f t="shared" ref="AV220:AV228" si="178">AI220+AR220</f>
        <v>252.74078070054048</v>
      </c>
      <c r="AW220" s="19">
        <f t="shared" ref="AW220:AW228" si="179">AJ220+AS220</f>
        <v>149.45363475772936</v>
      </c>
      <c r="AX220" s="8">
        <f t="shared" si="153"/>
        <v>5</v>
      </c>
      <c r="AY220" s="4">
        <f t="shared" si="154"/>
        <v>12</v>
      </c>
      <c r="AZ220" s="8">
        <f t="shared" si="155"/>
        <v>1019.3</v>
      </c>
      <c r="BA220" s="4">
        <f t="shared" si="156"/>
        <v>0</v>
      </c>
      <c r="BB220" s="4">
        <f t="shared" si="157"/>
        <v>0</v>
      </c>
      <c r="BC220" s="4" t="str">
        <f t="shared" si="158"/>
        <v>G0</v>
      </c>
      <c r="BD220" s="4">
        <f t="shared" si="159"/>
        <v>0</v>
      </c>
      <c r="BE220" s="19">
        <f t="shared" si="160"/>
        <v>2.8905000000000438</v>
      </c>
      <c r="BF220" s="19">
        <f t="shared" si="161"/>
        <v>3.1296949132464125</v>
      </c>
      <c r="BG220" s="19">
        <f t="shared" si="162"/>
        <v>-172.54593222536201</v>
      </c>
      <c r="BH220" s="1" t="str">
        <f t="shared" si="163"/>
        <v>T,2401,249.6,149.0,5,12,1019.2,0,0,G0,0</v>
      </c>
      <c r="BI220" s="1" t="str">
        <f t="shared" si="164"/>
        <v>T,2402,252.7,149.5,5,12,1019.3,0,0,G0,0</v>
      </c>
      <c r="BJ220" s="1" t="str">
        <f t="shared" ref="BJ220:BJ228" si="180">IF(C220=1,CONCATENATE(BH220,$BH$25,BI220,$BH$25),"")</f>
        <v>T,2401,249.6,149.0,5,12,1019.2,0,0,G0,0|T,2402,252.7,149.5,5,12,1019.3,0,0,G0,0|</v>
      </c>
      <c r="BK220" s="1" t="str">
        <f t="shared" ref="BK220:BK228" si="181">CONCATENATE(TEXT(I220,"0.0"),",",TEXT(J220,"0.0"),",",TEXT($F$7,"0.0"),",",TEXT(N220,"0.0"),",",TEXT(0,"0.0"),",",TEXT($Q220,"0.0"),",",TEXT($P220,"0.0"),",",TEXT($Q220,"0.0"))</f>
        <v>249.9,148.5,5.0,28.8,0.0,277.1,30.0,277.1</v>
      </c>
    </row>
    <row r="221" spans="1:63" x14ac:dyDescent="0.2">
      <c r="A221" s="4">
        <f t="shared" si="167"/>
        <v>19.300000000000004</v>
      </c>
      <c r="B221" s="4">
        <f t="shared" ref="B221:B228" si="182">A221/$B$17</f>
        <v>96.500000000000014</v>
      </c>
      <c r="C221" s="4">
        <f t="shared" ref="C221:C228" si="183">IF(B221-INT(B221+0.001)&gt;0.001,0,1)</f>
        <v>0</v>
      </c>
      <c r="D221" s="4">
        <v>1</v>
      </c>
      <c r="E221" s="4">
        <f t="shared" ref="E221:E228" si="184">$A221+$B$21</f>
        <v>19.300000000000004</v>
      </c>
      <c r="F221" s="19">
        <f t="shared" si="168"/>
        <v>0</v>
      </c>
      <c r="G221" s="19">
        <f t="shared" ref="G221:G228" si="185">$D$14 + $F$14*$E221</f>
        <v>0</v>
      </c>
      <c r="H221" s="19"/>
      <c r="I221" s="19">
        <f t="shared" ref="I221:I228" si="186">$B$7 + $B$10*$E221 +  0.5*$B$12*$E221*$E221 + $B$13*COS(F221)</f>
        <v>252.44078070054047</v>
      </c>
      <c r="J221" s="19">
        <f t="shared" ref="J221:J228" si="187">$D$7 + $D$10*$E221 + 0.5*$D$12*$E221*$E221 + $B$13*SIN(F221)</f>
        <v>149.97325000000004</v>
      </c>
      <c r="K221" s="19"/>
      <c r="L221" s="19">
        <f t="shared" ref="L221:L228" si="188">$B$10 + $B$12*$E221 - $B$13*SIN(F221)*$G221</f>
        <v>25.097416201673038</v>
      </c>
      <c r="M221" s="19">
        <f t="shared" ref="M221:M228" si="189">$D$10 + $D$12*$E221 + $B$13*COS(F221)*$G221</f>
        <v>14.490000000000002</v>
      </c>
      <c r="N221" s="19">
        <f t="shared" ref="N221:N228" si="190">SQRT(L221*L221+M221*M221)</f>
        <v>28.980000000000004</v>
      </c>
      <c r="O221" s="19">
        <f t="shared" ref="O221:O228" si="191">ATAN2(L221,M221)</f>
        <v>0.52359877559829882</v>
      </c>
      <c r="P221" s="19">
        <f t="shared" ref="P221:P228" si="192">O221/$H$12</f>
        <v>29.999999999999996</v>
      </c>
      <c r="Q221" s="19">
        <f t="shared" si="165"/>
        <v>279.94650000000019</v>
      </c>
      <c r="R221" s="19">
        <f t="shared" ref="R221:R228" si="193">$B$20*COS(O221)-$D$20*SIN(O221)</f>
        <v>-0.29999999999999993</v>
      </c>
      <c r="S221" s="19">
        <f t="shared" ref="S221:S228" si="194">$B$20*SIN(O221)+$D$20*COS(O221)</f>
        <v>0.51961524227066325</v>
      </c>
      <c r="T221" s="4" t="s">
        <v>0</v>
      </c>
      <c r="U221" s="4">
        <f t="shared" ref="U221:U228" si="195">$B$19</f>
        <v>2401</v>
      </c>
      <c r="V221" s="19">
        <f t="shared" si="169"/>
        <v>252.14078070054046</v>
      </c>
      <c r="W221" s="19">
        <f t="shared" si="170"/>
        <v>150.49286524227071</v>
      </c>
      <c r="X221" s="8">
        <f t="shared" ref="X221:X228" si="196">$F$7</f>
        <v>5</v>
      </c>
      <c r="Y221" s="4">
        <f t="shared" si="171"/>
        <v>12</v>
      </c>
      <c r="Z221" s="8">
        <f t="shared" ref="Z221:Z228" si="197">$B$5 + E221</f>
        <v>1019.3</v>
      </c>
      <c r="AA221" s="4">
        <f t="shared" ref="AA221:AA228" si="198">$J$19</f>
        <v>0</v>
      </c>
      <c r="AB221" s="4">
        <f t="shared" ref="AB221:AB228" si="199">$J$20</f>
        <v>0</v>
      </c>
      <c r="AC221" s="4" t="str">
        <f t="shared" ref="AC221:AC228" si="200">$J$21</f>
        <v>G0</v>
      </c>
      <c r="AD221" s="4">
        <f t="shared" ref="AD221:AD228" si="201">$J$22</f>
        <v>0</v>
      </c>
      <c r="AE221" s="4">
        <f t="shared" ref="AE221:AE228" si="202">$A221+$F$21</f>
        <v>19.400000000000006</v>
      </c>
      <c r="AF221" s="19">
        <f t="shared" si="172"/>
        <v>0</v>
      </c>
      <c r="AG221" s="19">
        <f t="shared" si="173"/>
        <v>0</v>
      </c>
      <c r="AH221" s="19"/>
      <c r="AI221" s="19">
        <f t="shared" si="174"/>
        <v>254.95701751123619</v>
      </c>
      <c r="AJ221" s="19">
        <f t="shared" si="175"/>
        <v>151.42600000000007</v>
      </c>
      <c r="AK221" s="19"/>
      <c r="AL221" s="19">
        <f t="shared" si="176"/>
        <v>25.227320012240707</v>
      </c>
      <c r="AM221" s="19">
        <f t="shared" si="177"/>
        <v>14.565000000000003</v>
      </c>
      <c r="AN221" s="19">
        <f t="shared" ref="AN221:AN228" si="203">SQRT(AL221*AL221+AM221*AM221)</f>
        <v>29.13000000000001</v>
      </c>
      <c r="AO221" s="19">
        <f t="shared" ref="AO221:AO228" si="204">ATAN2(AL221,AM221)</f>
        <v>0.52359877559829882</v>
      </c>
      <c r="AP221" s="19">
        <f t="shared" ref="AP221:AP228" si="205">AO221/$H$12</f>
        <v>29.999999999999996</v>
      </c>
      <c r="AQ221" s="19">
        <f t="shared" si="166"/>
        <v>282.84150000000022</v>
      </c>
      <c r="AR221" s="19">
        <f t="shared" ref="AR221:AR228" si="206">$F$20*COS(AO221)-$H$20*SIN(AO221)</f>
        <v>0.29999999999999993</v>
      </c>
      <c r="AS221" s="19">
        <f t="shared" ref="AS221:AS228" si="207">$F$20*SIN(AO221)+$H$20*COS(AO221)</f>
        <v>-0.51961524227066325</v>
      </c>
      <c r="AT221" s="4" t="s">
        <v>0</v>
      </c>
      <c r="AU221" s="4">
        <f t="shared" ref="AU221:AU228" si="208">$F$19</f>
        <v>2402</v>
      </c>
      <c r="AV221" s="19">
        <f t="shared" si="178"/>
        <v>255.2570175112362</v>
      </c>
      <c r="AW221" s="19">
        <f t="shared" si="179"/>
        <v>150.9063847577294</v>
      </c>
      <c r="AX221" s="8">
        <f t="shared" ref="AX221:AX228" si="209">$F$7</f>
        <v>5</v>
      </c>
      <c r="AY221" s="4">
        <f t="shared" ref="AY221:AY228" si="210">$F$22</f>
        <v>12</v>
      </c>
      <c r="AZ221" s="8">
        <f t="shared" ref="AZ221:AZ228" si="211">$B$5 + AE221</f>
        <v>1019.4</v>
      </c>
      <c r="BA221" s="4">
        <f t="shared" ref="BA221:BA228" si="212">$J$19</f>
        <v>0</v>
      </c>
      <c r="BB221" s="4">
        <f t="shared" ref="BB221:BB228" si="213">$J$20</f>
        <v>0</v>
      </c>
      <c r="BC221" s="4" t="str">
        <f t="shared" ref="BC221:BC228" si="214">$J$21</f>
        <v>G0</v>
      </c>
      <c r="BD221" s="4">
        <f t="shared" ref="BD221:BD228" si="215">$J$22</f>
        <v>0</v>
      </c>
      <c r="BE221" s="19">
        <f t="shared" ref="BE221:BE228" si="216">SQRT((I221-AI221)*(I221-AI221)+(J221-AJ221)*(J221-AJ221))</f>
        <v>2.9055000000000444</v>
      </c>
      <c r="BF221" s="19">
        <f t="shared" ref="BF221:BF228" si="217">SQRT((V221-AV221)*(V221-AV221)+(W221-AW221)*(W221-AW221))</f>
        <v>3.1435537612708866</v>
      </c>
      <c r="BG221" s="19">
        <f t="shared" ref="BG221:BG228" si="218">ATAN2(V221-AV221,W221-AW221)/$H$12</f>
        <v>-172.44110538789693</v>
      </c>
      <c r="BH221" s="1" t="str">
        <f t="shared" ref="BH221:BH228" si="219">CONCATENATE(T221,",",U221,",",TEXT(V221,"0.0"),",",TEXT(W221,"0.0"),",",X221,",",Y221,",",TEXT(Z221,"0.0"),",",AA221,",",AB221,",",AC221,",",AD221)</f>
        <v>T,2401,252.1,150.5,5,12,1019.3,0,0,G0,0</v>
      </c>
      <c r="BI221" s="1" t="str">
        <f t="shared" ref="BI221:BI228" si="220">CONCATENATE(AT221,",",AU221,",",TEXT(AV221,"0.0"),",",TEXT(AW221,"0.0"),",",AX221,",",AY221,",",TEXT(AZ221,"0.0"),",",BA221,",",BB221,",",BC221,",",BD221)</f>
        <v>T,2402,255.3,150.9,5,12,1019.4,0,0,G0,0</v>
      </c>
      <c r="BJ221" s="1" t="str">
        <f t="shared" si="180"/>
        <v/>
      </c>
      <c r="BK221" s="1" t="str">
        <f t="shared" si="181"/>
        <v>252.4,150.0,5.0,29.0,0.0,279.9,30.0,279.9</v>
      </c>
    </row>
    <row r="222" spans="1:63" x14ac:dyDescent="0.2">
      <c r="A222" s="4">
        <f t="shared" si="167"/>
        <v>19.400000000000006</v>
      </c>
      <c r="B222" s="4">
        <f t="shared" si="182"/>
        <v>97.000000000000028</v>
      </c>
      <c r="C222" s="4">
        <f t="shared" si="183"/>
        <v>1</v>
      </c>
      <c r="D222" s="4">
        <v>1</v>
      </c>
      <c r="E222" s="4">
        <f t="shared" si="184"/>
        <v>19.400000000000006</v>
      </c>
      <c r="F222" s="19">
        <f t="shared" si="168"/>
        <v>0</v>
      </c>
      <c r="G222" s="19">
        <f t="shared" si="185"/>
        <v>0</v>
      </c>
      <c r="H222" s="19"/>
      <c r="I222" s="19">
        <f t="shared" si="186"/>
        <v>254.95701751123619</v>
      </c>
      <c r="J222" s="19">
        <f t="shared" si="187"/>
        <v>151.42600000000007</v>
      </c>
      <c r="K222" s="19"/>
      <c r="L222" s="19">
        <f t="shared" si="188"/>
        <v>25.227320012240707</v>
      </c>
      <c r="M222" s="19">
        <f t="shared" si="189"/>
        <v>14.565000000000003</v>
      </c>
      <c r="N222" s="19">
        <f t="shared" si="190"/>
        <v>29.13000000000001</v>
      </c>
      <c r="O222" s="19">
        <f t="shared" si="191"/>
        <v>0.52359877559829882</v>
      </c>
      <c r="P222" s="19">
        <f t="shared" si="192"/>
        <v>29.999999999999996</v>
      </c>
      <c r="Q222" s="19">
        <f t="shared" ref="Q222:Q228" si="221">Q221+ SQRT( (I222-I221)* (I222-I221) + (J222-J221)* (J222-J221))</f>
        <v>282.8520000000002</v>
      </c>
      <c r="R222" s="19">
        <f t="shared" si="193"/>
        <v>-0.29999999999999993</v>
      </c>
      <c r="S222" s="19">
        <f t="shared" si="194"/>
        <v>0.51961524227066325</v>
      </c>
      <c r="T222" s="4" t="s">
        <v>0</v>
      </c>
      <c r="U222" s="4">
        <f t="shared" si="195"/>
        <v>2401</v>
      </c>
      <c r="V222" s="19">
        <f t="shared" si="169"/>
        <v>254.65701751123618</v>
      </c>
      <c r="W222" s="19">
        <f t="shared" si="170"/>
        <v>151.94561524227075</v>
      </c>
      <c r="X222" s="8">
        <f t="shared" si="196"/>
        <v>5</v>
      </c>
      <c r="Y222" s="4">
        <f t="shared" si="171"/>
        <v>12</v>
      </c>
      <c r="Z222" s="8">
        <f t="shared" si="197"/>
        <v>1019.4</v>
      </c>
      <c r="AA222" s="4">
        <f t="shared" si="198"/>
        <v>0</v>
      </c>
      <c r="AB222" s="4">
        <f t="shared" si="199"/>
        <v>0</v>
      </c>
      <c r="AC222" s="4" t="str">
        <f t="shared" si="200"/>
        <v>G0</v>
      </c>
      <c r="AD222" s="4">
        <f t="shared" si="201"/>
        <v>0</v>
      </c>
      <c r="AE222" s="4">
        <f t="shared" si="202"/>
        <v>19.500000000000007</v>
      </c>
      <c r="AF222" s="19">
        <f t="shared" si="172"/>
        <v>0</v>
      </c>
      <c r="AG222" s="19">
        <f t="shared" si="173"/>
        <v>0</v>
      </c>
      <c r="AH222" s="19"/>
      <c r="AI222" s="19">
        <f t="shared" si="174"/>
        <v>257.4862447029887</v>
      </c>
      <c r="AJ222" s="19">
        <f t="shared" si="175"/>
        <v>152.88625000000008</v>
      </c>
      <c r="AK222" s="19"/>
      <c r="AL222" s="19">
        <f t="shared" si="176"/>
        <v>25.357223822808376</v>
      </c>
      <c r="AM222" s="19">
        <f t="shared" si="177"/>
        <v>14.640000000000004</v>
      </c>
      <c r="AN222" s="19">
        <f t="shared" si="203"/>
        <v>29.280000000000012</v>
      </c>
      <c r="AO222" s="19">
        <f t="shared" si="204"/>
        <v>0.52359877559829882</v>
      </c>
      <c r="AP222" s="19">
        <f t="shared" si="205"/>
        <v>29.999999999999996</v>
      </c>
      <c r="AQ222" s="19">
        <f t="shared" ref="AQ222:AQ228" si="222">AQ221+ SQRT( (AI222-AI221)* (AI222-AI221) + (AJ222-AJ221)* (AJ222-AJ221))</f>
        <v>285.76200000000028</v>
      </c>
      <c r="AR222" s="19">
        <f t="shared" si="206"/>
        <v>0.29999999999999993</v>
      </c>
      <c r="AS222" s="19">
        <f t="shared" si="207"/>
        <v>-0.51961524227066325</v>
      </c>
      <c r="AT222" s="4" t="s">
        <v>0</v>
      </c>
      <c r="AU222" s="4">
        <f t="shared" si="208"/>
        <v>2402</v>
      </c>
      <c r="AV222" s="19">
        <f t="shared" si="178"/>
        <v>257.78624470298871</v>
      </c>
      <c r="AW222" s="19">
        <f t="shared" si="179"/>
        <v>152.3666347577294</v>
      </c>
      <c r="AX222" s="8">
        <f t="shared" si="209"/>
        <v>5</v>
      </c>
      <c r="AY222" s="4">
        <f t="shared" si="210"/>
        <v>12</v>
      </c>
      <c r="AZ222" s="8">
        <f t="shared" si="211"/>
        <v>1019.5</v>
      </c>
      <c r="BA222" s="4">
        <f t="shared" si="212"/>
        <v>0</v>
      </c>
      <c r="BB222" s="4">
        <f t="shared" si="213"/>
        <v>0</v>
      </c>
      <c r="BC222" s="4" t="str">
        <f t="shared" si="214"/>
        <v>G0</v>
      </c>
      <c r="BD222" s="4">
        <f t="shared" si="215"/>
        <v>0</v>
      </c>
      <c r="BE222" s="19">
        <f t="shared" si="216"/>
        <v>2.9205000000000516</v>
      </c>
      <c r="BF222" s="19">
        <f t="shared" si="217"/>
        <v>3.1574230394422109</v>
      </c>
      <c r="BG222" s="19">
        <f t="shared" si="218"/>
        <v>-172.33719912868423</v>
      </c>
      <c r="BH222" s="1" t="str">
        <f t="shared" si="219"/>
        <v>T,2401,254.7,151.9,5,12,1019.4,0,0,G0,0</v>
      </c>
      <c r="BI222" s="1" t="str">
        <f t="shared" si="220"/>
        <v>T,2402,257.8,152.4,5,12,1019.5,0,0,G0,0</v>
      </c>
      <c r="BJ222" s="1" t="str">
        <f t="shared" si="180"/>
        <v>T,2401,254.7,151.9,5,12,1019.4,0,0,G0,0|T,2402,257.8,152.4,5,12,1019.5,0,0,G0,0|</v>
      </c>
      <c r="BK222" s="1" t="str">
        <f t="shared" si="181"/>
        <v>255.0,151.4,5.0,29.1,0.0,282.9,30.0,282.9</v>
      </c>
    </row>
    <row r="223" spans="1:63" x14ac:dyDescent="0.2">
      <c r="A223" s="4">
        <f t="shared" ref="A223:A228" si="223">A222+$B$16</f>
        <v>19.500000000000007</v>
      </c>
      <c r="B223" s="4">
        <f t="shared" si="182"/>
        <v>97.500000000000028</v>
      </c>
      <c r="C223" s="4">
        <f t="shared" si="183"/>
        <v>0</v>
      </c>
      <c r="D223" s="4">
        <v>1</v>
      </c>
      <c r="E223" s="4">
        <f t="shared" si="184"/>
        <v>19.500000000000007</v>
      </c>
      <c r="F223" s="19">
        <f t="shared" si="168"/>
        <v>0</v>
      </c>
      <c r="G223" s="19">
        <f t="shared" si="185"/>
        <v>0</v>
      </c>
      <c r="H223" s="19"/>
      <c r="I223" s="19">
        <f t="shared" si="186"/>
        <v>257.4862447029887</v>
      </c>
      <c r="J223" s="19">
        <f t="shared" si="187"/>
        <v>152.88625000000008</v>
      </c>
      <c r="K223" s="19"/>
      <c r="L223" s="19">
        <f t="shared" si="188"/>
        <v>25.357223822808376</v>
      </c>
      <c r="M223" s="19">
        <f t="shared" si="189"/>
        <v>14.640000000000004</v>
      </c>
      <c r="N223" s="19">
        <f t="shared" si="190"/>
        <v>29.280000000000012</v>
      </c>
      <c r="O223" s="19">
        <f t="shared" si="191"/>
        <v>0.52359877559829882</v>
      </c>
      <c r="P223" s="19">
        <f t="shared" si="192"/>
        <v>29.999999999999996</v>
      </c>
      <c r="Q223" s="19">
        <f t="shared" si="221"/>
        <v>285.77250000000026</v>
      </c>
      <c r="R223" s="19">
        <f t="shared" si="193"/>
        <v>-0.29999999999999993</v>
      </c>
      <c r="S223" s="19">
        <f t="shared" si="194"/>
        <v>0.51961524227066325</v>
      </c>
      <c r="T223" s="4" t="s">
        <v>0</v>
      </c>
      <c r="U223" s="4">
        <f t="shared" si="195"/>
        <v>2401</v>
      </c>
      <c r="V223" s="19">
        <f t="shared" si="169"/>
        <v>257.18624470298869</v>
      </c>
      <c r="W223" s="19">
        <f t="shared" si="170"/>
        <v>153.40586524227075</v>
      </c>
      <c r="X223" s="8">
        <f t="shared" si="196"/>
        <v>5</v>
      </c>
      <c r="Y223" s="4">
        <f t="shared" si="171"/>
        <v>12</v>
      </c>
      <c r="Z223" s="8">
        <f t="shared" si="197"/>
        <v>1019.5</v>
      </c>
      <c r="AA223" s="4">
        <f t="shared" si="198"/>
        <v>0</v>
      </c>
      <c r="AB223" s="4">
        <f t="shared" si="199"/>
        <v>0</v>
      </c>
      <c r="AC223" s="4" t="str">
        <f t="shared" si="200"/>
        <v>G0</v>
      </c>
      <c r="AD223" s="4">
        <f t="shared" si="201"/>
        <v>0</v>
      </c>
      <c r="AE223" s="4">
        <f t="shared" si="202"/>
        <v>19.600000000000009</v>
      </c>
      <c r="AF223" s="19">
        <f t="shared" si="172"/>
        <v>0</v>
      </c>
      <c r="AG223" s="19">
        <f t="shared" si="173"/>
        <v>0</v>
      </c>
      <c r="AH223" s="19"/>
      <c r="AI223" s="19">
        <f t="shared" si="174"/>
        <v>260.02846227579789</v>
      </c>
      <c r="AJ223" s="19">
        <f t="shared" si="175"/>
        <v>154.35400000000013</v>
      </c>
      <c r="AK223" s="19"/>
      <c r="AL223" s="19">
        <f t="shared" si="176"/>
        <v>25.487127633376041</v>
      </c>
      <c r="AM223" s="19">
        <f t="shared" si="177"/>
        <v>14.715000000000005</v>
      </c>
      <c r="AN223" s="19">
        <f t="shared" si="203"/>
        <v>29.43000000000001</v>
      </c>
      <c r="AO223" s="19">
        <f t="shared" si="204"/>
        <v>0.52359877559829882</v>
      </c>
      <c r="AP223" s="19">
        <f t="shared" si="205"/>
        <v>29.999999999999996</v>
      </c>
      <c r="AQ223" s="19">
        <f t="shared" si="222"/>
        <v>288.69750000000028</v>
      </c>
      <c r="AR223" s="19">
        <f t="shared" si="206"/>
        <v>0.29999999999999993</v>
      </c>
      <c r="AS223" s="19">
        <f t="shared" si="207"/>
        <v>-0.51961524227066325</v>
      </c>
      <c r="AT223" s="4" t="s">
        <v>0</v>
      </c>
      <c r="AU223" s="4">
        <f t="shared" si="208"/>
        <v>2402</v>
      </c>
      <c r="AV223" s="19">
        <f t="shared" si="178"/>
        <v>260.3284622757979</v>
      </c>
      <c r="AW223" s="19">
        <f t="shared" si="179"/>
        <v>153.83438475772945</v>
      </c>
      <c r="AX223" s="8">
        <f t="shared" si="209"/>
        <v>5</v>
      </c>
      <c r="AY223" s="4">
        <f t="shared" si="210"/>
        <v>12</v>
      </c>
      <c r="AZ223" s="8">
        <f t="shared" si="211"/>
        <v>1019.6</v>
      </c>
      <c r="BA223" s="4">
        <f t="shared" si="212"/>
        <v>0</v>
      </c>
      <c r="BB223" s="4">
        <f t="shared" si="213"/>
        <v>0</v>
      </c>
      <c r="BC223" s="4" t="str">
        <f t="shared" si="214"/>
        <v>G0</v>
      </c>
      <c r="BD223" s="4">
        <f t="shared" si="215"/>
        <v>0</v>
      </c>
      <c r="BE223" s="19">
        <f t="shared" si="216"/>
        <v>2.9355000000000029</v>
      </c>
      <c r="BF223" s="19">
        <f t="shared" si="217"/>
        <v>3.1713026109155837</v>
      </c>
      <c r="BG223" s="19">
        <f t="shared" si="218"/>
        <v>-172.23420204864226</v>
      </c>
      <c r="BH223" s="1" t="str">
        <f t="shared" si="219"/>
        <v>T,2401,257.2,153.4,5,12,1019.5,0,0,G0,0</v>
      </c>
      <c r="BI223" s="1" t="str">
        <f t="shared" si="220"/>
        <v>T,2402,260.3,153.8,5,12,1019.6,0,0,G0,0</v>
      </c>
      <c r="BJ223" s="1" t="str">
        <f t="shared" si="180"/>
        <v/>
      </c>
      <c r="BK223" s="1" t="str">
        <f t="shared" si="181"/>
        <v>257.5,152.9,5.0,29.3,0.0,285.8,30.0,285.8</v>
      </c>
    </row>
    <row r="224" spans="1:63" x14ac:dyDescent="0.2">
      <c r="A224" s="4">
        <f t="shared" si="223"/>
        <v>19.600000000000009</v>
      </c>
      <c r="B224" s="4">
        <f t="shared" si="182"/>
        <v>98.000000000000043</v>
      </c>
      <c r="C224" s="4">
        <f t="shared" si="183"/>
        <v>1</v>
      </c>
      <c r="D224" s="4">
        <v>1</v>
      </c>
      <c r="E224" s="4">
        <f t="shared" si="184"/>
        <v>19.600000000000009</v>
      </c>
      <c r="F224" s="19">
        <f t="shared" si="168"/>
        <v>0</v>
      </c>
      <c r="G224" s="19">
        <f t="shared" si="185"/>
        <v>0</v>
      </c>
      <c r="H224" s="19"/>
      <c r="I224" s="19">
        <f t="shared" si="186"/>
        <v>260.02846227579789</v>
      </c>
      <c r="J224" s="19">
        <f t="shared" si="187"/>
        <v>154.35400000000013</v>
      </c>
      <c r="K224" s="19"/>
      <c r="L224" s="19">
        <f t="shared" si="188"/>
        <v>25.487127633376041</v>
      </c>
      <c r="M224" s="19">
        <f t="shared" si="189"/>
        <v>14.715000000000005</v>
      </c>
      <c r="N224" s="19">
        <f t="shared" si="190"/>
        <v>29.43000000000001</v>
      </c>
      <c r="O224" s="19">
        <f t="shared" si="191"/>
        <v>0.52359877559829882</v>
      </c>
      <c r="P224" s="19">
        <f t="shared" si="192"/>
        <v>29.999999999999996</v>
      </c>
      <c r="Q224" s="19">
        <f t="shared" si="221"/>
        <v>288.70800000000025</v>
      </c>
      <c r="R224" s="19">
        <f t="shared" si="193"/>
        <v>-0.29999999999999993</v>
      </c>
      <c r="S224" s="19">
        <f t="shared" si="194"/>
        <v>0.51961524227066325</v>
      </c>
      <c r="T224" s="4" t="s">
        <v>0</v>
      </c>
      <c r="U224" s="4">
        <f t="shared" si="195"/>
        <v>2401</v>
      </c>
      <c r="V224" s="19">
        <f t="shared" si="169"/>
        <v>259.72846227579788</v>
      </c>
      <c r="W224" s="19">
        <f t="shared" si="170"/>
        <v>154.8736152422708</v>
      </c>
      <c r="X224" s="8">
        <f t="shared" si="196"/>
        <v>5</v>
      </c>
      <c r="Y224" s="4">
        <f t="shared" si="171"/>
        <v>12</v>
      </c>
      <c r="Z224" s="8">
        <f t="shared" si="197"/>
        <v>1019.6</v>
      </c>
      <c r="AA224" s="4">
        <f t="shared" si="198"/>
        <v>0</v>
      </c>
      <c r="AB224" s="4">
        <f t="shared" si="199"/>
        <v>0</v>
      </c>
      <c r="AC224" s="4" t="str">
        <f t="shared" si="200"/>
        <v>G0</v>
      </c>
      <c r="AD224" s="4">
        <f t="shared" si="201"/>
        <v>0</v>
      </c>
      <c r="AE224" s="4">
        <f t="shared" si="202"/>
        <v>19.70000000000001</v>
      </c>
      <c r="AF224" s="19">
        <f t="shared" si="172"/>
        <v>0</v>
      </c>
      <c r="AG224" s="19">
        <f t="shared" si="173"/>
        <v>0</v>
      </c>
      <c r="AH224" s="19"/>
      <c r="AI224" s="19">
        <f t="shared" si="174"/>
        <v>262.58367022966394</v>
      </c>
      <c r="AJ224" s="19">
        <f t="shared" si="175"/>
        <v>155.82925000000014</v>
      </c>
      <c r="AK224" s="19"/>
      <c r="AL224" s="19">
        <f t="shared" si="176"/>
        <v>25.617031443943709</v>
      </c>
      <c r="AM224" s="19">
        <f t="shared" si="177"/>
        <v>14.790000000000006</v>
      </c>
      <c r="AN224" s="19">
        <f t="shared" si="203"/>
        <v>29.580000000000016</v>
      </c>
      <c r="AO224" s="19">
        <f t="shared" si="204"/>
        <v>0.52359877559829882</v>
      </c>
      <c r="AP224" s="19">
        <f t="shared" si="205"/>
        <v>29.999999999999996</v>
      </c>
      <c r="AQ224" s="19">
        <f t="shared" si="222"/>
        <v>291.64800000000031</v>
      </c>
      <c r="AR224" s="19">
        <f t="shared" si="206"/>
        <v>0.29999999999999993</v>
      </c>
      <c r="AS224" s="19">
        <f t="shared" si="207"/>
        <v>-0.51961524227066325</v>
      </c>
      <c r="AT224" s="4" t="s">
        <v>0</v>
      </c>
      <c r="AU224" s="4">
        <f t="shared" si="208"/>
        <v>2402</v>
      </c>
      <c r="AV224" s="19">
        <f t="shared" si="178"/>
        <v>262.88367022966395</v>
      </c>
      <c r="AW224" s="19">
        <f t="shared" si="179"/>
        <v>155.30963475772947</v>
      </c>
      <c r="AX224" s="8">
        <f t="shared" si="209"/>
        <v>5</v>
      </c>
      <c r="AY224" s="4">
        <f t="shared" si="210"/>
        <v>12</v>
      </c>
      <c r="AZ224" s="8">
        <f t="shared" si="211"/>
        <v>1019.7</v>
      </c>
      <c r="BA224" s="4">
        <f t="shared" si="212"/>
        <v>0</v>
      </c>
      <c r="BB224" s="4">
        <f t="shared" si="213"/>
        <v>0</v>
      </c>
      <c r="BC224" s="4" t="str">
        <f t="shared" si="214"/>
        <v>G0</v>
      </c>
      <c r="BD224" s="4">
        <f t="shared" si="215"/>
        <v>0</v>
      </c>
      <c r="BE224" s="19">
        <f t="shared" si="216"/>
        <v>2.9505000000000594</v>
      </c>
      <c r="BF224" s="19">
        <f t="shared" si="217"/>
        <v>3.1851923411311458</v>
      </c>
      <c r="BG224" s="19">
        <f t="shared" si="218"/>
        <v>-172.13210292380336</v>
      </c>
      <c r="BH224" s="1" t="str">
        <f t="shared" si="219"/>
        <v>T,2401,259.7,154.9,5,12,1019.6,0,0,G0,0</v>
      </c>
      <c r="BI224" s="1" t="str">
        <f t="shared" si="220"/>
        <v>T,2402,262.9,155.3,5,12,1019.7,0,0,G0,0</v>
      </c>
      <c r="BJ224" s="1" t="str">
        <f t="shared" si="180"/>
        <v>T,2401,259.7,154.9,5,12,1019.6,0,0,G0,0|T,2402,262.9,155.3,5,12,1019.7,0,0,G0,0|</v>
      </c>
      <c r="BK224" s="1" t="str">
        <f t="shared" si="181"/>
        <v>260.0,154.4,5.0,29.4,0.0,288.7,30.0,288.7</v>
      </c>
    </row>
    <row r="225" spans="1:63" x14ac:dyDescent="0.2">
      <c r="A225" s="4">
        <f t="shared" si="223"/>
        <v>19.70000000000001</v>
      </c>
      <c r="B225" s="4">
        <f t="shared" si="182"/>
        <v>98.500000000000043</v>
      </c>
      <c r="C225" s="4">
        <f t="shared" si="183"/>
        <v>0</v>
      </c>
      <c r="D225" s="4">
        <v>1</v>
      </c>
      <c r="E225" s="4">
        <f t="shared" si="184"/>
        <v>19.70000000000001</v>
      </c>
      <c r="F225" s="19">
        <f t="shared" si="168"/>
        <v>0</v>
      </c>
      <c r="G225" s="19">
        <f t="shared" si="185"/>
        <v>0</v>
      </c>
      <c r="H225" s="19"/>
      <c r="I225" s="19">
        <f t="shared" si="186"/>
        <v>262.58367022966394</v>
      </c>
      <c r="J225" s="19">
        <f t="shared" si="187"/>
        <v>155.82925000000014</v>
      </c>
      <c r="K225" s="19"/>
      <c r="L225" s="19">
        <f t="shared" si="188"/>
        <v>25.617031443943709</v>
      </c>
      <c r="M225" s="19">
        <f t="shared" si="189"/>
        <v>14.790000000000006</v>
      </c>
      <c r="N225" s="19">
        <f t="shared" si="190"/>
        <v>29.580000000000016</v>
      </c>
      <c r="O225" s="19">
        <f t="shared" si="191"/>
        <v>0.52359877559829882</v>
      </c>
      <c r="P225" s="19">
        <f t="shared" si="192"/>
        <v>29.999999999999996</v>
      </c>
      <c r="Q225" s="19">
        <f t="shared" si="221"/>
        <v>291.65850000000029</v>
      </c>
      <c r="R225" s="19">
        <f t="shared" si="193"/>
        <v>-0.29999999999999993</v>
      </c>
      <c r="S225" s="19">
        <f t="shared" si="194"/>
        <v>0.51961524227066325</v>
      </c>
      <c r="T225" s="4" t="s">
        <v>0</v>
      </c>
      <c r="U225" s="4">
        <f t="shared" si="195"/>
        <v>2401</v>
      </c>
      <c r="V225" s="19">
        <f t="shared" si="169"/>
        <v>262.28367022966393</v>
      </c>
      <c r="W225" s="19">
        <f t="shared" si="170"/>
        <v>156.34886524227082</v>
      </c>
      <c r="X225" s="8">
        <f t="shared" si="196"/>
        <v>5</v>
      </c>
      <c r="Y225" s="4">
        <f t="shared" si="171"/>
        <v>12</v>
      </c>
      <c r="Z225" s="8">
        <f t="shared" si="197"/>
        <v>1019.7</v>
      </c>
      <c r="AA225" s="4">
        <f t="shared" si="198"/>
        <v>0</v>
      </c>
      <c r="AB225" s="4">
        <f t="shared" si="199"/>
        <v>0</v>
      </c>
      <c r="AC225" s="4" t="str">
        <f t="shared" si="200"/>
        <v>G0</v>
      </c>
      <c r="AD225" s="4">
        <f t="shared" si="201"/>
        <v>0</v>
      </c>
      <c r="AE225" s="4">
        <f t="shared" si="202"/>
        <v>19.800000000000011</v>
      </c>
      <c r="AF225" s="19">
        <f t="shared" si="172"/>
        <v>0</v>
      </c>
      <c r="AG225" s="19">
        <f t="shared" si="173"/>
        <v>0</v>
      </c>
      <c r="AH225" s="19"/>
      <c r="AI225" s="19">
        <f t="shared" si="174"/>
        <v>265.15186856458678</v>
      </c>
      <c r="AJ225" s="19">
        <f t="shared" si="175"/>
        <v>157.31200000000015</v>
      </c>
      <c r="AK225" s="19"/>
      <c r="AL225" s="19">
        <f t="shared" si="176"/>
        <v>25.746935254511378</v>
      </c>
      <c r="AM225" s="19">
        <f t="shared" si="177"/>
        <v>14.865000000000007</v>
      </c>
      <c r="AN225" s="19">
        <f t="shared" si="203"/>
        <v>29.730000000000018</v>
      </c>
      <c r="AO225" s="19">
        <f t="shared" si="204"/>
        <v>0.52359877559829882</v>
      </c>
      <c r="AP225" s="19">
        <f t="shared" si="205"/>
        <v>29.999999999999996</v>
      </c>
      <c r="AQ225" s="19">
        <f t="shared" si="222"/>
        <v>294.61350000000039</v>
      </c>
      <c r="AR225" s="19">
        <f t="shared" si="206"/>
        <v>0.29999999999999993</v>
      </c>
      <c r="AS225" s="19">
        <f t="shared" si="207"/>
        <v>-0.51961524227066325</v>
      </c>
      <c r="AT225" s="4" t="s">
        <v>0</v>
      </c>
      <c r="AU225" s="4">
        <f t="shared" si="208"/>
        <v>2402</v>
      </c>
      <c r="AV225" s="19">
        <f t="shared" si="178"/>
        <v>265.45186856458679</v>
      </c>
      <c r="AW225" s="19">
        <f t="shared" si="179"/>
        <v>156.79238475772948</v>
      </c>
      <c r="AX225" s="8">
        <f t="shared" si="209"/>
        <v>5</v>
      </c>
      <c r="AY225" s="4">
        <f t="shared" si="210"/>
        <v>12</v>
      </c>
      <c r="AZ225" s="8">
        <f t="shared" si="211"/>
        <v>1019.8</v>
      </c>
      <c r="BA225" s="4">
        <f t="shared" si="212"/>
        <v>0</v>
      </c>
      <c r="BB225" s="4">
        <f t="shared" si="213"/>
        <v>0</v>
      </c>
      <c r="BC225" s="4" t="str">
        <f t="shared" si="214"/>
        <v>G0</v>
      </c>
      <c r="BD225" s="4">
        <f t="shared" si="215"/>
        <v>0</v>
      </c>
      <c r="BE225" s="19">
        <f t="shared" si="216"/>
        <v>2.9655000000000808</v>
      </c>
      <c r="BF225" s="19">
        <f t="shared" si="217"/>
        <v>3.1990920977678474</v>
      </c>
      <c r="BG225" s="19">
        <f t="shared" si="218"/>
        <v>-172.03089070223663</v>
      </c>
      <c r="BH225" s="1" t="str">
        <f t="shared" si="219"/>
        <v>T,2401,262.3,156.3,5,12,1019.7,0,0,G0,0</v>
      </c>
      <c r="BI225" s="1" t="str">
        <f t="shared" si="220"/>
        <v>T,2402,265.5,156.8,5,12,1019.8,0,0,G0,0</v>
      </c>
      <c r="BJ225" s="1" t="str">
        <f t="shared" si="180"/>
        <v/>
      </c>
      <c r="BK225" s="1" t="str">
        <f t="shared" si="181"/>
        <v>262.6,155.8,5.0,29.6,0.0,291.7,30.0,291.7</v>
      </c>
    </row>
    <row r="226" spans="1:63" x14ac:dyDescent="0.2">
      <c r="A226" s="4">
        <f t="shared" si="223"/>
        <v>19.800000000000011</v>
      </c>
      <c r="B226" s="4">
        <f t="shared" si="182"/>
        <v>99.000000000000057</v>
      </c>
      <c r="C226" s="4">
        <f t="shared" si="183"/>
        <v>1</v>
      </c>
      <c r="D226" s="4">
        <v>1</v>
      </c>
      <c r="E226" s="4">
        <f t="shared" si="184"/>
        <v>19.800000000000011</v>
      </c>
      <c r="F226" s="19">
        <f t="shared" si="168"/>
        <v>0</v>
      </c>
      <c r="G226" s="19">
        <f t="shared" si="185"/>
        <v>0</v>
      </c>
      <c r="H226" s="19"/>
      <c r="I226" s="19">
        <f t="shared" si="186"/>
        <v>265.15186856458678</v>
      </c>
      <c r="J226" s="19">
        <f t="shared" si="187"/>
        <v>157.31200000000015</v>
      </c>
      <c r="K226" s="19"/>
      <c r="L226" s="19">
        <f t="shared" si="188"/>
        <v>25.746935254511378</v>
      </c>
      <c r="M226" s="19">
        <f t="shared" si="189"/>
        <v>14.865000000000007</v>
      </c>
      <c r="N226" s="19">
        <f t="shared" si="190"/>
        <v>29.730000000000018</v>
      </c>
      <c r="O226" s="19">
        <f t="shared" si="191"/>
        <v>0.52359877559829882</v>
      </c>
      <c r="P226" s="19">
        <f t="shared" si="192"/>
        <v>29.999999999999996</v>
      </c>
      <c r="Q226" s="19">
        <f t="shared" si="221"/>
        <v>294.62400000000036</v>
      </c>
      <c r="R226" s="19">
        <f t="shared" si="193"/>
        <v>-0.29999999999999993</v>
      </c>
      <c r="S226" s="19">
        <f t="shared" si="194"/>
        <v>0.51961524227066325</v>
      </c>
      <c r="T226" s="4" t="s">
        <v>0</v>
      </c>
      <c r="U226" s="4">
        <f t="shared" si="195"/>
        <v>2401</v>
      </c>
      <c r="V226" s="19">
        <f t="shared" si="169"/>
        <v>264.85186856458677</v>
      </c>
      <c r="W226" s="19">
        <f t="shared" si="170"/>
        <v>157.83161524227083</v>
      </c>
      <c r="X226" s="8">
        <f t="shared" si="196"/>
        <v>5</v>
      </c>
      <c r="Y226" s="4">
        <f t="shared" si="171"/>
        <v>12</v>
      </c>
      <c r="Z226" s="8">
        <f t="shared" si="197"/>
        <v>1019.8</v>
      </c>
      <c r="AA226" s="4">
        <f t="shared" si="198"/>
        <v>0</v>
      </c>
      <c r="AB226" s="4">
        <f t="shared" si="199"/>
        <v>0</v>
      </c>
      <c r="AC226" s="4" t="str">
        <f t="shared" si="200"/>
        <v>G0</v>
      </c>
      <c r="AD226" s="4">
        <f t="shared" si="201"/>
        <v>0</v>
      </c>
      <c r="AE226" s="4">
        <f t="shared" si="202"/>
        <v>19.900000000000013</v>
      </c>
      <c r="AF226" s="19">
        <f t="shared" si="172"/>
        <v>0</v>
      </c>
      <c r="AG226" s="19">
        <f t="shared" si="173"/>
        <v>0</v>
      </c>
      <c r="AH226" s="19"/>
      <c r="AI226" s="19">
        <f t="shared" si="174"/>
        <v>267.7330572805663</v>
      </c>
      <c r="AJ226" s="19">
        <f t="shared" si="175"/>
        <v>158.80225000000016</v>
      </c>
      <c r="AK226" s="19"/>
      <c r="AL226" s="19">
        <f t="shared" si="176"/>
        <v>25.876839065079043</v>
      </c>
      <c r="AM226" s="19">
        <f t="shared" si="177"/>
        <v>14.940000000000008</v>
      </c>
      <c r="AN226" s="19">
        <f t="shared" si="203"/>
        <v>29.88000000000002</v>
      </c>
      <c r="AO226" s="19">
        <f t="shared" si="204"/>
        <v>0.52359877559829882</v>
      </c>
      <c r="AP226" s="19">
        <f t="shared" si="205"/>
        <v>29.999999999999996</v>
      </c>
      <c r="AQ226" s="19">
        <f t="shared" si="222"/>
        <v>297.59400000000039</v>
      </c>
      <c r="AR226" s="19">
        <f t="shared" si="206"/>
        <v>0.29999999999999993</v>
      </c>
      <c r="AS226" s="19">
        <f t="shared" si="207"/>
        <v>-0.51961524227066325</v>
      </c>
      <c r="AT226" s="4" t="s">
        <v>0</v>
      </c>
      <c r="AU226" s="4">
        <f t="shared" si="208"/>
        <v>2402</v>
      </c>
      <c r="AV226" s="19">
        <f t="shared" si="178"/>
        <v>268.03305728056631</v>
      </c>
      <c r="AW226" s="19">
        <f t="shared" si="179"/>
        <v>158.28263475772948</v>
      </c>
      <c r="AX226" s="8">
        <f t="shared" si="209"/>
        <v>5</v>
      </c>
      <c r="AY226" s="4">
        <f t="shared" si="210"/>
        <v>12</v>
      </c>
      <c r="AZ226" s="8">
        <f t="shared" si="211"/>
        <v>1019.9</v>
      </c>
      <c r="BA226" s="4">
        <f t="shared" si="212"/>
        <v>0</v>
      </c>
      <c r="BB226" s="4">
        <f t="shared" si="213"/>
        <v>0</v>
      </c>
      <c r="BC226" s="4" t="str">
        <f t="shared" si="214"/>
        <v>G0</v>
      </c>
      <c r="BD226" s="4">
        <f t="shared" si="215"/>
        <v>0</v>
      </c>
      <c r="BE226" s="19">
        <f t="shared" si="216"/>
        <v>2.9805000000000037</v>
      </c>
      <c r="BF226" s="19">
        <f t="shared" si="217"/>
        <v>3.2130017506998256</v>
      </c>
      <c r="BG226" s="19">
        <f t="shared" si="218"/>
        <v>-171.93055450104904</v>
      </c>
      <c r="BH226" s="1" t="str">
        <f t="shared" si="219"/>
        <v>T,2401,264.9,157.8,5,12,1019.8,0,0,G0,0</v>
      </c>
      <c r="BI226" s="1" t="str">
        <f t="shared" si="220"/>
        <v>T,2402,268.0,158.3,5,12,1019.9,0,0,G0,0</v>
      </c>
      <c r="BJ226" s="1" t="str">
        <f t="shared" si="180"/>
        <v>T,2401,264.9,157.8,5,12,1019.8,0,0,G0,0|T,2402,268.0,158.3,5,12,1019.9,0,0,G0,0|</v>
      </c>
      <c r="BK226" s="1" t="str">
        <f t="shared" si="181"/>
        <v>265.2,157.3,5.0,29.7,0.0,294.6,30.0,294.6</v>
      </c>
    </row>
    <row r="227" spans="1:63" x14ac:dyDescent="0.2">
      <c r="A227" s="4">
        <f t="shared" si="223"/>
        <v>19.900000000000013</v>
      </c>
      <c r="B227" s="4">
        <f t="shared" si="182"/>
        <v>99.500000000000057</v>
      </c>
      <c r="C227" s="4">
        <f t="shared" si="183"/>
        <v>0</v>
      </c>
      <c r="D227" s="4">
        <v>1</v>
      </c>
      <c r="E227" s="4">
        <f t="shared" si="184"/>
        <v>19.900000000000013</v>
      </c>
      <c r="F227" s="19">
        <f t="shared" si="168"/>
        <v>0</v>
      </c>
      <c r="G227" s="19">
        <f t="shared" si="185"/>
        <v>0</v>
      </c>
      <c r="H227" s="19"/>
      <c r="I227" s="19">
        <f t="shared" si="186"/>
        <v>267.7330572805663</v>
      </c>
      <c r="J227" s="19">
        <f t="shared" si="187"/>
        <v>158.80225000000016</v>
      </c>
      <c r="K227" s="19"/>
      <c r="L227" s="19">
        <f t="shared" si="188"/>
        <v>25.876839065079043</v>
      </c>
      <c r="M227" s="19">
        <f t="shared" si="189"/>
        <v>14.940000000000008</v>
      </c>
      <c r="N227" s="19">
        <f t="shared" si="190"/>
        <v>29.88000000000002</v>
      </c>
      <c r="O227" s="19">
        <f t="shared" si="191"/>
        <v>0.52359877559829882</v>
      </c>
      <c r="P227" s="19">
        <f t="shared" si="192"/>
        <v>29.999999999999996</v>
      </c>
      <c r="Q227" s="19">
        <f t="shared" si="221"/>
        <v>297.60450000000037</v>
      </c>
      <c r="R227" s="19">
        <f t="shared" si="193"/>
        <v>-0.29999999999999993</v>
      </c>
      <c r="S227" s="19">
        <f t="shared" si="194"/>
        <v>0.51961524227066325</v>
      </c>
      <c r="T227" s="4" t="s">
        <v>0</v>
      </c>
      <c r="U227" s="4">
        <f t="shared" si="195"/>
        <v>2401</v>
      </c>
      <c r="V227" s="19">
        <f t="shared" si="169"/>
        <v>267.43305728056629</v>
      </c>
      <c r="W227" s="19">
        <f t="shared" si="170"/>
        <v>159.32186524227083</v>
      </c>
      <c r="X227" s="8">
        <f t="shared" si="196"/>
        <v>5</v>
      </c>
      <c r="Y227" s="4">
        <f t="shared" si="171"/>
        <v>12</v>
      </c>
      <c r="Z227" s="8">
        <f t="shared" si="197"/>
        <v>1019.9</v>
      </c>
      <c r="AA227" s="4">
        <f t="shared" si="198"/>
        <v>0</v>
      </c>
      <c r="AB227" s="4">
        <f t="shared" si="199"/>
        <v>0</v>
      </c>
      <c r="AC227" s="4" t="str">
        <f t="shared" si="200"/>
        <v>G0</v>
      </c>
      <c r="AD227" s="4">
        <f t="shared" si="201"/>
        <v>0</v>
      </c>
      <c r="AE227" s="4">
        <f t="shared" si="202"/>
        <v>20.000000000000014</v>
      </c>
      <c r="AF227" s="19">
        <f t="shared" si="172"/>
        <v>0</v>
      </c>
      <c r="AG227" s="19">
        <f t="shared" si="173"/>
        <v>0</v>
      </c>
      <c r="AH227" s="19"/>
      <c r="AI227" s="19">
        <f t="shared" si="174"/>
        <v>270.32723637760262</v>
      </c>
      <c r="AJ227" s="19">
        <f t="shared" si="175"/>
        <v>160.30000000000021</v>
      </c>
      <c r="AK227" s="19"/>
      <c r="AL227" s="19">
        <f t="shared" si="176"/>
        <v>26.006742875646712</v>
      </c>
      <c r="AM227" s="19">
        <f t="shared" si="177"/>
        <v>15.015000000000009</v>
      </c>
      <c r="AN227" s="19">
        <f t="shared" si="203"/>
        <v>30.030000000000022</v>
      </c>
      <c r="AO227" s="19">
        <f t="shared" si="204"/>
        <v>0.52359877559829882</v>
      </c>
      <c r="AP227" s="19">
        <f t="shared" si="205"/>
        <v>29.999999999999996</v>
      </c>
      <c r="AQ227" s="19">
        <f t="shared" si="222"/>
        <v>300.58950000000044</v>
      </c>
      <c r="AR227" s="19">
        <f t="shared" si="206"/>
        <v>0.29999999999999993</v>
      </c>
      <c r="AS227" s="19">
        <f t="shared" si="207"/>
        <v>-0.51961524227066325</v>
      </c>
      <c r="AT227" s="4" t="s">
        <v>0</v>
      </c>
      <c r="AU227" s="4">
        <f t="shared" si="208"/>
        <v>2402</v>
      </c>
      <c r="AV227" s="19">
        <f t="shared" si="178"/>
        <v>270.62723637760263</v>
      </c>
      <c r="AW227" s="19">
        <f t="shared" si="179"/>
        <v>159.78038475772954</v>
      </c>
      <c r="AX227" s="8">
        <f t="shared" si="209"/>
        <v>5</v>
      </c>
      <c r="AY227" s="4">
        <f t="shared" si="210"/>
        <v>12</v>
      </c>
      <c r="AZ227" s="8">
        <f t="shared" si="211"/>
        <v>1020</v>
      </c>
      <c r="BA227" s="4">
        <f t="shared" si="212"/>
        <v>0</v>
      </c>
      <c r="BB227" s="4">
        <f t="shared" si="213"/>
        <v>0</v>
      </c>
      <c r="BC227" s="4" t="str">
        <f t="shared" si="214"/>
        <v>G0</v>
      </c>
      <c r="BD227" s="4">
        <f t="shared" si="215"/>
        <v>0</v>
      </c>
      <c r="BE227" s="19">
        <f t="shared" si="216"/>
        <v>2.9955000000000536</v>
      </c>
      <c r="BF227" s="19">
        <f t="shared" si="217"/>
        <v>3.2269211719532866</v>
      </c>
      <c r="BG227" s="19">
        <f t="shared" si="218"/>
        <v>-171.83108360342879</v>
      </c>
      <c r="BH227" s="1" t="str">
        <f t="shared" si="219"/>
        <v>T,2401,267.4,159.3,5,12,1019.9,0,0,G0,0</v>
      </c>
      <c r="BI227" s="1" t="str">
        <f t="shared" si="220"/>
        <v>T,2402,270.6,159.8,5,12,1020.0,0,0,G0,0</v>
      </c>
      <c r="BJ227" s="1" t="str">
        <f t="shared" si="180"/>
        <v/>
      </c>
      <c r="BK227" s="1" t="str">
        <f t="shared" si="181"/>
        <v>267.7,158.8,5.0,29.9,0.0,297.6,30.0,297.6</v>
      </c>
    </row>
    <row r="228" spans="1:63" x14ac:dyDescent="0.2">
      <c r="A228" s="4">
        <f t="shared" si="223"/>
        <v>20.000000000000014</v>
      </c>
      <c r="B228" s="4">
        <f t="shared" si="182"/>
        <v>100.00000000000007</v>
      </c>
      <c r="C228" s="4">
        <f t="shared" si="183"/>
        <v>1</v>
      </c>
      <c r="D228" s="4">
        <v>1</v>
      </c>
      <c r="E228" s="4">
        <f t="shared" si="184"/>
        <v>20.000000000000014</v>
      </c>
      <c r="F228" s="19">
        <f t="shared" si="168"/>
        <v>0</v>
      </c>
      <c r="G228" s="19">
        <f t="shared" si="185"/>
        <v>0</v>
      </c>
      <c r="H228" s="19"/>
      <c r="I228" s="19">
        <f t="shared" si="186"/>
        <v>270.32723637760262</v>
      </c>
      <c r="J228" s="19">
        <f t="shared" si="187"/>
        <v>160.30000000000021</v>
      </c>
      <c r="K228" s="19"/>
      <c r="L228" s="19">
        <f t="shared" si="188"/>
        <v>26.006742875646712</v>
      </c>
      <c r="M228" s="19">
        <f t="shared" si="189"/>
        <v>15.015000000000009</v>
      </c>
      <c r="N228" s="19">
        <f t="shared" si="190"/>
        <v>30.030000000000022</v>
      </c>
      <c r="O228" s="19">
        <f t="shared" si="191"/>
        <v>0.52359877559829882</v>
      </c>
      <c r="P228" s="19">
        <f t="shared" si="192"/>
        <v>29.999999999999996</v>
      </c>
      <c r="Q228" s="19">
        <f t="shared" si="221"/>
        <v>300.60000000000042</v>
      </c>
      <c r="R228" s="19">
        <f t="shared" si="193"/>
        <v>-0.29999999999999993</v>
      </c>
      <c r="S228" s="19">
        <f t="shared" si="194"/>
        <v>0.51961524227066325</v>
      </c>
      <c r="T228" s="4" t="s">
        <v>0</v>
      </c>
      <c r="U228" s="4">
        <f t="shared" si="195"/>
        <v>2401</v>
      </c>
      <c r="V228" s="19">
        <f t="shared" si="169"/>
        <v>270.02723637760261</v>
      </c>
      <c r="W228" s="19">
        <f t="shared" si="170"/>
        <v>160.81961524227088</v>
      </c>
      <c r="X228" s="8">
        <f t="shared" si="196"/>
        <v>5</v>
      </c>
      <c r="Y228" s="4">
        <f t="shared" si="171"/>
        <v>12</v>
      </c>
      <c r="Z228" s="8">
        <f t="shared" si="197"/>
        <v>1020</v>
      </c>
      <c r="AA228" s="4">
        <f t="shared" si="198"/>
        <v>0</v>
      </c>
      <c r="AB228" s="4">
        <f t="shared" si="199"/>
        <v>0</v>
      </c>
      <c r="AC228" s="4" t="str">
        <f t="shared" si="200"/>
        <v>G0</v>
      </c>
      <c r="AD228" s="4">
        <f t="shared" si="201"/>
        <v>0</v>
      </c>
      <c r="AE228" s="4">
        <f t="shared" si="202"/>
        <v>20.100000000000016</v>
      </c>
      <c r="AF228" s="19">
        <f t="shared" si="172"/>
        <v>0</v>
      </c>
      <c r="AG228" s="19">
        <f t="shared" si="173"/>
        <v>0</v>
      </c>
      <c r="AH228" s="19"/>
      <c r="AI228" s="19">
        <f t="shared" si="174"/>
        <v>272.93440585569567</v>
      </c>
      <c r="AJ228" s="19">
        <f t="shared" si="175"/>
        <v>161.80525000000023</v>
      </c>
      <c r="AK228" s="19"/>
      <c r="AL228" s="19">
        <f t="shared" si="176"/>
        <v>26.13664668621438</v>
      </c>
      <c r="AM228" s="19">
        <f t="shared" si="177"/>
        <v>15.090000000000011</v>
      </c>
      <c r="AN228" s="19">
        <f t="shared" si="203"/>
        <v>30.180000000000025</v>
      </c>
      <c r="AO228" s="19">
        <f t="shared" si="204"/>
        <v>0.52359877559829882</v>
      </c>
      <c r="AP228" s="19">
        <f t="shared" si="205"/>
        <v>29.999999999999996</v>
      </c>
      <c r="AQ228" s="19">
        <f t="shared" si="222"/>
        <v>303.60000000000048</v>
      </c>
      <c r="AR228" s="19">
        <f t="shared" si="206"/>
        <v>0.29999999999999993</v>
      </c>
      <c r="AS228" s="19">
        <f t="shared" si="207"/>
        <v>-0.51961524227066325</v>
      </c>
      <c r="AT228" s="4" t="s">
        <v>0</v>
      </c>
      <c r="AU228" s="4">
        <f t="shared" si="208"/>
        <v>2402</v>
      </c>
      <c r="AV228" s="19">
        <f t="shared" si="178"/>
        <v>273.23440585569568</v>
      </c>
      <c r="AW228" s="19">
        <f t="shared" si="179"/>
        <v>161.28563475772955</v>
      </c>
      <c r="AX228" s="8">
        <f t="shared" si="209"/>
        <v>5</v>
      </c>
      <c r="AY228" s="4">
        <f t="shared" si="210"/>
        <v>12</v>
      </c>
      <c r="AZ228" s="8">
        <f t="shared" si="211"/>
        <v>1020.1</v>
      </c>
      <c r="BA228" s="4">
        <f t="shared" si="212"/>
        <v>0</v>
      </c>
      <c r="BB228" s="4">
        <f t="shared" si="213"/>
        <v>0</v>
      </c>
      <c r="BC228" s="4" t="str">
        <f t="shared" si="214"/>
        <v>G0</v>
      </c>
      <c r="BD228" s="4">
        <f t="shared" si="215"/>
        <v>0</v>
      </c>
      <c r="BE228" s="19">
        <f t="shared" si="216"/>
        <v>3.0105000000000115</v>
      </c>
      <c r="BF228" s="19">
        <f t="shared" si="217"/>
        <v>3.2408502356634994</v>
      </c>
      <c r="BG228" s="19">
        <f t="shared" si="218"/>
        <v>-171.73246745574971</v>
      </c>
      <c r="BH228" s="1" t="str">
        <f t="shared" si="219"/>
        <v>T,2401,270.0,160.8,5,12,1020.0,0,0,G0,0</v>
      </c>
      <c r="BI228" s="1" t="str">
        <f t="shared" si="220"/>
        <v>T,2402,273.2,161.3,5,12,1020.1,0,0,G0,0</v>
      </c>
      <c r="BJ228" s="1" t="str">
        <f t="shared" si="180"/>
        <v>T,2401,270.0,160.8,5,12,1020.0,0,0,G0,0|T,2402,273.2,161.3,5,12,1020.1,0,0,G0,0|</v>
      </c>
      <c r="BK228" s="1" t="str">
        <f t="shared" si="181"/>
        <v>270.3,160.3,5.0,30.0,0.0,300.6,30.0,300.6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8"/>
  <sheetViews>
    <sheetView zoomScale="90" zoomScaleNormal="90" workbookViewId="0">
      <selection activeCell="N14" sqref="N14"/>
    </sheetView>
  </sheetViews>
  <sheetFormatPr defaultColWidth="8.88671875" defaultRowHeight="10.199999999999999" x14ac:dyDescent="0.2"/>
  <cols>
    <col min="1" max="1" width="10.33203125" style="1" customWidth="1"/>
    <col min="2" max="2" width="5.5546875" style="1" customWidth="1"/>
    <col min="3" max="3" width="7.5546875" style="1" customWidth="1"/>
    <col min="4" max="4" width="8.44140625" style="1" customWidth="1"/>
    <col min="5" max="5" width="6.44140625" style="1" customWidth="1"/>
    <col min="6" max="6" width="10.5546875" style="1" customWidth="1"/>
    <col min="7" max="7" width="11.88671875" style="1" customWidth="1"/>
    <col min="8" max="8" width="6.33203125" style="1" customWidth="1"/>
    <col min="9" max="9" width="9.109375" style="1" customWidth="1"/>
    <col min="10" max="12" width="6.44140625" style="1" customWidth="1"/>
    <col min="13" max="13" width="7.44140625" style="1" customWidth="1"/>
    <col min="14" max="16" width="9.6640625" style="1" customWidth="1"/>
    <col min="17" max="17" width="8.6640625" style="1" customWidth="1"/>
    <col min="18" max="18" width="9" style="1" customWidth="1"/>
    <col min="19" max="19" width="5.6640625" style="1" customWidth="1"/>
    <col min="20" max="20" width="6" style="1" customWidth="1"/>
    <col min="21" max="21" width="6.33203125" style="1" customWidth="1"/>
    <col min="22" max="22" width="6.44140625" style="1" customWidth="1"/>
    <col min="23" max="23" width="6.33203125" style="1" customWidth="1"/>
    <col min="24" max="24" width="5.88671875" style="1" customWidth="1"/>
    <col min="25" max="25" width="7.44140625" style="1" customWidth="1"/>
    <col min="26" max="26" width="7.109375" style="1" customWidth="1"/>
    <col min="27" max="27" width="6.109375" style="1" customWidth="1"/>
    <col min="28" max="30" width="6.6640625" style="1" customWidth="1"/>
    <col min="31" max="31" width="9.88671875" style="1" customWidth="1"/>
    <col min="32" max="32" width="6.6640625" style="1" customWidth="1"/>
    <col min="33" max="37" width="6.44140625" style="1" customWidth="1"/>
    <col min="38" max="38" width="7.44140625" style="1" customWidth="1"/>
    <col min="39" max="39" width="6.33203125" style="1" customWidth="1"/>
    <col min="40" max="40" width="9.5546875" style="1" customWidth="1"/>
    <col min="41" max="41" width="9.6640625" style="1" customWidth="1"/>
    <col min="42" max="42" width="10.44140625" style="1" customWidth="1"/>
    <col min="43" max="43" width="6.6640625" style="1" customWidth="1"/>
    <col min="44" max="44" width="5.6640625" style="1" customWidth="1"/>
    <col min="45" max="45" width="5.88671875" style="1" customWidth="1"/>
    <col min="46" max="46" width="6.44140625" style="1" customWidth="1"/>
    <col min="47" max="47" width="7.109375" style="1" customWidth="1"/>
    <col min="48" max="48" width="5.6640625" style="1" customWidth="1"/>
    <col min="49" max="49" width="7.33203125" style="1" customWidth="1"/>
    <col min="50" max="50" width="4.88671875" style="1" customWidth="1"/>
    <col min="51" max="51" width="5.6640625" style="1" customWidth="1"/>
    <col min="52" max="52" width="5" style="1" customWidth="1"/>
    <col min="53" max="53" width="6.33203125" style="1" customWidth="1"/>
    <col min="54" max="54" width="3.6640625" style="1" customWidth="1"/>
    <col min="55" max="55" width="6.6640625" style="1" customWidth="1"/>
    <col min="56" max="58" width="6.88671875" style="1" customWidth="1"/>
    <col min="59" max="59" width="32" style="1" customWidth="1"/>
    <col min="60" max="60" width="28.88671875" style="1" customWidth="1"/>
    <col min="61" max="61" width="47.33203125" style="1" customWidth="1"/>
    <col min="62" max="62" width="39.33203125" style="1" customWidth="1"/>
    <col min="63" max="63" width="26.33203125" style="1" customWidth="1"/>
    <col min="64" max="64" width="17.88671875" style="1" customWidth="1"/>
    <col min="65" max="16384" width="8.88671875" style="1"/>
  </cols>
  <sheetData>
    <row r="1" spans="1:41" x14ac:dyDescent="0.2">
      <c r="A1" s="15" t="s">
        <v>56</v>
      </c>
      <c r="U1" s="119"/>
      <c r="V1" s="119"/>
    </row>
    <row r="2" spans="1:41" x14ac:dyDescent="0.2">
      <c r="A2" s="15" t="s">
        <v>36</v>
      </c>
      <c r="B2" s="1" t="s">
        <v>118</v>
      </c>
      <c r="S2" s="76"/>
      <c r="T2" s="76"/>
      <c r="U2" s="119">
        <v>0</v>
      </c>
      <c r="V2" s="119">
        <v>0</v>
      </c>
      <c r="W2" s="76"/>
    </row>
    <row r="3" spans="1:41" x14ac:dyDescent="0.2">
      <c r="A3" s="15" t="s">
        <v>38</v>
      </c>
      <c r="B3" s="1" t="s">
        <v>85</v>
      </c>
      <c r="O3" s="76"/>
      <c r="P3" s="76"/>
      <c r="R3" s="76"/>
      <c r="S3" s="76"/>
      <c r="T3" s="89"/>
      <c r="U3" s="119">
        <v>300</v>
      </c>
      <c r="V3" s="119">
        <v>160</v>
      </c>
      <c r="W3" s="89"/>
      <c r="AO3" s="76"/>
    </row>
    <row r="4" spans="1:41" x14ac:dyDescent="0.2">
      <c r="A4" s="15" t="s">
        <v>70</v>
      </c>
      <c r="B4" s="1" t="s">
        <v>85</v>
      </c>
      <c r="O4" s="76"/>
      <c r="P4" s="76"/>
      <c r="R4" s="76"/>
      <c r="S4" s="76"/>
      <c r="T4" s="89"/>
      <c r="U4" s="121">
        <f>V28</f>
        <v>40</v>
      </c>
      <c r="V4" s="121">
        <f>W28</f>
        <v>80.599999999999994</v>
      </c>
      <c r="W4" s="89"/>
      <c r="AO4" s="76"/>
    </row>
    <row r="5" spans="1:41" x14ac:dyDescent="0.2">
      <c r="A5" s="1" t="s">
        <v>13</v>
      </c>
      <c r="B5" s="5">
        <v>1000</v>
      </c>
      <c r="O5" s="76"/>
      <c r="P5" s="76"/>
      <c r="R5" s="76"/>
      <c r="S5" s="76"/>
      <c r="T5" s="89"/>
      <c r="U5" s="121">
        <f>V30</f>
        <v>41.84604127416182</v>
      </c>
      <c r="V5" s="121">
        <f>W30</f>
        <v>80.65801418420881</v>
      </c>
      <c r="W5" s="89"/>
      <c r="AO5" s="76"/>
    </row>
    <row r="6" spans="1:41" x14ac:dyDescent="0.2">
      <c r="A6" s="11" t="s">
        <v>36</v>
      </c>
      <c r="B6" s="9"/>
      <c r="C6" s="9"/>
      <c r="D6" s="9"/>
      <c r="E6" s="9"/>
      <c r="F6" s="9" t="s">
        <v>37</v>
      </c>
      <c r="G6" s="11" t="s">
        <v>60</v>
      </c>
      <c r="H6" s="74"/>
      <c r="I6" s="86"/>
      <c r="J6" s="84"/>
      <c r="K6" s="20"/>
      <c r="O6" s="76"/>
      <c r="P6" s="76"/>
      <c r="R6" s="76"/>
      <c r="S6" s="76"/>
      <c r="T6" s="89"/>
      <c r="U6" s="121">
        <f>V32</f>
        <v>43.684797066790544</v>
      </c>
      <c r="V6" s="121">
        <f>W32</f>
        <v>80.831827781354349</v>
      </c>
      <c r="W6" s="89"/>
      <c r="AO6" s="76"/>
    </row>
    <row r="7" spans="1:41" x14ac:dyDescent="0.2">
      <c r="A7" s="6" t="s">
        <v>11</v>
      </c>
      <c r="B7" s="7">
        <v>40</v>
      </c>
      <c r="C7" s="12" t="s">
        <v>12</v>
      </c>
      <c r="D7" s="7">
        <v>110</v>
      </c>
      <c r="E7" s="12" t="s">
        <v>44</v>
      </c>
      <c r="F7" s="7">
        <v>5</v>
      </c>
      <c r="G7" s="6" t="s">
        <v>21</v>
      </c>
      <c r="H7" s="20">
        <v>3</v>
      </c>
      <c r="I7" s="12"/>
      <c r="J7" s="70">
        <v>3</v>
      </c>
      <c r="K7" s="20"/>
      <c r="O7" s="76"/>
      <c r="P7" s="76"/>
      <c r="R7" s="76"/>
      <c r="S7" s="76"/>
      <c r="T7" s="89"/>
      <c r="U7" s="121">
        <f>V34</f>
        <v>45.509010648820308</v>
      </c>
      <c r="V7" s="121">
        <f>W34</f>
        <v>81.120754828576551</v>
      </c>
      <c r="W7" s="89"/>
      <c r="AA7" s="5"/>
      <c r="AE7" s="5"/>
      <c r="AO7" s="76"/>
    </row>
    <row r="8" spans="1:41" x14ac:dyDescent="0.2">
      <c r="A8" s="97" t="s">
        <v>45</v>
      </c>
      <c r="B8" s="98">
        <v>0</v>
      </c>
      <c r="C8" s="12" t="s">
        <v>46</v>
      </c>
      <c r="D8" s="20">
        <f>$B$8*$H$12</f>
        <v>0</v>
      </c>
      <c r="E8" s="12"/>
      <c r="F8" s="7"/>
      <c r="G8" s="6" t="s">
        <v>76</v>
      </c>
      <c r="H8" s="20">
        <v>1760</v>
      </c>
      <c r="I8" s="12"/>
      <c r="J8" s="70"/>
      <c r="K8" s="20"/>
      <c r="O8" s="76"/>
      <c r="P8" s="76"/>
      <c r="R8" s="76"/>
      <c r="S8" s="76"/>
      <c r="T8" s="76"/>
      <c r="U8" s="121">
        <f>V36</f>
        <v>47.311482682646727</v>
      </c>
      <c r="V8" s="121">
        <f>W36</f>
        <v>81.52365506281825</v>
      </c>
      <c r="W8" s="76"/>
      <c r="AA8" s="2"/>
      <c r="AE8" s="5"/>
      <c r="AO8" s="76"/>
    </row>
    <row r="9" spans="1:41" x14ac:dyDescent="0.2">
      <c r="A9" s="6" t="s">
        <v>47</v>
      </c>
      <c r="B9" s="7">
        <v>0</v>
      </c>
      <c r="C9" s="12" t="s">
        <v>48</v>
      </c>
      <c r="D9" s="20">
        <f>$B$9*$H$7</f>
        <v>0</v>
      </c>
      <c r="E9" s="12"/>
      <c r="F9" s="7"/>
      <c r="G9" s="6" t="s">
        <v>61</v>
      </c>
      <c r="H9" s="20">
        <v>300</v>
      </c>
      <c r="I9" s="12"/>
      <c r="J9" s="70"/>
      <c r="K9" s="20"/>
      <c r="O9" s="76"/>
      <c r="P9" s="76"/>
      <c r="R9" s="76"/>
      <c r="S9" s="76"/>
      <c r="T9" s="76"/>
      <c r="U9" s="121">
        <f>V38</f>
        <v>49.085099634623454</v>
      </c>
      <c r="V9" s="121">
        <f>W38</f>
        <v>82.038938420922477</v>
      </c>
      <c r="W9" s="76"/>
      <c r="AA9" s="20"/>
      <c r="AE9" s="5"/>
      <c r="AO9" s="76"/>
    </row>
    <row r="10" spans="1:41" x14ac:dyDescent="0.2">
      <c r="A10" s="6" t="s">
        <v>49</v>
      </c>
      <c r="B10" s="20">
        <f>D$9*COS($D$8)</f>
        <v>0</v>
      </c>
      <c r="C10" s="12" t="s">
        <v>50</v>
      </c>
      <c r="D10" s="20">
        <f>D$9*SIN($D$8)</f>
        <v>0</v>
      </c>
      <c r="E10" s="12"/>
      <c r="F10" s="7"/>
      <c r="G10" s="6" t="s">
        <v>62</v>
      </c>
      <c r="H10" s="20">
        <v>160</v>
      </c>
      <c r="I10" s="12"/>
      <c r="J10" s="70"/>
      <c r="K10" s="20"/>
      <c r="O10" s="76"/>
      <c r="P10" s="76"/>
      <c r="R10" s="76"/>
      <c r="S10" s="76"/>
      <c r="T10" s="76"/>
      <c r="U10" s="120">
        <f>AV28</f>
        <v>40.961169227790727</v>
      </c>
      <c r="V10" s="120">
        <f>AW28</f>
        <v>79.415099252808602</v>
      </c>
      <c r="W10" s="76"/>
      <c r="AA10" s="7"/>
      <c r="AE10" s="5"/>
      <c r="AO10" s="76"/>
    </row>
    <row r="11" spans="1:41" x14ac:dyDescent="0.2">
      <c r="A11" s="6" t="s">
        <v>63</v>
      </c>
      <c r="B11" s="7">
        <v>0</v>
      </c>
      <c r="C11" s="12" t="s">
        <v>64</v>
      </c>
      <c r="D11" s="20">
        <f>$B$11*$H$7</f>
        <v>0</v>
      </c>
      <c r="E11" s="12"/>
      <c r="F11" s="7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K11" s="20"/>
      <c r="O11" s="76"/>
      <c r="P11" s="76"/>
      <c r="R11" s="76"/>
      <c r="S11" s="76"/>
      <c r="T11" s="76"/>
      <c r="U11" s="120">
        <f>AV30</f>
        <v>42.879714387546535</v>
      </c>
      <c r="V11" s="120">
        <f>AW30</f>
        <v>79.535803883145746</v>
      </c>
      <c r="W11" s="76"/>
      <c r="AA11" s="7"/>
      <c r="AE11" s="5"/>
      <c r="AO11" s="76"/>
    </row>
    <row r="12" spans="1:41" x14ac:dyDescent="0.2">
      <c r="A12" s="6" t="s">
        <v>65</v>
      </c>
      <c r="B12" s="20">
        <f>D$11*COS($D$8)</f>
        <v>0</v>
      </c>
      <c r="C12" s="12" t="s">
        <v>66</v>
      </c>
      <c r="D12" s="20">
        <f>D$11*SIN($D$8)</f>
        <v>0</v>
      </c>
      <c r="E12" s="12"/>
      <c r="F12" s="7"/>
      <c r="G12" s="90" t="s">
        <v>84</v>
      </c>
      <c r="H12" s="91">
        <f>PI()/180</f>
        <v>1.7453292519943295E-2</v>
      </c>
      <c r="I12" s="12"/>
      <c r="J12" s="13"/>
      <c r="K12" s="12"/>
      <c r="O12" s="76"/>
      <c r="P12" s="76"/>
      <c r="R12" s="76"/>
      <c r="S12" s="76"/>
      <c r="T12" s="76"/>
      <c r="U12" s="120">
        <f>AV32</f>
        <v>44.786894630231068</v>
      </c>
      <c r="V12" s="120">
        <f>AW32</f>
        <v>79.776736777788784</v>
      </c>
      <c r="W12" s="76"/>
      <c r="AA12" s="7"/>
      <c r="AE12" s="5"/>
      <c r="AO12" s="76"/>
    </row>
    <row r="13" spans="1:41" x14ac:dyDescent="0.2">
      <c r="A13" s="99" t="s">
        <v>67</v>
      </c>
      <c r="B13" s="100">
        <v>30</v>
      </c>
      <c r="C13" s="9"/>
      <c r="D13" s="74"/>
      <c r="E13" s="9"/>
      <c r="F13" s="85" t="s">
        <v>69</v>
      </c>
      <c r="G13" s="6"/>
      <c r="H13" s="12"/>
      <c r="I13" s="12"/>
      <c r="J13" s="13"/>
      <c r="K13" s="12"/>
      <c r="O13" s="76"/>
      <c r="P13" s="76"/>
      <c r="Q13" s="22"/>
      <c r="R13" s="77"/>
      <c r="S13" s="77"/>
      <c r="T13" s="77"/>
      <c r="U13" s="120">
        <f>AV34</f>
        <v>46.675183186734209</v>
      </c>
      <c r="V13" s="120">
        <f>AW34</f>
        <v>80.136947084674333</v>
      </c>
      <c r="W13" s="77"/>
      <c r="X13" s="7"/>
      <c r="Z13" s="5"/>
      <c r="AO13" s="76"/>
    </row>
    <row r="14" spans="1:41" x14ac:dyDescent="0.2">
      <c r="A14" s="101" t="s">
        <v>81</v>
      </c>
      <c r="B14" s="102">
        <f>-90*$H$12</f>
        <v>-1.5707963267948966</v>
      </c>
      <c r="C14" s="103" t="s">
        <v>82</v>
      </c>
      <c r="D14" s="102">
        <f>18*$H$12</f>
        <v>0.31415926535897931</v>
      </c>
      <c r="E14" s="67" t="s">
        <v>83</v>
      </c>
      <c r="F14" s="66">
        <v>0</v>
      </c>
      <c r="G14" s="65"/>
      <c r="H14" s="67"/>
      <c r="I14" s="67"/>
      <c r="J14" s="71"/>
      <c r="K14" s="12"/>
      <c r="O14" s="76"/>
      <c r="P14" s="76"/>
      <c r="Q14" s="22"/>
      <c r="R14" s="77"/>
      <c r="S14" s="77"/>
      <c r="T14" s="77"/>
      <c r="U14" s="120">
        <f>AV36</f>
        <v>48.537127844800416</v>
      </c>
      <c r="V14" s="120">
        <f>AW36</f>
        <v>80.61501321828554</v>
      </c>
      <c r="W14" s="77"/>
      <c r="X14" s="7"/>
      <c r="Z14" s="5"/>
      <c r="AO14" s="76"/>
    </row>
    <row r="15" spans="1:41" x14ac:dyDescent="0.2">
      <c r="A15" s="11" t="s">
        <v>51</v>
      </c>
      <c r="B15" s="49"/>
      <c r="C15" s="9"/>
      <c r="D15" s="9"/>
      <c r="E15" s="9"/>
      <c r="F15" s="9"/>
      <c r="G15" s="12"/>
      <c r="H15" s="12"/>
      <c r="I15" s="12"/>
      <c r="J15" s="51"/>
      <c r="K15" s="148"/>
      <c r="L15" s="5"/>
      <c r="Q15" s="22"/>
      <c r="R15" s="77"/>
      <c r="S15" s="77"/>
      <c r="T15" s="77"/>
      <c r="U15" s="120">
        <f>AV38</f>
        <v>50.365380359505913</v>
      </c>
      <c r="V15" s="120">
        <f>AW38</f>
        <v>81.20904847000071</v>
      </c>
      <c r="W15" s="89"/>
      <c r="AF15" s="16"/>
    </row>
    <row r="16" spans="1:41" x14ac:dyDescent="0.2">
      <c r="A16" s="6" t="s">
        <v>2</v>
      </c>
      <c r="B16" s="7">
        <v>0.1</v>
      </c>
      <c r="C16" s="12"/>
      <c r="D16" s="12"/>
      <c r="E16" s="12"/>
      <c r="F16" s="12"/>
      <c r="G16" s="12"/>
      <c r="H16" s="12"/>
      <c r="I16" s="12"/>
      <c r="J16" s="51"/>
      <c r="K16" s="148"/>
      <c r="L16" s="5"/>
      <c r="Q16" s="22"/>
      <c r="R16" s="77"/>
      <c r="S16" s="77"/>
      <c r="T16" s="77"/>
      <c r="U16" s="121">
        <f>V78</f>
        <v>69.400000000000006</v>
      </c>
      <c r="V16" s="121">
        <f>W78</f>
        <v>109.99999999999999</v>
      </c>
      <c r="W16" s="89"/>
      <c r="AF16" s="17"/>
    </row>
    <row r="17" spans="1:63" x14ac:dyDescent="0.2">
      <c r="A17" s="6" t="s">
        <v>41</v>
      </c>
      <c r="B17" s="81">
        <v>0.2</v>
      </c>
      <c r="C17" s="20" t="s">
        <v>42</v>
      </c>
      <c r="D17" s="20">
        <f>1/$B$17</f>
        <v>5</v>
      </c>
      <c r="E17" s="12"/>
      <c r="F17" s="12"/>
      <c r="G17" s="12"/>
      <c r="H17" s="12"/>
      <c r="I17" s="12"/>
      <c r="J17" s="51"/>
      <c r="K17" s="148"/>
      <c r="L17" s="5"/>
      <c r="Q17" s="22"/>
      <c r="R17" s="77"/>
      <c r="S17" s="79"/>
      <c r="T17" s="77"/>
      <c r="U17" s="121">
        <f>V128</f>
        <v>40.000000000000185</v>
      </c>
      <c r="V17" s="121">
        <f>W128</f>
        <v>139.4</v>
      </c>
      <c r="W17" s="89"/>
      <c r="X17" s="2"/>
    </row>
    <row r="18" spans="1:63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5"/>
      <c r="L18" s="5"/>
      <c r="Q18" s="22"/>
      <c r="R18" s="77"/>
      <c r="S18" s="77"/>
      <c r="T18" s="77"/>
      <c r="U18" s="121">
        <f>V178</f>
        <v>10.6</v>
      </c>
      <c r="V18" s="121">
        <f>W178</f>
        <v>110.00000000000036</v>
      </c>
      <c r="W18" s="89"/>
      <c r="Y18" s="15"/>
      <c r="Z18" s="15"/>
    </row>
    <row r="19" spans="1:63" x14ac:dyDescent="0.2">
      <c r="A19" s="43" t="s">
        <v>7</v>
      </c>
      <c r="B19" s="41">
        <v>2501</v>
      </c>
      <c r="C19" s="42"/>
      <c r="D19" s="42"/>
      <c r="E19" s="45" t="s">
        <v>7</v>
      </c>
      <c r="F19" s="46">
        <v>2502</v>
      </c>
      <c r="G19" s="45"/>
      <c r="H19" s="45"/>
      <c r="I19" s="54" t="s">
        <v>20</v>
      </c>
      <c r="J19" s="55">
        <v>0</v>
      </c>
      <c r="K19" s="5"/>
      <c r="L19" s="5"/>
      <c r="Q19" s="22"/>
      <c r="R19" s="77"/>
      <c r="S19" s="77"/>
      <c r="T19" s="77"/>
      <c r="U19" s="120">
        <f>AV78</f>
        <v>70.584900747191398</v>
      </c>
      <c r="V19" s="120">
        <f>AW78</f>
        <v>110.96116922779071</v>
      </c>
      <c r="W19" s="89"/>
      <c r="Y19" s="15"/>
      <c r="Z19" s="15"/>
    </row>
    <row r="20" spans="1:63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M20" s="3"/>
      <c r="N20" s="5"/>
      <c r="O20" s="5"/>
      <c r="P20" s="5"/>
      <c r="R20" s="76"/>
      <c r="S20" s="77"/>
      <c r="T20" s="77"/>
      <c r="U20" s="120">
        <f>AV128</f>
        <v>39.038830772209465</v>
      </c>
      <c r="V20" s="120">
        <f>AW128</f>
        <v>140.5849007471914</v>
      </c>
      <c r="W20" s="89"/>
      <c r="AA20" s="5"/>
      <c r="AE20" s="5"/>
      <c r="AG20" s="5"/>
      <c r="AH20" s="5"/>
      <c r="AI20" s="5"/>
      <c r="AO20" s="5"/>
    </row>
    <row r="21" spans="1:63" x14ac:dyDescent="0.2">
      <c r="A21" s="43" t="s">
        <v>55</v>
      </c>
      <c r="B21" s="41">
        <v>0</v>
      </c>
      <c r="C21" s="42"/>
      <c r="D21" s="42"/>
      <c r="E21" s="83" t="s">
        <v>55</v>
      </c>
      <c r="F21" s="80">
        <v>0.1</v>
      </c>
      <c r="G21" s="45"/>
      <c r="H21" s="45"/>
      <c r="I21" s="54" t="s">
        <v>17</v>
      </c>
      <c r="J21" s="55" t="s">
        <v>1</v>
      </c>
      <c r="M21" s="3"/>
      <c r="N21" s="5"/>
      <c r="O21" s="5"/>
      <c r="P21" s="5"/>
      <c r="R21" s="76"/>
      <c r="S21" s="77"/>
      <c r="T21" s="77"/>
      <c r="U21" s="120">
        <f>AV178</f>
        <v>9.4150992528086039</v>
      </c>
      <c r="V21" s="120">
        <f>AW178</f>
        <v>109.03883077220964</v>
      </c>
      <c r="W21" s="89"/>
      <c r="AA21" s="12"/>
      <c r="AB21" s="12"/>
      <c r="AC21" s="12"/>
      <c r="AD21" s="12"/>
      <c r="AE21" s="7"/>
      <c r="AO21" s="5"/>
    </row>
    <row r="22" spans="1:63" x14ac:dyDescent="0.2">
      <c r="A22" s="56" t="s">
        <v>14</v>
      </c>
      <c r="B22" s="57">
        <v>12</v>
      </c>
      <c r="C22" s="69"/>
      <c r="D22" s="57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12"/>
      <c r="L22" s="12"/>
      <c r="M22" s="7"/>
      <c r="N22" s="2"/>
      <c r="O22" s="2"/>
      <c r="P22" s="2"/>
      <c r="Q22" s="2"/>
      <c r="R22" s="76"/>
      <c r="S22" s="76"/>
      <c r="T22" s="76"/>
      <c r="U22" s="76"/>
      <c r="V22" s="89"/>
      <c r="W22" s="89"/>
      <c r="AG22" s="5"/>
      <c r="AH22" s="5"/>
      <c r="AI22" s="5"/>
      <c r="AJ22" s="12"/>
      <c r="AK22" s="12"/>
      <c r="AL22" s="7"/>
      <c r="AM22" s="2"/>
      <c r="AN22" s="2"/>
      <c r="AO22" s="2"/>
    </row>
    <row r="23" spans="1:63" x14ac:dyDescent="0.2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63" x14ac:dyDescent="0.2">
      <c r="BH24" s="1" t="s">
        <v>35</v>
      </c>
    </row>
    <row r="25" spans="1:63" x14ac:dyDescent="0.2">
      <c r="A25" s="1" t="s">
        <v>3</v>
      </c>
      <c r="BH25" s="18" t="s">
        <v>22</v>
      </c>
    </row>
    <row r="26" spans="1:63" x14ac:dyDescent="0.2">
      <c r="A26" s="73"/>
      <c r="B26" s="9"/>
      <c r="C26" s="9"/>
      <c r="D26" s="10"/>
      <c r="E26" s="34" t="s">
        <v>4</v>
      </c>
      <c r="F26" s="35" t="s">
        <v>36</v>
      </c>
      <c r="G26" s="35"/>
      <c r="H26" s="35"/>
      <c r="I26" s="35"/>
      <c r="J26" s="36"/>
      <c r="K26" s="36"/>
      <c r="L26" s="36"/>
      <c r="M26" s="36"/>
      <c r="N26" s="36"/>
      <c r="O26" s="35" t="s">
        <v>134</v>
      </c>
      <c r="P26" s="35"/>
      <c r="Q26" s="35" t="s">
        <v>137</v>
      </c>
      <c r="R26" s="36"/>
      <c r="S26" s="36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 t="s">
        <v>36</v>
      </c>
      <c r="AG26" s="25"/>
      <c r="AH26" s="25"/>
      <c r="AI26" s="25"/>
      <c r="AJ26" s="26"/>
      <c r="AK26" s="26"/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</row>
    <row r="27" spans="1:63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87</v>
      </c>
      <c r="G27" s="39" t="s">
        <v>86</v>
      </c>
      <c r="H27" s="39"/>
      <c r="I27" s="39" t="s">
        <v>9</v>
      </c>
      <c r="J27" s="39" t="s">
        <v>10</v>
      </c>
      <c r="K27" s="39"/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144" t="s">
        <v>57</v>
      </c>
      <c r="S27" s="144" t="s">
        <v>58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87</v>
      </c>
      <c r="AG27" s="30" t="s">
        <v>88</v>
      </c>
      <c r="AH27" s="30"/>
      <c r="AI27" s="30" t="s">
        <v>9</v>
      </c>
      <c r="AJ27" s="30" t="s">
        <v>10</v>
      </c>
      <c r="AK27" s="30"/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94" t="s">
        <v>6</v>
      </c>
      <c r="AU27" s="94" t="s">
        <v>7</v>
      </c>
      <c r="AV27" s="94" t="s">
        <v>9</v>
      </c>
      <c r="AW27" s="94" t="s">
        <v>10</v>
      </c>
      <c r="AX27" s="94" t="s">
        <v>8</v>
      </c>
      <c r="AY27" s="94" t="s">
        <v>15</v>
      </c>
      <c r="AZ27" s="94" t="s">
        <v>16</v>
      </c>
      <c r="BA27" s="95" t="s">
        <v>20</v>
      </c>
      <c r="BB27" s="95" t="s">
        <v>19</v>
      </c>
      <c r="BC27" s="95" t="s">
        <v>17</v>
      </c>
      <c r="BD27" s="96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</row>
    <row r="28" spans="1:63" x14ac:dyDescent="0.2">
      <c r="A28" s="4">
        <f>0</f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 t="shared" ref="F28:F91" si="0">$B$14 + $D$14*$E28 + 0.5*$F$14*$E28*$E28</f>
        <v>-1.5707963267948966</v>
      </c>
      <c r="G28" s="19">
        <f>$D$14 + $F$14*$E28</f>
        <v>0.31415926535897931</v>
      </c>
      <c r="H28" s="19"/>
      <c r="I28" s="19">
        <f>$B$7 + $B$10*$E28 +  0.5*$B$12*$E28*$E28 + $B$13*COS(F28)</f>
        <v>40</v>
      </c>
      <c r="J28" s="19">
        <f>$D$7 + $D$10*$E28 + 0.5*$D$12*$E28*$E28 + $B$13*SIN(F28)</f>
        <v>80</v>
      </c>
      <c r="K28" s="19"/>
      <c r="L28" s="19">
        <f>$B$10 + $B$12*$E28 - $B$13*SIN(F28)*$G28</f>
        <v>9.4247779607693793</v>
      </c>
      <c r="M28" s="19">
        <f>$D$10 + $D$12*$E28 + $B$13*COS(F28)*$G28</f>
        <v>5.7733760782467096E-16</v>
      </c>
      <c r="N28" s="19">
        <f>SQRT(L28*L28+M28*M28)</f>
        <v>9.4247779607693793</v>
      </c>
      <c r="O28" s="19">
        <f>ATAN2(L28,M28)</f>
        <v>6.1257422745431001E-17</v>
      </c>
      <c r="P28" s="19">
        <f>O28/$H$12</f>
        <v>3.5097917871618886E-15</v>
      </c>
      <c r="Q28" s="89">
        <v>0</v>
      </c>
      <c r="R28" s="19">
        <f>$B$20*COS(O28)-$D$20*SIN(O28)</f>
        <v>-3.67544536472586E-17</v>
      </c>
      <c r="S28" s="19">
        <f>$B$20*SIN(O28)+$D$20*COS(O28)</f>
        <v>0.6</v>
      </c>
      <c r="T28" s="4" t="s">
        <v>0</v>
      </c>
      <c r="U28" s="4">
        <f>$B$19</f>
        <v>2501</v>
      </c>
      <c r="V28" s="19">
        <f t="shared" ref="V28:V91" si="1">I28+R28</f>
        <v>40</v>
      </c>
      <c r="W28" s="19">
        <f t="shared" ref="W28:W91" si="2">J28+S28</f>
        <v>80.599999999999994</v>
      </c>
      <c r="X28" s="8">
        <f>$F$7</f>
        <v>5</v>
      </c>
      <c r="Y28" s="4">
        <f t="shared" ref="Y28:Y91" si="3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$A28+$F$21</f>
        <v>0.1</v>
      </c>
      <c r="AF28" s="19">
        <f t="shared" ref="AF28:AF91" si="4">$B$14 + $D$14*$AE28 + 0.5*$F$14*$AE28*$AE28</f>
        <v>-1.5393804002589986</v>
      </c>
      <c r="AG28" s="19">
        <f t="shared" ref="AG28:AG91" si="5">$D$14+ $F$14*$AE28</f>
        <v>0.31415926535897931</v>
      </c>
      <c r="AH28" s="19"/>
      <c r="AI28" s="19">
        <f t="shared" ref="AI28:AI91" si="6">$B$7 + $B$10*$AE28 + 0.5*$B$12*$AE28*$AE28 + $B$13*COS(AF28)</f>
        <v>40.94232277234385</v>
      </c>
      <c r="AJ28" s="19">
        <f t="shared" ref="AJ28:AJ91" si="7">$D$7 + $D$10*$AE28 + 0.5*$D$12*$AE28*$AE28 + $B$13*SIN(AF28)</f>
        <v>80.014803189028044</v>
      </c>
      <c r="AK28" s="19"/>
      <c r="AL28" s="19">
        <f t="shared" ref="AL28:AL91" si="8">$B$10 + $B$12*$AE28 - $B$13*SIN(AF28)*AG28</f>
        <v>9.4201274017793573</v>
      </c>
      <c r="AM28" s="19">
        <f t="shared" ref="AM28:AM91" si="9">$D$10 + $D$12*$AE28 + $B$13*COS(AF28)*AG28</f>
        <v>0.29603942989058118</v>
      </c>
      <c r="AN28" s="19">
        <f>SQRT(AL28*AL28+AM28*AM28)</f>
        <v>9.4247779607693811</v>
      </c>
      <c r="AO28" s="19">
        <f>ATAN2(AL28,AM28)</f>
        <v>3.1415926535898024E-2</v>
      </c>
      <c r="AP28" s="19">
        <f>AO28/$H$12</f>
        <v>1.8000000000000054</v>
      </c>
      <c r="AQ28" s="89">
        <v>0</v>
      </c>
      <c r="AR28" s="19">
        <f>$F$20*COS(AO28)-$H$20*SIN(AO28)</f>
        <v>1.884645544687703E-2</v>
      </c>
      <c r="AS28" s="19">
        <f>$F$20*SIN(AO28)+$H$20*COS(AO28)</f>
        <v>-0.59970393621943896</v>
      </c>
      <c r="AT28" s="4" t="s">
        <v>0</v>
      </c>
      <c r="AU28" s="4">
        <f>$F$19</f>
        <v>2502</v>
      </c>
      <c r="AV28" s="19">
        <f t="shared" ref="AV28:AV91" si="10">AI28+AR28</f>
        <v>40.961169227790727</v>
      </c>
      <c r="AW28" s="19">
        <f t="shared" ref="AW28:AW91" si="11">AJ28+AS28</f>
        <v>79.415099252808602</v>
      </c>
      <c r="AX28" s="8">
        <f>$F$7</f>
        <v>5</v>
      </c>
      <c r="AY28" s="4">
        <f>$F$22</f>
        <v>12</v>
      </c>
      <c r="AZ28" s="8">
        <f>$B$5 + AE28</f>
        <v>1000.1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>SQRT((I28-AI28)*(I28-AI28)+(J28-AJ28)*(J28-AJ28))</f>
        <v>0.94243903870924173</v>
      </c>
      <c r="BF28" s="19">
        <f>SQRT((V28-AV28)*(V28-AV28)+(W28-AW28)*(W28-AW28))</f>
        <v>1.5257247671669163</v>
      </c>
      <c r="BG28" s="19">
        <f>ATAN2(V28-AV28,W28-AW28)/$H$12</f>
        <v>129.04831522257882</v>
      </c>
      <c r="BH28" s="1" t="str">
        <f>CONCATENATE(T28,",",U28,",",TEXT(V28,"0.0"),",",TEXT(W28,"0.0"),",",X28,",",Y28,",",TEXT(Z28,"0.0"),",",AA28,",",AB28,",",AC28,",",AD28)</f>
        <v>T,2501,40.0,80.6,5,12,1000.0,0,0,G0,0</v>
      </c>
      <c r="BI28" s="1" t="str">
        <f>CONCATENATE(AT28,",",AU28,",",TEXT(AV28,"0.0"),",",TEXT(AW28,"0.0"),",",AX28,",",AY28,",",TEXT(AZ28,"0.0"),",",BA28,",",BB28,",",BC28,",",BD28)</f>
        <v>T,2502,41.0,79.4,5,12,1000.1,0,0,G0,0</v>
      </c>
      <c r="BJ28" s="1" t="str">
        <f t="shared" ref="BJ28:BJ91" si="12">IF(C28=1,CONCATENATE(BH28,$BH$25,BI28,$BH$25),"")</f>
        <v>T,2501,40.0,80.6,5,12,1000.0,0,0,G0,0|T,2502,41.0,79.4,5,12,1000.1,0,0,G0,0|</v>
      </c>
      <c r="BK28" s="1" t="str">
        <f t="shared" ref="BK28:BK91" si="13">CONCATENATE(TEXT(I28,"0.0"),",",TEXT(J28,"0.0"),",",TEXT($F$7,"0.0"),",",TEXT(N28,"0.0"),",",TEXT(0,"0.0"),",",TEXT($Q28,"0.0"),",",TEXT($P28,"0.0"),",",TEXT($Q28,"0.0"))</f>
        <v>40.0,80.0,5.0,9.4,0.0,0.0,0.0,0.0</v>
      </c>
    </row>
    <row r="29" spans="1:63" x14ac:dyDescent="0.2">
      <c r="A29" s="4">
        <f>A28+$B$16</f>
        <v>0.1</v>
      </c>
      <c r="B29" s="4">
        <f t="shared" ref="B29:B92" si="14">A29/$B$17</f>
        <v>0.5</v>
      </c>
      <c r="C29" s="4">
        <f t="shared" ref="C29:C92" si="15">IF(B29-INT(B29+0.001)&gt;0.001,0,1)</f>
        <v>0</v>
      </c>
      <c r="D29" s="4">
        <v>1</v>
      </c>
      <c r="E29" s="4">
        <f t="shared" ref="E29:E92" si="16">$A29+$B$21</f>
        <v>0.1</v>
      </c>
      <c r="F29" s="19">
        <f t="shared" si="0"/>
        <v>-1.5393804002589986</v>
      </c>
      <c r="G29" s="19">
        <f t="shared" ref="G29:G92" si="17">$D$14 + $F$14*$E29</f>
        <v>0.31415926535897931</v>
      </c>
      <c r="H29" s="19"/>
      <c r="I29" s="19">
        <f t="shared" ref="I29:I92" si="18">$B$7 + $B$10*$E29 +  0.5*$B$12*$E29*$E29 + $B$13*COS(F29)</f>
        <v>40.94232277234385</v>
      </c>
      <c r="J29" s="19">
        <f t="shared" ref="J29:J92" si="19">$D$7 + $D$10*$E29 + 0.5*$D$12*$E29*$E29 + $B$13*SIN(F29)</f>
        <v>80.014803189028044</v>
      </c>
      <c r="K29" s="19"/>
      <c r="L29" s="19">
        <f t="shared" ref="L29:L92" si="20">$B$10 + $B$12*$E29 - $B$13*SIN(F29)*$G29</f>
        <v>9.4201274017793573</v>
      </c>
      <c r="M29" s="19">
        <f t="shared" ref="M29:M92" si="21">$D$10 + $D$12*$E29 + $B$13*COS(F29)*$G29</f>
        <v>0.29603942989058118</v>
      </c>
      <c r="N29" s="19">
        <f t="shared" ref="N29:N92" si="22">SQRT(L29*L29+M29*M29)</f>
        <v>9.4247779607693811</v>
      </c>
      <c r="O29" s="19">
        <f t="shared" ref="O29:O92" si="23">ATAN2(L29,M29)</f>
        <v>3.1415926535898024E-2</v>
      </c>
      <c r="P29" s="19">
        <f t="shared" ref="P29:P92" si="24">O29/$H$12</f>
        <v>1.8000000000000054</v>
      </c>
      <c r="Q29" s="19">
        <f>Q28+ SQRT( (I29-I28)* (I29-I28) + (J29-J28)* (J29-J28))</f>
        <v>0.94243903870924173</v>
      </c>
      <c r="R29" s="19">
        <f t="shared" ref="R29:R92" si="25">$B$20*COS(O29)-$D$20*SIN(O29)</f>
        <v>-1.884645544687703E-2</v>
      </c>
      <c r="S29" s="19">
        <f t="shared" ref="S29:S92" si="26">$B$20*SIN(O29)+$D$20*COS(O29)</f>
        <v>0.59970393621943896</v>
      </c>
      <c r="T29" s="4" t="s">
        <v>0</v>
      </c>
      <c r="U29" s="4">
        <f t="shared" ref="U29:U92" si="27">$B$19</f>
        <v>2501</v>
      </c>
      <c r="V29" s="19">
        <f t="shared" si="1"/>
        <v>40.923476316896974</v>
      </c>
      <c r="W29" s="19">
        <f t="shared" si="2"/>
        <v>80.614507125247485</v>
      </c>
      <c r="X29" s="8">
        <f t="shared" ref="X29:X92" si="28">$F$7</f>
        <v>5</v>
      </c>
      <c r="Y29" s="4">
        <f t="shared" si="3"/>
        <v>12</v>
      </c>
      <c r="Z29" s="8">
        <f t="shared" ref="Z29:Z92" si="29">$B$5 + E29</f>
        <v>1000.1</v>
      </c>
      <c r="AA29" s="4">
        <f t="shared" ref="AA29:AA92" si="30">$J$19</f>
        <v>0</v>
      </c>
      <c r="AB29" s="4">
        <f t="shared" ref="AB29:AB92" si="31">$J$20</f>
        <v>0</v>
      </c>
      <c r="AC29" s="4" t="str">
        <f t="shared" ref="AC29:AC92" si="32">$J$21</f>
        <v>G0</v>
      </c>
      <c r="AD29" s="4">
        <f t="shared" ref="AD29:AD92" si="33">$J$22</f>
        <v>0</v>
      </c>
      <c r="AE29" s="4">
        <f t="shared" ref="AE29:AE92" si="34">$A29+$F$21</f>
        <v>0.2</v>
      </c>
      <c r="AF29" s="19">
        <f t="shared" si="4"/>
        <v>-1.5079644737231006</v>
      </c>
      <c r="AG29" s="19">
        <f t="shared" si="5"/>
        <v>0.31415926535897931</v>
      </c>
      <c r="AH29" s="19"/>
      <c r="AI29" s="19">
        <f t="shared" si="6"/>
        <v>41.883715585879408</v>
      </c>
      <c r="AJ29" s="19">
        <f t="shared" si="7"/>
        <v>80.059198147151847</v>
      </c>
      <c r="AK29" s="19"/>
      <c r="AL29" s="19">
        <f t="shared" si="8"/>
        <v>9.406180314349541</v>
      </c>
      <c r="AM29" s="19">
        <f t="shared" si="9"/>
        <v>0.5917867046051335</v>
      </c>
      <c r="AN29" s="19">
        <f t="shared" ref="AN29:AN92" si="35">SQRT(AL29*AL29+AM29*AM29)</f>
        <v>9.4247779607693811</v>
      </c>
      <c r="AO29" s="19">
        <f t="shared" ref="AO29:AO92" si="36">ATAN2(AL29,AM29)</f>
        <v>6.2831853071796021E-2</v>
      </c>
      <c r="AP29" s="19">
        <f t="shared" ref="AP29:AP92" si="37">AO29/$H$12</f>
        <v>3.600000000000009</v>
      </c>
      <c r="AQ29" s="19">
        <f>AQ28+ SQRT( (AI29-AI28)* (AI29-AI28) + (AJ29-AJ28)* (AJ29-AJ28))</f>
        <v>0.94243903870924584</v>
      </c>
      <c r="AR29" s="19">
        <f t="shared" ref="AR29:AR92" si="38">$F$20*COS(AO29)-$H$20*SIN(AO29)</f>
        <v>3.7674311717588116E-2</v>
      </c>
      <c r="AS29" s="19">
        <f t="shared" ref="AS29:AS92" si="39">$F$20*SIN(AO29)+$H$20*COS(AO29)</f>
        <v>-0.59881603705696296</v>
      </c>
      <c r="AT29" s="4" t="s">
        <v>0</v>
      </c>
      <c r="AU29" s="4">
        <f t="shared" ref="AU29:AU92" si="40">$F$19</f>
        <v>2502</v>
      </c>
      <c r="AV29" s="19">
        <f t="shared" si="10"/>
        <v>41.921389897596995</v>
      </c>
      <c r="AW29" s="19">
        <f t="shared" si="11"/>
        <v>79.460382110094884</v>
      </c>
      <c r="AX29" s="8">
        <f t="shared" ref="AX29:AX92" si="41">$F$7</f>
        <v>5</v>
      </c>
      <c r="AY29" s="4">
        <f t="shared" ref="AY29:AY92" si="42">$F$22</f>
        <v>12</v>
      </c>
      <c r="AZ29" s="8">
        <f t="shared" ref="AZ29:AZ92" si="43">$B$5 + AE29</f>
        <v>1000.2</v>
      </c>
      <c r="BA29" s="4">
        <f t="shared" ref="BA29:BA92" si="44">$J$19</f>
        <v>0</v>
      </c>
      <c r="BB29" s="4">
        <f t="shared" ref="BB29:BB92" si="45">$J$20</f>
        <v>0</v>
      </c>
      <c r="BC29" s="4" t="str">
        <f t="shared" ref="BC29:BC92" si="46">$J$21</f>
        <v>G0</v>
      </c>
      <c r="BD29" s="4">
        <f t="shared" ref="BD29:BD92" si="47">$J$22</f>
        <v>0</v>
      </c>
      <c r="BE29" s="19">
        <f t="shared" ref="BE29:BE92" si="48">SQRT((I29-AI29)*(I29-AI29)+(J29-AJ29)*(J29-AJ29))</f>
        <v>0.94243903870924584</v>
      </c>
      <c r="BF29" s="19">
        <f t="shared" ref="BF29:BF92" si="49">SQRT((V29-AV29)*(V29-AV29)+(W29-AW29)*(W29-AW29))</f>
        <v>1.5257247671669132</v>
      </c>
      <c r="BG29" s="19">
        <f t="shared" ref="BG29:BG92" si="50">ATAN2(V29-AV29,W29-AW29)/$H$12</f>
        <v>130.84831522257909</v>
      </c>
      <c r="BH29" s="1" t="str">
        <f t="shared" ref="BH29:BH92" si="51">CONCATENATE(T29,",",U29,",",TEXT(V29,"0.0"),",",TEXT(W29,"0.0"),",",X29,",",Y29,",",TEXT(Z29,"0.0"),",",AA29,",",AB29,",",AC29,",",AD29)</f>
        <v>T,2501,40.9,80.6,5,12,1000.1,0,0,G0,0</v>
      </c>
      <c r="BI29" s="1" t="str">
        <f t="shared" ref="BI29:BI92" si="52">CONCATENATE(AT29,",",AU29,",",TEXT(AV29,"0.0"),",",TEXT(AW29,"0.0"),",",AX29,",",AY29,",",TEXT(AZ29,"0.0"),",",BA29,",",BB29,",",BC29,",",BD29)</f>
        <v>T,2502,41.9,79.5,5,12,1000.2,0,0,G0,0</v>
      </c>
      <c r="BJ29" s="1" t="str">
        <f t="shared" si="12"/>
        <v/>
      </c>
      <c r="BK29" s="1" t="str">
        <f t="shared" si="13"/>
        <v>40.9,80.0,5.0,9.4,0.0,0.9,1.8,0.9</v>
      </c>
    </row>
    <row r="30" spans="1:63" x14ac:dyDescent="0.2">
      <c r="A30" s="4">
        <f>A29+$B$16</f>
        <v>0.2</v>
      </c>
      <c r="B30" s="4">
        <f t="shared" si="14"/>
        <v>1</v>
      </c>
      <c r="C30" s="4">
        <f t="shared" si="15"/>
        <v>1</v>
      </c>
      <c r="D30" s="4">
        <v>1</v>
      </c>
      <c r="E30" s="4">
        <f t="shared" si="16"/>
        <v>0.2</v>
      </c>
      <c r="F30" s="19">
        <f t="shared" si="0"/>
        <v>-1.5079644737231006</v>
      </c>
      <c r="G30" s="19">
        <f t="shared" si="17"/>
        <v>0.31415926535897931</v>
      </c>
      <c r="H30" s="19"/>
      <c r="I30" s="19">
        <f t="shared" si="18"/>
        <v>41.883715585879408</v>
      </c>
      <c r="J30" s="19">
        <f t="shared" si="19"/>
        <v>80.059198147151847</v>
      </c>
      <c r="K30" s="19"/>
      <c r="L30" s="19">
        <f t="shared" si="20"/>
        <v>9.406180314349541</v>
      </c>
      <c r="M30" s="19">
        <f t="shared" si="21"/>
        <v>0.5917867046051335</v>
      </c>
      <c r="N30" s="19">
        <f t="shared" si="22"/>
        <v>9.4247779607693811</v>
      </c>
      <c r="O30" s="19">
        <f t="shared" si="23"/>
        <v>6.2831853071796021E-2</v>
      </c>
      <c r="P30" s="19">
        <f t="shared" si="24"/>
        <v>3.600000000000009</v>
      </c>
      <c r="Q30" s="19">
        <f t="shared" ref="Q30:Q93" si="53">Q29+ SQRT( (I30-I29)* (I30-I29) + (J30-J29)* (J30-J29))</f>
        <v>1.8848780774184877</v>
      </c>
      <c r="R30" s="19">
        <f t="shared" si="25"/>
        <v>-3.7674311717588116E-2</v>
      </c>
      <c r="S30" s="19">
        <f t="shared" si="26"/>
        <v>0.59881603705696296</v>
      </c>
      <c r="T30" s="4" t="s">
        <v>0</v>
      </c>
      <c r="U30" s="4">
        <f t="shared" si="27"/>
        <v>2501</v>
      </c>
      <c r="V30" s="19">
        <f t="shared" si="1"/>
        <v>41.84604127416182</v>
      </c>
      <c r="W30" s="19">
        <f t="shared" si="2"/>
        <v>80.65801418420881</v>
      </c>
      <c r="X30" s="8">
        <f t="shared" si="28"/>
        <v>5</v>
      </c>
      <c r="Y30" s="4">
        <f t="shared" si="3"/>
        <v>12</v>
      </c>
      <c r="Z30" s="8">
        <f t="shared" si="29"/>
        <v>1000.2</v>
      </c>
      <c r="AA30" s="4">
        <f t="shared" si="30"/>
        <v>0</v>
      </c>
      <c r="AB30" s="4">
        <f t="shared" si="31"/>
        <v>0</v>
      </c>
      <c r="AC30" s="4" t="str">
        <f t="shared" si="32"/>
        <v>G0</v>
      </c>
      <c r="AD30" s="4">
        <f t="shared" si="33"/>
        <v>0</v>
      </c>
      <c r="AE30" s="4">
        <f t="shared" si="34"/>
        <v>0.30000000000000004</v>
      </c>
      <c r="AF30" s="19">
        <f t="shared" si="4"/>
        <v>-1.4765485471872029</v>
      </c>
      <c r="AG30" s="19">
        <f t="shared" si="5"/>
        <v>0.31415926535897931</v>
      </c>
      <c r="AH30" s="19"/>
      <c r="AI30" s="19">
        <f t="shared" si="6"/>
        <v>42.823249399555429</v>
      </c>
      <c r="AJ30" s="19">
        <f t="shared" si="7"/>
        <v>80.133141061907594</v>
      </c>
      <c r="AK30" s="19"/>
      <c r="AL30" s="19">
        <f t="shared" si="8"/>
        <v>9.3829504625713724</v>
      </c>
      <c r="AM30" s="19">
        <f t="shared" si="9"/>
        <v>0.88694995728951287</v>
      </c>
      <c r="AN30" s="19">
        <f t="shared" si="35"/>
        <v>9.4247779607693776</v>
      </c>
      <c r="AO30" s="19">
        <f t="shared" si="36"/>
        <v>9.4247779607693774E-2</v>
      </c>
      <c r="AP30" s="19">
        <f t="shared" si="37"/>
        <v>5.3999999999999986</v>
      </c>
      <c r="AQ30" s="19">
        <f t="shared" ref="AQ30:AQ93" si="54">AQ29+ SQRT( (AI30-AI29)* (AI30-AI29) + (AJ30-AJ29)* (AJ30-AJ29))</f>
        <v>1.8848780774184797</v>
      </c>
      <c r="AR30" s="19">
        <f t="shared" si="38"/>
        <v>5.6464987991108578E-2</v>
      </c>
      <c r="AS30" s="19">
        <f t="shared" si="39"/>
        <v>-0.597337178761848</v>
      </c>
      <c r="AT30" s="4" t="s">
        <v>0</v>
      </c>
      <c r="AU30" s="4">
        <f t="shared" si="40"/>
        <v>2502</v>
      </c>
      <c r="AV30" s="19">
        <f t="shared" si="10"/>
        <v>42.879714387546535</v>
      </c>
      <c r="AW30" s="19">
        <f t="shared" si="11"/>
        <v>79.535803883145746</v>
      </c>
      <c r="AX30" s="8">
        <f t="shared" si="41"/>
        <v>5</v>
      </c>
      <c r="AY30" s="4">
        <f t="shared" si="42"/>
        <v>12</v>
      </c>
      <c r="AZ30" s="8">
        <f t="shared" si="43"/>
        <v>1000.3</v>
      </c>
      <c r="BA30" s="4">
        <f t="shared" si="44"/>
        <v>0</v>
      </c>
      <c r="BB30" s="4">
        <f t="shared" si="45"/>
        <v>0</v>
      </c>
      <c r="BC30" s="4" t="str">
        <f t="shared" si="46"/>
        <v>G0</v>
      </c>
      <c r="BD30" s="4">
        <f t="shared" si="47"/>
        <v>0</v>
      </c>
      <c r="BE30" s="19">
        <f t="shared" si="48"/>
        <v>0.94243903870923396</v>
      </c>
      <c r="BF30" s="19">
        <f t="shared" si="49"/>
        <v>1.5257247671669034</v>
      </c>
      <c r="BG30" s="19">
        <f t="shared" si="50"/>
        <v>132.64831522257873</v>
      </c>
      <c r="BH30" s="1" t="str">
        <f t="shared" si="51"/>
        <v>T,2501,41.8,80.7,5,12,1000.2,0,0,G0,0</v>
      </c>
      <c r="BI30" s="1" t="str">
        <f t="shared" si="52"/>
        <v>T,2502,42.9,79.5,5,12,1000.3,0,0,G0,0</v>
      </c>
      <c r="BJ30" s="1" t="str">
        <f t="shared" si="12"/>
        <v>T,2501,41.8,80.7,5,12,1000.2,0,0,G0,0|T,2502,42.9,79.5,5,12,1000.3,0,0,G0,0|</v>
      </c>
      <c r="BK30" s="1" t="str">
        <f t="shared" si="13"/>
        <v>41.9,80.1,5.0,9.4,0.0,1.9,3.6,1.9</v>
      </c>
    </row>
    <row r="31" spans="1:63" x14ac:dyDescent="0.2">
      <c r="A31" s="4">
        <f t="shared" ref="A31:A94" si="55">A30+$B$16</f>
        <v>0.30000000000000004</v>
      </c>
      <c r="B31" s="4">
        <f t="shared" si="14"/>
        <v>1.5000000000000002</v>
      </c>
      <c r="C31" s="4">
        <f t="shared" si="15"/>
        <v>0</v>
      </c>
      <c r="D31" s="4">
        <v>1</v>
      </c>
      <c r="E31" s="4">
        <f t="shared" si="16"/>
        <v>0.30000000000000004</v>
      </c>
      <c r="F31" s="19">
        <f t="shared" si="0"/>
        <v>-1.4765485471872029</v>
      </c>
      <c r="G31" s="19">
        <f t="shared" si="17"/>
        <v>0.31415926535897931</v>
      </c>
      <c r="H31" s="19"/>
      <c r="I31" s="19">
        <f t="shared" si="18"/>
        <v>42.823249399555429</v>
      </c>
      <c r="J31" s="19">
        <f t="shared" si="19"/>
        <v>80.133141061907594</v>
      </c>
      <c r="K31" s="19"/>
      <c r="L31" s="19">
        <f t="shared" si="20"/>
        <v>9.3829504625713724</v>
      </c>
      <c r="M31" s="19">
        <f t="shared" si="21"/>
        <v>0.88694995728951287</v>
      </c>
      <c r="N31" s="19">
        <f t="shared" si="22"/>
        <v>9.4247779607693776</v>
      </c>
      <c r="O31" s="19">
        <f t="shared" si="23"/>
        <v>9.4247779607693774E-2</v>
      </c>
      <c r="P31" s="19">
        <f t="shared" si="24"/>
        <v>5.3999999999999986</v>
      </c>
      <c r="Q31" s="19">
        <f t="shared" si="53"/>
        <v>2.8273171161277215</v>
      </c>
      <c r="R31" s="19">
        <f t="shared" si="25"/>
        <v>-5.6464987991108578E-2</v>
      </c>
      <c r="S31" s="19">
        <f t="shared" si="26"/>
        <v>0.597337178761848</v>
      </c>
      <c r="T31" s="4" t="s">
        <v>0</v>
      </c>
      <c r="U31" s="4">
        <f t="shared" si="27"/>
        <v>2501</v>
      </c>
      <c r="V31" s="19">
        <f t="shared" si="1"/>
        <v>42.766784411564323</v>
      </c>
      <c r="W31" s="19">
        <f t="shared" si="2"/>
        <v>80.730478240669441</v>
      </c>
      <c r="X31" s="8">
        <f t="shared" si="28"/>
        <v>5</v>
      </c>
      <c r="Y31" s="4">
        <f t="shared" si="3"/>
        <v>12</v>
      </c>
      <c r="Z31" s="8">
        <f t="shared" si="29"/>
        <v>1000.3</v>
      </c>
      <c r="AA31" s="4">
        <f t="shared" si="30"/>
        <v>0</v>
      </c>
      <c r="AB31" s="4">
        <f t="shared" si="31"/>
        <v>0</v>
      </c>
      <c r="AC31" s="4" t="str">
        <f t="shared" si="32"/>
        <v>G0</v>
      </c>
      <c r="AD31" s="4">
        <f t="shared" si="33"/>
        <v>0</v>
      </c>
      <c r="AE31" s="4">
        <f t="shared" si="34"/>
        <v>0.4</v>
      </c>
      <c r="AF31" s="19">
        <f t="shared" si="4"/>
        <v>-1.4451326206513049</v>
      </c>
      <c r="AG31" s="19">
        <f t="shared" si="5"/>
        <v>0.31415926535897931</v>
      </c>
      <c r="AH31" s="19"/>
      <c r="AI31" s="19">
        <f t="shared" si="6"/>
        <v>43.759997006929126</v>
      </c>
      <c r="AJ31" s="19">
        <f t="shared" si="7"/>
        <v>80.23655896056566</v>
      </c>
      <c r="AK31" s="19"/>
      <c r="AL31" s="19">
        <f t="shared" si="8"/>
        <v>9.350460771503986</v>
      </c>
      <c r="AM31" s="19">
        <f t="shared" si="9"/>
        <v>1.1812378974488158</v>
      </c>
      <c r="AN31" s="19">
        <f t="shared" si="35"/>
        <v>9.4247779607693793</v>
      </c>
      <c r="AO31" s="19">
        <f t="shared" si="36"/>
        <v>0.12566370614359176</v>
      </c>
      <c r="AP31" s="19">
        <f t="shared" si="37"/>
        <v>7.200000000000002</v>
      </c>
      <c r="AQ31" s="19">
        <f t="shared" si="54"/>
        <v>2.8273171161277193</v>
      </c>
      <c r="AR31" s="19">
        <f t="shared" si="38"/>
        <v>7.5199940138582569E-2</v>
      </c>
      <c r="AS31" s="19">
        <f t="shared" si="39"/>
        <v>-0.5952688207886867</v>
      </c>
      <c r="AT31" s="4" t="s">
        <v>0</v>
      </c>
      <c r="AU31" s="4">
        <f t="shared" si="40"/>
        <v>2502</v>
      </c>
      <c r="AV31" s="19">
        <f t="shared" si="10"/>
        <v>43.835196947067708</v>
      </c>
      <c r="AW31" s="19">
        <f t="shared" si="11"/>
        <v>79.64129013977697</v>
      </c>
      <c r="AX31" s="8">
        <f t="shared" si="41"/>
        <v>5</v>
      </c>
      <c r="AY31" s="4">
        <f t="shared" si="42"/>
        <v>12</v>
      </c>
      <c r="AZ31" s="8">
        <f t="shared" si="43"/>
        <v>1000.4</v>
      </c>
      <c r="BA31" s="4">
        <f t="shared" si="44"/>
        <v>0</v>
      </c>
      <c r="BB31" s="4">
        <f t="shared" si="45"/>
        <v>0</v>
      </c>
      <c r="BC31" s="4" t="str">
        <f t="shared" si="46"/>
        <v>G0</v>
      </c>
      <c r="BD31" s="4">
        <f t="shared" si="47"/>
        <v>0</v>
      </c>
      <c r="BE31" s="19">
        <f t="shared" si="48"/>
        <v>0.94243903870923951</v>
      </c>
      <c r="BF31" s="19">
        <f t="shared" si="49"/>
        <v>1.525724767166909</v>
      </c>
      <c r="BG31" s="19">
        <f t="shared" si="50"/>
        <v>134.4483152225788</v>
      </c>
      <c r="BH31" s="1" t="str">
        <f t="shared" si="51"/>
        <v>T,2501,42.8,80.7,5,12,1000.3,0,0,G0,0</v>
      </c>
      <c r="BI31" s="1" t="str">
        <f t="shared" si="52"/>
        <v>T,2502,43.8,79.6,5,12,1000.4,0,0,G0,0</v>
      </c>
      <c r="BJ31" s="1" t="str">
        <f t="shared" si="12"/>
        <v/>
      </c>
      <c r="BK31" s="1" t="str">
        <f t="shared" si="13"/>
        <v>42.8,80.1,5.0,9.4,0.0,2.8,5.4,2.8</v>
      </c>
    </row>
    <row r="32" spans="1:63" x14ac:dyDescent="0.2">
      <c r="A32" s="4">
        <f t="shared" si="55"/>
        <v>0.4</v>
      </c>
      <c r="B32" s="4">
        <f t="shared" si="14"/>
        <v>2</v>
      </c>
      <c r="C32" s="4">
        <f t="shared" si="15"/>
        <v>1</v>
      </c>
      <c r="D32" s="4">
        <v>1</v>
      </c>
      <c r="E32" s="4">
        <f t="shared" si="16"/>
        <v>0.4</v>
      </c>
      <c r="F32" s="19">
        <f t="shared" si="0"/>
        <v>-1.4451326206513049</v>
      </c>
      <c r="G32" s="19">
        <f t="shared" si="17"/>
        <v>0.31415926535897931</v>
      </c>
      <c r="H32" s="19"/>
      <c r="I32" s="19">
        <f t="shared" si="18"/>
        <v>43.759997006929126</v>
      </c>
      <c r="J32" s="19">
        <f t="shared" si="19"/>
        <v>80.23655896056566</v>
      </c>
      <c r="K32" s="19"/>
      <c r="L32" s="19">
        <f t="shared" si="20"/>
        <v>9.350460771503986</v>
      </c>
      <c r="M32" s="19">
        <f t="shared" si="21"/>
        <v>1.1812378974488158</v>
      </c>
      <c r="N32" s="19">
        <f t="shared" si="22"/>
        <v>9.4247779607693793</v>
      </c>
      <c r="O32" s="19">
        <f t="shared" si="23"/>
        <v>0.12566370614359176</v>
      </c>
      <c r="P32" s="19">
        <f t="shared" si="24"/>
        <v>7.200000000000002</v>
      </c>
      <c r="Q32" s="19">
        <f t="shared" si="53"/>
        <v>3.7697561548369611</v>
      </c>
      <c r="R32" s="19">
        <f t="shared" si="25"/>
        <v>-7.5199940138582569E-2</v>
      </c>
      <c r="S32" s="19">
        <f t="shared" si="26"/>
        <v>0.5952688207886867</v>
      </c>
      <c r="T32" s="4" t="s">
        <v>0</v>
      </c>
      <c r="U32" s="4">
        <f t="shared" si="27"/>
        <v>2501</v>
      </c>
      <c r="V32" s="19">
        <f t="shared" si="1"/>
        <v>43.684797066790544</v>
      </c>
      <c r="W32" s="19">
        <f t="shared" si="2"/>
        <v>80.831827781354349</v>
      </c>
      <c r="X32" s="8">
        <f t="shared" si="28"/>
        <v>5</v>
      </c>
      <c r="Y32" s="4">
        <f t="shared" si="3"/>
        <v>12</v>
      </c>
      <c r="Z32" s="8">
        <f t="shared" si="29"/>
        <v>1000.4</v>
      </c>
      <c r="AA32" s="4">
        <f t="shared" si="30"/>
        <v>0</v>
      </c>
      <c r="AB32" s="4">
        <f t="shared" si="31"/>
        <v>0</v>
      </c>
      <c r="AC32" s="4" t="str">
        <f t="shared" si="32"/>
        <v>G0</v>
      </c>
      <c r="AD32" s="4">
        <f t="shared" si="33"/>
        <v>0</v>
      </c>
      <c r="AE32" s="4">
        <f t="shared" si="34"/>
        <v>0.5</v>
      </c>
      <c r="AF32" s="19">
        <f t="shared" si="4"/>
        <v>-1.4137166941154069</v>
      </c>
      <c r="AG32" s="19">
        <f t="shared" si="5"/>
        <v>0.31415926535897931</v>
      </c>
      <c r="AH32" s="19"/>
      <c r="AI32" s="19">
        <f t="shared" si="6"/>
        <v>44.693033951206928</v>
      </c>
      <c r="AJ32" s="19">
        <f t="shared" si="7"/>
        <v>80.369349782145861</v>
      </c>
      <c r="AK32" s="19"/>
      <c r="AL32" s="19">
        <f t="shared" si="8"/>
        <v>9.3087433045499353</v>
      </c>
      <c r="AM32" s="19">
        <f t="shared" si="9"/>
        <v>1.4743600984159164</v>
      </c>
      <c r="AN32" s="19">
        <f t="shared" si="35"/>
        <v>9.4247779607693811</v>
      </c>
      <c r="AO32" s="19">
        <f t="shared" si="36"/>
        <v>0.15707963267948968</v>
      </c>
      <c r="AP32" s="19">
        <f t="shared" si="37"/>
        <v>9.0000000000000018</v>
      </c>
      <c r="AQ32" s="19">
        <f t="shared" si="54"/>
        <v>3.7697561548369629</v>
      </c>
      <c r="AR32" s="19">
        <f t="shared" si="38"/>
        <v>9.3860679024138541E-2</v>
      </c>
      <c r="AS32" s="19">
        <f t="shared" si="39"/>
        <v>-0.59261300435708264</v>
      </c>
      <c r="AT32" s="4" t="s">
        <v>0</v>
      </c>
      <c r="AU32" s="4">
        <f t="shared" si="40"/>
        <v>2502</v>
      </c>
      <c r="AV32" s="19">
        <f t="shared" si="10"/>
        <v>44.786894630231068</v>
      </c>
      <c r="AW32" s="19">
        <f t="shared" si="11"/>
        <v>79.776736777788784</v>
      </c>
      <c r="AX32" s="8">
        <f t="shared" si="41"/>
        <v>5</v>
      </c>
      <c r="AY32" s="4">
        <f t="shared" si="42"/>
        <v>12</v>
      </c>
      <c r="AZ32" s="8">
        <f t="shared" si="43"/>
        <v>1000.5</v>
      </c>
      <c r="BA32" s="4">
        <f t="shared" si="44"/>
        <v>0</v>
      </c>
      <c r="BB32" s="4">
        <f t="shared" si="45"/>
        <v>0</v>
      </c>
      <c r="BC32" s="4" t="str">
        <f t="shared" si="46"/>
        <v>G0</v>
      </c>
      <c r="BD32" s="4">
        <f t="shared" si="47"/>
        <v>0</v>
      </c>
      <c r="BE32" s="19">
        <f t="shared" si="48"/>
        <v>0.94243903870924361</v>
      </c>
      <c r="BF32" s="19">
        <f t="shared" si="49"/>
        <v>1.5257247671669123</v>
      </c>
      <c r="BG32" s="19">
        <f t="shared" si="50"/>
        <v>136.24831522257909</v>
      </c>
      <c r="BH32" s="1" t="str">
        <f t="shared" si="51"/>
        <v>T,2501,43.7,80.8,5,12,1000.4,0,0,G0,0</v>
      </c>
      <c r="BI32" s="1" t="str">
        <f t="shared" si="52"/>
        <v>T,2502,44.8,79.8,5,12,1000.5,0,0,G0,0</v>
      </c>
      <c r="BJ32" s="1" t="str">
        <f t="shared" si="12"/>
        <v>T,2501,43.7,80.8,5,12,1000.4,0,0,G0,0|T,2502,44.8,79.8,5,12,1000.5,0,0,G0,0|</v>
      </c>
      <c r="BK32" s="1" t="str">
        <f t="shared" si="13"/>
        <v>43.8,80.2,5.0,9.4,0.0,3.8,7.2,3.8</v>
      </c>
    </row>
    <row r="33" spans="1:63" x14ac:dyDescent="0.2">
      <c r="A33" s="4">
        <f t="shared" si="55"/>
        <v>0.5</v>
      </c>
      <c r="B33" s="4">
        <f t="shared" si="14"/>
        <v>2.5</v>
      </c>
      <c r="C33" s="4">
        <f t="shared" si="15"/>
        <v>0</v>
      </c>
      <c r="D33" s="4">
        <v>1</v>
      </c>
      <c r="E33" s="4">
        <f t="shared" si="16"/>
        <v>0.5</v>
      </c>
      <c r="F33" s="19">
        <f t="shared" si="0"/>
        <v>-1.4137166941154069</v>
      </c>
      <c r="G33" s="19">
        <f t="shared" si="17"/>
        <v>0.31415926535897931</v>
      </c>
      <c r="H33" s="19"/>
      <c r="I33" s="19">
        <f t="shared" si="18"/>
        <v>44.693033951206928</v>
      </c>
      <c r="J33" s="19">
        <f t="shared" si="19"/>
        <v>80.369349782145861</v>
      </c>
      <c r="K33" s="19"/>
      <c r="L33" s="19">
        <f t="shared" si="20"/>
        <v>9.3087433045499353</v>
      </c>
      <c r="M33" s="19">
        <f t="shared" si="21"/>
        <v>1.4743600984159164</v>
      </c>
      <c r="N33" s="19">
        <f t="shared" si="22"/>
        <v>9.4247779607693811</v>
      </c>
      <c r="O33" s="19">
        <f t="shared" si="23"/>
        <v>0.15707963267948968</v>
      </c>
      <c r="P33" s="19">
        <f t="shared" si="24"/>
        <v>9.0000000000000018</v>
      </c>
      <c r="Q33" s="19">
        <f t="shared" si="53"/>
        <v>4.7121951935462043</v>
      </c>
      <c r="R33" s="19">
        <f t="shared" si="25"/>
        <v>-9.3860679024138541E-2</v>
      </c>
      <c r="S33" s="19">
        <f t="shared" si="26"/>
        <v>0.59261300435708264</v>
      </c>
      <c r="T33" s="4" t="s">
        <v>0</v>
      </c>
      <c r="U33" s="4">
        <f t="shared" si="27"/>
        <v>2501</v>
      </c>
      <c r="V33" s="19">
        <f t="shared" si="1"/>
        <v>44.599173272182789</v>
      </c>
      <c r="W33" s="19">
        <f t="shared" si="2"/>
        <v>80.961962786502937</v>
      </c>
      <c r="X33" s="8">
        <f t="shared" si="28"/>
        <v>5</v>
      </c>
      <c r="Y33" s="4">
        <f t="shared" si="3"/>
        <v>12</v>
      </c>
      <c r="Z33" s="8">
        <f t="shared" si="29"/>
        <v>1000.5</v>
      </c>
      <c r="AA33" s="4">
        <f t="shared" si="30"/>
        <v>0</v>
      </c>
      <c r="AB33" s="4">
        <f t="shared" si="31"/>
        <v>0</v>
      </c>
      <c r="AC33" s="4" t="str">
        <f t="shared" si="32"/>
        <v>G0</v>
      </c>
      <c r="AD33" s="4">
        <f t="shared" si="33"/>
        <v>0</v>
      </c>
      <c r="AE33" s="4">
        <f t="shared" si="34"/>
        <v>0.6</v>
      </c>
      <c r="AF33" s="19">
        <f t="shared" si="4"/>
        <v>-1.3823007675795089</v>
      </c>
      <c r="AG33" s="19">
        <f t="shared" si="5"/>
        <v>0.31415926535897931</v>
      </c>
      <c r="AH33" s="19"/>
      <c r="AI33" s="19">
        <f t="shared" si="6"/>
        <v>45.621439437571745</v>
      </c>
      <c r="AJ33" s="19">
        <f t="shared" si="7"/>
        <v>80.531382478139335</v>
      </c>
      <c r="AK33" s="19"/>
      <c r="AL33" s="19">
        <f t="shared" si="8"/>
        <v>9.2578392318124898</v>
      </c>
      <c r="AM33" s="19">
        <f t="shared" si="9"/>
        <v>1.7660272839675324</v>
      </c>
      <c r="AN33" s="19">
        <f t="shared" si="35"/>
        <v>9.4247779607693793</v>
      </c>
      <c r="AO33" s="19">
        <f t="shared" si="36"/>
        <v>0.18849555921538771</v>
      </c>
      <c r="AP33" s="19">
        <f t="shared" si="37"/>
        <v>10.800000000000008</v>
      </c>
      <c r="AQ33" s="19">
        <f t="shared" si="54"/>
        <v>4.7121951935462079</v>
      </c>
      <c r="AR33" s="19">
        <f t="shared" si="38"/>
        <v>0.11242878875143483</v>
      </c>
      <c r="AS33" s="19">
        <f t="shared" si="39"/>
        <v>-0.58937235043721314</v>
      </c>
      <c r="AT33" s="4" t="s">
        <v>0</v>
      </c>
      <c r="AU33" s="4">
        <f t="shared" si="40"/>
        <v>2502</v>
      </c>
      <c r="AV33" s="19">
        <f t="shared" si="10"/>
        <v>45.733868226323182</v>
      </c>
      <c r="AW33" s="19">
        <f t="shared" si="11"/>
        <v>79.942010127702119</v>
      </c>
      <c r="AX33" s="8">
        <f t="shared" si="41"/>
        <v>5</v>
      </c>
      <c r="AY33" s="4">
        <f t="shared" si="42"/>
        <v>12</v>
      </c>
      <c r="AZ33" s="8">
        <f t="shared" si="43"/>
        <v>1000.6</v>
      </c>
      <c r="BA33" s="4">
        <f t="shared" si="44"/>
        <v>0</v>
      </c>
      <c r="BB33" s="4">
        <f t="shared" si="45"/>
        <v>0</v>
      </c>
      <c r="BC33" s="4" t="str">
        <f t="shared" si="46"/>
        <v>G0</v>
      </c>
      <c r="BD33" s="4">
        <f t="shared" si="47"/>
        <v>0</v>
      </c>
      <c r="BE33" s="19">
        <f t="shared" si="48"/>
        <v>0.94243903870924473</v>
      </c>
      <c r="BF33" s="19">
        <f t="shared" si="49"/>
        <v>1.5257247671669116</v>
      </c>
      <c r="BG33" s="19">
        <f t="shared" si="50"/>
        <v>138.0483152225793</v>
      </c>
      <c r="BH33" s="1" t="str">
        <f t="shared" si="51"/>
        <v>T,2501,44.6,81.0,5,12,1000.5,0,0,G0,0</v>
      </c>
      <c r="BI33" s="1" t="str">
        <f t="shared" si="52"/>
        <v>T,2502,45.7,79.9,5,12,1000.6,0,0,G0,0</v>
      </c>
      <c r="BJ33" s="1" t="str">
        <f t="shared" si="12"/>
        <v/>
      </c>
      <c r="BK33" s="1" t="str">
        <f t="shared" si="13"/>
        <v>44.7,80.4,5.0,9.4,0.0,4.7,9.0,4.7</v>
      </c>
    </row>
    <row r="34" spans="1:63" x14ac:dyDescent="0.2">
      <c r="A34" s="4">
        <f t="shared" si="55"/>
        <v>0.6</v>
      </c>
      <c r="B34" s="4">
        <f t="shared" si="14"/>
        <v>2.9999999999999996</v>
      </c>
      <c r="C34" s="4">
        <f t="shared" si="15"/>
        <v>1</v>
      </c>
      <c r="D34" s="4">
        <v>1</v>
      </c>
      <c r="E34" s="4">
        <f t="shared" si="16"/>
        <v>0.6</v>
      </c>
      <c r="F34" s="19">
        <f t="shared" si="0"/>
        <v>-1.3823007675795089</v>
      </c>
      <c r="G34" s="19">
        <f t="shared" si="17"/>
        <v>0.31415926535897931</v>
      </c>
      <c r="H34" s="19"/>
      <c r="I34" s="19">
        <f t="shared" si="18"/>
        <v>45.621439437571745</v>
      </c>
      <c r="J34" s="19">
        <f t="shared" si="19"/>
        <v>80.531382478139335</v>
      </c>
      <c r="K34" s="19"/>
      <c r="L34" s="19">
        <f t="shared" si="20"/>
        <v>9.2578392318124898</v>
      </c>
      <c r="M34" s="19">
        <f t="shared" si="21"/>
        <v>1.7660272839675324</v>
      </c>
      <c r="N34" s="19">
        <f t="shared" si="22"/>
        <v>9.4247779607693793</v>
      </c>
      <c r="O34" s="19">
        <f t="shared" si="23"/>
        <v>0.18849555921538771</v>
      </c>
      <c r="P34" s="19">
        <f t="shared" si="24"/>
        <v>10.800000000000008</v>
      </c>
      <c r="Q34" s="19">
        <f t="shared" si="53"/>
        <v>5.6546342322554493</v>
      </c>
      <c r="R34" s="19">
        <f t="shared" si="25"/>
        <v>-0.11242878875143483</v>
      </c>
      <c r="S34" s="19">
        <f t="shared" si="26"/>
        <v>0.58937235043721314</v>
      </c>
      <c r="T34" s="4" t="s">
        <v>0</v>
      </c>
      <c r="U34" s="4">
        <f t="shared" si="27"/>
        <v>2501</v>
      </c>
      <c r="V34" s="19">
        <f t="shared" si="1"/>
        <v>45.509010648820308</v>
      </c>
      <c r="W34" s="19">
        <f t="shared" si="2"/>
        <v>81.120754828576551</v>
      </c>
      <c r="X34" s="8">
        <f t="shared" si="28"/>
        <v>5</v>
      </c>
      <c r="Y34" s="4">
        <f t="shared" si="3"/>
        <v>12</v>
      </c>
      <c r="Z34" s="8">
        <f t="shared" si="29"/>
        <v>1000.6</v>
      </c>
      <c r="AA34" s="4">
        <f t="shared" si="30"/>
        <v>0</v>
      </c>
      <c r="AB34" s="4">
        <f t="shared" si="31"/>
        <v>0</v>
      </c>
      <c r="AC34" s="4" t="str">
        <f t="shared" si="32"/>
        <v>G0</v>
      </c>
      <c r="AD34" s="4">
        <f t="shared" si="33"/>
        <v>0</v>
      </c>
      <c r="AE34" s="4">
        <f t="shared" si="34"/>
        <v>0.7</v>
      </c>
      <c r="AF34" s="19">
        <f t="shared" si="4"/>
        <v>-1.350884841043611</v>
      </c>
      <c r="AG34" s="19">
        <f t="shared" si="5"/>
        <v>0.31415926535897931</v>
      </c>
      <c r="AH34" s="19"/>
      <c r="AI34" s="19">
        <f t="shared" si="6"/>
        <v>46.544297241896281</v>
      </c>
      <c r="AJ34" s="19">
        <f t="shared" si="7"/>
        <v>80.722497141837579</v>
      </c>
      <c r="AK34" s="19"/>
      <c r="AL34" s="19">
        <f t="shared" si="8"/>
        <v>9.1977987894657236</v>
      </c>
      <c r="AM34" s="19">
        <f t="shared" si="9"/>
        <v>2.0559516138049303</v>
      </c>
      <c r="AN34" s="19">
        <f t="shared" si="35"/>
        <v>9.4247779607693793</v>
      </c>
      <c r="AO34" s="19">
        <f t="shared" si="36"/>
        <v>0.21991148575128569</v>
      </c>
      <c r="AP34" s="19">
        <f t="shared" si="37"/>
        <v>12.60000000000001</v>
      </c>
      <c r="AQ34" s="19">
        <f t="shared" si="54"/>
        <v>5.6546342322554484</v>
      </c>
      <c r="AR34" s="19">
        <f t="shared" si="38"/>
        <v>0.13088594483792562</v>
      </c>
      <c r="AS34" s="19">
        <f t="shared" si="39"/>
        <v>-0.58555005716324837</v>
      </c>
      <c r="AT34" s="4" t="s">
        <v>0</v>
      </c>
      <c r="AU34" s="4">
        <f t="shared" si="40"/>
        <v>2502</v>
      </c>
      <c r="AV34" s="19">
        <f t="shared" si="10"/>
        <v>46.675183186734209</v>
      </c>
      <c r="AW34" s="19">
        <f t="shared" si="11"/>
        <v>80.136947084674333</v>
      </c>
      <c r="AX34" s="8">
        <f t="shared" si="41"/>
        <v>5</v>
      </c>
      <c r="AY34" s="4">
        <f t="shared" si="42"/>
        <v>12</v>
      </c>
      <c r="AZ34" s="8">
        <f t="shared" si="43"/>
        <v>1000.7</v>
      </c>
      <c r="BA34" s="4">
        <f t="shared" si="44"/>
        <v>0</v>
      </c>
      <c r="BB34" s="4">
        <f t="shared" si="45"/>
        <v>0</v>
      </c>
      <c r="BC34" s="4" t="str">
        <f t="shared" si="46"/>
        <v>G0</v>
      </c>
      <c r="BD34" s="4">
        <f t="shared" si="47"/>
        <v>0</v>
      </c>
      <c r="BE34" s="19">
        <f t="shared" si="48"/>
        <v>0.9424390387092404</v>
      </c>
      <c r="BF34" s="19">
        <f t="shared" si="49"/>
        <v>1.5257247671669105</v>
      </c>
      <c r="BG34" s="19">
        <f t="shared" si="50"/>
        <v>139.84831522257917</v>
      </c>
      <c r="BH34" s="1" t="str">
        <f t="shared" si="51"/>
        <v>T,2501,45.5,81.1,5,12,1000.6,0,0,G0,0</v>
      </c>
      <c r="BI34" s="1" t="str">
        <f t="shared" si="52"/>
        <v>T,2502,46.7,80.1,5,12,1000.7,0,0,G0,0</v>
      </c>
      <c r="BJ34" s="1" t="str">
        <f t="shared" si="12"/>
        <v>T,2501,45.5,81.1,5,12,1000.6,0,0,G0,0|T,2502,46.7,80.1,5,12,1000.7,0,0,G0,0|</v>
      </c>
      <c r="BK34" s="1" t="str">
        <f t="shared" si="13"/>
        <v>45.6,80.5,5.0,9.4,0.0,5.7,10.8,5.7</v>
      </c>
    </row>
    <row r="35" spans="1:63" x14ac:dyDescent="0.2">
      <c r="A35" s="4">
        <f t="shared" si="55"/>
        <v>0.7</v>
      </c>
      <c r="B35" s="4">
        <f t="shared" si="14"/>
        <v>3.4999999999999996</v>
      </c>
      <c r="C35" s="4">
        <f t="shared" si="15"/>
        <v>0</v>
      </c>
      <c r="D35" s="4">
        <v>1</v>
      </c>
      <c r="E35" s="4">
        <f t="shared" si="16"/>
        <v>0.7</v>
      </c>
      <c r="F35" s="19">
        <f t="shared" si="0"/>
        <v>-1.350884841043611</v>
      </c>
      <c r="G35" s="19">
        <f t="shared" si="17"/>
        <v>0.31415926535897931</v>
      </c>
      <c r="H35" s="19"/>
      <c r="I35" s="19">
        <f t="shared" si="18"/>
        <v>46.544297241896281</v>
      </c>
      <c r="J35" s="19">
        <f t="shared" si="19"/>
        <v>80.722497141837579</v>
      </c>
      <c r="K35" s="19"/>
      <c r="L35" s="19">
        <f t="shared" si="20"/>
        <v>9.1977987894657236</v>
      </c>
      <c r="M35" s="19">
        <f t="shared" si="21"/>
        <v>2.0559516138049303</v>
      </c>
      <c r="N35" s="19">
        <f t="shared" si="22"/>
        <v>9.4247779607693793</v>
      </c>
      <c r="O35" s="19">
        <f t="shared" si="23"/>
        <v>0.21991148575128569</v>
      </c>
      <c r="P35" s="19">
        <f t="shared" si="24"/>
        <v>12.60000000000001</v>
      </c>
      <c r="Q35" s="19">
        <f t="shared" si="53"/>
        <v>6.5970732709646898</v>
      </c>
      <c r="R35" s="19">
        <f t="shared" si="25"/>
        <v>-0.13088594483792562</v>
      </c>
      <c r="S35" s="19">
        <f t="shared" si="26"/>
        <v>0.58555005716324837</v>
      </c>
      <c r="T35" s="4" t="s">
        <v>0</v>
      </c>
      <c r="U35" s="4">
        <f t="shared" si="27"/>
        <v>2501</v>
      </c>
      <c r="V35" s="19">
        <f t="shared" si="1"/>
        <v>46.413411297058353</v>
      </c>
      <c r="W35" s="19">
        <f t="shared" si="2"/>
        <v>81.308047199000825</v>
      </c>
      <c r="X35" s="8">
        <f t="shared" si="28"/>
        <v>5</v>
      </c>
      <c r="Y35" s="4">
        <f t="shared" si="3"/>
        <v>12</v>
      </c>
      <c r="Z35" s="8">
        <f t="shared" si="29"/>
        <v>1000.7</v>
      </c>
      <c r="AA35" s="4">
        <f t="shared" si="30"/>
        <v>0</v>
      </c>
      <c r="AB35" s="4">
        <f t="shared" si="31"/>
        <v>0</v>
      </c>
      <c r="AC35" s="4" t="str">
        <f t="shared" si="32"/>
        <v>G0</v>
      </c>
      <c r="AD35" s="4">
        <f t="shared" si="33"/>
        <v>0</v>
      </c>
      <c r="AE35" s="4">
        <f t="shared" si="34"/>
        <v>0.79999999999999993</v>
      </c>
      <c r="AF35" s="19">
        <f t="shared" si="4"/>
        <v>-1.3194689145077132</v>
      </c>
      <c r="AG35" s="19">
        <f t="shared" si="5"/>
        <v>0.31415926535897931</v>
      </c>
      <c r="AH35" s="19"/>
      <c r="AI35" s="19">
        <f t="shared" si="6"/>
        <v>47.46069661494564</v>
      </c>
      <c r="AJ35" s="19">
        <f t="shared" si="7"/>
        <v>80.942505166141075</v>
      </c>
      <c r="AK35" s="19"/>
      <c r="AL35" s="19">
        <f t="shared" si="8"/>
        <v>9.1286812301774596</v>
      </c>
      <c r="AM35" s="19">
        <f t="shared" si="9"/>
        <v>2.3438469676175466</v>
      </c>
      <c r="AN35" s="19">
        <f t="shared" si="35"/>
        <v>9.4247779607693793</v>
      </c>
      <c r="AO35" s="19">
        <f t="shared" si="36"/>
        <v>0.25132741228718336</v>
      </c>
      <c r="AP35" s="19">
        <f t="shared" si="37"/>
        <v>14.399999999999995</v>
      </c>
      <c r="AQ35" s="19">
        <f t="shared" si="54"/>
        <v>6.5970732709646827</v>
      </c>
      <c r="AR35" s="19">
        <f t="shared" si="38"/>
        <v>0.1492139322989128</v>
      </c>
      <c r="AS35" s="19">
        <f t="shared" si="39"/>
        <v>-0.58114989667717865</v>
      </c>
      <c r="AT35" s="4" t="s">
        <v>0</v>
      </c>
      <c r="AU35" s="4">
        <f t="shared" si="40"/>
        <v>2502</v>
      </c>
      <c r="AV35" s="19">
        <f t="shared" si="10"/>
        <v>47.609910547244553</v>
      </c>
      <c r="AW35" s="19">
        <f t="shared" si="11"/>
        <v>80.3613552694639</v>
      </c>
      <c r="AX35" s="8">
        <f t="shared" si="41"/>
        <v>5</v>
      </c>
      <c r="AY35" s="4">
        <f t="shared" si="42"/>
        <v>12</v>
      </c>
      <c r="AZ35" s="8">
        <f t="shared" si="43"/>
        <v>1000.8</v>
      </c>
      <c r="BA35" s="4">
        <f t="shared" si="44"/>
        <v>0</v>
      </c>
      <c r="BB35" s="4">
        <f t="shared" si="45"/>
        <v>0</v>
      </c>
      <c r="BC35" s="4" t="str">
        <f t="shared" si="46"/>
        <v>G0</v>
      </c>
      <c r="BD35" s="4">
        <f t="shared" si="47"/>
        <v>0</v>
      </c>
      <c r="BE35" s="19">
        <f t="shared" si="48"/>
        <v>0.94243903870923418</v>
      </c>
      <c r="BF35" s="19">
        <f t="shared" si="49"/>
        <v>1.5257247671668981</v>
      </c>
      <c r="BG35" s="19">
        <f t="shared" si="50"/>
        <v>141.64831522257924</v>
      </c>
      <c r="BH35" s="1" t="str">
        <f t="shared" si="51"/>
        <v>T,2501,46.4,81.3,5,12,1000.7,0,0,G0,0</v>
      </c>
      <c r="BI35" s="1" t="str">
        <f t="shared" si="52"/>
        <v>T,2502,47.6,80.4,5,12,1000.8,0,0,G0,0</v>
      </c>
      <c r="BJ35" s="1" t="str">
        <f t="shared" si="12"/>
        <v/>
      </c>
      <c r="BK35" s="1" t="str">
        <f t="shared" si="13"/>
        <v>46.5,80.7,5.0,9.4,0.0,6.6,12.6,6.6</v>
      </c>
    </row>
    <row r="36" spans="1:63" x14ac:dyDescent="0.2">
      <c r="A36" s="4">
        <f t="shared" si="55"/>
        <v>0.79999999999999993</v>
      </c>
      <c r="B36" s="4">
        <f t="shared" si="14"/>
        <v>3.9999999999999996</v>
      </c>
      <c r="C36" s="4">
        <f t="shared" si="15"/>
        <v>1</v>
      </c>
      <c r="D36" s="4">
        <v>1</v>
      </c>
      <c r="E36" s="4">
        <f t="shared" si="16"/>
        <v>0.79999999999999993</v>
      </c>
      <c r="F36" s="19">
        <f t="shared" si="0"/>
        <v>-1.3194689145077132</v>
      </c>
      <c r="G36" s="19">
        <f t="shared" si="17"/>
        <v>0.31415926535897931</v>
      </c>
      <c r="H36" s="19"/>
      <c r="I36" s="19">
        <f t="shared" si="18"/>
        <v>47.46069661494564</v>
      </c>
      <c r="J36" s="19">
        <f t="shared" si="19"/>
        <v>80.942505166141075</v>
      </c>
      <c r="K36" s="19"/>
      <c r="L36" s="19">
        <f t="shared" si="20"/>
        <v>9.1286812301774596</v>
      </c>
      <c r="M36" s="19">
        <f t="shared" si="21"/>
        <v>2.3438469676175466</v>
      </c>
      <c r="N36" s="19">
        <f t="shared" si="22"/>
        <v>9.4247779607693793</v>
      </c>
      <c r="O36" s="19">
        <f t="shared" si="23"/>
        <v>0.25132741228718336</v>
      </c>
      <c r="P36" s="19">
        <f t="shared" si="24"/>
        <v>14.399999999999995</v>
      </c>
      <c r="Q36" s="19">
        <f t="shared" si="53"/>
        <v>7.5395123096739241</v>
      </c>
      <c r="R36" s="19">
        <f t="shared" si="25"/>
        <v>-0.1492139322989128</v>
      </c>
      <c r="S36" s="19">
        <f t="shared" si="26"/>
        <v>0.58114989667717865</v>
      </c>
      <c r="T36" s="4" t="s">
        <v>0</v>
      </c>
      <c r="U36" s="4">
        <f t="shared" si="27"/>
        <v>2501</v>
      </c>
      <c r="V36" s="19">
        <f t="shared" si="1"/>
        <v>47.311482682646727</v>
      </c>
      <c r="W36" s="19">
        <f t="shared" si="2"/>
        <v>81.52365506281825</v>
      </c>
      <c r="X36" s="8">
        <f t="shared" si="28"/>
        <v>5</v>
      </c>
      <c r="Y36" s="4">
        <f t="shared" si="3"/>
        <v>12</v>
      </c>
      <c r="Z36" s="8">
        <f t="shared" si="29"/>
        <v>1000.8</v>
      </c>
      <c r="AA36" s="4">
        <f t="shared" si="30"/>
        <v>0</v>
      </c>
      <c r="AB36" s="4">
        <f t="shared" si="31"/>
        <v>0</v>
      </c>
      <c r="AC36" s="4" t="str">
        <f t="shared" si="32"/>
        <v>G0</v>
      </c>
      <c r="AD36" s="4">
        <f t="shared" si="33"/>
        <v>0</v>
      </c>
      <c r="AE36" s="4">
        <f t="shared" si="34"/>
        <v>0.89999999999999991</v>
      </c>
      <c r="AF36" s="19">
        <f t="shared" si="4"/>
        <v>-1.2880529879718152</v>
      </c>
      <c r="AG36" s="19">
        <f t="shared" si="5"/>
        <v>0.31415926535897931</v>
      </c>
      <c r="AH36" s="19"/>
      <c r="AI36" s="19">
        <f t="shared" si="6"/>
        <v>48.369733181176876</v>
      </c>
      <c r="AJ36" s="19">
        <f t="shared" si="7"/>
        <v>81.191189429691704</v>
      </c>
      <c r="AK36" s="19"/>
      <c r="AL36" s="19">
        <f t="shared" si="8"/>
        <v>9.0505547646340503</v>
      </c>
      <c r="AM36" s="19">
        <f t="shared" si="9"/>
        <v>2.6294292274492008</v>
      </c>
      <c r="AN36" s="19">
        <f t="shared" si="35"/>
        <v>9.4247779607693776</v>
      </c>
      <c r="AO36" s="19">
        <f t="shared" si="36"/>
        <v>0.28274333882308139</v>
      </c>
      <c r="AP36" s="19">
        <f t="shared" si="37"/>
        <v>16.2</v>
      </c>
      <c r="AQ36" s="19">
        <f t="shared" si="54"/>
        <v>7.5395123096739223</v>
      </c>
      <c r="AR36" s="19">
        <f t="shared" si="38"/>
        <v>0.16739466362353755</v>
      </c>
      <c r="AS36" s="19">
        <f t="shared" si="39"/>
        <v>-0.57617621140616582</v>
      </c>
      <c r="AT36" s="4" t="s">
        <v>0</v>
      </c>
      <c r="AU36" s="4">
        <f t="shared" si="40"/>
        <v>2502</v>
      </c>
      <c r="AV36" s="19">
        <f t="shared" si="10"/>
        <v>48.537127844800416</v>
      </c>
      <c r="AW36" s="19">
        <f t="shared" si="11"/>
        <v>80.61501321828554</v>
      </c>
      <c r="AX36" s="8">
        <f t="shared" si="41"/>
        <v>5</v>
      </c>
      <c r="AY36" s="4">
        <f t="shared" si="42"/>
        <v>12</v>
      </c>
      <c r="AZ36" s="8">
        <f t="shared" si="43"/>
        <v>1000.9</v>
      </c>
      <c r="BA36" s="4">
        <f t="shared" si="44"/>
        <v>0</v>
      </c>
      <c r="BB36" s="4">
        <f t="shared" si="45"/>
        <v>0</v>
      </c>
      <c r="BC36" s="4" t="str">
        <f t="shared" si="46"/>
        <v>G0</v>
      </c>
      <c r="BD36" s="4">
        <f t="shared" si="47"/>
        <v>0</v>
      </c>
      <c r="BE36" s="19">
        <f t="shared" si="48"/>
        <v>0.94243903870923984</v>
      </c>
      <c r="BF36" s="19">
        <f t="shared" si="49"/>
        <v>1.5257247671669192</v>
      </c>
      <c r="BG36" s="19">
        <f t="shared" si="50"/>
        <v>143.44831522257886</v>
      </c>
      <c r="BH36" s="1" t="str">
        <f t="shared" si="51"/>
        <v>T,2501,47.3,81.5,5,12,1000.8,0,0,G0,0</v>
      </c>
      <c r="BI36" s="1" t="str">
        <f t="shared" si="52"/>
        <v>T,2502,48.5,80.6,5,12,1000.9,0,0,G0,0</v>
      </c>
      <c r="BJ36" s="1" t="str">
        <f t="shared" si="12"/>
        <v>T,2501,47.3,81.5,5,12,1000.8,0,0,G0,0|T,2502,48.5,80.6,5,12,1000.9,0,0,G0,0|</v>
      </c>
      <c r="BK36" s="1" t="str">
        <f t="shared" si="13"/>
        <v>47.5,80.9,5.0,9.4,0.0,7.5,14.4,7.5</v>
      </c>
    </row>
    <row r="37" spans="1:63" x14ac:dyDescent="0.2">
      <c r="A37" s="4">
        <f t="shared" si="55"/>
        <v>0.89999999999999991</v>
      </c>
      <c r="B37" s="4">
        <f t="shared" si="14"/>
        <v>4.4999999999999991</v>
      </c>
      <c r="C37" s="4">
        <f t="shared" si="15"/>
        <v>0</v>
      </c>
      <c r="D37" s="4">
        <v>1</v>
      </c>
      <c r="E37" s="4">
        <f t="shared" si="16"/>
        <v>0.89999999999999991</v>
      </c>
      <c r="F37" s="19">
        <f t="shared" si="0"/>
        <v>-1.2880529879718152</v>
      </c>
      <c r="G37" s="19">
        <f t="shared" si="17"/>
        <v>0.31415926535897931</v>
      </c>
      <c r="H37" s="19"/>
      <c r="I37" s="19">
        <f t="shared" si="18"/>
        <v>48.369733181176876</v>
      </c>
      <c r="J37" s="19">
        <f t="shared" si="19"/>
        <v>81.191189429691704</v>
      </c>
      <c r="K37" s="19"/>
      <c r="L37" s="19">
        <f t="shared" si="20"/>
        <v>9.0505547646340503</v>
      </c>
      <c r="M37" s="19">
        <f t="shared" si="21"/>
        <v>2.6294292274492008</v>
      </c>
      <c r="N37" s="19">
        <f t="shared" si="22"/>
        <v>9.4247779607693776</v>
      </c>
      <c r="O37" s="19">
        <f t="shared" si="23"/>
        <v>0.28274333882308139</v>
      </c>
      <c r="P37" s="19">
        <f t="shared" si="24"/>
        <v>16.2</v>
      </c>
      <c r="Q37" s="19">
        <f t="shared" si="53"/>
        <v>8.4819513483831646</v>
      </c>
      <c r="R37" s="19">
        <f t="shared" si="25"/>
        <v>-0.16739466362353755</v>
      </c>
      <c r="S37" s="19">
        <f t="shared" si="26"/>
        <v>0.57617621140616582</v>
      </c>
      <c r="T37" s="4" t="s">
        <v>0</v>
      </c>
      <c r="U37" s="4">
        <f t="shared" si="27"/>
        <v>2501</v>
      </c>
      <c r="V37" s="19">
        <f t="shared" si="1"/>
        <v>48.202338517553336</v>
      </c>
      <c r="W37" s="19">
        <f t="shared" si="2"/>
        <v>81.767365641097868</v>
      </c>
      <c r="X37" s="8">
        <f t="shared" si="28"/>
        <v>5</v>
      </c>
      <c r="Y37" s="4">
        <f t="shared" si="3"/>
        <v>12</v>
      </c>
      <c r="Z37" s="8">
        <f t="shared" si="29"/>
        <v>1000.9</v>
      </c>
      <c r="AA37" s="4">
        <f t="shared" si="30"/>
        <v>0</v>
      </c>
      <c r="AB37" s="4">
        <f t="shared" si="31"/>
        <v>0</v>
      </c>
      <c r="AC37" s="4" t="str">
        <f t="shared" si="32"/>
        <v>G0</v>
      </c>
      <c r="AD37" s="4">
        <f t="shared" si="33"/>
        <v>0</v>
      </c>
      <c r="AE37" s="4">
        <f t="shared" si="34"/>
        <v>0.99999999999999989</v>
      </c>
      <c r="AF37" s="19">
        <f t="shared" si="4"/>
        <v>-1.2566370614359172</v>
      </c>
      <c r="AG37" s="19">
        <f t="shared" si="5"/>
        <v>0.31415926535897931</v>
      </c>
      <c r="AH37" s="19"/>
      <c r="AI37" s="19">
        <f t="shared" si="6"/>
        <v>49.270509831248425</v>
      </c>
      <c r="AJ37" s="19">
        <f t="shared" si="7"/>
        <v>81.468304511145391</v>
      </c>
      <c r="AK37" s="19"/>
      <c r="AL37" s="19">
        <f t="shared" si="8"/>
        <v>8.9634964942246675</v>
      </c>
      <c r="AM37" s="19">
        <f t="shared" si="9"/>
        <v>2.9124165580882</v>
      </c>
      <c r="AN37" s="19">
        <f t="shared" si="35"/>
        <v>9.4247779607693793</v>
      </c>
      <c r="AO37" s="19">
        <f t="shared" si="36"/>
        <v>0.31415926535897931</v>
      </c>
      <c r="AP37" s="19">
        <f t="shared" si="37"/>
        <v>18</v>
      </c>
      <c r="AQ37" s="19">
        <f t="shared" si="54"/>
        <v>8.4819513483831663</v>
      </c>
      <c r="AR37" s="19">
        <f t="shared" si="38"/>
        <v>0.18541019662496844</v>
      </c>
      <c r="AS37" s="19">
        <f t="shared" si="39"/>
        <v>-0.57063390977709205</v>
      </c>
      <c r="AT37" s="4" t="s">
        <v>0</v>
      </c>
      <c r="AU37" s="4">
        <f t="shared" si="40"/>
        <v>2502</v>
      </c>
      <c r="AV37" s="19">
        <f t="shared" si="10"/>
        <v>49.455920027873397</v>
      </c>
      <c r="AW37" s="19">
        <f t="shared" si="11"/>
        <v>80.897670601368304</v>
      </c>
      <c r="AX37" s="8">
        <f t="shared" si="41"/>
        <v>5</v>
      </c>
      <c r="AY37" s="4">
        <f t="shared" si="42"/>
        <v>12</v>
      </c>
      <c r="AZ37" s="8">
        <f t="shared" si="43"/>
        <v>1001</v>
      </c>
      <c r="BA37" s="4">
        <f t="shared" si="44"/>
        <v>0</v>
      </c>
      <c r="BB37" s="4">
        <f t="shared" si="45"/>
        <v>0</v>
      </c>
      <c r="BC37" s="4" t="str">
        <f t="shared" si="46"/>
        <v>G0</v>
      </c>
      <c r="BD37" s="4">
        <f t="shared" si="47"/>
        <v>0</v>
      </c>
      <c r="BE37" s="19">
        <f t="shared" si="48"/>
        <v>0.94243903870924473</v>
      </c>
      <c r="BF37" s="19">
        <f t="shared" si="49"/>
        <v>1.5257247671669132</v>
      </c>
      <c r="BG37" s="19">
        <f t="shared" si="50"/>
        <v>145.24831522257944</v>
      </c>
      <c r="BH37" s="1" t="str">
        <f t="shared" si="51"/>
        <v>T,2501,48.2,81.8,5,12,1000.9,0,0,G0,0</v>
      </c>
      <c r="BI37" s="1" t="str">
        <f t="shared" si="52"/>
        <v>T,2502,49.5,80.9,5,12,1001.0,0,0,G0,0</v>
      </c>
      <c r="BJ37" s="1" t="str">
        <f t="shared" si="12"/>
        <v/>
      </c>
      <c r="BK37" s="1" t="str">
        <f t="shared" si="13"/>
        <v>48.4,81.2,5.0,9.4,0.0,8.5,16.2,8.5</v>
      </c>
    </row>
    <row r="38" spans="1:63" x14ac:dyDescent="0.2">
      <c r="A38" s="4">
        <f t="shared" si="55"/>
        <v>0.99999999999999989</v>
      </c>
      <c r="B38" s="4">
        <f t="shared" si="14"/>
        <v>4.9999999999999991</v>
      </c>
      <c r="C38" s="4">
        <f t="shared" si="15"/>
        <v>1</v>
      </c>
      <c r="D38" s="4">
        <v>1</v>
      </c>
      <c r="E38" s="4">
        <f t="shared" si="16"/>
        <v>0.99999999999999989</v>
      </c>
      <c r="F38" s="19">
        <f t="shared" si="0"/>
        <v>-1.2566370614359172</v>
      </c>
      <c r="G38" s="19">
        <f t="shared" si="17"/>
        <v>0.31415926535897931</v>
      </c>
      <c r="H38" s="19"/>
      <c r="I38" s="19">
        <f t="shared" si="18"/>
        <v>49.270509831248425</v>
      </c>
      <c r="J38" s="19">
        <f t="shared" si="19"/>
        <v>81.468304511145391</v>
      </c>
      <c r="K38" s="19"/>
      <c r="L38" s="19">
        <f t="shared" si="20"/>
        <v>8.9634964942246675</v>
      </c>
      <c r="M38" s="19">
        <f t="shared" si="21"/>
        <v>2.9124165580882</v>
      </c>
      <c r="N38" s="19">
        <f t="shared" si="22"/>
        <v>9.4247779607693793</v>
      </c>
      <c r="O38" s="19">
        <f t="shared" si="23"/>
        <v>0.31415926535897931</v>
      </c>
      <c r="P38" s="19">
        <f t="shared" si="24"/>
        <v>18</v>
      </c>
      <c r="Q38" s="19">
        <f t="shared" si="53"/>
        <v>9.4243903870924086</v>
      </c>
      <c r="R38" s="19">
        <f t="shared" si="25"/>
        <v>-0.18541019662496844</v>
      </c>
      <c r="S38" s="19">
        <f t="shared" si="26"/>
        <v>0.57063390977709205</v>
      </c>
      <c r="T38" s="4" t="s">
        <v>0</v>
      </c>
      <c r="U38" s="4">
        <f t="shared" si="27"/>
        <v>2501</v>
      </c>
      <c r="V38" s="19">
        <f t="shared" si="1"/>
        <v>49.085099634623454</v>
      </c>
      <c r="W38" s="19">
        <f t="shared" si="2"/>
        <v>82.038938420922477</v>
      </c>
      <c r="X38" s="8">
        <f t="shared" si="28"/>
        <v>5</v>
      </c>
      <c r="Y38" s="4">
        <f t="shared" si="3"/>
        <v>12</v>
      </c>
      <c r="Z38" s="8">
        <f t="shared" si="29"/>
        <v>1001</v>
      </c>
      <c r="AA38" s="4">
        <f t="shared" si="30"/>
        <v>0</v>
      </c>
      <c r="AB38" s="4">
        <f t="shared" si="31"/>
        <v>0</v>
      </c>
      <c r="AC38" s="4" t="str">
        <f t="shared" si="32"/>
        <v>G0</v>
      </c>
      <c r="AD38" s="4">
        <f t="shared" si="33"/>
        <v>0</v>
      </c>
      <c r="AE38" s="4">
        <f t="shared" si="34"/>
        <v>1.0999999999999999</v>
      </c>
      <c r="AF38" s="19">
        <f t="shared" si="4"/>
        <v>-1.2252211349000195</v>
      </c>
      <c r="AG38" s="19">
        <f t="shared" si="5"/>
        <v>0.31415926535897931</v>
      </c>
      <c r="AH38" s="19"/>
      <c r="AI38" s="19">
        <f t="shared" si="6"/>
        <v>50.162137607358737</v>
      </c>
      <c r="AJ38" s="19">
        <f t="shared" si="7"/>
        <v>81.773576931373242</v>
      </c>
      <c r="AK38" s="19"/>
      <c r="AL38" s="19">
        <f t="shared" si="8"/>
        <v>8.8675923349515315</v>
      </c>
      <c r="AM38" s="19">
        <f t="shared" si="9"/>
        <v>3.1925296852046765</v>
      </c>
      <c r="AN38" s="19">
        <f t="shared" si="35"/>
        <v>9.4247779607693793</v>
      </c>
      <c r="AO38" s="19">
        <f t="shared" si="36"/>
        <v>0.34557519189487707</v>
      </c>
      <c r="AP38" s="19">
        <f t="shared" si="37"/>
        <v>19.79999999999999</v>
      </c>
      <c r="AQ38" s="19">
        <f t="shared" si="54"/>
        <v>9.4243903870924033</v>
      </c>
      <c r="AR38" s="19">
        <f t="shared" si="38"/>
        <v>0.20324275214717472</v>
      </c>
      <c r="AS38" s="19">
        <f t="shared" si="39"/>
        <v>-0.56452846137253532</v>
      </c>
      <c r="AT38" s="4" t="s">
        <v>0</v>
      </c>
      <c r="AU38" s="4">
        <f t="shared" si="40"/>
        <v>2502</v>
      </c>
      <c r="AV38" s="19">
        <f t="shared" si="10"/>
        <v>50.365380359505913</v>
      </c>
      <c r="AW38" s="19">
        <f t="shared" si="11"/>
        <v>81.20904847000071</v>
      </c>
      <c r="AX38" s="8">
        <f t="shared" si="41"/>
        <v>5</v>
      </c>
      <c r="AY38" s="4">
        <f t="shared" si="42"/>
        <v>12</v>
      </c>
      <c r="AZ38" s="8">
        <f t="shared" si="43"/>
        <v>1001.1</v>
      </c>
      <c r="BA38" s="4">
        <f t="shared" si="44"/>
        <v>0</v>
      </c>
      <c r="BB38" s="4">
        <f t="shared" si="45"/>
        <v>0</v>
      </c>
      <c r="BC38" s="4" t="str">
        <f t="shared" si="46"/>
        <v>G0</v>
      </c>
      <c r="BD38" s="4">
        <f t="shared" si="47"/>
        <v>0</v>
      </c>
      <c r="BE38" s="19">
        <f t="shared" si="48"/>
        <v>0.94243903870923662</v>
      </c>
      <c r="BF38" s="19">
        <f t="shared" si="49"/>
        <v>1.5257247671668992</v>
      </c>
      <c r="BG38" s="19">
        <f t="shared" si="50"/>
        <v>147.04831522257942</v>
      </c>
      <c r="BH38" s="1" t="str">
        <f t="shared" si="51"/>
        <v>T,2501,49.1,82.0,5,12,1001.0,0,0,G0,0</v>
      </c>
      <c r="BI38" s="1" t="str">
        <f t="shared" si="52"/>
        <v>T,2502,50.4,81.2,5,12,1001.1,0,0,G0,0</v>
      </c>
      <c r="BJ38" s="1" t="str">
        <f t="shared" si="12"/>
        <v>T,2501,49.1,82.0,5,12,1001.0,0,0,G0,0|T,2502,50.4,81.2,5,12,1001.1,0,0,G0,0|</v>
      </c>
      <c r="BK38" s="1" t="str">
        <f t="shared" si="13"/>
        <v>49.3,81.5,5.0,9.4,0.0,9.4,18.0,9.4</v>
      </c>
    </row>
    <row r="39" spans="1:63" x14ac:dyDescent="0.2">
      <c r="A39" s="4">
        <f t="shared" si="55"/>
        <v>1.0999999999999999</v>
      </c>
      <c r="B39" s="4">
        <f t="shared" si="14"/>
        <v>5.4999999999999991</v>
      </c>
      <c r="C39" s="4">
        <f t="shared" si="15"/>
        <v>0</v>
      </c>
      <c r="D39" s="4">
        <v>1</v>
      </c>
      <c r="E39" s="4">
        <f t="shared" si="16"/>
        <v>1.0999999999999999</v>
      </c>
      <c r="F39" s="19">
        <f t="shared" si="0"/>
        <v>-1.2252211349000195</v>
      </c>
      <c r="G39" s="19">
        <f t="shared" si="17"/>
        <v>0.31415926535897931</v>
      </c>
      <c r="H39" s="19"/>
      <c r="I39" s="19">
        <f t="shared" si="18"/>
        <v>50.162137607358737</v>
      </c>
      <c r="J39" s="19">
        <f t="shared" si="19"/>
        <v>81.773576931373242</v>
      </c>
      <c r="K39" s="19"/>
      <c r="L39" s="19">
        <f t="shared" si="20"/>
        <v>8.8675923349515315</v>
      </c>
      <c r="M39" s="19">
        <f t="shared" si="21"/>
        <v>3.1925296852046765</v>
      </c>
      <c r="N39" s="19">
        <f t="shared" si="22"/>
        <v>9.4247779607693793</v>
      </c>
      <c r="O39" s="19">
        <f t="shared" si="23"/>
        <v>0.34557519189487707</v>
      </c>
      <c r="P39" s="19">
        <f t="shared" si="24"/>
        <v>19.79999999999999</v>
      </c>
      <c r="Q39" s="19">
        <f t="shared" si="53"/>
        <v>10.366829425801646</v>
      </c>
      <c r="R39" s="19">
        <f t="shared" si="25"/>
        <v>-0.20324275214717472</v>
      </c>
      <c r="S39" s="19">
        <f t="shared" si="26"/>
        <v>0.56452846137253532</v>
      </c>
      <c r="T39" s="4" t="s">
        <v>0</v>
      </c>
      <c r="U39" s="4">
        <f t="shared" si="27"/>
        <v>2501</v>
      </c>
      <c r="V39" s="19">
        <f t="shared" si="1"/>
        <v>49.958894855211561</v>
      </c>
      <c r="W39" s="19">
        <f t="shared" si="2"/>
        <v>82.338105392745774</v>
      </c>
      <c r="X39" s="8">
        <f t="shared" si="28"/>
        <v>5</v>
      </c>
      <c r="Y39" s="4">
        <f t="shared" si="3"/>
        <v>12</v>
      </c>
      <c r="Z39" s="8">
        <f t="shared" si="29"/>
        <v>1001.1</v>
      </c>
      <c r="AA39" s="4">
        <f t="shared" si="30"/>
        <v>0</v>
      </c>
      <c r="AB39" s="4">
        <f t="shared" si="31"/>
        <v>0</v>
      </c>
      <c r="AC39" s="4" t="str">
        <f t="shared" si="32"/>
        <v>G0</v>
      </c>
      <c r="AD39" s="4">
        <f t="shared" si="33"/>
        <v>0</v>
      </c>
      <c r="AE39" s="4">
        <f t="shared" si="34"/>
        <v>1.2</v>
      </c>
      <c r="AF39" s="19">
        <f t="shared" si="4"/>
        <v>-1.1938052083641213</v>
      </c>
      <c r="AG39" s="19">
        <f t="shared" si="5"/>
        <v>0.31415926535897931</v>
      </c>
      <c r="AH39" s="19"/>
      <c r="AI39" s="19">
        <f t="shared" si="6"/>
        <v>51.04373658054034</v>
      </c>
      <c r="AJ39" s="19">
        <f t="shared" si="7"/>
        <v>82.106705423352452</v>
      </c>
      <c r="AK39" s="19"/>
      <c r="AL39" s="19">
        <f t="shared" si="8"/>
        <v>8.7629369326411926</v>
      </c>
      <c r="AM39" s="19">
        <f t="shared" si="9"/>
        <v>3.4694921709606401</v>
      </c>
      <c r="AN39" s="19">
        <f t="shared" si="35"/>
        <v>9.4247779607693793</v>
      </c>
      <c r="AO39" s="19">
        <f t="shared" si="36"/>
        <v>0.37699111843077532</v>
      </c>
      <c r="AP39" s="19">
        <f t="shared" si="37"/>
        <v>21.600000000000009</v>
      </c>
      <c r="AQ39" s="19">
        <f t="shared" si="54"/>
        <v>10.366829425801646</v>
      </c>
      <c r="AR39" s="19">
        <f t="shared" si="38"/>
        <v>0.22087473161080684</v>
      </c>
      <c r="AS39" s="19">
        <f t="shared" si="39"/>
        <v>-0.55786589153295074</v>
      </c>
      <c r="AT39" s="4" t="s">
        <v>0</v>
      </c>
      <c r="AU39" s="4">
        <f t="shared" si="40"/>
        <v>2502</v>
      </c>
      <c r="AV39" s="19">
        <f t="shared" si="10"/>
        <v>51.264611312151146</v>
      </c>
      <c r="AW39" s="19">
        <f t="shared" si="11"/>
        <v>81.548839531819496</v>
      </c>
      <c r="AX39" s="8">
        <f t="shared" si="41"/>
        <v>5</v>
      </c>
      <c r="AY39" s="4">
        <f t="shared" si="42"/>
        <v>12</v>
      </c>
      <c r="AZ39" s="8">
        <f t="shared" si="43"/>
        <v>1001.2</v>
      </c>
      <c r="BA39" s="4">
        <f t="shared" si="44"/>
        <v>0</v>
      </c>
      <c r="BB39" s="4">
        <f t="shared" si="45"/>
        <v>0</v>
      </c>
      <c r="BC39" s="4" t="str">
        <f t="shared" si="46"/>
        <v>G0</v>
      </c>
      <c r="BD39" s="4">
        <f t="shared" si="47"/>
        <v>0</v>
      </c>
      <c r="BE39" s="19">
        <f t="shared" si="48"/>
        <v>0.94243903870924162</v>
      </c>
      <c r="BF39" s="19">
        <f t="shared" si="49"/>
        <v>1.5257247671669234</v>
      </c>
      <c r="BG39" s="19">
        <f t="shared" si="50"/>
        <v>148.84831522257863</v>
      </c>
      <c r="BH39" s="1" t="str">
        <f t="shared" si="51"/>
        <v>T,2501,50.0,82.3,5,12,1001.1,0,0,G0,0</v>
      </c>
      <c r="BI39" s="1" t="str">
        <f t="shared" si="52"/>
        <v>T,2502,51.3,81.5,5,12,1001.2,0,0,G0,0</v>
      </c>
      <c r="BJ39" s="1" t="str">
        <f t="shared" si="12"/>
        <v/>
      </c>
      <c r="BK39" s="1" t="str">
        <f t="shared" si="13"/>
        <v>50.2,81.8,5.0,9.4,0.0,10.4,19.8,10.4</v>
      </c>
    </row>
    <row r="40" spans="1:63" x14ac:dyDescent="0.2">
      <c r="A40" s="4">
        <f t="shared" si="55"/>
        <v>1.2</v>
      </c>
      <c r="B40" s="4">
        <f t="shared" si="14"/>
        <v>5.9999999999999991</v>
      </c>
      <c r="C40" s="4">
        <f t="shared" si="15"/>
        <v>1</v>
      </c>
      <c r="D40" s="4">
        <v>1</v>
      </c>
      <c r="E40" s="4">
        <f t="shared" si="16"/>
        <v>1.2</v>
      </c>
      <c r="F40" s="19">
        <f t="shared" si="0"/>
        <v>-1.1938052083641213</v>
      </c>
      <c r="G40" s="19">
        <f t="shared" si="17"/>
        <v>0.31415926535897931</v>
      </c>
      <c r="H40" s="19"/>
      <c r="I40" s="19">
        <f t="shared" si="18"/>
        <v>51.04373658054034</v>
      </c>
      <c r="J40" s="19">
        <f t="shared" si="19"/>
        <v>82.106705423352452</v>
      </c>
      <c r="K40" s="19"/>
      <c r="L40" s="19">
        <f t="shared" si="20"/>
        <v>8.7629369326411926</v>
      </c>
      <c r="M40" s="19">
        <f t="shared" si="21"/>
        <v>3.4694921709606401</v>
      </c>
      <c r="N40" s="19">
        <f t="shared" si="22"/>
        <v>9.4247779607693793</v>
      </c>
      <c r="O40" s="19">
        <f t="shared" si="23"/>
        <v>0.37699111843077532</v>
      </c>
      <c r="P40" s="19">
        <f t="shared" si="24"/>
        <v>21.600000000000009</v>
      </c>
      <c r="Q40" s="19">
        <f t="shared" si="53"/>
        <v>11.309268464510888</v>
      </c>
      <c r="R40" s="19">
        <f t="shared" si="25"/>
        <v>-0.22087473161080684</v>
      </c>
      <c r="S40" s="19">
        <f t="shared" si="26"/>
        <v>0.55786589153295074</v>
      </c>
      <c r="T40" s="4" t="s">
        <v>0</v>
      </c>
      <c r="U40" s="4">
        <f t="shared" si="27"/>
        <v>2501</v>
      </c>
      <c r="V40" s="19">
        <f t="shared" si="1"/>
        <v>50.822861848929534</v>
      </c>
      <c r="W40" s="19">
        <f t="shared" si="2"/>
        <v>82.664571314885407</v>
      </c>
      <c r="X40" s="8">
        <f t="shared" si="28"/>
        <v>5</v>
      </c>
      <c r="Y40" s="4">
        <f t="shared" si="3"/>
        <v>12</v>
      </c>
      <c r="Z40" s="8">
        <f t="shared" si="29"/>
        <v>1001.2</v>
      </c>
      <c r="AA40" s="4">
        <f t="shared" si="30"/>
        <v>0</v>
      </c>
      <c r="AB40" s="4">
        <f t="shared" si="31"/>
        <v>0</v>
      </c>
      <c r="AC40" s="4" t="str">
        <f t="shared" si="32"/>
        <v>G0</v>
      </c>
      <c r="AD40" s="4">
        <f t="shared" si="33"/>
        <v>0</v>
      </c>
      <c r="AE40" s="4">
        <f t="shared" si="34"/>
        <v>1.3</v>
      </c>
      <c r="AF40" s="19">
        <f t="shared" si="4"/>
        <v>-1.1623892818282235</v>
      </c>
      <c r="AG40" s="19">
        <f t="shared" si="5"/>
        <v>0.31415926535897931</v>
      </c>
      <c r="AH40" s="19"/>
      <c r="AI40" s="19">
        <f t="shared" si="6"/>
        <v>51.914436719043415</v>
      </c>
      <c r="AJ40" s="19">
        <f t="shared" si="7"/>
        <v>82.467361229480559</v>
      </c>
      <c r="AK40" s="19"/>
      <c r="AL40" s="19">
        <f t="shared" si="8"/>
        <v>8.6496335695405371</v>
      </c>
      <c r="AM40" s="19">
        <f t="shared" si="9"/>
        <v>3.7430306868207275</v>
      </c>
      <c r="AN40" s="19">
        <f t="shared" si="35"/>
        <v>9.4247779607693793</v>
      </c>
      <c r="AO40" s="19">
        <f t="shared" si="36"/>
        <v>0.40840704496667307</v>
      </c>
      <c r="AP40" s="19">
        <f t="shared" si="37"/>
        <v>23.4</v>
      </c>
      <c r="AQ40" s="19">
        <f t="shared" si="54"/>
        <v>11.309268464510883</v>
      </c>
      <c r="AR40" s="19">
        <f t="shared" si="38"/>
        <v>0.23828873438086834</v>
      </c>
      <c r="AS40" s="19">
        <f t="shared" si="39"/>
        <v>-0.55065277541038871</v>
      </c>
      <c r="AT40" s="4" t="s">
        <v>0</v>
      </c>
      <c r="AU40" s="4">
        <f t="shared" si="40"/>
        <v>2502</v>
      </c>
      <c r="AV40" s="19">
        <f t="shared" si="10"/>
        <v>52.152725453424281</v>
      </c>
      <c r="AW40" s="19">
        <f t="shared" si="11"/>
        <v>81.916708454070175</v>
      </c>
      <c r="AX40" s="8">
        <f t="shared" si="41"/>
        <v>5</v>
      </c>
      <c r="AY40" s="4">
        <f t="shared" si="42"/>
        <v>12</v>
      </c>
      <c r="AZ40" s="8">
        <f t="shared" si="43"/>
        <v>1001.3</v>
      </c>
      <c r="BA40" s="4">
        <f t="shared" si="44"/>
        <v>0</v>
      </c>
      <c r="BB40" s="4">
        <f t="shared" si="45"/>
        <v>0</v>
      </c>
      <c r="BC40" s="4" t="str">
        <f t="shared" si="46"/>
        <v>G0</v>
      </c>
      <c r="BD40" s="4">
        <f t="shared" si="47"/>
        <v>0</v>
      </c>
      <c r="BE40" s="19">
        <f t="shared" si="48"/>
        <v>0.94243903870923629</v>
      </c>
      <c r="BF40" s="19">
        <f t="shared" si="49"/>
        <v>1.5257247671669043</v>
      </c>
      <c r="BG40" s="19">
        <f t="shared" si="50"/>
        <v>150.64831522257879</v>
      </c>
      <c r="BH40" s="1" t="str">
        <f t="shared" si="51"/>
        <v>T,2501,50.8,82.7,5,12,1001.2,0,0,G0,0</v>
      </c>
      <c r="BI40" s="1" t="str">
        <f t="shared" si="52"/>
        <v>T,2502,52.2,81.9,5,12,1001.3,0,0,G0,0</v>
      </c>
      <c r="BJ40" s="1" t="str">
        <f t="shared" si="12"/>
        <v>T,2501,50.8,82.7,5,12,1001.2,0,0,G0,0|T,2502,52.2,81.9,5,12,1001.3,0,0,G0,0|</v>
      </c>
      <c r="BK40" s="1" t="str">
        <f t="shared" si="13"/>
        <v>51.0,82.1,5.0,9.4,0.0,11.3,21.6,11.3</v>
      </c>
    </row>
    <row r="41" spans="1:63" x14ac:dyDescent="0.2">
      <c r="A41" s="4">
        <f t="shared" si="55"/>
        <v>1.3</v>
      </c>
      <c r="B41" s="4">
        <f t="shared" si="14"/>
        <v>6.5</v>
      </c>
      <c r="C41" s="4">
        <f t="shared" si="15"/>
        <v>0</v>
      </c>
      <c r="D41" s="4">
        <v>1</v>
      </c>
      <c r="E41" s="4">
        <f t="shared" si="16"/>
        <v>1.3</v>
      </c>
      <c r="F41" s="19">
        <f t="shared" si="0"/>
        <v>-1.1623892818282235</v>
      </c>
      <c r="G41" s="19">
        <f t="shared" si="17"/>
        <v>0.31415926535897931</v>
      </c>
      <c r="H41" s="19"/>
      <c r="I41" s="19">
        <f t="shared" si="18"/>
        <v>51.914436719043415</v>
      </c>
      <c r="J41" s="19">
        <f t="shared" si="19"/>
        <v>82.467361229480559</v>
      </c>
      <c r="K41" s="19"/>
      <c r="L41" s="19">
        <f t="shared" si="20"/>
        <v>8.6496335695405371</v>
      </c>
      <c r="M41" s="19">
        <f t="shared" si="21"/>
        <v>3.7430306868207275</v>
      </c>
      <c r="N41" s="19">
        <f t="shared" si="22"/>
        <v>9.4247779607693793</v>
      </c>
      <c r="O41" s="19">
        <f t="shared" si="23"/>
        <v>0.40840704496667307</v>
      </c>
      <c r="P41" s="19">
        <f t="shared" si="24"/>
        <v>23.4</v>
      </c>
      <c r="Q41" s="19">
        <f t="shared" si="53"/>
        <v>12.251707503220125</v>
      </c>
      <c r="R41" s="19">
        <f t="shared" si="25"/>
        <v>-0.23828873438086834</v>
      </c>
      <c r="S41" s="19">
        <f t="shared" si="26"/>
        <v>0.55065277541038871</v>
      </c>
      <c r="T41" s="4" t="s">
        <v>0</v>
      </c>
      <c r="U41" s="4">
        <f t="shared" si="27"/>
        <v>2501</v>
      </c>
      <c r="V41" s="19">
        <f t="shared" si="1"/>
        <v>51.676147984662549</v>
      </c>
      <c r="W41" s="19">
        <f t="shared" si="2"/>
        <v>83.018014004890944</v>
      </c>
      <c r="X41" s="8">
        <f t="shared" si="28"/>
        <v>5</v>
      </c>
      <c r="Y41" s="4">
        <f t="shared" si="3"/>
        <v>12</v>
      </c>
      <c r="Z41" s="8">
        <f t="shared" si="29"/>
        <v>1001.3</v>
      </c>
      <c r="AA41" s="4">
        <f t="shared" si="30"/>
        <v>0</v>
      </c>
      <c r="AB41" s="4">
        <f t="shared" si="31"/>
        <v>0</v>
      </c>
      <c r="AC41" s="4" t="str">
        <f t="shared" si="32"/>
        <v>G0</v>
      </c>
      <c r="AD41" s="4">
        <f t="shared" si="33"/>
        <v>0</v>
      </c>
      <c r="AE41" s="4">
        <f t="shared" si="34"/>
        <v>1.4000000000000001</v>
      </c>
      <c r="AF41" s="19">
        <f t="shared" si="4"/>
        <v>-1.1309733552923253</v>
      </c>
      <c r="AG41" s="19">
        <f t="shared" si="5"/>
        <v>0.31415926535897931</v>
      </c>
      <c r="AH41" s="19"/>
      <c r="AI41" s="19">
        <f t="shared" si="6"/>
        <v>52.773378746952183</v>
      </c>
      <c r="AJ41" s="19">
        <f t="shared" si="7"/>
        <v>82.855188426019424</v>
      </c>
      <c r="AK41" s="19"/>
      <c r="AL41" s="19">
        <f t="shared" si="8"/>
        <v>8.527794062389658</v>
      </c>
      <c r="AM41" s="19">
        <f t="shared" si="9"/>
        <v>4.0128752832944983</v>
      </c>
      <c r="AN41" s="19">
        <f t="shared" si="35"/>
        <v>9.4247779607693793</v>
      </c>
      <c r="AO41" s="19">
        <f t="shared" si="36"/>
        <v>0.43982297150257132</v>
      </c>
      <c r="AP41" s="19">
        <f t="shared" si="37"/>
        <v>25.200000000000017</v>
      </c>
      <c r="AQ41" s="19">
        <f t="shared" si="54"/>
        <v>12.251707503220135</v>
      </c>
      <c r="AR41" s="19">
        <f t="shared" si="38"/>
        <v>0.25546757493904371</v>
      </c>
      <c r="AS41" s="19">
        <f t="shared" si="39"/>
        <v>-0.54289623147961164</v>
      </c>
      <c r="AT41" s="4" t="s">
        <v>0</v>
      </c>
      <c r="AU41" s="4">
        <f t="shared" si="40"/>
        <v>2502</v>
      </c>
      <c r="AV41" s="19">
        <f t="shared" si="10"/>
        <v>53.02884632189123</v>
      </c>
      <c r="AW41" s="19">
        <f t="shared" si="11"/>
        <v>82.312292194539808</v>
      </c>
      <c r="AX41" s="8">
        <f t="shared" si="41"/>
        <v>5</v>
      </c>
      <c r="AY41" s="4">
        <f t="shared" si="42"/>
        <v>12</v>
      </c>
      <c r="AZ41" s="8">
        <f t="shared" si="43"/>
        <v>1001.4</v>
      </c>
      <c r="BA41" s="4">
        <f t="shared" si="44"/>
        <v>0</v>
      </c>
      <c r="BB41" s="4">
        <f t="shared" si="45"/>
        <v>0</v>
      </c>
      <c r="BC41" s="4" t="str">
        <f t="shared" si="46"/>
        <v>G0</v>
      </c>
      <c r="BD41" s="4">
        <f t="shared" si="47"/>
        <v>0</v>
      </c>
      <c r="BE41" s="19">
        <f t="shared" si="48"/>
        <v>0.94243903870925327</v>
      </c>
      <c r="BF41" s="19">
        <f t="shared" si="49"/>
        <v>1.5257247671669103</v>
      </c>
      <c r="BG41" s="19">
        <f t="shared" si="50"/>
        <v>152.44831522257962</v>
      </c>
      <c r="BH41" s="1" t="str">
        <f t="shared" si="51"/>
        <v>T,2501,51.7,83.0,5,12,1001.3,0,0,G0,0</v>
      </c>
      <c r="BI41" s="1" t="str">
        <f t="shared" si="52"/>
        <v>T,2502,53.0,82.3,5,12,1001.4,0,0,G0,0</v>
      </c>
      <c r="BJ41" s="1" t="str">
        <f t="shared" si="12"/>
        <v/>
      </c>
      <c r="BK41" s="1" t="str">
        <f t="shared" si="13"/>
        <v>51.9,82.5,5.0,9.4,0.0,12.3,23.4,12.3</v>
      </c>
    </row>
    <row r="42" spans="1:63" x14ac:dyDescent="0.2">
      <c r="A42" s="4">
        <f t="shared" si="55"/>
        <v>1.4000000000000001</v>
      </c>
      <c r="B42" s="4">
        <f t="shared" si="14"/>
        <v>7</v>
      </c>
      <c r="C42" s="4">
        <f t="shared" si="15"/>
        <v>1</v>
      </c>
      <c r="D42" s="4">
        <v>1</v>
      </c>
      <c r="E42" s="4">
        <f t="shared" si="16"/>
        <v>1.4000000000000001</v>
      </c>
      <c r="F42" s="19">
        <f t="shared" si="0"/>
        <v>-1.1309733552923253</v>
      </c>
      <c r="G42" s="19">
        <f t="shared" si="17"/>
        <v>0.31415926535897931</v>
      </c>
      <c r="H42" s="19"/>
      <c r="I42" s="19">
        <f t="shared" si="18"/>
        <v>52.773378746952183</v>
      </c>
      <c r="J42" s="19">
        <f t="shared" si="19"/>
        <v>82.855188426019424</v>
      </c>
      <c r="K42" s="19"/>
      <c r="L42" s="19">
        <f t="shared" si="20"/>
        <v>8.527794062389658</v>
      </c>
      <c r="M42" s="19">
        <f t="shared" si="21"/>
        <v>4.0128752832944983</v>
      </c>
      <c r="N42" s="19">
        <f t="shared" si="22"/>
        <v>9.4247779607693793</v>
      </c>
      <c r="O42" s="19">
        <f t="shared" si="23"/>
        <v>0.43982297150257132</v>
      </c>
      <c r="P42" s="19">
        <f t="shared" si="24"/>
        <v>25.200000000000017</v>
      </c>
      <c r="Q42" s="19">
        <f t="shared" si="53"/>
        <v>13.194146541929378</v>
      </c>
      <c r="R42" s="19">
        <f t="shared" si="25"/>
        <v>-0.25546757493904371</v>
      </c>
      <c r="S42" s="19">
        <f t="shared" si="26"/>
        <v>0.54289623147961164</v>
      </c>
      <c r="T42" s="4" t="s">
        <v>0</v>
      </c>
      <c r="U42" s="4">
        <f t="shared" si="27"/>
        <v>2501</v>
      </c>
      <c r="V42" s="19">
        <f t="shared" si="1"/>
        <v>52.517911172013136</v>
      </c>
      <c r="W42" s="19">
        <f t="shared" si="2"/>
        <v>83.398084657499041</v>
      </c>
      <c r="X42" s="8">
        <f t="shared" si="28"/>
        <v>5</v>
      </c>
      <c r="Y42" s="4">
        <f t="shared" si="3"/>
        <v>12</v>
      </c>
      <c r="Z42" s="8">
        <f t="shared" si="29"/>
        <v>1001.4</v>
      </c>
      <c r="AA42" s="4">
        <f t="shared" si="30"/>
        <v>0</v>
      </c>
      <c r="AB42" s="4">
        <f t="shared" si="31"/>
        <v>0</v>
      </c>
      <c r="AC42" s="4" t="str">
        <f t="shared" si="32"/>
        <v>G0</v>
      </c>
      <c r="AD42" s="4">
        <f t="shared" si="33"/>
        <v>0</v>
      </c>
      <c r="AE42" s="4">
        <f t="shared" si="34"/>
        <v>1.5000000000000002</v>
      </c>
      <c r="AF42" s="19">
        <f t="shared" si="4"/>
        <v>-1.0995574287564276</v>
      </c>
      <c r="AG42" s="19">
        <f t="shared" si="5"/>
        <v>0.31415926535897931</v>
      </c>
      <c r="AH42" s="19"/>
      <c r="AI42" s="19">
        <f t="shared" si="6"/>
        <v>53.619714992186402</v>
      </c>
      <c r="AJ42" s="19">
        <f t="shared" si="7"/>
        <v>83.269804274348971</v>
      </c>
      <c r="AK42" s="19"/>
      <c r="AL42" s="19">
        <f t="shared" si="8"/>
        <v>8.3975386520722566</v>
      </c>
      <c r="AM42" s="19">
        <f t="shared" si="9"/>
        <v>4.2787596563439578</v>
      </c>
      <c r="AN42" s="19">
        <f t="shared" si="35"/>
        <v>9.4247779607693776</v>
      </c>
      <c r="AO42" s="19">
        <f t="shared" si="36"/>
        <v>0.47123889803846913</v>
      </c>
      <c r="AP42" s="19">
        <f t="shared" si="37"/>
        <v>27.000000000000011</v>
      </c>
      <c r="AQ42" s="19">
        <f t="shared" si="54"/>
        <v>13.194146541929371</v>
      </c>
      <c r="AR42" s="19">
        <f t="shared" si="38"/>
        <v>0.27239429984372815</v>
      </c>
      <c r="AS42" s="19">
        <f t="shared" si="39"/>
        <v>-0.53460391451302069</v>
      </c>
      <c r="AT42" s="4" t="s">
        <v>0</v>
      </c>
      <c r="AU42" s="4">
        <f t="shared" si="40"/>
        <v>2502</v>
      </c>
      <c r="AV42" s="19">
        <f t="shared" si="10"/>
        <v>53.892109292030128</v>
      </c>
      <c r="AW42" s="19">
        <f t="shared" si="11"/>
        <v>82.735200359835943</v>
      </c>
      <c r="AX42" s="8">
        <f t="shared" si="41"/>
        <v>5</v>
      </c>
      <c r="AY42" s="4">
        <f t="shared" si="42"/>
        <v>12</v>
      </c>
      <c r="AZ42" s="8">
        <f t="shared" si="43"/>
        <v>1001.5</v>
      </c>
      <c r="BA42" s="4">
        <f t="shared" si="44"/>
        <v>0</v>
      </c>
      <c r="BB42" s="4">
        <f t="shared" si="45"/>
        <v>0</v>
      </c>
      <c r="BC42" s="4" t="str">
        <f t="shared" si="46"/>
        <v>G0</v>
      </c>
      <c r="BD42" s="4">
        <f t="shared" si="47"/>
        <v>0</v>
      </c>
      <c r="BE42" s="19">
        <f t="shared" si="48"/>
        <v>0.94243903870923484</v>
      </c>
      <c r="BF42" s="19">
        <f t="shared" si="49"/>
        <v>1.5257247671669136</v>
      </c>
      <c r="BG42" s="19">
        <f t="shared" si="50"/>
        <v>154.24831522257838</v>
      </c>
      <c r="BH42" s="1" t="str">
        <f t="shared" si="51"/>
        <v>T,2501,52.5,83.4,5,12,1001.4,0,0,G0,0</v>
      </c>
      <c r="BI42" s="1" t="str">
        <f t="shared" si="52"/>
        <v>T,2502,53.9,82.7,5,12,1001.5,0,0,G0,0</v>
      </c>
      <c r="BJ42" s="1" t="str">
        <f t="shared" si="12"/>
        <v>T,2501,52.5,83.4,5,12,1001.4,0,0,G0,0|T,2502,53.9,82.7,5,12,1001.5,0,0,G0,0|</v>
      </c>
      <c r="BK42" s="1" t="str">
        <f t="shared" si="13"/>
        <v>52.8,82.9,5.0,9.4,0.0,13.2,25.2,13.2</v>
      </c>
    </row>
    <row r="43" spans="1:63" x14ac:dyDescent="0.2">
      <c r="A43" s="4">
        <f t="shared" si="55"/>
        <v>1.5000000000000002</v>
      </c>
      <c r="B43" s="4">
        <f t="shared" si="14"/>
        <v>7.5000000000000009</v>
      </c>
      <c r="C43" s="4">
        <f t="shared" si="15"/>
        <v>0</v>
      </c>
      <c r="D43" s="4">
        <v>1</v>
      </c>
      <c r="E43" s="4">
        <f t="shared" si="16"/>
        <v>1.5000000000000002</v>
      </c>
      <c r="F43" s="19">
        <f t="shared" si="0"/>
        <v>-1.0995574287564276</v>
      </c>
      <c r="G43" s="19">
        <f t="shared" si="17"/>
        <v>0.31415926535897931</v>
      </c>
      <c r="H43" s="19"/>
      <c r="I43" s="19">
        <f t="shared" si="18"/>
        <v>53.619714992186402</v>
      </c>
      <c r="J43" s="19">
        <f t="shared" si="19"/>
        <v>83.269804274348971</v>
      </c>
      <c r="K43" s="19"/>
      <c r="L43" s="19">
        <f t="shared" si="20"/>
        <v>8.3975386520722566</v>
      </c>
      <c r="M43" s="19">
        <f t="shared" si="21"/>
        <v>4.2787596563439578</v>
      </c>
      <c r="N43" s="19">
        <f t="shared" si="22"/>
        <v>9.4247779607693776</v>
      </c>
      <c r="O43" s="19">
        <f t="shared" si="23"/>
        <v>0.47123889803846913</v>
      </c>
      <c r="P43" s="19">
        <f t="shared" si="24"/>
        <v>27.000000000000011</v>
      </c>
      <c r="Q43" s="19">
        <f t="shared" si="53"/>
        <v>14.136585580638613</v>
      </c>
      <c r="R43" s="19">
        <f t="shared" si="25"/>
        <v>-0.27239429984372815</v>
      </c>
      <c r="S43" s="19">
        <f t="shared" si="26"/>
        <v>0.53460391451302069</v>
      </c>
      <c r="T43" s="4" t="s">
        <v>0</v>
      </c>
      <c r="U43" s="4">
        <f t="shared" si="27"/>
        <v>2501</v>
      </c>
      <c r="V43" s="19">
        <f t="shared" si="1"/>
        <v>53.347320692342677</v>
      </c>
      <c r="W43" s="19">
        <f t="shared" si="2"/>
        <v>83.804408188861998</v>
      </c>
      <c r="X43" s="8">
        <f t="shared" si="28"/>
        <v>5</v>
      </c>
      <c r="Y43" s="4">
        <f t="shared" si="3"/>
        <v>12</v>
      </c>
      <c r="Z43" s="8">
        <f t="shared" si="29"/>
        <v>1001.5</v>
      </c>
      <c r="AA43" s="4">
        <f t="shared" si="30"/>
        <v>0</v>
      </c>
      <c r="AB43" s="4">
        <f t="shared" si="31"/>
        <v>0</v>
      </c>
      <c r="AC43" s="4" t="str">
        <f t="shared" si="32"/>
        <v>G0</v>
      </c>
      <c r="AD43" s="4">
        <f t="shared" si="33"/>
        <v>0</v>
      </c>
      <c r="AE43" s="4">
        <f t="shared" si="34"/>
        <v>1.6000000000000003</v>
      </c>
      <c r="AF43" s="19">
        <f t="shared" si="4"/>
        <v>-1.0681415022205296</v>
      </c>
      <c r="AG43" s="19">
        <f t="shared" si="5"/>
        <v>0.31415926535897931</v>
      </c>
      <c r="AH43" s="19"/>
      <c r="AI43" s="19">
        <f t="shared" si="6"/>
        <v>54.452610223051458</v>
      </c>
      <c r="AJ43" s="19">
        <f t="shared" si="7"/>
        <v>83.71079959868409</v>
      </c>
      <c r="AK43" s="19"/>
      <c r="AL43" s="19">
        <f t="shared" si="8"/>
        <v>8.2589958849523892</v>
      </c>
      <c r="AM43" s="19">
        <f t="shared" si="9"/>
        <v>4.5404214101935212</v>
      </c>
      <c r="AN43" s="19">
        <f t="shared" si="35"/>
        <v>9.4247779607693793</v>
      </c>
      <c r="AO43" s="19">
        <f t="shared" si="36"/>
        <v>0.50265482457436705</v>
      </c>
      <c r="AP43" s="19">
        <f t="shared" si="37"/>
        <v>28.800000000000008</v>
      </c>
      <c r="AQ43" s="19">
        <f t="shared" si="54"/>
        <v>14.136585580638608</v>
      </c>
      <c r="AR43" s="19">
        <f t="shared" si="38"/>
        <v>0.28905220446102919</v>
      </c>
      <c r="AS43" s="19">
        <f t="shared" si="39"/>
        <v>-0.52578400802631808</v>
      </c>
      <c r="AT43" s="4" t="s">
        <v>0</v>
      </c>
      <c r="AU43" s="4">
        <f t="shared" si="40"/>
        <v>2502</v>
      </c>
      <c r="AV43" s="19">
        <f t="shared" si="10"/>
        <v>54.741662427512487</v>
      </c>
      <c r="AW43" s="19">
        <f t="shared" si="11"/>
        <v>83.18501559065777</v>
      </c>
      <c r="AX43" s="8">
        <f t="shared" si="41"/>
        <v>5</v>
      </c>
      <c r="AY43" s="4">
        <f t="shared" si="42"/>
        <v>12</v>
      </c>
      <c r="AZ43" s="8">
        <f t="shared" si="43"/>
        <v>1001.6</v>
      </c>
      <c r="BA43" s="4">
        <f t="shared" si="44"/>
        <v>0</v>
      </c>
      <c r="BB43" s="4">
        <f t="shared" si="45"/>
        <v>0</v>
      </c>
      <c r="BC43" s="4" t="str">
        <f t="shared" si="46"/>
        <v>G0</v>
      </c>
      <c r="BD43" s="4">
        <f t="shared" si="47"/>
        <v>0</v>
      </c>
      <c r="BE43" s="19">
        <f t="shared" si="48"/>
        <v>0.94243903870923762</v>
      </c>
      <c r="BF43" s="19">
        <f t="shared" si="49"/>
        <v>1.5257247671669167</v>
      </c>
      <c r="BG43" s="19">
        <f t="shared" si="50"/>
        <v>156.04831522257831</v>
      </c>
      <c r="BH43" s="1" t="str">
        <f t="shared" si="51"/>
        <v>T,2501,53.3,83.8,5,12,1001.5,0,0,G0,0</v>
      </c>
      <c r="BI43" s="1" t="str">
        <f t="shared" si="52"/>
        <v>T,2502,54.7,83.2,5,12,1001.6,0,0,G0,0</v>
      </c>
      <c r="BJ43" s="1" t="str">
        <f t="shared" si="12"/>
        <v/>
      </c>
      <c r="BK43" s="1" t="str">
        <f t="shared" si="13"/>
        <v>53.6,83.3,5.0,9.4,0.0,14.1,27.0,14.1</v>
      </c>
    </row>
    <row r="44" spans="1:63" x14ac:dyDescent="0.2">
      <c r="A44" s="4">
        <f t="shared" si="55"/>
        <v>1.6000000000000003</v>
      </c>
      <c r="B44" s="4">
        <f t="shared" si="14"/>
        <v>8.0000000000000018</v>
      </c>
      <c r="C44" s="4">
        <f t="shared" si="15"/>
        <v>1</v>
      </c>
      <c r="D44" s="4">
        <v>1</v>
      </c>
      <c r="E44" s="4">
        <f t="shared" si="16"/>
        <v>1.6000000000000003</v>
      </c>
      <c r="F44" s="19">
        <f t="shared" si="0"/>
        <v>-1.0681415022205296</v>
      </c>
      <c r="G44" s="19">
        <f t="shared" si="17"/>
        <v>0.31415926535897931</v>
      </c>
      <c r="H44" s="19"/>
      <c r="I44" s="19">
        <f t="shared" si="18"/>
        <v>54.452610223051458</v>
      </c>
      <c r="J44" s="19">
        <f t="shared" si="19"/>
        <v>83.71079959868409</v>
      </c>
      <c r="K44" s="19"/>
      <c r="L44" s="19">
        <f t="shared" si="20"/>
        <v>8.2589958849523892</v>
      </c>
      <c r="M44" s="19">
        <f t="shared" si="21"/>
        <v>4.5404214101935212</v>
      </c>
      <c r="N44" s="19">
        <f t="shared" si="22"/>
        <v>9.4247779607693793</v>
      </c>
      <c r="O44" s="19">
        <f t="shared" si="23"/>
        <v>0.50265482457436705</v>
      </c>
      <c r="P44" s="19">
        <f t="shared" si="24"/>
        <v>28.800000000000008</v>
      </c>
      <c r="Q44" s="19">
        <f t="shared" si="53"/>
        <v>15.07902461934785</v>
      </c>
      <c r="R44" s="19">
        <f t="shared" si="25"/>
        <v>-0.28905220446102919</v>
      </c>
      <c r="S44" s="19">
        <f t="shared" si="26"/>
        <v>0.52578400802631808</v>
      </c>
      <c r="T44" s="4" t="s">
        <v>0</v>
      </c>
      <c r="U44" s="4">
        <f t="shared" si="27"/>
        <v>2501</v>
      </c>
      <c r="V44" s="19">
        <f t="shared" si="1"/>
        <v>54.163558018590429</v>
      </c>
      <c r="W44" s="19">
        <f t="shared" si="2"/>
        <v>84.236583606710411</v>
      </c>
      <c r="X44" s="8">
        <f t="shared" si="28"/>
        <v>5</v>
      </c>
      <c r="Y44" s="4">
        <f t="shared" si="3"/>
        <v>12</v>
      </c>
      <c r="Z44" s="8">
        <f t="shared" si="29"/>
        <v>1001.6</v>
      </c>
      <c r="AA44" s="4">
        <f t="shared" si="30"/>
        <v>0</v>
      </c>
      <c r="AB44" s="4">
        <f t="shared" si="31"/>
        <v>0</v>
      </c>
      <c r="AC44" s="4" t="str">
        <f t="shared" si="32"/>
        <v>G0</v>
      </c>
      <c r="AD44" s="4">
        <f t="shared" si="33"/>
        <v>0</v>
      </c>
      <c r="AE44" s="4">
        <f t="shared" si="34"/>
        <v>1.7000000000000004</v>
      </c>
      <c r="AF44" s="19">
        <f t="shared" si="4"/>
        <v>-1.0367255756846316</v>
      </c>
      <c r="AG44" s="19">
        <f t="shared" si="5"/>
        <v>0.31415926535897931</v>
      </c>
      <c r="AH44" s="19"/>
      <c r="AI44" s="19">
        <f t="shared" si="6"/>
        <v>55.27124247251114</v>
      </c>
      <c r="AJ44" s="19">
        <f t="shared" si="7"/>
        <v>84.177739189881692</v>
      </c>
      <c r="AK44" s="19"/>
      <c r="AL44" s="19">
        <f t="shared" si="8"/>
        <v>8.1123024860147286</v>
      </c>
      <c r="AM44" s="19">
        <f t="shared" si="9"/>
        <v>4.7976023162829433</v>
      </c>
      <c r="AN44" s="19">
        <f t="shared" si="35"/>
        <v>9.4247779607693776</v>
      </c>
      <c r="AO44" s="19">
        <f t="shared" si="36"/>
        <v>0.53407075111026503</v>
      </c>
      <c r="AP44" s="19">
        <f t="shared" si="37"/>
        <v>30.600000000000012</v>
      </c>
      <c r="AQ44" s="19">
        <f t="shared" si="54"/>
        <v>15.079024619347852</v>
      </c>
      <c r="AR44" s="19">
        <f t="shared" si="38"/>
        <v>0.30542484945022286</v>
      </c>
      <c r="AS44" s="19">
        <f t="shared" si="39"/>
        <v>-0.51644521620236605</v>
      </c>
      <c r="AT44" s="4" t="s">
        <v>0</v>
      </c>
      <c r="AU44" s="4">
        <f t="shared" si="40"/>
        <v>2502</v>
      </c>
      <c r="AV44" s="19">
        <f t="shared" si="10"/>
        <v>55.576667321961366</v>
      </c>
      <c r="AW44" s="19">
        <f t="shared" si="11"/>
        <v>83.661293973679321</v>
      </c>
      <c r="AX44" s="8">
        <f t="shared" si="41"/>
        <v>5</v>
      </c>
      <c r="AY44" s="4">
        <f t="shared" si="42"/>
        <v>12</v>
      </c>
      <c r="AZ44" s="8">
        <f t="shared" si="43"/>
        <v>1001.7</v>
      </c>
      <c r="BA44" s="4">
        <f t="shared" si="44"/>
        <v>0</v>
      </c>
      <c r="BB44" s="4">
        <f t="shared" si="45"/>
        <v>0</v>
      </c>
      <c r="BC44" s="4" t="str">
        <f t="shared" si="46"/>
        <v>G0</v>
      </c>
      <c r="BD44" s="4">
        <f t="shared" si="47"/>
        <v>0</v>
      </c>
      <c r="BE44" s="19">
        <f t="shared" si="48"/>
        <v>0.94243903870924317</v>
      </c>
      <c r="BF44" s="19">
        <f t="shared" si="49"/>
        <v>1.525724767166917</v>
      </c>
      <c r="BG44" s="19">
        <f t="shared" si="50"/>
        <v>157.84831522257886</v>
      </c>
      <c r="BH44" s="1" t="str">
        <f t="shared" si="51"/>
        <v>T,2501,54.2,84.2,5,12,1001.6,0,0,G0,0</v>
      </c>
      <c r="BI44" s="1" t="str">
        <f t="shared" si="52"/>
        <v>T,2502,55.6,83.7,5,12,1001.7,0,0,G0,0</v>
      </c>
      <c r="BJ44" s="1" t="str">
        <f t="shared" si="12"/>
        <v>T,2501,54.2,84.2,5,12,1001.6,0,0,G0,0|T,2502,55.6,83.7,5,12,1001.7,0,0,G0,0|</v>
      </c>
      <c r="BK44" s="1" t="str">
        <f t="shared" si="13"/>
        <v>54.5,83.7,5.0,9.4,0.0,15.1,28.8,15.1</v>
      </c>
    </row>
    <row r="45" spans="1:63" x14ac:dyDescent="0.2">
      <c r="A45" s="4">
        <f t="shared" si="55"/>
        <v>1.7000000000000004</v>
      </c>
      <c r="B45" s="4">
        <f t="shared" si="14"/>
        <v>8.5000000000000018</v>
      </c>
      <c r="C45" s="4">
        <f t="shared" si="15"/>
        <v>0</v>
      </c>
      <c r="D45" s="4">
        <v>1</v>
      </c>
      <c r="E45" s="4">
        <f t="shared" si="16"/>
        <v>1.7000000000000004</v>
      </c>
      <c r="F45" s="19">
        <f t="shared" si="0"/>
        <v>-1.0367255756846316</v>
      </c>
      <c r="G45" s="19">
        <f t="shared" si="17"/>
        <v>0.31415926535897931</v>
      </c>
      <c r="H45" s="19"/>
      <c r="I45" s="19">
        <f t="shared" si="18"/>
        <v>55.27124247251114</v>
      </c>
      <c r="J45" s="19">
        <f t="shared" si="19"/>
        <v>84.177739189881692</v>
      </c>
      <c r="K45" s="19"/>
      <c r="L45" s="19">
        <f t="shared" si="20"/>
        <v>8.1123024860147286</v>
      </c>
      <c r="M45" s="19">
        <f t="shared" si="21"/>
        <v>4.7976023162829433</v>
      </c>
      <c r="N45" s="19">
        <f t="shared" si="22"/>
        <v>9.4247779607693776</v>
      </c>
      <c r="O45" s="19">
        <f t="shared" si="23"/>
        <v>0.53407075111026503</v>
      </c>
      <c r="P45" s="19">
        <f t="shared" si="24"/>
        <v>30.600000000000012</v>
      </c>
      <c r="Q45" s="19">
        <f t="shared" si="53"/>
        <v>16.021463658057094</v>
      </c>
      <c r="R45" s="19">
        <f t="shared" si="25"/>
        <v>-0.30542484945022286</v>
      </c>
      <c r="S45" s="19">
        <f t="shared" si="26"/>
        <v>0.51644521620236605</v>
      </c>
      <c r="T45" s="4" t="s">
        <v>0</v>
      </c>
      <c r="U45" s="4">
        <f t="shared" si="27"/>
        <v>2501</v>
      </c>
      <c r="V45" s="19">
        <f t="shared" si="1"/>
        <v>54.965817623060914</v>
      </c>
      <c r="W45" s="19">
        <f t="shared" si="2"/>
        <v>84.694184406084062</v>
      </c>
      <c r="X45" s="8">
        <f t="shared" si="28"/>
        <v>5</v>
      </c>
      <c r="Y45" s="4">
        <f t="shared" si="3"/>
        <v>12</v>
      </c>
      <c r="Z45" s="8">
        <f t="shared" si="29"/>
        <v>1001.7</v>
      </c>
      <c r="AA45" s="4">
        <f t="shared" si="30"/>
        <v>0</v>
      </c>
      <c r="AB45" s="4">
        <f t="shared" si="31"/>
        <v>0</v>
      </c>
      <c r="AC45" s="4" t="str">
        <f t="shared" si="32"/>
        <v>G0</v>
      </c>
      <c r="AD45" s="4">
        <f t="shared" si="33"/>
        <v>0</v>
      </c>
      <c r="AE45" s="4">
        <f t="shared" si="34"/>
        <v>1.8000000000000005</v>
      </c>
      <c r="AF45" s="19">
        <f t="shared" si="4"/>
        <v>-1.0053096491487337</v>
      </c>
      <c r="AG45" s="19">
        <f t="shared" si="5"/>
        <v>0.31415926535897931</v>
      </c>
      <c r="AH45" s="19"/>
      <c r="AI45" s="19">
        <f t="shared" si="6"/>
        <v>56.0748038493699</v>
      </c>
      <c r="AJ45" s="19">
        <f t="shared" si="7"/>
        <v>84.670162234939554</v>
      </c>
      <c r="AK45" s="19"/>
      <c r="AL45" s="19">
        <f t="shared" si="8"/>
        <v>7.9576032239335213</v>
      </c>
      <c r="AM45" s="19">
        <f t="shared" si="9"/>
        <v>5.0500485681077416</v>
      </c>
      <c r="AN45" s="19">
        <f t="shared" si="35"/>
        <v>9.4247779607693793</v>
      </c>
      <c r="AO45" s="19">
        <f t="shared" si="36"/>
        <v>0.56548667764616301</v>
      </c>
      <c r="AP45" s="19">
        <f t="shared" si="37"/>
        <v>32.400000000000013</v>
      </c>
      <c r="AQ45" s="19">
        <f t="shared" si="54"/>
        <v>16.021463658057094</v>
      </c>
      <c r="AR45" s="19">
        <f t="shared" si="38"/>
        <v>0.32149607698739807</v>
      </c>
      <c r="AS45" s="19">
        <f t="shared" si="39"/>
        <v>-0.50659675530120896</v>
      </c>
      <c r="AT45" s="4" t="s">
        <v>0</v>
      </c>
      <c r="AU45" s="4">
        <f t="shared" si="40"/>
        <v>2502</v>
      </c>
      <c r="AV45" s="19">
        <f t="shared" si="10"/>
        <v>56.396299926357301</v>
      </c>
      <c r="AW45" s="19">
        <f t="shared" si="11"/>
        <v>84.163565479638351</v>
      </c>
      <c r="AX45" s="8">
        <f t="shared" si="41"/>
        <v>5</v>
      </c>
      <c r="AY45" s="4">
        <f t="shared" si="42"/>
        <v>12</v>
      </c>
      <c r="AZ45" s="8">
        <f t="shared" si="43"/>
        <v>1001.8</v>
      </c>
      <c r="BA45" s="4">
        <f t="shared" si="44"/>
        <v>0</v>
      </c>
      <c r="BB45" s="4">
        <f t="shared" si="45"/>
        <v>0</v>
      </c>
      <c r="BC45" s="4" t="str">
        <f t="shared" si="46"/>
        <v>G0</v>
      </c>
      <c r="BD45" s="4">
        <f t="shared" si="47"/>
        <v>0</v>
      </c>
      <c r="BE45" s="19">
        <f t="shared" si="48"/>
        <v>0.94243903870924328</v>
      </c>
      <c r="BF45" s="19">
        <f t="shared" si="49"/>
        <v>1.5257247671669145</v>
      </c>
      <c r="BG45" s="19">
        <f t="shared" si="50"/>
        <v>159.64831522257927</v>
      </c>
      <c r="BH45" s="1" t="str">
        <f t="shared" si="51"/>
        <v>T,2501,55.0,84.7,5,12,1001.7,0,0,G0,0</v>
      </c>
      <c r="BI45" s="1" t="str">
        <f t="shared" si="52"/>
        <v>T,2502,56.4,84.2,5,12,1001.8,0,0,G0,0</v>
      </c>
      <c r="BJ45" s="1" t="str">
        <f t="shared" si="12"/>
        <v/>
      </c>
      <c r="BK45" s="1" t="str">
        <f t="shared" si="13"/>
        <v>55.3,84.2,5.0,9.4,0.0,16.0,30.6,16.0</v>
      </c>
    </row>
    <row r="46" spans="1:63" x14ac:dyDescent="0.2">
      <c r="A46" s="4">
        <f t="shared" si="55"/>
        <v>1.8000000000000005</v>
      </c>
      <c r="B46" s="4">
        <f t="shared" si="14"/>
        <v>9.0000000000000018</v>
      </c>
      <c r="C46" s="4">
        <f t="shared" si="15"/>
        <v>1</v>
      </c>
      <c r="D46" s="4">
        <v>1</v>
      </c>
      <c r="E46" s="4">
        <f t="shared" si="16"/>
        <v>1.8000000000000005</v>
      </c>
      <c r="F46" s="19">
        <f t="shared" si="0"/>
        <v>-1.0053096491487337</v>
      </c>
      <c r="G46" s="19">
        <f t="shared" si="17"/>
        <v>0.31415926535897931</v>
      </c>
      <c r="H46" s="19"/>
      <c r="I46" s="19">
        <f t="shared" si="18"/>
        <v>56.0748038493699</v>
      </c>
      <c r="J46" s="19">
        <f t="shared" si="19"/>
        <v>84.670162234939554</v>
      </c>
      <c r="K46" s="19"/>
      <c r="L46" s="19">
        <f t="shared" si="20"/>
        <v>7.9576032239335213</v>
      </c>
      <c r="M46" s="19">
        <f t="shared" si="21"/>
        <v>5.0500485681077416</v>
      </c>
      <c r="N46" s="19">
        <f t="shared" si="22"/>
        <v>9.4247779607693793</v>
      </c>
      <c r="O46" s="19">
        <f t="shared" si="23"/>
        <v>0.56548667764616301</v>
      </c>
      <c r="P46" s="19">
        <f t="shared" si="24"/>
        <v>32.400000000000013</v>
      </c>
      <c r="Q46" s="19">
        <f t="shared" si="53"/>
        <v>16.963902696766336</v>
      </c>
      <c r="R46" s="19">
        <f t="shared" si="25"/>
        <v>-0.32149607698739807</v>
      </c>
      <c r="S46" s="19">
        <f t="shared" si="26"/>
        <v>0.50659675530120896</v>
      </c>
      <c r="T46" s="4" t="s">
        <v>0</v>
      </c>
      <c r="U46" s="4">
        <f t="shared" si="27"/>
        <v>2501</v>
      </c>
      <c r="V46" s="19">
        <f t="shared" si="1"/>
        <v>55.753307772382499</v>
      </c>
      <c r="W46" s="19">
        <f t="shared" si="2"/>
        <v>85.176758990240756</v>
      </c>
      <c r="X46" s="8">
        <f t="shared" si="28"/>
        <v>5</v>
      </c>
      <c r="Y46" s="4">
        <f t="shared" si="3"/>
        <v>12</v>
      </c>
      <c r="Z46" s="8">
        <f t="shared" si="29"/>
        <v>1001.8</v>
      </c>
      <c r="AA46" s="4">
        <f t="shared" si="30"/>
        <v>0</v>
      </c>
      <c r="AB46" s="4">
        <f t="shared" si="31"/>
        <v>0</v>
      </c>
      <c r="AC46" s="4" t="str">
        <f t="shared" si="32"/>
        <v>G0</v>
      </c>
      <c r="AD46" s="4">
        <f t="shared" si="33"/>
        <v>0</v>
      </c>
      <c r="AE46" s="4">
        <f t="shared" si="34"/>
        <v>1.9000000000000006</v>
      </c>
      <c r="AF46" s="19">
        <f t="shared" si="4"/>
        <v>-0.97389372261283569</v>
      </c>
      <c r="AG46" s="19">
        <f t="shared" si="5"/>
        <v>0.31415926535897931</v>
      </c>
      <c r="AH46" s="19"/>
      <c r="AI46" s="19">
        <f t="shared" si="6"/>
        <v>56.86250133556392</v>
      </c>
      <c r="AJ46" s="19">
        <f t="shared" si="7"/>
        <v>85.187582771763147</v>
      </c>
      <c r="AK46" s="19"/>
      <c r="AL46" s="19">
        <f t="shared" si="8"/>
        <v>7.7950507682033718</v>
      </c>
      <c r="AM46" s="19">
        <f t="shared" si="9"/>
        <v>5.2975110316955698</v>
      </c>
      <c r="AN46" s="19">
        <f t="shared" si="35"/>
        <v>9.4247779607693811</v>
      </c>
      <c r="AO46" s="19">
        <f t="shared" si="36"/>
        <v>0.59690260418206087</v>
      </c>
      <c r="AP46" s="19">
        <f t="shared" si="37"/>
        <v>34.20000000000001</v>
      </c>
      <c r="AQ46" s="19">
        <f t="shared" si="54"/>
        <v>16.963902696766333</v>
      </c>
      <c r="AR46" s="19">
        <f t="shared" si="38"/>
        <v>0.33725002671127841</v>
      </c>
      <c r="AS46" s="19">
        <f t="shared" si="39"/>
        <v>-0.49624834456473699</v>
      </c>
      <c r="AT46" s="4" t="s">
        <v>0</v>
      </c>
      <c r="AU46" s="4">
        <f t="shared" si="40"/>
        <v>2502</v>
      </c>
      <c r="AV46" s="19">
        <f t="shared" si="10"/>
        <v>57.199751362275201</v>
      </c>
      <c r="AW46" s="19">
        <f t="shared" si="11"/>
        <v>84.691334427198413</v>
      </c>
      <c r="AX46" s="8">
        <f t="shared" si="41"/>
        <v>5</v>
      </c>
      <c r="AY46" s="4">
        <f t="shared" si="42"/>
        <v>12</v>
      </c>
      <c r="AZ46" s="8">
        <f t="shared" si="43"/>
        <v>1001.9</v>
      </c>
      <c r="BA46" s="4">
        <f t="shared" si="44"/>
        <v>0</v>
      </c>
      <c r="BB46" s="4">
        <f t="shared" si="45"/>
        <v>0</v>
      </c>
      <c r="BC46" s="4" t="str">
        <f t="shared" si="46"/>
        <v>G0</v>
      </c>
      <c r="BD46" s="4">
        <f t="shared" si="47"/>
        <v>0</v>
      </c>
      <c r="BE46" s="19">
        <f t="shared" si="48"/>
        <v>0.9424390387092384</v>
      </c>
      <c r="BF46" s="19">
        <f t="shared" si="49"/>
        <v>1.5257247671669152</v>
      </c>
      <c r="BG46" s="19">
        <f t="shared" si="50"/>
        <v>161.44831522257923</v>
      </c>
      <c r="BH46" s="1" t="str">
        <f t="shared" si="51"/>
        <v>T,2501,55.8,85.2,5,12,1001.8,0,0,G0,0</v>
      </c>
      <c r="BI46" s="1" t="str">
        <f t="shared" si="52"/>
        <v>T,2502,57.2,84.7,5,12,1001.9,0,0,G0,0</v>
      </c>
      <c r="BJ46" s="1" t="str">
        <f t="shared" si="12"/>
        <v>T,2501,55.8,85.2,5,12,1001.8,0,0,G0,0|T,2502,57.2,84.7,5,12,1001.9,0,0,G0,0|</v>
      </c>
      <c r="BK46" s="1" t="str">
        <f t="shared" si="13"/>
        <v>56.1,84.7,5.0,9.4,0.0,17.0,32.4,17.0</v>
      </c>
    </row>
    <row r="47" spans="1:63" x14ac:dyDescent="0.2">
      <c r="A47" s="4">
        <f t="shared" si="55"/>
        <v>1.9000000000000006</v>
      </c>
      <c r="B47" s="4">
        <f t="shared" si="14"/>
        <v>9.5000000000000018</v>
      </c>
      <c r="C47" s="4">
        <f t="shared" si="15"/>
        <v>0</v>
      </c>
      <c r="D47" s="4">
        <v>1</v>
      </c>
      <c r="E47" s="4">
        <f t="shared" si="16"/>
        <v>1.9000000000000006</v>
      </c>
      <c r="F47" s="19">
        <f t="shared" si="0"/>
        <v>-0.97389372261283569</v>
      </c>
      <c r="G47" s="19">
        <f t="shared" si="17"/>
        <v>0.31415926535897931</v>
      </c>
      <c r="H47" s="19"/>
      <c r="I47" s="19">
        <f t="shared" si="18"/>
        <v>56.86250133556392</v>
      </c>
      <c r="J47" s="19">
        <f t="shared" si="19"/>
        <v>85.187582771763147</v>
      </c>
      <c r="K47" s="19"/>
      <c r="L47" s="19">
        <f t="shared" si="20"/>
        <v>7.7950507682033718</v>
      </c>
      <c r="M47" s="19">
        <f t="shared" si="21"/>
        <v>5.2975110316955698</v>
      </c>
      <c r="N47" s="19">
        <f t="shared" si="22"/>
        <v>9.4247779607693811</v>
      </c>
      <c r="O47" s="19">
        <f t="shared" si="23"/>
        <v>0.59690260418206087</v>
      </c>
      <c r="P47" s="19">
        <f t="shared" si="24"/>
        <v>34.20000000000001</v>
      </c>
      <c r="Q47" s="19">
        <f t="shared" si="53"/>
        <v>17.906341735475575</v>
      </c>
      <c r="R47" s="19">
        <f t="shared" si="25"/>
        <v>-0.33725002671127841</v>
      </c>
      <c r="S47" s="19">
        <f t="shared" si="26"/>
        <v>0.49624834456473699</v>
      </c>
      <c r="T47" s="4" t="s">
        <v>0</v>
      </c>
      <c r="U47" s="4">
        <f t="shared" si="27"/>
        <v>2501</v>
      </c>
      <c r="V47" s="19">
        <f t="shared" si="1"/>
        <v>56.525251308852638</v>
      </c>
      <c r="W47" s="19">
        <f t="shared" si="2"/>
        <v>85.68383111632788</v>
      </c>
      <c r="X47" s="8">
        <f t="shared" si="28"/>
        <v>5</v>
      </c>
      <c r="Y47" s="4">
        <f t="shared" si="3"/>
        <v>12</v>
      </c>
      <c r="Z47" s="8">
        <f t="shared" si="29"/>
        <v>1001.9</v>
      </c>
      <c r="AA47" s="4">
        <f t="shared" si="30"/>
        <v>0</v>
      </c>
      <c r="AB47" s="4">
        <f t="shared" si="31"/>
        <v>0</v>
      </c>
      <c r="AC47" s="4" t="str">
        <f t="shared" si="32"/>
        <v>G0</v>
      </c>
      <c r="AD47" s="4">
        <f t="shared" si="33"/>
        <v>0</v>
      </c>
      <c r="AE47" s="4">
        <f t="shared" si="34"/>
        <v>2.0000000000000004</v>
      </c>
      <c r="AF47" s="19">
        <f t="shared" si="4"/>
        <v>-0.94247779607693782</v>
      </c>
      <c r="AG47" s="19">
        <f t="shared" si="5"/>
        <v>0.31415926535897931</v>
      </c>
      <c r="AH47" s="19"/>
      <c r="AI47" s="19">
        <f t="shared" si="6"/>
        <v>57.633557568774194</v>
      </c>
      <c r="AJ47" s="19">
        <f t="shared" si="7"/>
        <v>85.729490168751582</v>
      </c>
      <c r="AK47" s="19"/>
      <c r="AL47" s="19">
        <f t="shared" si="8"/>
        <v>7.6248055384728888</v>
      </c>
      <c r="AM47" s="19">
        <f t="shared" si="9"/>
        <v>5.5397454914713711</v>
      </c>
      <c r="AN47" s="19">
        <f t="shared" si="35"/>
        <v>9.4247779607693793</v>
      </c>
      <c r="AO47" s="19">
        <f t="shared" si="36"/>
        <v>0.62831853071795885</v>
      </c>
      <c r="AP47" s="19">
        <f t="shared" si="37"/>
        <v>36.000000000000014</v>
      </c>
      <c r="AQ47" s="19">
        <f t="shared" si="54"/>
        <v>17.906341735475575</v>
      </c>
      <c r="AR47" s="19">
        <f t="shared" si="38"/>
        <v>0.35267115137548394</v>
      </c>
      <c r="AS47" s="19">
        <f t="shared" si="39"/>
        <v>-0.48541019662496837</v>
      </c>
      <c r="AT47" s="4" t="s">
        <v>0</v>
      </c>
      <c r="AU47" s="4">
        <f t="shared" si="40"/>
        <v>2502</v>
      </c>
      <c r="AV47" s="19">
        <f t="shared" si="10"/>
        <v>57.986228720149676</v>
      </c>
      <c r="AW47" s="19">
        <f t="shared" si="11"/>
        <v>85.244079972126613</v>
      </c>
      <c r="AX47" s="8">
        <f t="shared" si="41"/>
        <v>5</v>
      </c>
      <c r="AY47" s="4">
        <f t="shared" si="42"/>
        <v>12</v>
      </c>
      <c r="AZ47" s="8">
        <f t="shared" si="43"/>
        <v>1002</v>
      </c>
      <c r="BA47" s="4">
        <f t="shared" si="44"/>
        <v>0</v>
      </c>
      <c r="BB47" s="4">
        <f t="shared" si="45"/>
        <v>0</v>
      </c>
      <c r="BC47" s="4" t="str">
        <f t="shared" si="46"/>
        <v>G0</v>
      </c>
      <c r="BD47" s="4">
        <f t="shared" si="47"/>
        <v>0</v>
      </c>
      <c r="BE47" s="19">
        <f t="shared" si="48"/>
        <v>0.94243903870924084</v>
      </c>
      <c r="BF47" s="19">
        <f t="shared" si="49"/>
        <v>1.5257247671669081</v>
      </c>
      <c r="BG47" s="19">
        <f t="shared" si="50"/>
        <v>163.24831522257918</v>
      </c>
      <c r="BH47" s="1" t="str">
        <f t="shared" si="51"/>
        <v>T,2501,56.5,85.7,5,12,1001.9,0,0,G0,0</v>
      </c>
      <c r="BI47" s="1" t="str">
        <f t="shared" si="52"/>
        <v>T,2502,58.0,85.2,5,12,1002.0,0,0,G0,0</v>
      </c>
      <c r="BJ47" s="1" t="str">
        <f t="shared" si="12"/>
        <v/>
      </c>
      <c r="BK47" s="1" t="str">
        <f t="shared" si="13"/>
        <v>56.9,85.2,5.0,9.4,0.0,17.9,34.2,17.9</v>
      </c>
    </row>
    <row r="48" spans="1:63" x14ac:dyDescent="0.2">
      <c r="A48" s="4">
        <f t="shared" si="55"/>
        <v>2.0000000000000004</v>
      </c>
      <c r="B48" s="4">
        <f t="shared" si="14"/>
        <v>10.000000000000002</v>
      </c>
      <c r="C48" s="4">
        <f t="shared" si="15"/>
        <v>1</v>
      </c>
      <c r="D48" s="4">
        <v>1</v>
      </c>
      <c r="E48" s="4">
        <f t="shared" si="16"/>
        <v>2.0000000000000004</v>
      </c>
      <c r="F48" s="19">
        <f t="shared" si="0"/>
        <v>-0.94247779607693782</v>
      </c>
      <c r="G48" s="19">
        <f t="shared" si="17"/>
        <v>0.31415926535897931</v>
      </c>
      <c r="H48" s="19"/>
      <c r="I48" s="19">
        <f t="shared" si="18"/>
        <v>57.633557568774194</v>
      </c>
      <c r="J48" s="19">
        <f t="shared" si="19"/>
        <v>85.729490168751582</v>
      </c>
      <c r="K48" s="19"/>
      <c r="L48" s="19">
        <f t="shared" si="20"/>
        <v>7.6248055384728888</v>
      </c>
      <c r="M48" s="19">
        <f t="shared" si="21"/>
        <v>5.5397454914713711</v>
      </c>
      <c r="N48" s="19">
        <f t="shared" si="22"/>
        <v>9.4247779607693793</v>
      </c>
      <c r="O48" s="19">
        <f t="shared" si="23"/>
        <v>0.62831853071795885</v>
      </c>
      <c r="P48" s="19">
        <f t="shared" si="24"/>
        <v>36.000000000000014</v>
      </c>
      <c r="Q48" s="19">
        <f t="shared" si="53"/>
        <v>18.848780774184817</v>
      </c>
      <c r="R48" s="19">
        <f t="shared" si="25"/>
        <v>-0.35267115137548394</v>
      </c>
      <c r="S48" s="19">
        <f t="shared" si="26"/>
        <v>0.48541019662496837</v>
      </c>
      <c r="T48" s="4" t="s">
        <v>0</v>
      </c>
      <c r="U48" s="4">
        <f t="shared" si="27"/>
        <v>2501</v>
      </c>
      <c r="V48" s="19">
        <f t="shared" si="1"/>
        <v>57.280886417398712</v>
      </c>
      <c r="W48" s="19">
        <f t="shared" si="2"/>
        <v>86.21490036537655</v>
      </c>
      <c r="X48" s="8">
        <f t="shared" si="28"/>
        <v>5</v>
      </c>
      <c r="Y48" s="4">
        <f t="shared" si="3"/>
        <v>12</v>
      </c>
      <c r="Z48" s="8">
        <f t="shared" si="29"/>
        <v>1002</v>
      </c>
      <c r="AA48" s="4">
        <f t="shared" si="30"/>
        <v>0</v>
      </c>
      <c r="AB48" s="4">
        <f t="shared" si="31"/>
        <v>0</v>
      </c>
      <c r="AC48" s="4" t="str">
        <f t="shared" si="32"/>
        <v>G0</v>
      </c>
      <c r="AD48" s="4">
        <f t="shared" si="33"/>
        <v>0</v>
      </c>
      <c r="AE48" s="4">
        <f t="shared" si="34"/>
        <v>2.1000000000000005</v>
      </c>
      <c r="AF48" s="19">
        <f t="shared" si="4"/>
        <v>-0.91106186954103985</v>
      </c>
      <c r="AG48" s="19">
        <f t="shared" si="5"/>
        <v>0.31415926535897931</v>
      </c>
      <c r="AH48" s="19"/>
      <c r="AI48" s="19">
        <f t="shared" si="6"/>
        <v>58.387211609589301</v>
      </c>
      <c r="AJ48" s="19">
        <f t="shared" si="7"/>
        <v>86.295349628729298</v>
      </c>
      <c r="AK48" s="19"/>
      <c r="AL48" s="19">
        <f t="shared" si="8"/>
        <v>7.4470355462298619</v>
      </c>
      <c r="AM48" s="19">
        <f t="shared" si="9"/>
        <v>5.776512891268669</v>
      </c>
      <c r="AN48" s="19">
        <f t="shared" si="35"/>
        <v>9.4247779607693793</v>
      </c>
      <c r="AO48" s="19">
        <f t="shared" si="36"/>
        <v>0.65973445725385671</v>
      </c>
      <c r="AP48" s="19">
        <f t="shared" si="37"/>
        <v>37.800000000000011</v>
      </c>
      <c r="AQ48" s="19">
        <f t="shared" si="54"/>
        <v>18.848780774184824</v>
      </c>
      <c r="AR48" s="19">
        <f t="shared" si="38"/>
        <v>0.36774423219178592</v>
      </c>
      <c r="AS48" s="19">
        <f t="shared" si="39"/>
        <v>-0.47409300742541416</v>
      </c>
      <c r="AT48" s="4" t="s">
        <v>0</v>
      </c>
      <c r="AU48" s="4">
        <f t="shared" si="40"/>
        <v>2502</v>
      </c>
      <c r="AV48" s="19">
        <f t="shared" si="10"/>
        <v>58.75495584178109</v>
      </c>
      <c r="AW48" s="19">
        <f t="shared" si="11"/>
        <v>85.821256621303888</v>
      </c>
      <c r="AX48" s="8">
        <f t="shared" si="41"/>
        <v>5</v>
      </c>
      <c r="AY48" s="4">
        <f t="shared" si="42"/>
        <v>12</v>
      </c>
      <c r="AZ48" s="8">
        <f t="shared" si="43"/>
        <v>1002.1</v>
      </c>
      <c r="BA48" s="4">
        <f t="shared" si="44"/>
        <v>0</v>
      </c>
      <c r="BB48" s="4">
        <f t="shared" si="45"/>
        <v>0</v>
      </c>
      <c r="BC48" s="4" t="str">
        <f t="shared" si="46"/>
        <v>G0</v>
      </c>
      <c r="BD48" s="4">
        <f t="shared" si="47"/>
        <v>0</v>
      </c>
      <c r="BE48" s="19">
        <f t="shared" si="48"/>
        <v>0.94243903870924783</v>
      </c>
      <c r="BF48" s="19">
        <f t="shared" si="49"/>
        <v>1.5257247671669159</v>
      </c>
      <c r="BG48" s="19">
        <f t="shared" si="50"/>
        <v>165.04831522257936</v>
      </c>
      <c r="BH48" s="1" t="str">
        <f t="shared" si="51"/>
        <v>T,2501,57.3,86.2,5,12,1002.0,0,0,G0,0</v>
      </c>
      <c r="BI48" s="1" t="str">
        <f t="shared" si="52"/>
        <v>T,2502,58.8,85.8,5,12,1002.1,0,0,G0,0</v>
      </c>
      <c r="BJ48" s="1" t="str">
        <f t="shared" si="12"/>
        <v>T,2501,57.3,86.2,5,12,1002.0,0,0,G0,0|T,2502,58.8,85.8,5,12,1002.1,0,0,G0,0|</v>
      </c>
      <c r="BK48" s="1" t="str">
        <f t="shared" si="13"/>
        <v>57.6,85.7,5.0,9.4,0.0,18.8,36.0,18.8</v>
      </c>
    </row>
    <row r="49" spans="1:63" x14ac:dyDescent="0.2">
      <c r="A49" s="4">
        <f t="shared" si="55"/>
        <v>2.1000000000000005</v>
      </c>
      <c r="B49" s="4">
        <f t="shared" si="14"/>
        <v>10.500000000000002</v>
      </c>
      <c r="C49" s="4">
        <f t="shared" si="15"/>
        <v>0</v>
      </c>
      <c r="D49" s="4">
        <v>1</v>
      </c>
      <c r="E49" s="4">
        <f t="shared" si="16"/>
        <v>2.1000000000000005</v>
      </c>
      <c r="F49" s="19">
        <f t="shared" si="0"/>
        <v>-0.91106186954103985</v>
      </c>
      <c r="G49" s="19">
        <f t="shared" si="17"/>
        <v>0.31415926535897931</v>
      </c>
      <c r="H49" s="19"/>
      <c r="I49" s="19">
        <f t="shared" si="18"/>
        <v>58.387211609589301</v>
      </c>
      <c r="J49" s="19">
        <f t="shared" si="19"/>
        <v>86.295349628729298</v>
      </c>
      <c r="K49" s="19"/>
      <c r="L49" s="19">
        <f t="shared" si="20"/>
        <v>7.4470355462298619</v>
      </c>
      <c r="M49" s="19">
        <f t="shared" si="21"/>
        <v>5.776512891268669</v>
      </c>
      <c r="N49" s="19">
        <f t="shared" si="22"/>
        <v>9.4247779607693793</v>
      </c>
      <c r="O49" s="19">
        <f t="shared" si="23"/>
        <v>0.65973445725385671</v>
      </c>
      <c r="P49" s="19">
        <f t="shared" si="24"/>
        <v>37.800000000000011</v>
      </c>
      <c r="Q49" s="19">
        <f t="shared" si="53"/>
        <v>19.791219812894067</v>
      </c>
      <c r="R49" s="19">
        <f t="shared" si="25"/>
        <v>-0.36774423219178592</v>
      </c>
      <c r="S49" s="19">
        <f t="shared" si="26"/>
        <v>0.47409300742541416</v>
      </c>
      <c r="T49" s="4" t="s">
        <v>0</v>
      </c>
      <c r="U49" s="4">
        <f t="shared" si="27"/>
        <v>2501</v>
      </c>
      <c r="V49" s="19">
        <f t="shared" si="1"/>
        <v>58.019467377397511</v>
      </c>
      <c r="W49" s="19">
        <f t="shared" si="2"/>
        <v>86.769442636154707</v>
      </c>
      <c r="X49" s="8">
        <f t="shared" si="28"/>
        <v>5</v>
      </c>
      <c r="Y49" s="4">
        <f t="shared" si="3"/>
        <v>12</v>
      </c>
      <c r="Z49" s="8">
        <f t="shared" si="29"/>
        <v>1002.1</v>
      </c>
      <c r="AA49" s="4">
        <f t="shared" si="30"/>
        <v>0</v>
      </c>
      <c r="AB49" s="4">
        <f t="shared" si="31"/>
        <v>0</v>
      </c>
      <c r="AC49" s="4" t="str">
        <f t="shared" si="32"/>
        <v>G0</v>
      </c>
      <c r="AD49" s="4">
        <f t="shared" si="33"/>
        <v>0</v>
      </c>
      <c r="AE49" s="4">
        <f t="shared" si="34"/>
        <v>2.2000000000000006</v>
      </c>
      <c r="AF49" s="19">
        <f t="shared" si="4"/>
        <v>-0.87964594300514187</v>
      </c>
      <c r="AG49" s="19">
        <f t="shared" si="5"/>
        <v>0.31415926535897931</v>
      </c>
      <c r="AH49" s="19"/>
      <c r="AI49" s="19">
        <f t="shared" si="6"/>
        <v>59.122719692460691</v>
      </c>
      <c r="AJ49" s="19">
        <f t="shared" si="7"/>
        <v>86.884602716726334</v>
      </c>
      <c r="AK49" s="19"/>
      <c r="AL49" s="19">
        <f t="shared" si="8"/>
        <v>7.2619162289942034</v>
      </c>
      <c r="AM49" s="19">
        <f t="shared" si="9"/>
        <v>6.0075795702491384</v>
      </c>
      <c r="AN49" s="19">
        <f t="shared" si="35"/>
        <v>9.4247779607693793</v>
      </c>
      <c r="AO49" s="19">
        <f t="shared" si="36"/>
        <v>0.69115038378975469</v>
      </c>
      <c r="AP49" s="19">
        <f t="shared" si="37"/>
        <v>39.600000000000009</v>
      </c>
      <c r="AQ49" s="19">
        <f t="shared" si="54"/>
        <v>19.791219812894063</v>
      </c>
      <c r="AR49" s="19">
        <f t="shared" si="38"/>
        <v>0.38245439384921393</v>
      </c>
      <c r="AS49" s="19">
        <f t="shared" si="39"/>
        <v>-0.46230794566547345</v>
      </c>
      <c r="AT49" s="4" t="s">
        <v>0</v>
      </c>
      <c r="AU49" s="4">
        <f t="shared" si="40"/>
        <v>2502</v>
      </c>
      <c r="AV49" s="19">
        <f t="shared" si="10"/>
        <v>59.505174086309907</v>
      </c>
      <c r="AW49" s="19">
        <f t="shared" si="11"/>
        <v>86.422294771060862</v>
      </c>
      <c r="AX49" s="8">
        <f t="shared" si="41"/>
        <v>5</v>
      </c>
      <c r="AY49" s="4">
        <f t="shared" si="42"/>
        <v>12</v>
      </c>
      <c r="AZ49" s="8">
        <f t="shared" si="43"/>
        <v>1002.2</v>
      </c>
      <c r="BA49" s="4">
        <f t="shared" si="44"/>
        <v>0</v>
      </c>
      <c r="BB49" s="4">
        <f t="shared" si="45"/>
        <v>0</v>
      </c>
      <c r="BC49" s="4" t="str">
        <f t="shared" si="46"/>
        <v>G0</v>
      </c>
      <c r="BD49" s="4">
        <f t="shared" si="47"/>
        <v>0</v>
      </c>
      <c r="BE49" s="19">
        <f t="shared" si="48"/>
        <v>0.94243903870923773</v>
      </c>
      <c r="BF49" s="19">
        <f t="shared" si="49"/>
        <v>1.5257247671669085</v>
      </c>
      <c r="BG49" s="19">
        <f t="shared" si="50"/>
        <v>166.84831522257926</v>
      </c>
      <c r="BH49" s="1" t="str">
        <f t="shared" si="51"/>
        <v>T,2501,58.0,86.8,5,12,1002.1,0,0,G0,0</v>
      </c>
      <c r="BI49" s="1" t="str">
        <f t="shared" si="52"/>
        <v>T,2502,59.5,86.4,5,12,1002.2,0,0,G0,0</v>
      </c>
      <c r="BJ49" s="1" t="str">
        <f t="shared" si="12"/>
        <v/>
      </c>
      <c r="BK49" s="1" t="str">
        <f t="shared" si="13"/>
        <v>58.4,86.3,5.0,9.4,0.0,19.8,37.8,19.8</v>
      </c>
    </row>
    <row r="50" spans="1:63" x14ac:dyDescent="0.2">
      <c r="A50" s="4">
        <f t="shared" si="55"/>
        <v>2.2000000000000006</v>
      </c>
      <c r="B50" s="4">
        <f t="shared" si="14"/>
        <v>11.000000000000002</v>
      </c>
      <c r="C50" s="4">
        <f t="shared" si="15"/>
        <v>1</v>
      </c>
      <c r="D50" s="4">
        <v>1</v>
      </c>
      <c r="E50" s="4">
        <f t="shared" si="16"/>
        <v>2.2000000000000006</v>
      </c>
      <c r="F50" s="19">
        <f t="shared" si="0"/>
        <v>-0.87964594300514187</v>
      </c>
      <c r="G50" s="19">
        <f t="shared" si="17"/>
        <v>0.31415926535897931</v>
      </c>
      <c r="H50" s="19"/>
      <c r="I50" s="19">
        <f t="shared" si="18"/>
        <v>59.122719692460691</v>
      </c>
      <c r="J50" s="19">
        <f t="shared" si="19"/>
        <v>86.884602716726334</v>
      </c>
      <c r="K50" s="19"/>
      <c r="L50" s="19">
        <f t="shared" si="20"/>
        <v>7.2619162289942034</v>
      </c>
      <c r="M50" s="19">
        <f t="shared" si="21"/>
        <v>6.0075795702491384</v>
      </c>
      <c r="N50" s="19">
        <f t="shared" si="22"/>
        <v>9.4247779607693793</v>
      </c>
      <c r="O50" s="19">
        <f t="shared" si="23"/>
        <v>0.69115038378975469</v>
      </c>
      <c r="P50" s="19">
        <f t="shared" si="24"/>
        <v>39.600000000000009</v>
      </c>
      <c r="Q50" s="19">
        <f t="shared" si="53"/>
        <v>20.733658851603305</v>
      </c>
      <c r="R50" s="19">
        <f t="shared" si="25"/>
        <v>-0.38245439384921393</v>
      </c>
      <c r="S50" s="19">
        <f t="shared" si="26"/>
        <v>0.46230794566547345</v>
      </c>
      <c r="T50" s="4" t="s">
        <v>0</v>
      </c>
      <c r="U50" s="4">
        <f t="shared" si="27"/>
        <v>2501</v>
      </c>
      <c r="V50" s="19">
        <f t="shared" si="1"/>
        <v>58.740265298611476</v>
      </c>
      <c r="W50" s="19">
        <f t="shared" si="2"/>
        <v>87.346910662391807</v>
      </c>
      <c r="X50" s="8">
        <f t="shared" si="28"/>
        <v>5</v>
      </c>
      <c r="Y50" s="4">
        <f t="shared" si="3"/>
        <v>12</v>
      </c>
      <c r="Z50" s="8">
        <f t="shared" si="29"/>
        <v>1002.2</v>
      </c>
      <c r="AA50" s="4">
        <f t="shared" si="30"/>
        <v>0</v>
      </c>
      <c r="AB50" s="4">
        <f t="shared" si="31"/>
        <v>0</v>
      </c>
      <c r="AC50" s="4" t="str">
        <f t="shared" si="32"/>
        <v>G0</v>
      </c>
      <c r="AD50" s="4">
        <f t="shared" si="33"/>
        <v>0</v>
      </c>
      <c r="AE50" s="4">
        <f t="shared" si="34"/>
        <v>2.3000000000000007</v>
      </c>
      <c r="AF50" s="19">
        <f t="shared" si="4"/>
        <v>-0.8482300164692439</v>
      </c>
      <c r="AG50" s="19">
        <f t="shared" si="5"/>
        <v>0.31415926535897931</v>
      </c>
      <c r="AH50" s="19"/>
      <c r="AI50" s="19">
        <f t="shared" si="6"/>
        <v>59.839355959709565</v>
      </c>
      <c r="AJ50" s="19">
        <f t="shared" si="7"/>
        <v>87.49666791108622</v>
      </c>
      <c r="AK50" s="19"/>
      <c r="AL50" s="19">
        <f t="shared" si="8"/>
        <v>7.0696302771822985</v>
      </c>
      <c r="AM50" s="19">
        <f t="shared" si="9"/>
        <v>6.2327174934976437</v>
      </c>
      <c r="AN50" s="19">
        <f t="shared" si="35"/>
        <v>9.4247779607693793</v>
      </c>
      <c r="AO50" s="19">
        <f t="shared" si="36"/>
        <v>0.72256631032565266</v>
      </c>
      <c r="AP50" s="19">
        <f t="shared" si="37"/>
        <v>41.400000000000013</v>
      </c>
      <c r="AQ50" s="19">
        <f t="shared" si="54"/>
        <v>20.733658851603305</v>
      </c>
      <c r="AR50" s="19">
        <f t="shared" si="38"/>
        <v>0.39678711919419124</v>
      </c>
      <c r="AS50" s="19">
        <f t="shared" si="39"/>
        <v>-0.4500666417782756</v>
      </c>
      <c r="AT50" s="4" t="s">
        <v>0</v>
      </c>
      <c r="AU50" s="4">
        <f t="shared" si="40"/>
        <v>2502</v>
      </c>
      <c r="AV50" s="19">
        <f t="shared" si="10"/>
        <v>60.236143078903758</v>
      </c>
      <c r="AW50" s="19">
        <f t="shared" si="11"/>
        <v>87.046601269307942</v>
      </c>
      <c r="AX50" s="8">
        <f t="shared" si="41"/>
        <v>5</v>
      </c>
      <c r="AY50" s="4">
        <f t="shared" si="42"/>
        <v>12</v>
      </c>
      <c r="AZ50" s="8">
        <f t="shared" si="43"/>
        <v>1002.3</v>
      </c>
      <c r="BA50" s="4">
        <f t="shared" si="44"/>
        <v>0</v>
      </c>
      <c r="BB50" s="4">
        <f t="shared" si="45"/>
        <v>0</v>
      </c>
      <c r="BC50" s="4" t="str">
        <f t="shared" si="46"/>
        <v>G0</v>
      </c>
      <c r="BD50" s="4">
        <f t="shared" si="47"/>
        <v>0</v>
      </c>
      <c r="BE50" s="19">
        <f t="shared" si="48"/>
        <v>0.9424390387092435</v>
      </c>
      <c r="BF50" s="19">
        <f t="shared" si="49"/>
        <v>1.5257247671669243</v>
      </c>
      <c r="BG50" s="19">
        <f t="shared" si="50"/>
        <v>168.64831522257882</v>
      </c>
      <c r="BH50" s="1" t="str">
        <f t="shared" si="51"/>
        <v>T,2501,58.7,87.3,5,12,1002.2,0,0,G0,0</v>
      </c>
      <c r="BI50" s="1" t="str">
        <f t="shared" si="52"/>
        <v>T,2502,60.2,87.0,5,12,1002.3,0,0,G0,0</v>
      </c>
      <c r="BJ50" s="1" t="str">
        <f t="shared" si="12"/>
        <v>T,2501,58.7,87.3,5,12,1002.2,0,0,G0,0|T,2502,60.2,87.0,5,12,1002.3,0,0,G0,0|</v>
      </c>
      <c r="BK50" s="1" t="str">
        <f t="shared" si="13"/>
        <v>59.1,86.9,5.0,9.4,0.0,20.7,39.6,20.7</v>
      </c>
    </row>
    <row r="51" spans="1:63" x14ac:dyDescent="0.2">
      <c r="A51" s="4">
        <f t="shared" si="55"/>
        <v>2.3000000000000007</v>
      </c>
      <c r="B51" s="4">
        <f t="shared" si="14"/>
        <v>11.500000000000004</v>
      </c>
      <c r="C51" s="4">
        <f t="shared" si="15"/>
        <v>0</v>
      </c>
      <c r="D51" s="4">
        <v>1</v>
      </c>
      <c r="E51" s="4">
        <f t="shared" si="16"/>
        <v>2.3000000000000007</v>
      </c>
      <c r="F51" s="19">
        <f t="shared" si="0"/>
        <v>-0.8482300164692439</v>
      </c>
      <c r="G51" s="19">
        <f t="shared" si="17"/>
        <v>0.31415926535897931</v>
      </c>
      <c r="H51" s="19"/>
      <c r="I51" s="19">
        <f t="shared" si="18"/>
        <v>59.839355959709565</v>
      </c>
      <c r="J51" s="19">
        <f t="shared" si="19"/>
        <v>87.49666791108622</v>
      </c>
      <c r="K51" s="19"/>
      <c r="L51" s="19">
        <f t="shared" si="20"/>
        <v>7.0696302771822985</v>
      </c>
      <c r="M51" s="19">
        <f t="shared" si="21"/>
        <v>6.2327174934976437</v>
      </c>
      <c r="N51" s="19">
        <f t="shared" si="22"/>
        <v>9.4247779607693793</v>
      </c>
      <c r="O51" s="19">
        <f t="shared" si="23"/>
        <v>0.72256631032565266</v>
      </c>
      <c r="P51" s="19">
        <f t="shared" si="24"/>
        <v>41.400000000000013</v>
      </c>
      <c r="Q51" s="19">
        <f t="shared" si="53"/>
        <v>21.676097890312548</v>
      </c>
      <c r="R51" s="19">
        <f t="shared" si="25"/>
        <v>-0.39678711919419124</v>
      </c>
      <c r="S51" s="19">
        <f t="shared" si="26"/>
        <v>0.4500666417782756</v>
      </c>
      <c r="T51" s="4" t="s">
        <v>0</v>
      </c>
      <c r="U51" s="4">
        <f t="shared" si="27"/>
        <v>2501</v>
      </c>
      <c r="V51" s="19">
        <f t="shared" si="1"/>
        <v>59.442568840515371</v>
      </c>
      <c r="W51" s="19">
        <f t="shared" si="2"/>
        <v>87.946734552864498</v>
      </c>
      <c r="X51" s="8">
        <f t="shared" si="28"/>
        <v>5</v>
      </c>
      <c r="Y51" s="4">
        <f t="shared" si="3"/>
        <v>12</v>
      </c>
      <c r="Z51" s="8">
        <f t="shared" si="29"/>
        <v>1002.3</v>
      </c>
      <c r="AA51" s="4">
        <f t="shared" si="30"/>
        <v>0</v>
      </c>
      <c r="AB51" s="4">
        <f t="shared" si="31"/>
        <v>0</v>
      </c>
      <c r="AC51" s="4" t="str">
        <f t="shared" si="32"/>
        <v>G0</v>
      </c>
      <c r="AD51" s="4">
        <f t="shared" si="33"/>
        <v>0</v>
      </c>
      <c r="AE51" s="4">
        <f t="shared" si="34"/>
        <v>2.4000000000000008</v>
      </c>
      <c r="AF51" s="19">
        <f t="shared" si="4"/>
        <v>-0.81681408993334592</v>
      </c>
      <c r="AG51" s="19">
        <f t="shared" si="5"/>
        <v>0.31415926535897931</v>
      </c>
      <c r="AH51" s="19"/>
      <c r="AI51" s="19">
        <f t="shared" si="6"/>
        <v>60.536413177860666</v>
      </c>
      <c r="AJ51" s="19">
        <f t="shared" si="7"/>
        <v>88.130941177357656</v>
      </c>
      <c r="AK51" s="19"/>
      <c r="AL51" s="19">
        <f t="shared" si="8"/>
        <v>6.870367453813623</v>
      </c>
      <c r="AM51" s="19">
        <f t="shared" si="9"/>
        <v>6.4517044770651699</v>
      </c>
      <c r="AN51" s="19">
        <f t="shared" si="35"/>
        <v>9.4247779607693811</v>
      </c>
      <c r="AO51" s="19">
        <f t="shared" si="36"/>
        <v>0.75398223686155075</v>
      </c>
      <c r="AP51" s="19">
        <f t="shared" si="37"/>
        <v>43.200000000000024</v>
      </c>
      <c r="AQ51" s="19">
        <f t="shared" si="54"/>
        <v>21.676097890312541</v>
      </c>
      <c r="AR51" s="19">
        <f t="shared" si="38"/>
        <v>0.41072826355721337</v>
      </c>
      <c r="AS51" s="19">
        <f t="shared" si="39"/>
        <v>-0.43738117645284674</v>
      </c>
      <c r="AT51" s="4" t="s">
        <v>0</v>
      </c>
      <c r="AU51" s="4">
        <f t="shared" si="40"/>
        <v>2502</v>
      </c>
      <c r="AV51" s="19">
        <f t="shared" si="10"/>
        <v>60.947141441417877</v>
      </c>
      <c r="AW51" s="19">
        <f t="shared" si="11"/>
        <v>87.69356000090481</v>
      </c>
      <c r="AX51" s="8">
        <f t="shared" si="41"/>
        <v>5</v>
      </c>
      <c r="AY51" s="4">
        <f t="shared" si="42"/>
        <v>12</v>
      </c>
      <c r="AZ51" s="8">
        <f t="shared" si="43"/>
        <v>1002.4</v>
      </c>
      <c r="BA51" s="4">
        <f t="shared" si="44"/>
        <v>0</v>
      </c>
      <c r="BB51" s="4">
        <f t="shared" si="45"/>
        <v>0</v>
      </c>
      <c r="BC51" s="4" t="str">
        <f t="shared" si="46"/>
        <v>G0</v>
      </c>
      <c r="BD51" s="4">
        <f t="shared" si="47"/>
        <v>0</v>
      </c>
      <c r="BE51" s="19">
        <f t="shared" si="48"/>
        <v>0.9424390387092354</v>
      </c>
      <c r="BF51" s="19">
        <f t="shared" si="49"/>
        <v>1.5257247671669094</v>
      </c>
      <c r="BG51" s="19">
        <f t="shared" si="50"/>
        <v>170.44831522257871</v>
      </c>
      <c r="BH51" s="1" t="str">
        <f t="shared" si="51"/>
        <v>T,2501,59.4,87.9,5,12,1002.3,0,0,G0,0</v>
      </c>
      <c r="BI51" s="1" t="str">
        <f t="shared" si="52"/>
        <v>T,2502,60.9,87.7,5,12,1002.4,0,0,G0,0</v>
      </c>
      <c r="BJ51" s="1" t="str">
        <f t="shared" si="12"/>
        <v/>
      </c>
      <c r="BK51" s="1" t="str">
        <f t="shared" si="13"/>
        <v>59.8,87.5,5.0,9.4,0.0,21.7,41.4,21.7</v>
      </c>
    </row>
    <row r="52" spans="1:63" x14ac:dyDescent="0.2">
      <c r="A52" s="4">
        <f t="shared" si="55"/>
        <v>2.4000000000000008</v>
      </c>
      <c r="B52" s="4">
        <f t="shared" si="14"/>
        <v>12.000000000000004</v>
      </c>
      <c r="C52" s="4">
        <f t="shared" si="15"/>
        <v>1</v>
      </c>
      <c r="D52" s="4">
        <v>1</v>
      </c>
      <c r="E52" s="4">
        <f t="shared" si="16"/>
        <v>2.4000000000000008</v>
      </c>
      <c r="F52" s="19">
        <f t="shared" si="0"/>
        <v>-0.81681408993334592</v>
      </c>
      <c r="G52" s="19">
        <f t="shared" si="17"/>
        <v>0.31415926535897931</v>
      </c>
      <c r="H52" s="19"/>
      <c r="I52" s="19">
        <f t="shared" si="18"/>
        <v>60.536413177860666</v>
      </c>
      <c r="J52" s="19">
        <f t="shared" si="19"/>
        <v>88.130941177357656</v>
      </c>
      <c r="K52" s="19"/>
      <c r="L52" s="19">
        <f t="shared" si="20"/>
        <v>6.870367453813623</v>
      </c>
      <c r="M52" s="19">
        <f t="shared" si="21"/>
        <v>6.4517044770651699</v>
      </c>
      <c r="N52" s="19">
        <f t="shared" si="22"/>
        <v>9.4247779607693811</v>
      </c>
      <c r="O52" s="19">
        <f t="shared" si="23"/>
        <v>0.75398223686155075</v>
      </c>
      <c r="P52" s="19">
        <f t="shared" si="24"/>
        <v>43.200000000000024</v>
      </c>
      <c r="Q52" s="19">
        <f t="shared" si="53"/>
        <v>22.618536929021783</v>
      </c>
      <c r="R52" s="19">
        <f t="shared" si="25"/>
        <v>-0.41072826355721337</v>
      </c>
      <c r="S52" s="19">
        <f t="shared" si="26"/>
        <v>0.43738117645284674</v>
      </c>
      <c r="T52" s="4" t="s">
        <v>0</v>
      </c>
      <c r="U52" s="4">
        <f t="shared" si="27"/>
        <v>2501</v>
      </c>
      <c r="V52" s="19">
        <f t="shared" si="1"/>
        <v>60.125684914303456</v>
      </c>
      <c r="W52" s="19">
        <f t="shared" si="2"/>
        <v>88.568322353810501</v>
      </c>
      <c r="X52" s="8">
        <f t="shared" si="28"/>
        <v>5</v>
      </c>
      <c r="Y52" s="4">
        <f t="shared" si="3"/>
        <v>12</v>
      </c>
      <c r="Z52" s="8">
        <f t="shared" si="29"/>
        <v>1002.4</v>
      </c>
      <c r="AA52" s="4">
        <f t="shared" si="30"/>
        <v>0</v>
      </c>
      <c r="AB52" s="4">
        <f t="shared" si="31"/>
        <v>0</v>
      </c>
      <c r="AC52" s="4" t="str">
        <f t="shared" si="32"/>
        <v>G0</v>
      </c>
      <c r="AD52" s="4">
        <f t="shared" si="33"/>
        <v>0</v>
      </c>
      <c r="AE52" s="4">
        <f t="shared" si="34"/>
        <v>2.5000000000000009</v>
      </c>
      <c r="AF52" s="19">
        <f t="shared" si="4"/>
        <v>-0.78539816339744795</v>
      </c>
      <c r="AG52" s="19">
        <f t="shared" si="5"/>
        <v>0.31415926535897931</v>
      </c>
      <c r="AH52" s="19"/>
      <c r="AI52" s="19">
        <f t="shared" si="6"/>
        <v>61.213203435596434</v>
      </c>
      <c r="AJ52" s="19">
        <f t="shared" si="7"/>
        <v>88.786796564403588</v>
      </c>
      <c r="AK52" s="19"/>
      <c r="AL52" s="19">
        <f t="shared" si="8"/>
        <v>6.6643244072375456</v>
      </c>
      <c r="AM52" s="19">
        <f t="shared" si="9"/>
        <v>6.6643244072375518</v>
      </c>
      <c r="AN52" s="19">
        <f t="shared" si="35"/>
        <v>9.4247779607693793</v>
      </c>
      <c r="AO52" s="19">
        <f t="shared" si="36"/>
        <v>0.78539816339744872</v>
      </c>
      <c r="AP52" s="19">
        <f t="shared" si="37"/>
        <v>45.000000000000021</v>
      </c>
      <c r="AQ52" s="19">
        <f t="shared" si="54"/>
        <v>22.61853692902179</v>
      </c>
      <c r="AR52" s="19">
        <f t="shared" si="38"/>
        <v>0.42426406871192868</v>
      </c>
      <c r="AS52" s="19">
        <f t="shared" si="39"/>
        <v>-0.42426406871192834</v>
      </c>
      <c r="AT52" s="4" t="s">
        <v>0</v>
      </c>
      <c r="AU52" s="4">
        <f t="shared" si="40"/>
        <v>2502</v>
      </c>
      <c r="AV52" s="19">
        <f t="shared" si="10"/>
        <v>61.637467504308361</v>
      </c>
      <c r="AW52" s="19">
        <f t="shared" si="11"/>
        <v>88.362532495691653</v>
      </c>
      <c r="AX52" s="8">
        <f t="shared" si="41"/>
        <v>5</v>
      </c>
      <c r="AY52" s="4">
        <f t="shared" si="42"/>
        <v>12</v>
      </c>
      <c r="AZ52" s="8">
        <f t="shared" si="43"/>
        <v>1002.5</v>
      </c>
      <c r="BA52" s="4">
        <f t="shared" si="44"/>
        <v>0</v>
      </c>
      <c r="BB52" s="4">
        <f t="shared" si="45"/>
        <v>0</v>
      </c>
      <c r="BC52" s="4" t="str">
        <f t="shared" si="46"/>
        <v>G0</v>
      </c>
      <c r="BD52" s="4">
        <f t="shared" si="47"/>
        <v>0</v>
      </c>
      <c r="BE52" s="19">
        <f t="shared" si="48"/>
        <v>0.94243903870925028</v>
      </c>
      <c r="BF52" s="19">
        <f t="shared" si="49"/>
        <v>1.5257247671669081</v>
      </c>
      <c r="BG52" s="19">
        <f t="shared" si="50"/>
        <v>172.24831522257921</v>
      </c>
      <c r="BH52" s="1" t="str">
        <f t="shared" si="51"/>
        <v>T,2501,60.1,88.6,5,12,1002.4,0,0,G0,0</v>
      </c>
      <c r="BI52" s="1" t="str">
        <f t="shared" si="52"/>
        <v>T,2502,61.6,88.4,5,12,1002.5,0,0,G0,0</v>
      </c>
      <c r="BJ52" s="1" t="str">
        <f t="shared" si="12"/>
        <v>T,2501,60.1,88.6,5,12,1002.4,0,0,G0,0|T,2502,61.6,88.4,5,12,1002.5,0,0,G0,0|</v>
      </c>
      <c r="BK52" s="1" t="str">
        <f t="shared" si="13"/>
        <v>60.5,88.1,5.0,9.4,0.0,22.6,43.2,22.6</v>
      </c>
    </row>
    <row r="53" spans="1:63" x14ac:dyDescent="0.2">
      <c r="A53" s="4">
        <f t="shared" si="55"/>
        <v>2.5000000000000009</v>
      </c>
      <c r="B53" s="4">
        <f t="shared" si="14"/>
        <v>12.500000000000004</v>
      </c>
      <c r="C53" s="4">
        <f t="shared" si="15"/>
        <v>0</v>
      </c>
      <c r="D53" s="4">
        <v>1</v>
      </c>
      <c r="E53" s="4">
        <f t="shared" si="16"/>
        <v>2.5000000000000009</v>
      </c>
      <c r="F53" s="19">
        <f t="shared" si="0"/>
        <v>-0.78539816339744795</v>
      </c>
      <c r="G53" s="19">
        <f t="shared" si="17"/>
        <v>0.31415926535897931</v>
      </c>
      <c r="H53" s="19"/>
      <c r="I53" s="19">
        <f t="shared" si="18"/>
        <v>61.213203435596434</v>
      </c>
      <c r="J53" s="19">
        <f t="shared" si="19"/>
        <v>88.786796564403588</v>
      </c>
      <c r="K53" s="19"/>
      <c r="L53" s="19">
        <f t="shared" si="20"/>
        <v>6.6643244072375456</v>
      </c>
      <c r="M53" s="19">
        <f t="shared" si="21"/>
        <v>6.6643244072375518</v>
      </c>
      <c r="N53" s="19">
        <f t="shared" si="22"/>
        <v>9.4247779607693793</v>
      </c>
      <c r="O53" s="19">
        <f t="shared" si="23"/>
        <v>0.78539816339744872</v>
      </c>
      <c r="P53" s="19">
        <f t="shared" si="24"/>
        <v>45.000000000000021</v>
      </c>
      <c r="Q53" s="19">
        <f t="shared" si="53"/>
        <v>23.560975967731032</v>
      </c>
      <c r="R53" s="19">
        <f t="shared" si="25"/>
        <v>-0.42426406871192868</v>
      </c>
      <c r="S53" s="19">
        <f t="shared" si="26"/>
        <v>0.42426406871192834</v>
      </c>
      <c r="T53" s="4" t="s">
        <v>0</v>
      </c>
      <c r="U53" s="4">
        <f t="shared" si="27"/>
        <v>2501</v>
      </c>
      <c r="V53" s="19">
        <f t="shared" si="1"/>
        <v>60.788939366884506</v>
      </c>
      <c r="W53" s="19">
        <f t="shared" si="2"/>
        <v>89.211060633115522</v>
      </c>
      <c r="X53" s="8">
        <f t="shared" si="28"/>
        <v>5</v>
      </c>
      <c r="Y53" s="4">
        <f t="shared" si="3"/>
        <v>12</v>
      </c>
      <c r="Z53" s="8">
        <f t="shared" si="29"/>
        <v>1002.5</v>
      </c>
      <c r="AA53" s="4">
        <f t="shared" si="30"/>
        <v>0</v>
      </c>
      <c r="AB53" s="4">
        <f t="shared" si="31"/>
        <v>0</v>
      </c>
      <c r="AC53" s="4" t="str">
        <f t="shared" si="32"/>
        <v>G0</v>
      </c>
      <c r="AD53" s="4">
        <f t="shared" si="33"/>
        <v>0</v>
      </c>
      <c r="AE53" s="4">
        <f t="shared" si="34"/>
        <v>2.600000000000001</v>
      </c>
      <c r="AF53" s="19">
        <f t="shared" si="4"/>
        <v>-0.75398223686155008</v>
      </c>
      <c r="AG53" s="19">
        <f t="shared" si="5"/>
        <v>0.31415926535897931</v>
      </c>
      <c r="AH53" s="19"/>
      <c r="AI53" s="19">
        <f t="shared" si="6"/>
        <v>61.869058822642351</v>
      </c>
      <c r="AJ53" s="19">
        <f t="shared" si="7"/>
        <v>89.463586822139348</v>
      </c>
      <c r="AK53" s="19"/>
      <c r="AL53" s="19">
        <f t="shared" si="8"/>
        <v>6.4517044770651655</v>
      </c>
      <c r="AM53" s="19">
        <f t="shared" si="9"/>
        <v>6.8703674538136266</v>
      </c>
      <c r="AN53" s="19">
        <f t="shared" si="35"/>
        <v>9.4247779607693793</v>
      </c>
      <c r="AO53" s="19">
        <f t="shared" si="36"/>
        <v>0.81681408993334648</v>
      </c>
      <c r="AP53" s="19">
        <f t="shared" si="37"/>
        <v>46.800000000000011</v>
      </c>
      <c r="AQ53" s="19">
        <f t="shared" si="54"/>
        <v>23.560975967731025</v>
      </c>
      <c r="AR53" s="19">
        <f t="shared" si="38"/>
        <v>0.43738117645284696</v>
      </c>
      <c r="AS53" s="19">
        <f t="shared" si="39"/>
        <v>-0.41072826355721309</v>
      </c>
      <c r="AT53" s="4" t="s">
        <v>0</v>
      </c>
      <c r="AU53" s="4">
        <f t="shared" si="40"/>
        <v>2502</v>
      </c>
      <c r="AV53" s="19">
        <f t="shared" si="10"/>
        <v>62.306439999095197</v>
      </c>
      <c r="AW53" s="19">
        <f t="shared" si="11"/>
        <v>89.05285855858213</v>
      </c>
      <c r="AX53" s="8">
        <f t="shared" si="41"/>
        <v>5</v>
      </c>
      <c r="AY53" s="4">
        <f t="shared" si="42"/>
        <v>12</v>
      </c>
      <c r="AZ53" s="8">
        <f t="shared" si="43"/>
        <v>1002.6</v>
      </c>
      <c r="BA53" s="4">
        <f t="shared" si="44"/>
        <v>0</v>
      </c>
      <c r="BB53" s="4">
        <f t="shared" si="45"/>
        <v>0</v>
      </c>
      <c r="BC53" s="4" t="str">
        <f t="shared" si="46"/>
        <v>G0</v>
      </c>
      <c r="BD53" s="4">
        <f t="shared" si="47"/>
        <v>0</v>
      </c>
      <c r="BE53" s="19">
        <f t="shared" si="48"/>
        <v>0.94243903870923529</v>
      </c>
      <c r="BF53" s="19">
        <f t="shared" si="49"/>
        <v>1.5257247671669081</v>
      </c>
      <c r="BG53" s="19">
        <f t="shared" si="50"/>
        <v>174.04831522257834</v>
      </c>
      <c r="BH53" s="1" t="str">
        <f t="shared" si="51"/>
        <v>T,2501,60.8,89.2,5,12,1002.5,0,0,G0,0</v>
      </c>
      <c r="BI53" s="1" t="str">
        <f t="shared" si="52"/>
        <v>T,2502,62.3,89.1,5,12,1002.6,0,0,G0,0</v>
      </c>
      <c r="BJ53" s="1" t="str">
        <f t="shared" si="12"/>
        <v/>
      </c>
      <c r="BK53" s="1" t="str">
        <f t="shared" si="13"/>
        <v>61.2,88.8,5.0,9.4,0.0,23.6,45.0,23.6</v>
      </c>
    </row>
    <row r="54" spans="1:63" x14ac:dyDescent="0.2">
      <c r="A54" s="4">
        <f t="shared" si="55"/>
        <v>2.600000000000001</v>
      </c>
      <c r="B54" s="4">
        <f t="shared" si="14"/>
        <v>13.000000000000004</v>
      </c>
      <c r="C54" s="4">
        <f t="shared" si="15"/>
        <v>1</v>
      </c>
      <c r="D54" s="4">
        <v>1</v>
      </c>
      <c r="E54" s="4">
        <f t="shared" si="16"/>
        <v>2.600000000000001</v>
      </c>
      <c r="F54" s="19">
        <f t="shared" si="0"/>
        <v>-0.75398223686155008</v>
      </c>
      <c r="G54" s="19">
        <f t="shared" si="17"/>
        <v>0.31415926535897931</v>
      </c>
      <c r="H54" s="19"/>
      <c r="I54" s="19">
        <f t="shared" si="18"/>
        <v>61.869058822642351</v>
      </c>
      <c r="J54" s="19">
        <f t="shared" si="19"/>
        <v>89.463586822139348</v>
      </c>
      <c r="K54" s="19"/>
      <c r="L54" s="19">
        <f t="shared" si="20"/>
        <v>6.4517044770651655</v>
      </c>
      <c r="M54" s="19">
        <f t="shared" si="21"/>
        <v>6.8703674538136266</v>
      </c>
      <c r="N54" s="19">
        <f t="shared" si="22"/>
        <v>9.4247779607693793</v>
      </c>
      <c r="O54" s="19">
        <f t="shared" si="23"/>
        <v>0.81681408993334648</v>
      </c>
      <c r="P54" s="19">
        <f t="shared" si="24"/>
        <v>46.800000000000011</v>
      </c>
      <c r="Q54" s="19">
        <f t="shared" si="53"/>
        <v>24.503415006440267</v>
      </c>
      <c r="R54" s="19">
        <f t="shared" si="25"/>
        <v>-0.43738117645284696</v>
      </c>
      <c r="S54" s="19">
        <f t="shared" si="26"/>
        <v>0.41072826355721309</v>
      </c>
      <c r="T54" s="4" t="s">
        <v>0</v>
      </c>
      <c r="U54" s="4">
        <f t="shared" si="27"/>
        <v>2501</v>
      </c>
      <c r="V54" s="19">
        <f t="shared" si="1"/>
        <v>61.431677646189506</v>
      </c>
      <c r="W54" s="19">
        <f t="shared" si="2"/>
        <v>89.874315085696566</v>
      </c>
      <c r="X54" s="8">
        <f t="shared" si="28"/>
        <v>5</v>
      </c>
      <c r="Y54" s="4">
        <f t="shared" si="3"/>
        <v>12</v>
      </c>
      <c r="Z54" s="8">
        <f t="shared" si="29"/>
        <v>1002.6</v>
      </c>
      <c r="AA54" s="4">
        <f t="shared" si="30"/>
        <v>0</v>
      </c>
      <c r="AB54" s="4">
        <f t="shared" si="31"/>
        <v>0</v>
      </c>
      <c r="AC54" s="4" t="str">
        <f t="shared" si="32"/>
        <v>G0</v>
      </c>
      <c r="AD54" s="4">
        <f t="shared" si="33"/>
        <v>0</v>
      </c>
      <c r="AE54" s="4">
        <f t="shared" si="34"/>
        <v>2.7000000000000011</v>
      </c>
      <c r="AF54" s="19">
        <f t="shared" si="4"/>
        <v>-0.72256631032565211</v>
      </c>
      <c r="AG54" s="19">
        <f t="shared" si="5"/>
        <v>0.31415926535897931</v>
      </c>
      <c r="AH54" s="19"/>
      <c r="AI54" s="19">
        <f t="shared" si="6"/>
        <v>62.503332088913794</v>
      </c>
      <c r="AJ54" s="19">
        <f t="shared" si="7"/>
        <v>90.16064404029045</v>
      </c>
      <c r="AK54" s="19"/>
      <c r="AL54" s="19">
        <f t="shared" si="8"/>
        <v>6.2327174934976393</v>
      </c>
      <c r="AM54" s="19">
        <f t="shared" si="9"/>
        <v>7.069630277182303</v>
      </c>
      <c r="AN54" s="19">
        <f t="shared" si="35"/>
        <v>9.4247779607693793</v>
      </c>
      <c r="AO54" s="19">
        <f t="shared" si="36"/>
        <v>0.84823001646924456</v>
      </c>
      <c r="AP54" s="19">
        <f t="shared" si="37"/>
        <v>48.600000000000023</v>
      </c>
      <c r="AQ54" s="19">
        <f t="shared" si="54"/>
        <v>24.503415006440264</v>
      </c>
      <c r="AR54" s="19">
        <f t="shared" si="38"/>
        <v>0.45006664177827588</v>
      </c>
      <c r="AS54" s="19">
        <f t="shared" si="39"/>
        <v>-0.39678711919419096</v>
      </c>
      <c r="AT54" s="4" t="s">
        <v>0</v>
      </c>
      <c r="AU54" s="4">
        <f t="shared" si="40"/>
        <v>2502</v>
      </c>
      <c r="AV54" s="19">
        <f t="shared" si="10"/>
        <v>62.953398730692072</v>
      </c>
      <c r="AW54" s="19">
        <f t="shared" si="11"/>
        <v>89.763856921096263</v>
      </c>
      <c r="AX54" s="8">
        <f t="shared" si="41"/>
        <v>5</v>
      </c>
      <c r="AY54" s="4">
        <f t="shared" si="42"/>
        <v>12</v>
      </c>
      <c r="AZ54" s="8">
        <f t="shared" si="43"/>
        <v>1002.7</v>
      </c>
      <c r="BA54" s="4">
        <f t="shared" si="44"/>
        <v>0</v>
      </c>
      <c r="BB54" s="4">
        <f t="shared" si="45"/>
        <v>0</v>
      </c>
      <c r="BC54" s="4" t="str">
        <f t="shared" si="46"/>
        <v>G0</v>
      </c>
      <c r="BD54" s="4">
        <f t="shared" si="47"/>
        <v>0</v>
      </c>
      <c r="BE54" s="19">
        <f t="shared" si="48"/>
        <v>0.94243903870924017</v>
      </c>
      <c r="BF54" s="19">
        <f t="shared" si="49"/>
        <v>1.5257247671669139</v>
      </c>
      <c r="BG54" s="19">
        <f t="shared" si="50"/>
        <v>175.84831522257889</v>
      </c>
      <c r="BH54" s="1" t="str">
        <f t="shared" si="51"/>
        <v>T,2501,61.4,89.9,5,12,1002.6,0,0,G0,0</v>
      </c>
      <c r="BI54" s="1" t="str">
        <f t="shared" si="52"/>
        <v>T,2502,63.0,89.8,5,12,1002.7,0,0,G0,0</v>
      </c>
      <c r="BJ54" s="1" t="str">
        <f t="shared" si="12"/>
        <v>T,2501,61.4,89.9,5,12,1002.6,0,0,G0,0|T,2502,63.0,89.8,5,12,1002.7,0,0,G0,0|</v>
      </c>
      <c r="BK54" s="1" t="str">
        <f t="shared" si="13"/>
        <v>61.9,89.5,5.0,9.4,0.0,24.5,46.8,24.5</v>
      </c>
    </row>
    <row r="55" spans="1:63" x14ac:dyDescent="0.2">
      <c r="A55" s="4">
        <f t="shared" si="55"/>
        <v>2.7000000000000011</v>
      </c>
      <c r="B55" s="4">
        <f t="shared" si="14"/>
        <v>13.500000000000005</v>
      </c>
      <c r="C55" s="4">
        <f t="shared" si="15"/>
        <v>0</v>
      </c>
      <c r="D55" s="4">
        <v>1</v>
      </c>
      <c r="E55" s="4">
        <f t="shared" si="16"/>
        <v>2.7000000000000011</v>
      </c>
      <c r="F55" s="19">
        <f t="shared" si="0"/>
        <v>-0.72256631032565211</v>
      </c>
      <c r="G55" s="19">
        <f t="shared" si="17"/>
        <v>0.31415926535897931</v>
      </c>
      <c r="H55" s="19"/>
      <c r="I55" s="19">
        <f t="shared" si="18"/>
        <v>62.503332088913794</v>
      </c>
      <c r="J55" s="19">
        <f t="shared" si="19"/>
        <v>90.16064404029045</v>
      </c>
      <c r="K55" s="19"/>
      <c r="L55" s="19">
        <f t="shared" si="20"/>
        <v>6.2327174934976393</v>
      </c>
      <c r="M55" s="19">
        <f t="shared" si="21"/>
        <v>7.069630277182303</v>
      </c>
      <c r="N55" s="19">
        <f t="shared" si="22"/>
        <v>9.4247779607693793</v>
      </c>
      <c r="O55" s="19">
        <f t="shared" si="23"/>
        <v>0.84823001646924456</v>
      </c>
      <c r="P55" s="19">
        <f t="shared" si="24"/>
        <v>48.600000000000023</v>
      </c>
      <c r="Q55" s="19">
        <f t="shared" si="53"/>
        <v>25.445854045149506</v>
      </c>
      <c r="R55" s="19">
        <f t="shared" si="25"/>
        <v>-0.45006664177827588</v>
      </c>
      <c r="S55" s="19">
        <f t="shared" si="26"/>
        <v>0.39678711919419096</v>
      </c>
      <c r="T55" s="4" t="s">
        <v>0</v>
      </c>
      <c r="U55" s="4">
        <f t="shared" si="27"/>
        <v>2501</v>
      </c>
      <c r="V55" s="19">
        <f t="shared" si="1"/>
        <v>62.053265447135516</v>
      </c>
      <c r="W55" s="19">
        <f t="shared" si="2"/>
        <v>90.557431159484636</v>
      </c>
      <c r="X55" s="8">
        <f t="shared" si="28"/>
        <v>5</v>
      </c>
      <c r="Y55" s="4">
        <f t="shared" si="3"/>
        <v>12</v>
      </c>
      <c r="Z55" s="8">
        <f t="shared" si="29"/>
        <v>1002.7</v>
      </c>
      <c r="AA55" s="4">
        <f t="shared" si="30"/>
        <v>0</v>
      </c>
      <c r="AB55" s="4">
        <f t="shared" si="31"/>
        <v>0</v>
      </c>
      <c r="AC55" s="4" t="str">
        <f t="shared" si="32"/>
        <v>G0</v>
      </c>
      <c r="AD55" s="4">
        <f t="shared" si="33"/>
        <v>0</v>
      </c>
      <c r="AE55" s="4">
        <f t="shared" si="34"/>
        <v>2.8000000000000012</v>
      </c>
      <c r="AF55" s="19">
        <f t="shared" si="4"/>
        <v>-0.69115038378975413</v>
      </c>
      <c r="AG55" s="19">
        <f t="shared" si="5"/>
        <v>0.31415926535897931</v>
      </c>
      <c r="AH55" s="19"/>
      <c r="AI55" s="19">
        <f t="shared" si="6"/>
        <v>63.11539728327368</v>
      </c>
      <c r="AJ55" s="19">
        <f t="shared" si="7"/>
        <v>90.877280307539323</v>
      </c>
      <c r="AK55" s="19"/>
      <c r="AL55" s="19">
        <f t="shared" si="8"/>
        <v>6.0075795702491339</v>
      </c>
      <c r="AM55" s="19">
        <f t="shared" si="9"/>
        <v>7.261916228994207</v>
      </c>
      <c r="AN55" s="19">
        <f t="shared" si="35"/>
        <v>9.4247779607693793</v>
      </c>
      <c r="AO55" s="19">
        <f t="shared" si="36"/>
        <v>0.87964594300514254</v>
      </c>
      <c r="AP55" s="19">
        <f t="shared" si="37"/>
        <v>50.400000000000027</v>
      </c>
      <c r="AQ55" s="19">
        <f t="shared" si="54"/>
        <v>25.445854045149506</v>
      </c>
      <c r="AR55" s="19">
        <f t="shared" si="38"/>
        <v>0.46230794566547367</v>
      </c>
      <c r="AS55" s="19">
        <f t="shared" si="39"/>
        <v>-0.38245439384921365</v>
      </c>
      <c r="AT55" s="4" t="s">
        <v>0</v>
      </c>
      <c r="AU55" s="4">
        <f t="shared" si="40"/>
        <v>2502</v>
      </c>
      <c r="AV55" s="19">
        <f t="shared" si="10"/>
        <v>63.577705228939152</v>
      </c>
      <c r="AW55" s="19">
        <f t="shared" si="11"/>
        <v>90.494825913690107</v>
      </c>
      <c r="AX55" s="8">
        <f t="shared" si="41"/>
        <v>5</v>
      </c>
      <c r="AY55" s="4">
        <f t="shared" si="42"/>
        <v>12</v>
      </c>
      <c r="AZ55" s="8">
        <f t="shared" si="43"/>
        <v>1002.8</v>
      </c>
      <c r="BA55" s="4">
        <f t="shared" si="44"/>
        <v>0</v>
      </c>
      <c r="BB55" s="4">
        <f t="shared" si="45"/>
        <v>0</v>
      </c>
      <c r="BC55" s="4" t="str">
        <f t="shared" si="46"/>
        <v>G0</v>
      </c>
      <c r="BD55" s="4">
        <f t="shared" si="47"/>
        <v>0</v>
      </c>
      <c r="BE55" s="19">
        <f t="shared" si="48"/>
        <v>0.9424390387092435</v>
      </c>
      <c r="BF55" s="19">
        <f t="shared" si="49"/>
        <v>1.5257247671669065</v>
      </c>
      <c r="BG55" s="19">
        <f t="shared" si="50"/>
        <v>177.64831522257936</v>
      </c>
      <c r="BH55" s="1" t="str">
        <f t="shared" si="51"/>
        <v>T,2501,62.1,90.6,5,12,1002.7,0,0,G0,0</v>
      </c>
      <c r="BI55" s="1" t="str">
        <f t="shared" si="52"/>
        <v>T,2502,63.6,90.5,5,12,1002.8,0,0,G0,0</v>
      </c>
      <c r="BJ55" s="1" t="str">
        <f t="shared" si="12"/>
        <v/>
      </c>
      <c r="BK55" s="1" t="str">
        <f t="shared" si="13"/>
        <v>62.5,90.2,5.0,9.4,0.0,25.4,48.6,25.4</v>
      </c>
    </row>
    <row r="56" spans="1:63" x14ac:dyDescent="0.2">
      <c r="A56" s="4">
        <f t="shared" si="55"/>
        <v>2.8000000000000012</v>
      </c>
      <c r="B56" s="4">
        <f t="shared" si="14"/>
        <v>14.000000000000005</v>
      </c>
      <c r="C56" s="4">
        <f t="shared" si="15"/>
        <v>1</v>
      </c>
      <c r="D56" s="4">
        <v>1</v>
      </c>
      <c r="E56" s="4">
        <f t="shared" si="16"/>
        <v>2.8000000000000012</v>
      </c>
      <c r="F56" s="19">
        <f t="shared" si="0"/>
        <v>-0.69115038378975413</v>
      </c>
      <c r="G56" s="19">
        <f t="shared" si="17"/>
        <v>0.31415926535897931</v>
      </c>
      <c r="H56" s="19"/>
      <c r="I56" s="19">
        <f t="shared" si="18"/>
        <v>63.11539728327368</v>
      </c>
      <c r="J56" s="19">
        <f t="shared" si="19"/>
        <v>90.877280307539323</v>
      </c>
      <c r="K56" s="19"/>
      <c r="L56" s="19">
        <f t="shared" si="20"/>
        <v>6.0075795702491339</v>
      </c>
      <c r="M56" s="19">
        <f t="shared" si="21"/>
        <v>7.261916228994207</v>
      </c>
      <c r="N56" s="19">
        <f t="shared" si="22"/>
        <v>9.4247779607693793</v>
      </c>
      <c r="O56" s="19">
        <f t="shared" si="23"/>
        <v>0.87964594300514254</v>
      </c>
      <c r="P56" s="19">
        <f t="shared" si="24"/>
        <v>50.400000000000027</v>
      </c>
      <c r="Q56" s="19">
        <f t="shared" si="53"/>
        <v>26.388293083858748</v>
      </c>
      <c r="R56" s="19">
        <f t="shared" si="25"/>
        <v>-0.46230794566547367</v>
      </c>
      <c r="S56" s="19">
        <f t="shared" si="26"/>
        <v>0.38245439384921365</v>
      </c>
      <c r="T56" s="4" t="s">
        <v>0</v>
      </c>
      <c r="U56" s="4">
        <f t="shared" si="27"/>
        <v>2501</v>
      </c>
      <c r="V56" s="19">
        <f t="shared" si="1"/>
        <v>62.653089337608208</v>
      </c>
      <c r="W56" s="19">
        <f t="shared" si="2"/>
        <v>91.259734701388538</v>
      </c>
      <c r="X56" s="8">
        <f t="shared" si="28"/>
        <v>5</v>
      </c>
      <c r="Y56" s="4">
        <f t="shared" si="3"/>
        <v>12</v>
      </c>
      <c r="Z56" s="8">
        <f t="shared" si="29"/>
        <v>1002.8</v>
      </c>
      <c r="AA56" s="4">
        <f t="shared" si="30"/>
        <v>0</v>
      </c>
      <c r="AB56" s="4">
        <f t="shared" si="31"/>
        <v>0</v>
      </c>
      <c r="AC56" s="4" t="str">
        <f t="shared" si="32"/>
        <v>G0</v>
      </c>
      <c r="AD56" s="4">
        <f t="shared" si="33"/>
        <v>0</v>
      </c>
      <c r="AE56" s="4">
        <f t="shared" si="34"/>
        <v>2.9000000000000012</v>
      </c>
      <c r="AF56" s="19">
        <f t="shared" si="4"/>
        <v>-0.65973445725385615</v>
      </c>
      <c r="AG56" s="19">
        <f t="shared" si="5"/>
        <v>0.31415926535897931</v>
      </c>
      <c r="AH56" s="19"/>
      <c r="AI56" s="19">
        <f t="shared" si="6"/>
        <v>63.704650371270716</v>
      </c>
      <c r="AJ56" s="19">
        <f t="shared" si="7"/>
        <v>91.612788390410714</v>
      </c>
      <c r="AK56" s="19"/>
      <c r="AL56" s="19">
        <f t="shared" si="8"/>
        <v>5.7765128912686654</v>
      </c>
      <c r="AM56" s="19">
        <f t="shared" si="9"/>
        <v>7.4470355462298654</v>
      </c>
      <c r="AN56" s="19">
        <f t="shared" si="35"/>
        <v>9.4247779607693793</v>
      </c>
      <c r="AO56" s="19">
        <f t="shared" si="36"/>
        <v>0.9110618695410404</v>
      </c>
      <c r="AP56" s="19">
        <f t="shared" si="37"/>
        <v>52.200000000000024</v>
      </c>
      <c r="AQ56" s="19">
        <f t="shared" si="54"/>
        <v>26.388293083858745</v>
      </c>
      <c r="AR56" s="19">
        <f t="shared" si="38"/>
        <v>0.47409300742541438</v>
      </c>
      <c r="AS56" s="19">
        <f t="shared" si="39"/>
        <v>-0.3677442321917857</v>
      </c>
      <c r="AT56" s="4" t="s">
        <v>0</v>
      </c>
      <c r="AU56" s="4">
        <f t="shared" si="40"/>
        <v>2502</v>
      </c>
      <c r="AV56" s="19">
        <f t="shared" si="10"/>
        <v>64.178743378696126</v>
      </c>
      <c r="AW56" s="19">
        <f t="shared" si="11"/>
        <v>91.245044158218931</v>
      </c>
      <c r="AX56" s="8">
        <f t="shared" si="41"/>
        <v>5</v>
      </c>
      <c r="AY56" s="4">
        <f t="shared" si="42"/>
        <v>12</v>
      </c>
      <c r="AZ56" s="8">
        <f t="shared" si="43"/>
        <v>1002.9</v>
      </c>
      <c r="BA56" s="4">
        <f t="shared" si="44"/>
        <v>0</v>
      </c>
      <c r="BB56" s="4">
        <f t="shared" si="45"/>
        <v>0</v>
      </c>
      <c r="BC56" s="4" t="str">
        <f t="shared" si="46"/>
        <v>G0</v>
      </c>
      <c r="BD56" s="4">
        <f t="shared" si="47"/>
        <v>0</v>
      </c>
      <c r="BE56" s="19">
        <f t="shared" si="48"/>
        <v>0.94243903870923773</v>
      </c>
      <c r="BF56" s="19">
        <f t="shared" si="49"/>
        <v>1.5257247671669074</v>
      </c>
      <c r="BG56" s="19">
        <f t="shared" si="50"/>
        <v>179.4483152225788</v>
      </c>
      <c r="BH56" s="1" t="str">
        <f t="shared" si="51"/>
        <v>T,2501,62.7,91.3,5,12,1002.8,0,0,G0,0</v>
      </c>
      <c r="BI56" s="1" t="str">
        <f t="shared" si="52"/>
        <v>T,2502,64.2,91.2,5,12,1002.9,0,0,G0,0</v>
      </c>
      <c r="BJ56" s="1" t="str">
        <f t="shared" si="12"/>
        <v>T,2501,62.7,91.3,5,12,1002.8,0,0,G0,0|T,2502,64.2,91.2,5,12,1002.9,0,0,G0,0|</v>
      </c>
      <c r="BK56" s="1" t="str">
        <f t="shared" si="13"/>
        <v>63.1,90.9,5.0,9.4,0.0,26.4,50.4,26.4</v>
      </c>
    </row>
    <row r="57" spans="1:63" x14ac:dyDescent="0.2">
      <c r="A57" s="4">
        <f t="shared" si="55"/>
        <v>2.9000000000000012</v>
      </c>
      <c r="B57" s="4">
        <f t="shared" si="14"/>
        <v>14.500000000000005</v>
      </c>
      <c r="C57" s="4">
        <f t="shared" si="15"/>
        <v>0</v>
      </c>
      <c r="D57" s="4">
        <v>1</v>
      </c>
      <c r="E57" s="4">
        <f t="shared" si="16"/>
        <v>2.9000000000000012</v>
      </c>
      <c r="F57" s="19">
        <f t="shared" si="0"/>
        <v>-0.65973445725385615</v>
      </c>
      <c r="G57" s="19">
        <f t="shared" si="17"/>
        <v>0.31415926535897931</v>
      </c>
      <c r="H57" s="19"/>
      <c r="I57" s="19">
        <f t="shared" si="18"/>
        <v>63.704650371270716</v>
      </c>
      <c r="J57" s="19">
        <f t="shared" si="19"/>
        <v>91.612788390410714</v>
      </c>
      <c r="K57" s="19"/>
      <c r="L57" s="19">
        <f t="shared" si="20"/>
        <v>5.7765128912686654</v>
      </c>
      <c r="M57" s="19">
        <f t="shared" si="21"/>
        <v>7.4470355462298654</v>
      </c>
      <c r="N57" s="19">
        <f t="shared" si="22"/>
        <v>9.4247779607693793</v>
      </c>
      <c r="O57" s="19">
        <f t="shared" si="23"/>
        <v>0.9110618695410404</v>
      </c>
      <c r="P57" s="19">
        <f t="shared" si="24"/>
        <v>52.200000000000024</v>
      </c>
      <c r="Q57" s="19">
        <f t="shared" si="53"/>
        <v>27.330732122567987</v>
      </c>
      <c r="R57" s="19">
        <f t="shared" si="25"/>
        <v>-0.47409300742541438</v>
      </c>
      <c r="S57" s="19">
        <f t="shared" si="26"/>
        <v>0.3677442321917857</v>
      </c>
      <c r="T57" s="4" t="s">
        <v>0</v>
      </c>
      <c r="U57" s="4">
        <f t="shared" si="27"/>
        <v>2501</v>
      </c>
      <c r="V57" s="19">
        <f t="shared" si="1"/>
        <v>63.2305573638453</v>
      </c>
      <c r="W57" s="19">
        <f t="shared" si="2"/>
        <v>91.980532622602496</v>
      </c>
      <c r="X57" s="8">
        <f t="shared" si="28"/>
        <v>5</v>
      </c>
      <c r="Y57" s="4">
        <f t="shared" si="3"/>
        <v>12</v>
      </c>
      <c r="Z57" s="8">
        <f t="shared" si="29"/>
        <v>1002.9</v>
      </c>
      <c r="AA57" s="4">
        <f t="shared" si="30"/>
        <v>0</v>
      </c>
      <c r="AB57" s="4">
        <f t="shared" si="31"/>
        <v>0</v>
      </c>
      <c r="AC57" s="4" t="str">
        <f t="shared" si="32"/>
        <v>G0</v>
      </c>
      <c r="AD57" s="4">
        <f t="shared" si="33"/>
        <v>0</v>
      </c>
      <c r="AE57" s="4">
        <f t="shared" si="34"/>
        <v>3.0000000000000013</v>
      </c>
      <c r="AF57" s="19">
        <f t="shared" si="4"/>
        <v>-0.62831853071795818</v>
      </c>
      <c r="AG57" s="19">
        <f t="shared" si="5"/>
        <v>0.31415926535897931</v>
      </c>
      <c r="AH57" s="19"/>
      <c r="AI57" s="19">
        <f t="shared" si="6"/>
        <v>64.270509831248432</v>
      </c>
      <c r="AJ57" s="19">
        <f t="shared" si="7"/>
        <v>92.366442431225821</v>
      </c>
      <c r="AK57" s="19"/>
      <c r="AL57" s="19">
        <f t="shared" si="8"/>
        <v>5.5397454914713666</v>
      </c>
      <c r="AM57" s="19">
        <f t="shared" si="9"/>
        <v>7.6248055384728914</v>
      </c>
      <c r="AN57" s="19">
        <f t="shared" si="35"/>
        <v>9.4247779607693793</v>
      </c>
      <c r="AO57" s="19">
        <f t="shared" si="36"/>
        <v>0.94247779607693838</v>
      </c>
      <c r="AP57" s="19">
        <f t="shared" si="37"/>
        <v>54.000000000000021</v>
      </c>
      <c r="AQ57" s="19">
        <f t="shared" si="54"/>
        <v>27.330732122567994</v>
      </c>
      <c r="AR57" s="19">
        <f t="shared" si="38"/>
        <v>0.48541019662496859</v>
      </c>
      <c r="AS57" s="19">
        <f t="shared" si="39"/>
        <v>-0.35267115137548366</v>
      </c>
      <c r="AT57" s="4" t="s">
        <v>0</v>
      </c>
      <c r="AU57" s="4">
        <f t="shared" si="40"/>
        <v>2502</v>
      </c>
      <c r="AV57" s="19">
        <f t="shared" si="10"/>
        <v>64.755920027873401</v>
      </c>
      <c r="AW57" s="19">
        <f t="shared" si="11"/>
        <v>92.013771279850332</v>
      </c>
      <c r="AX57" s="8">
        <f t="shared" si="41"/>
        <v>5</v>
      </c>
      <c r="AY57" s="4">
        <f t="shared" si="42"/>
        <v>12</v>
      </c>
      <c r="AZ57" s="8">
        <f t="shared" si="43"/>
        <v>1003</v>
      </c>
      <c r="BA57" s="4">
        <f t="shared" si="44"/>
        <v>0</v>
      </c>
      <c r="BB57" s="4">
        <f t="shared" si="45"/>
        <v>0</v>
      </c>
      <c r="BC57" s="4" t="str">
        <f t="shared" si="46"/>
        <v>G0</v>
      </c>
      <c r="BD57" s="4">
        <f t="shared" si="47"/>
        <v>0</v>
      </c>
      <c r="BE57" s="19">
        <f t="shared" si="48"/>
        <v>0.94243903870924783</v>
      </c>
      <c r="BF57" s="19">
        <f t="shared" si="49"/>
        <v>1.5257247671669176</v>
      </c>
      <c r="BG57" s="19">
        <f t="shared" si="50"/>
        <v>-178.75168477742088</v>
      </c>
      <c r="BH57" s="1" t="str">
        <f t="shared" si="51"/>
        <v>T,2501,63.2,92.0,5,12,1002.9,0,0,G0,0</v>
      </c>
      <c r="BI57" s="1" t="str">
        <f t="shared" si="52"/>
        <v>T,2502,64.8,92.0,5,12,1003.0,0,0,G0,0</v>
      </c>
      <c r="BJ57" s="1" t="str">
        <f t="shared" si="12"/>
        <v/>
      </c>
      <c r="BK57" s="1" t="str">
        <f t="shared" si="13"/>
        <v>63.7,91.6,5.0,9.4,0.0,27.3,52.2,27.3</v>
      </c>
    </row>
    <row r="58" spans="1:63" x14ac:dyDescent="0.2">
      <c r="A58" s="4">
        <f t="shared" si="55"/>
        <v>3.0000000000000013</v>
      </c>
      <c r="B58" s="4">
        <f t="shared" si="14"/>
        <v>15.000000000000005</v>
      </c>
      <c r="C58" s="4">
        <f t="shared" si="15"/>
        <v>1</v>
      </c>
      <c r="D58" s="4">
        <v>1</v>
      </c>
      <c r="E58" s="4">
        <f t="shared" si="16"/>
        <v>3.0000000000000013</v>
      </c>
      <c r="F58" s="19">
        <f t="shared" si="0"/>
        <v>-0.62831853071795818</v>
      </c>
      <c r="G58" s="19">
        <f t="shared" si="17"/>
        <v>0.31415926535897931</v>
      </c>
      <c r="H58" s="19"/>
      <c r="I58" s="19">
        <f t="shared" si="18"/>
        <v>64.270509831248432</v>
      </c>
      <c r="J58" s="19">
        <f t="shared" si="19"/>
        <v>92.366442431225821</v>
      </c>
      <c r="K58" s="19"/>
      <c r="L58" s="19">
        <f t="shared" si="20"/>
        <v>5.5397454914713666</v>
      </c>
      <c r="M58" s="19">
        <f t="shared" si="21"/>
        <v>7.6248055384728914</v>
      </c>
      <c r="N58" s="19">
        <f t="shared" si="22"/>
        <v>9.4247779607693793</v>
      </c>
      <c r="O58" s="19">
        <f t="shared" si="23"/>
        <v>0.94247779607693838</v>
      </c>
      <c r="P58" s="19">
        <f t="shared" si="24"/>
        <v>54.000000000000021</v>
      </c>
      <c r="Q58" s="19">
        <f t="shared" si="53"/>
        <v>28.273171161277237</v>
      </c>
      <c r="R58" s="19">
        <f t="shared" si="25"/>
        <v>-0.48541019662496859</v>
      </c>
      <c r="S58" s="19">
        <f t="shared" si="26"/>
        <v>0.35267115137548366</v>
      </c>
      <c r="T58" s="4" t="s">
        <v>0</v>
      </c>
      <c r="U58" s="4">
        <f t="shared" si="27"/>
        <v>2501</v>
      </c>
      <c r="V58" s="19">
        <f t="shared" si="1"/>
        <v>63.785099634623464</v>
      </c>
      <c r="W58" s="19">
        <f t="shared" si="2"/>
        <v>92.71911358260131</v>
      </c>
      <c r="X58" s="8">
        <f t="shared" si="28"/>
        <v>5</v>
      </c>
      <c r="Y58" s="4">
        <f t="shared" si="3"/>
        <v>12</v>
      </c>
      <c r="Z58" s="8">
        <f t="shared" si="29"/>
        <v>1003</v>
      </c>
      <c r="AA58" s="4">
        <f t="shared" si="30"/>
        <v>0</v>
      </c>
      <c r="AB58" s="4">
        <f t="shared" si="31"/>
        <v>0</v>
      </c>
      <c r="AC58" s="4" t="str">
        <f t="shared" si="32"/>
        <v>G0</v>
      </c>
      <c r="AD58" s="4">
        <f t="shared" si="33"/>
        <v>0</v>
      </c>
      <c r="AE58" s="4">
        <f t="shared" si="34"/>
        <v>3.1000000000000014</v>
      </c>
      <c r="AF58" s="19">
        <f t="shared" si="4"/>
        <v>-0.5969026041820602</v>
      </c>
      <c r="AG58" s="19">
        <f t="shared" si="5"/>
        <v>0.31415926535897931</v>
      </c>
      <c r="AH58" s="19"/>
      <c r="AI58" s="19">
        <f t="shared" si="6"/>
        <v>64.812417228236868</v>
      </c>
      <c r="AJ58" s="19">
        <f t="shared" si="7"/>
        <v>93.137498664436094</v>
      </c>
      <c r="AK58" s="19"/>
      <c r="AL58" s="19">
        <f t="shared" si="8"/>
        <v>5.2975110316955645</v>
      </c>
      <c r="AM58" s="19">
        <f t="shared" si="9"/>
        <v>7.7950507682033745</v>
      </c>
      <c r="AN58" s="19">
        <f t="shared" si="35"/>
        <v>9.4247779607693793</v>
      </c>
      <c r="AO58" s="19">
        <f t="shared" si="36"/>
        <v>0.97389372261283635</v>
      </c>
      <c r="AP58" s="19">
        <f t="shared" si="37"/>
        <v>55.800000000000026</v>
      </c>
      <c r="AQ58" s="19">
        <f t="shared" si="54"/>
        <v>28.273171161277237</v>
      </c>
      <c r="AR58" s="19">
        <f t="shared" si="38"/>
        <v>0.49624834456473721</v>
      </c>
      <c r="AS58" s="19">
        <f t="shared" si="39"/>
        <v>-0.33725002671127813</v>
      </c>
      <c r="AT58" s="4" t="s">
        <v>0</v>
      </c>
      <c r="AU58" s="4">
        <f t="shared" si="40"/>
        <v>2502</v>
      </c>
      <c r="AV58" s="19">
        <f t="shared" si="10"/>
        <v>65.308665572801601</v>
      </c>
      <c r="AW58" s="19">
        <f t="shared" si="11"/>
        <v>92.80024863772482</v>
      </c>
      <c r="AX58" s="8">
        <f t="shared" si="41"/>
        <v>5</v>
      </c>
      <c r="AY58" s="4">
        <f t="shared" si="42"/>
        <v>12</v>
      </c>
      <c r="AZ58" s="8">
        <f t="shared" si="43"/>
        <v>1003.1</v>
      </c>
      <c r="BA58" s="4">
        <f t="shared" si="44"/>
        <v>0</v>
      </c>
      <c r="BB58" s="4">
        <f t="shared" si="45"/>
        <v>0</v>
      </c>
      <c r="BC58" s="4" t="str">
        <f t="shared" si="46"/>
        <v>G0</v>
      </c>
      <c r="BD58" s="4">
        <f t="shared" si="47"/>
        <v>0</v>
      </c>
      <c r="BE58" s="19">
        <f t="shared" si="48"/>
        <v>0.94243903870924084</v>
      </c>
      <c r="BF58" s="19">
        <f t="shared" si="49"/>
        <v>1.5257247671669105</v>
      </c>
      <c r="BG58" s="19">
        <f t="shared" si="50"/>
        <v>-176.95168477742115</v>
      </c>
      <c r="BH58" s="1" t="str">
        <f t="shared" si="51"/>
        <v>T,2501,63.8,92.7,5,12,1003.0,0,0,G0,0</v>
      </c>
      <c r="BI58" s="1" t="str">
        <f t="shared" si="52"/>
        <v>T,2502,65.3,92.8,5,12,1003.1,0,0,G0,0</v>
      </c>
      <c r="BJ58" s="1" t="str">
        <f t="shared" si="12"/>
        <v>T,2501,63.8,92.7,5,12,1003.0,0,0,G0,0|T,2502,65.3,92.8,5,12,1003.1,0,0,G0,0|</v>
      </c>
      <c r="BK58" s="1" t="str">
        <f t="shared" si="13"/>
        <v>64.3,92.4,5.0,9.4,0.0,28.3,54.0,28.3</v>
      </c>
    </row>
    <row r="59" spans="1:63" x14ac:dyDescent="0.2">
      <c r="A59" s="4">
        <f t="shared" si="55"/>
        <v>3.1000000000000014</v>
      </c>
      <c r="B59" s="4">
        <f t="shared" si="14"/>
        <v>15.500000000000007</v>
      </c>
      <c r="C59" s="4">
        <f t="shared" si="15"/>
        <v>0</v>
      </c>
      <c r="D59" s="4">
        <v>1</v>
      </c>
      <c r="E59" s="4">
        <f t="shared" si="16"/>
        <v>3.1000000000000014</v>
      </c>
      <c r="F59" s="19">
        <f t="shared" si="0"/>
        <v>-0.5969026041820602</v>
      </c>
      <c r="G59" s="19">
        <f t="shared" si="17"/>
        <v>0.31415926535897931</v>
      </c>
      <c r="H59" s="19"/>
      <c r="I59" s="19">
        <f t="shared" si="18"/>
        <v>64.812417228236868</v>
      </c>
      <c r="J59" s="19">
        <f t="shared" si="19"/>
        <v>93.137498664436094</v>
      </c>
      <c r="K59" s="19"/>
      <c r="L59" s="19">
        <f t="shared" si="20"/>
        <v>5.2975110316955645</v>
      </c>
      <c r="M59" s="19">
        <f t="shared" si="21"/>
        <v>7.7950507682033745</v>
      </c>
      <c r="N59" s="19">
        <f t="shared" si="22"/>
        <v>9.4247779607693793</v>
      </c>
      <c r="O59" s="19">
        <f t="shared" si="23"/>
        <v>0.97389372261283635</v>
      </c>
      <c r="P59" s="19">
        <f t="shared" si="24"/>
        <v>55.800000000000026</v>
      </c>
      <c r="Q59" s="19">
        <f t="shared" si="53"/>
        <v>29.215610199986479</v>
      </c>
      <c r="R59" s="19">
        <f t="shared" si="25"/>
        <v>-0.49624834456473721</v>
      </c>
      <c r="S59" s="19">
        <f t="shared" si="26"/>
        <v>0.33725002671127813</v>
      </c>
      <c r="T59" s="4" t="s">
        <v>0</v>
      </c>
      <c r="U59" s="4">
        <f t="shared" si="27"/>
        <v>2501</v>
      </c>
      <c r="V59" s="19">
        <f t="shared" si="1"/>
        <v>64.316168883672134</v>
      </c>
      <c r="W59" s="19">
        <f t="shared" si="2"/>
        <v>93.474748691147369</v>
      </c>
      <c r="X59" s="8">
        <f t="shared" si="28"/>
        <v>5</v>
      </c>
      <c r="Y59" s="4">
        <f t="shared" si="3"/>
        <v>12</v>
      </c>
      <c r="Z59" s="8">
        <f t="shared" si="29"/>
        <v>1003.1</v>
      </c>
      <c r="AA59" s="4">
        <f t="shared" si="30"/>
        <v>0</v>
      </c>
      <c r="AB59" s="4">
        <f t="shared" si="31"/>
        <v>0</v>
      </c>
      <c r="AC59" s="4" t="str">
        <f t="shared" si="32"/>
        <v>G0</v>
      </c>
      <c r="AD59" s="4">
        <f t="shared" si="33"/>
        <v>0</v>
      </c>
      <c r="AE59" s="4">
        <f t="shared" si="34"/>
        <v>3.2000000000000015</v>
      </c>
      <c r="AF59" s="19">
        <f t="shared" si="4"/>
        <v>-0.56548667764616223</v>
      </c>
      <c r="AG59" s="19">
        <f t="shared" si="5"/>
        <v>0.31415926535897931</v>
      </c>
      <c r="AH59" s="19"/>
      <c r="AI59" s="19">
        <f t="shared" si="6"/>
        <v>65.329837765060461</v>
      </c>
      <c r="AJ59" s="19">
        <f t="shared" si="7"/>
        <v>93.925196150630114</v>
      </c>
      <c r="AK59" s="19"/>
      <c r="AL59" s="19">
        <f t="shared" si="8"/>
        <v>5.0500485681077345</v>
      </c>
      <c r="AM59" s="19">
        <f t="shared" si="9"/>
        <v>7.9576032239335248</v>
      </c>
      <c r="AN59" s="19">
        <f t="shared" si="35"/>
        <v>9.4247779607693793</v>
      </c>
      <c r="AO59" s="19">
        <f t="shared" si="36"/>
        <v>1.0053096491487346</v>
      </c>
      <c r="AP59" s="19">
        <f t="shared" si="37"/>
        <v>57.600000000000044</v>
      </c>
      <c r="AQ59" s="19">
        <f t="shared" si="54"/>
        <v>29.215610199986475</v>
      </c>
      <c r="AR59" s="19">
        <f t="shared" si="38"/>
        <v>0.50659675530120918</v>
      </c>
      <c r="AS59" s="19">
        <f t="shared" si="39"/>
        <v>-0.32149607698739757</v>
      </c>
      <c r="AT59" s="4" t="s">
        <v>0</v>
      </c>
      <c r="AU59" s="4">
        <f t="shared" si="40"/>
        <v>2502</v>
      </c>
      <c r="AV59" s="19">
        <f t="shared" si="10"/>
        <v>65.836434520361664</v>
      </c>
      <c r="AW59" s="19">
        <f t="shared" si="11"/>
        <v>93.603700073642713</v>
      </c>
      <c r="AX59" s="8">
        <f t="shared" si="41"/>
        <v>5</v>
      </c>
      <c r="AY59" s="4">
        <f t="shared" si="42"/>
        <v>12</v>
      </c>
      <c r="AZ59" s="8">
        <f t="shared" si="43"/>
        <v>1003.2</v>
      </c>
      <c r="BA59" s="4">
        <f t="shared" si="44"/>
        <v>0</v>
      </c>
      <c r="BB59" s="4">
        <f t="shared" si="45"/>
        <v>0</v>
      </c>
      <c r="BC59" s="4" t="str">
        <f t="shared" si="46"/>
        <v>G0</v>
      </c>
      <c r="BD59" s="4">
        <f t="shared" si="47"/>
        <v>0</v>
      </c>
      <c r="BE59" s="19">
        <f t="shared" si="48"/>
        <v>0.9424390387092384</v>
      </c>
      <c r="BF59" s="19">
        <f t="shared" si="49"/>
        <v>1.525724767166897</v>
      </c>
      <c r="BG59" s="19">
        <f t="shared" si="50"/>
        <v>-175.15168477742094</v>
      </c>
      <c r="BH59" s="1" t="str">
        <f t="shared" si="51"/>
        <v>T,2501,64.3,93.5,5,12,1003.1,0,0,G0,0</v>
      </c>
      <c r="BI59" s="1" t="str">
        <f t="shared" si="52"/>
        <v>T,2502,65.8,93.6,5,12,1003.2,0,0,G0,0</v>
      </c>
      <c r="BJ59" s="1" t="str">
        <f t="shared" si="12"/>
        <v/>
      </c>
      <c r="BK59" s="1" t="str">
        <f t="shared" si="13"/>
        <v>64.8,93.1,5.0,9.4,0.0,29.2,55.8,29.2</v>
      </c>
    </row>
    <row r="60" spans="1:63" x14ac:dyDescent="0.2">
      <c r="A60" s="4">
        <f t="shared" si="55"/>
        <v>3.2000000000000015</v>
      </c>
      <c r="B60" s="4">
        <f t="shared" si="14"/>
        <v>16.000000000000007</v>
      </c>
      <c r="C60" s="4">
        <f t="shared" si="15"/>
        <v>1</v>
      </c>
      <c r="D60" s="4">
        <v>1</v>
      </c>
      <c r="E60" s="4">
        <f t="shared" si="16"/>
        <v>3.2000000000000015</v>
      </c>
      <c r="F60" s="19">
        <f t="shared" si="0"/>
        <v>-0.56548667764616223</v>
      </c>
      <c r="G60" s="19">
        <f t="shared" si="17"/>
        <v>0.31415926535897931</v>
      </c>
      <c r="H60" s="19"/>
      <c r="I60" s="19">
        <f t="shared" si="18"/>
        <v>65.329837765060461</v>
      </c>
      <c r="J60" s="19">
        <f t="shared" si="19"/>
        <v>93.925196150630114</v>
      </c>
      <c r="K60" s="19"/>
      <c r="L60" s="19">
        <f t="shared" si="20"/>
        <v>5.0500485681077345</v>
      </c>
      <c r="M60" s="19">
        <f t="shared" si="21"/>
        <v>7.9576032239335248</v>
      </c>
      <c r="N60" s="19">
        <f t="shared" si="22"/>
        <v>9.4247779607693793</v>
      </c>
      <c r="O60" s="19">
        <f t="shared" si="23"/>
        <v>1.0053096491487346</v>
      </c>
      <c r="P60" s="19">
        <f t="shared" si="24"/>
        <v>57.600000000000044</v>
      </c>
      <c r="Q60" s="19">
        <f t="shared" si="53"/>
        <v>30.158049238695718</v>
      </c>
      <c r="R60" s="19">
        <f t="shared" si="25"/>
        <v>-0.50659675530120918</v>
      </c>
      <c r="S60" s="19">
        <f t="shared" si="26"/>
        <v>0.32149607698739757</v>
      </c>
      <c r="T60" s="4" t="s">
        <v>0</v>
      </c>
      <c r="U60" s="4">
        <f t="shared" si="27"/>
        <v>2501</v>
      </c>
      <c r="V60" s="19">
        <f t="shared" si="1"/>
        <v>64.823241009759258</v>
      </c>
      <c r="W60" s="19">
        <f t="shared" si="2"/>
        <v>94.246692227617515</v>
      </c>
      <c r="X60" s="8">
        <f t="shared" si="28"/>
        <v>5</v>
      </c>
      <c r="Y60" s="4">
        <f t="shared" si="3"/>
        <v>12</v>
      </c>
      <c r="Z60" s="8">
        <f t="shared" si="29"/>
        <v>1003.2</v>
      </c>
      <c r="AA60" s="4">
        <f t="shared" si="30"/>
        <v>0</v>
      </c>
      <c r="AB60" s="4">
        <f t="shared" si="31"/>
        <v>0</v>
      </c>
      <c r="AC60" s="4" t="str">
        <f t="shared" si="32"/>
        <v>G0</v>
      </c>
      <c r="AD60" s="4">
        <f t="shared" si="33"/>
        <v>0</v>
      </c>
      <c r="AE60" s="4">
        <f t="shared" si="34"/>
        <v>3.3000000000000016</v>
      </c>
      <c r="AF60" s="19">
        <f t="shared" si="4"/>
        <v>-0.53407075111026425</v>
      </c>
      <c r="AG60" s="19">
        <f t="shared" si="5"/>
        <v>0.31415926535897931</v>
      </c>
      <c r="AH60" s="19"/>
      <c r="AI60" s="19">
        <f t="shared" si="6"/>
        <v>65.822260810118323</v>
      </c>
      <c r="AJ60" s="19">
        <f t="shared" si="7"/>
        <v>94.728757527488881</v>
      </c>
      <c r="AK60" s="19"/>
      <c r="AL60" s="19">
        <f t="shared" si="8"/>
        <v>4.7976023162829371</v>
      </c>
      <c r="AM60" s="19">
        <f t="shared" si="9"/>
        <v>8.1123024860147339</v>
      </c>
      <c r="AN60" s="19">
        <f t="shared" si="35"/>
        <v>9.4247779607693793</v>
      </c>
      <c r="AO60" s="19">
        <f t="shared" si="36"/>
        <v>1.0367255756846325</v>
      </c>
      <c r="AP60" s="19">
        <f t="shared" si="37"/>
        <v>59.400000000000041</v>
      </c>
      <c r="AQ60" s="19">
        <f t="shared" si="54"/>
        <v>30.158049238695725</v>
      </c>
      <c r="AR60" s="19">
        <f t="shared" si="38"/>
        <v>0.51644521620236639</v>
      </c>
      <c r="AS60" s="19">
        <f t="shared" si="39"/>
        <v>-0.30542484945022236</v>
      </c>
      <c r="AT60" s="4" t="s">
        <v>0</v>
      </c>
      <c r="AU60" s="4">
        <f t="shared" si="40"/>
        <v>2502</v>
      </c>
      <c r="AV60" s="19">
        <f t="shared" si="10"/>
        <v>66.338706026320693</v>
      </c>
      <c r="AW60" s="19">
        <f t="shared" si="11"/>
        <v>94.423332678038662</v>
      </c>
      <c r="AX60" s="8">
        <f t="shared" si="41"/>
        <v>5</v>
      </c>
      <c r="AY60" s="4">
        <f t="shared" si="42"/>
        <v>12</v>
      </c>
      <c r="AZ60" s="8">
        <f t="shared" si="43"/>
        <v>1003.3</v>
      </c>
      <c r="BA60" s="4">
        <f t="shared" si="44"/>
        <v>0</v>
      </c>
      <c r="BB60" s="4">
        <f t="shared" si="45"/>
        <v>0</v>
      </c>
      <c r="BC60" s="4" t="str">
        <f t="shared" si="46"/>
        <v>G0</v>
      </c>
      <c r="BD60" s="4">
        <f t="shared" si="47"/>
        <v>0</v>
      </c>
      <c r="BE60" s="19">
        <f t="shared" si="48"/>
        <v>0.94243903870924928</v>
      </c>
      <c r="BF60" s="19">
        <f t="shared" si="49"/>
        <v>1.5257247671669154</v>
      </c>
      <c r="BG60" s="19">
        <f t="shared" si="50"/>
        <v>-173.35168477742076</v>
      </c>
      <c r="BH60" s="1" t="str">
        <f t="shared" si="51"/>
        <v>T,2501,64.8,94.2,5,12,1003.2,0,0,G0,0</v>
      </c>
      <c r="BI60" s="1" t="str">
        <f t="shared" si="52"/>
        <v>T,2502,66.3,94.4,5,12,1003.3,0,0,G0,0</v>
      </c>
      <c r="BJ60" s="1" t="str">
        <f t="shared" si="12"/>
        <v>T,2501,64.8,94.2,5,12,1003.2,0,0,G0,0|T,2502,66.3,94.4,5,12,1003.3,0,0,G0,0|</v>
      </c>
      <c r="BK60" s="1" t="str">
        <f t="shared" si="13"/>
        <v>65.3,93.9,5.0,9.4,0.0,30.2,57.6,30.2</v>
      </c>
    </row>
    <row r="61" spans="1:63" x14ac:dyDescent="0.2">
      <c r="A61" s="4">
        <f t="shared" si="55"/>
        <v>3.3000000000000016</v>
      </c>
      <c r="B61" s="4">
        <f t="shared" si="14"/>
        <v>16.500000000000007</v>
      </c>
      <c r="C61" s="4">
        <f t="shared" si="15"/>
        <v>0</v>
      </c>
      <c r="D61" s="4">
        <v>1</v>
      </c>
      <c r="E61" s="4">
        <f t="shared" si="16"/>
        <v>3.3000000000000016</v>
      </c>
      <c r="F61" s="19">
        <f t="shared" si="0"/>
        <v>-0.53407075111026425</v>
      </c>
      <c r="G61" s="19">
        <f t="shared" si="17"/>
        <v>0.31415926535897931</v>
      </c>
      <c r="H61" s="19"/>
      <c r="I61" s="19">
        <f t="shared" si="18"/>
        <v>65.822260810118323</v>
      </c>
      <c r="J61" s="19">
        <f t="shared" si="19"/>
        <v>94.728757527488881</v>
      </c>
      <c r="K61" s="19"/>
      <c r="L61" s="19">
        <f t="shared" si="20"/>
        <v>4.7976023162829371</v>
      </c>
      <c r="M61" s="19">
        <f t="shared" si="21"/>
        <v>8.1123024860147339</v>
      </c>
      <c r="N61" s="19">
        <f t="shared" si="22"/>
        <v>9.4247779607693793</v>
      </c>
      <c r="O61" s="19">
        <f t="shared" si="23"/>
        <v>1.0367255756846325</v>
      </c>
      <c r="P61" s="19">
        <f t="shared" si="24"/>
        <v>59.400000000000041</v>
      </c>
      <c r="Q61" s="19">
        <f t="shared" si="53"/>
        <v>31.100488277404967</v>
      </c>
      <c r="R61" s="19">
        <f t="shared" si="25"/>
        <v>-0.51644521620236639</v>
      </c>
      <c r="S61" s="19">
        <f t="shared" si="26"/>
        <v>0.30542484945022236</v>
      </c>
      <c r="T61" s="4" t="s">
        <v>0</v>
      </c>
      <c r="U61" s="4">
        <f t="shared" si="27"/>
        <v>2501</v>
      </c>
      <c r="V61" s="19">
        <f t="shared" si="1"/>
        <v>65.305815593915952</v>
      </c>
      <c r="W61" s="19">
        <f t="shared" si="2"/>
        <v>95.0341823769391</v>
      </c>
      <c r="X61" s="8">
        <f t="shared" si="28"/>
        <v>5</v>
      </c>
      <c r="Y61" s="4">
        <f t="shared" si="3"/>
        <v>12</v>
      </c>
      <c r="Z61" s="8">
        <f t="shared" si="29"/>
        <v>1003.3</v>
      </c>
      <c r="AA61" s="4">
        <f t="shared" si="30"/>
        <v>0</v>
      </c>
      <c r="AB61" s="4">
        <f t="shared" si="31"/>
        <v>0</v>
      </c>
      <c r="AC61" s="4" t="str">
        <f t="shared" si="32"/>
        <v>G0</v>
      </c>
      <c r="AD61" s="4">
        <f t="shared" si="33"/>
        <v>0</v>
      </c>
      <c r="AE61" s="4">
        <f t="shared" si="34"/>
        <v>3.4000000000000017</v>
      </c>
      <c r="AF61" s="19">
        <f t="shared" si="4"/>
        <v>-0.50265482457436628</v>
      </c>
      <c r="AG61" s="19">
        <f t="shared" si="5"/>
        <v>0.31415926535897931</v>
      </c>
      <c r="AH61" s="19"/>
      <c r="AI61" s="19">
        <f t="shared" si="6"/>
        <v>66.289200401315924</v>
      </c>
      <c r="AJ61" s="19">
        <f t="shared" si="7"/>
        <v>95.547389776948563</v>
      </c>
      <c r="AK61" s="19"/>
      <c r="AL61" s="19">
        <f t="shared" si="8"/>
        <v>4.540421410193515</v>
      </c>
      <c r="AM61" s="19">
        <f t="shared" si="9"/>
        <v>8.2589958849523928</v>
      </c>
      <c r="AN61" s="19">
        <f t="shared" si="35"/>
        <v>9.4247779607693793</v>
      </c>
      <c r="AO61" s="19">
        <f t="shared" si="36"/>
        <v>1.0681415022205303</v>
      </c>
      <c r="AP61" s="19">
        <f t="shared" si="37"/>
        <v>61.200000000000031</v>
      </c>
      <c r="AQ61" s="19">
        <f t="shared" si="54"/>
        <v>31.100488277404967</v>
      </c>
      <c r="AR61" s="19">
        <f t="shared" si="38"/>
        <v>0.52578400802631831</v>
      </c>
      <c r="AS61" s="19">
        <f t="shared" si="39"/>
        <v>-0.28905220446102886</v>
      </c>
      <c r="AT61" s="4" t="s">
        <v>0</v>
      </c>
      <c r="AU61" s="4">
        <f t="shared" si="40"/>
        <v>2502</v>
      </c>
      <c r="AV61" s="19">
        <f t="shared" si="10"/>
        <v>66.814984409342244</v>
      </c>
      <c r="AW61" s="19">
        <f t="shared" si="11"/>
        <v>95.258337572487534</v>
      </c>
      <c r="AX61" s="8">
        <f t="shared" si="41"/>
        <v>5</v>
      </c>
      <c r="AY61" s="4">
        <f t="shared" si="42"/>
        <v>12</v>
      </c>
      <c r="AZ61" s="8">
        <f t="shared" si="43"/>
        <v>1003.4</v>
      </c>
      <c r="BA61" s="4">
        <f t="shared" si="44"/>
        <v>0</v>
      </c>
      <c r="BB61" s="4">
        <f t="shared" si="45"/>
        <v>0</v>
      </c>
      <c r="BC61" s="4" t="str">
        <f t="shared" si="46"/>
        <v>G0</v>
      </c>
      <c r="BD61" s="4">
        <f t="shared" si="47"/>
        <v>0</v>
      </c>
      <c r="BE61" s="19">
        <f t="shared" si="48"/>
        <v>0.94243903870924317</v>
      </c>
      <c r="BF61" s="19">
        <f t="shared" si="49"/>
        <v>1.5257247671669212</v>
      </c>
      <c r="BG61" s="19">
        <f t="shared" si="50"/>
        <v>-171.55168477742089</v>
      </c>
      <c r="BH61" s="1" t="str">
        <f t="shared" si="51"/>
        <v>T,2501,65.3,95.0,5,12,1003.3,0,0,G0,0</v>
      </c>
      <c r="BI61" s="1" t="str">
        <f t="shared" si="52"/>
        <v>T,2502,66.8,95.3,5,12,1003.4,0,0,G0,0</v>
      </c>
      <c r="BJ61" s="1" t="str">
        <f t="shared" si="12"/>
        <v/>
      </c>
      <c r="BK61" s="1" t="str">
        <f t="shared" si="13"/>
        <v>65.8,94.7,5.0,9.4,0.0,31.1,59.4,31.1</v>
      </c>
    </row>
    <row r="62" spans="1:63" x14ac:dyDescent="0.2">
      <c r="A62" s="4">
        <f t="shared" si="55"/>
        <v>3.4000000000000017</v>
      </c>
      <c r="B62" s="4">
        <f t="shared" si="14"/>
        <v>17.000000000000007</v>
      </c>
      <c r="C62" s="4">
        <f t="shared" si="15"/>
        <v>1</v>
      </c>
      <c r="D62" s="4">
        <v>1</v>
      </c>
      <c r="E62" s="4">
        <f t="shared" si="16"/>
        <v>3.4000000000000017</v>
      </c>
      <c r="F62" s="19">
        <f t="shared" si="0"/>
        <v>-0.50265482457436628</v>
      </c>
      <c r="G62" s="19">
        <f t="shared" si="17"/>
        <v>0.31415926535897931</v>
      </c>
      <c r="H62" s="19"/>
      <c r="I62" s="19">
        <f t="shared" si="18"/>
        <v>66.289200401315924</v>
      </c>
      <c r="J62" s="19">
        <f t="shared" si="19"/>
        <v>95.547389776948563</v>
      </c>
      <c r="K62" s="19"/>
      <c r="L62" s="19">
        <f t="shared" si="20"/>
        <v>4.540421410193515</v>
      </c>
      <c r="M62" s="19">
        <f t="shared" si="21"/>
        <v>8.2589958849523928</v>
      </c>
      <c r="N62" s="19">
        <f t="shared" si="22"/>
        <v>9.4247779607693793</v>
      </c>
      <c r="O62" s="19">
        <f t="shared" si="23"/>
        <v>1.0681415022205303</v>
      </c>
      <c r="P62" s="19">
        <f t="shared" si="24"/>
        <v>61.200000000000031</v>
      </c>
      <c r="Q62" s="19">
        <f t="shared" si="53"/>
        <v>32.042927316114209</v>
      </c>
      <c r="R62" s="19">
        <f t="shared" si="25"/>
        <v>-0.52578400802631831</v>
      </c>
      <c r="S62" s="19">
        <f t="shared" si="26"/>
        <v>0.28905220446102886</v>
      </c>
      <c r="T62" s="4" t="s">
        <v>0</v>
      </c>
      <c r="U62" s="4">
        <f t="shared" si="27"/>
        <v>2501</v>
      </c>
      <c r="V62" s="19">
        <f t="shared" si="1"/>
        <v>65.763416393289603</v>
      </c>
      <c r="W62" s="19">
        <f t="shared" si="2"/>
        <v>95.836441981409592</v>
      </c>
      <c r="X62" s="8">
        <f t="shared" si="28"/>
        <v>5</v>
      </c>
      <c r="Y62" s="4">
        <f t="shared" si="3"/>
        <v>12</v>
      </c>
      <c r="Z62" s="8">
        <f t="shared" si="29"/>
        <v>1003.4</v>
      </c>
      <c r="AA62" s="4">
        <f t="shared" si="30"/>
        <v>0</v>
      </c>
      <c r="AB62" s="4">
        <f t="shared" si="31"/>
        <v>0</v>
      </c>
      <c r="AC62" s="4" t="str">
        <f t="shared" si="32"/>
        <v>G0</v>
      </c>
      <c r="AD62" s="4">
        <f t="shared" si="33"/>
        <v>0</v>
      </c>
      <c r="AE62" s="4">
        <f t="shared" si="34"/>
        <v>3.5000000000000018</v>
      </c>
      <c r="AF62" s="19">
        <f t="shared" si="4"/>
        <v>-0.4712388980384683</v>
      </c>
      <c r="AG62" s="19">
        <f t="shared" si="5"/>
        <v>0.31415926535897931</v>
      </c>
      <c r="AH62" s="19"/>
      <c r="AI62" s="19">
        <f t="shared" si="6"/>
        <v>66.730195725651043</v>
      </c>
      <c r="AJ62" s="19">
        <f t="shared" si="7"/>
        <v>96.380285007813612</v>
      </c>
      <c r="AK62" s="19"/>
      <c r="AL62" s="19">
        <f t="shared" si="8"/>
        <v>4.2787596563439516</v>
      </c>
      <c r="AM62" s="19">
        <f t="shared" si="9"/>
        <v>8.3975386520722601</v>
      </c>
      <c r="AN62" s="19">
        <f t="shared" si="35"/>
        <v>9.4247779607693793</v>
      </c>
      <c r="AO62" s="19">
        <f t="shared" si="36"/>
        <v>1.0995574287564283</v>
      </c>
      <c r="AP62" s="19">
        <f t="shared" si="37"/>
        <v>63.000000000000036</v>
      </c>
      <c r="AQ62" s="19">
        <f t="shared" si="54"/>
        <v>32.042927316114195</v>
      </c>
      <c r="AR62" s="19">
        <f t="shared" si="38"/>
        <v>0.53460391451302081</v>
      </c>
      <c r="AS62" s="19">
        <f t="shared" si="39"/>
        <v>-0.27239429984372776</v>
      </c>
      <c r="AT62" s="4" t="s">
        <v>0</v>
      </c>
      <c r="AU62" s="4">
        <f t="shared" si="40"/>
        <v>2502</v>
      </c>
      <c r="AV62" s="19">
        <f t="shared" si="10"/>
        <v>67.264799640164071</v>
      </c>
      <c r="AW62" s="19">
        <f t="shared" si="11"/>
        <v>96.107890707969887</v>
      </c>
      <c r="AX62" s="8">
        <f t="shared" si="41"/>
        <v>5</v>
      </c>
      <c r="AY62" s="4">
        <f t="shared" si="42"/>
        <v>12</v>
      </c>
      <c r="AZ62" s="8">
        <f t="shared" si="43"/>
        <v>1003.5</v>
      </c>
      <c r="BA62" s="4">
        <f t="shared" si="44"/>
        <v>0</v>
      </c>
      <c r="BB62" s="4">
        <f t="shared" si="45"/>
        <v>0</v>
      </c>
      <c r="BC62" s="4" t="str">
        <f t="shared" si="46"/>
        <v>G0</v>
      </c>
      <c r="BD62" s="4">
        <f t="shared" si="47"/>
        <v>0</v>
      </c>
      <c r="BE62" s="19">
        <f t="shared" si="48"/>
        <v>0.94243903870923129</v>
      </c>
      <c r="BF62" s="19">
        <f t="shared" si="49"/>
        <v>1.5257247671669112</v>
      </c>
      <c r="BG62" s="19">
        <f t="shared" si="50"/>
        <v>-169.75168477742116</v>
      </c>
      <c r="BH62" s="1" t="str">
        <f t="shared" si="51"/>
        <v>T,2501,65.8,95.8,5,12,1003.4,0,0,G0,0</v>
      </c>
      <c r="BI62" s="1" t="str">
        <f t="shared" si="52"/>
        <v>T,2502,67.3,96.1,5,12,1003.5,0,0,G0,0</v>
      </c>
      <c r="BJ62" s="1" t="str">
        <f t="shared" si="12"/>
        <v>T,2501,65.8,95.8,5,12,1003.4,0,0,G0,0|T,2502,67.3,96.1,5,12,1003.5,0,0,G0,0|</v>
      </c>
      <c r="BK62" s="1" t="str">
        <f t="shared" si="13"/>
        <v>66.3,95.5,5.0,9.4,0.0,32.0,61.2,32.0</v>
      </c>
    </row>
    <row r="63" spans="1:63" x14ac:dyDescent="0.2">
      <c r="A63" s="4">
        <f t="shared" si="55"/>
        <v>3.5000000000000018</v>
      </c>
      <c r="B63" s="4">
        <f t="shared" si="14"/>
        <v>17.500000000000007</v>
      </c>
      <c r="C63" s="4">
        <f t="shared" si="15"/>
        <v>0</v>
      </c>
      <c r="D63" s="4">
        <v>1</v>
      </c>
      <c r="E63" s="4">
        <f t="shared" si="16"/>
        <v>3.5000000000000018</v>
      </c>
      <c r="F63" s="19">
        <f t="shared" si="0"/>
        <v>-0.4712388980384683</v>
      </c>
      <c r="G63" s="19">
        <f t="shared" si="17"/>
        <v>0.31415926535897931</v>
      </c>
      <c r="H63" s="19"/>
      <c r="I63" s="19">
        <f t="shared" si="18"/>
        <v>66.730195725651043</v>
      </c>
      <c r="J63" s="19">
        <f t="shared" si="19"/>
        <v>96.380285007813612</v>
      </c>
      <c r="K63" s="19"/>
      <c r="L63" s="19">
        <f t="shared" si="20"/>
        <v>4.2787596563439516</v>
      </c>
      <c r="M63" s="19">
        <f t="shared" si="21"/>
        <v>8.3975386520722601</v>
      </c>
      <c r="N63" s="19">
        <f t="shared" si="22"/>
        <v>9.4247779607693793</v>
      </c>
      <c r="O63" s="19">
        <f t="shared" si="23"/>
        <v>1.0995574287564283</v>
      </c>
      <c r="P63" s="19">
        <f t="shared" si="24"/>
        <v>63.000000000000036</v>
      </c>
      <c r="Q63" s="19">
        <f t="shared" si="53"/>
        <v>32.985366354823441</v>
      </c>
      <c r="R63" s="19">
        <f t="shared" si="25"/>
        <v>-0.53460391451302081</v>
      </c>
      <c r="S63" s="19">
        <f t="shared" si="26"/>
        <v>0.27239429984372776</v>
      </c>
      <c r="T63" s="4" t="s">
        <v>0</v>
      </c>
      <c r="U63" s="4">
        <f t="shared" si="27"/>
        <v>2501</v>
      </c>
      <c r="V63" s="19">
        <f t="shared" si="1"/>
        <v>66.195591811138016</v>
      </c>
      <c r="W63" s="19">
        <f t="shared" si="2"/>
        <v>96.652679307657337</v>
      </c>
      <c r="X63" s="8">
        <f t="shared" si="28"/>
        <v>5</v>
      </c>
      <c r="Y63" s="4">
        <f t="shared" si="3"/>
        <v>12</v>
      </c>
      <c r="Z63" s="8">
        <f t="shared" si="29"/>
        <v>1003.5</v>
      </c>
      <c r="AA63" s="4">
        <f t="shared" si="30"/>
        <v>0</v>
      </c>
      <c r="AB63" s="4">
        <f t="shared" si="31"/>
        <v>0</v>
      </c>
      <c r="AC63" s="4" t="str">
        <f t="shared" si="32"/>
        <v>G0</v>
      </c>
      <c r="AD63" s="4">
        <f t="shared" si="33"/>
        <v>0</v>
      </c>
      <c r="AE63" s="4">
        <f t="shared" si="34"/>
        <v>3.6000000000000019</v>
      </c>
      <c r="AF63" s="19">
        <f t="shared" si="4"/>
        <v>-0.43982297150257055</v>
      </c>
      <c r="AG63" s="19">
        <f t="shared" si="5"/>
        <v>0.31415926535897931</v>
      </c>
      <c r="AH63" s="19"/>
      <c r="AI63" s="19">
        <f t="shared" si="6"/>
        <v>67.14481157398059</v>
      </c>
      <c r="AJ63" s="19">
        <f t="shared" si="7"/>
        <v>97.226621253047838</v>
      </c>
      <c r="AK63" s="19"/>
      <c r="AL63" s="19">
        <f t="shared" si="8"/>
        <v>4.0128752832944921</v>
      </c>
      <c r="AM63" s="19">
        <f t="shared" si="9"/>
        <v>8.5277940623896615</v>
      </c>
      <c r="AN63" s="19">
        <f t="shared" si="35"/>
        <v>9.4247779607693793</v>
      </c>
      <c r="AO63" s="19">
        <f t="shared" si="36"/>
        <v>1.130973355292326</v>
      </c>
      <c r="AP63" s="19">
        <f t="shared" si="37"/>
        <v>64.800000000000026</v>
      </c>
      <c r="AQ63" s="19">
        <f t="shared" si="54"/>
        <v>32.985366354823434</v>
      </c>
      <c r="AR63" s="19">
        <f t="shared" si="38"/>
        <v>0.54289623147961175</v>
      </c>
      <c r="AS63" s="19">
        <f t="shared" si="39"/>
        <v>-0.25546757493904337</v>
      </c>
      <c r="AT63" s="4" t="s">
        <v>0</v>
      </c>
      <c r="AU63" s="4">
        <f t="shared" si="40"/>
        <v>2502</v>
      </c>
      <c r="AV63" s="19">
        <f t="shared" si="10"/>
        <v>67.687707805460207</v>
      </c>
      <c r="AW63" s="19">
        <f t="shared" si="11"/>
        <v>96.971153678108791</v>
      </c>
      <c r="AX63" s="8">
        <f t="shared" si="41"/>
        <v>5</v>
      </c>
      <c r="AY63" s="4">
        <f t="shared" si="42"/>
        <v>12</v>
      </c>
      <c r="AZ63" s="8">
        <f t="shared" si="43"/>
        <v>1003.6</v>
      </c>
      <c r="BA63" s="4">
        <f t="shared" si="44"/>
        <v>0</v>
      </c>
      <c r="BB63" s="4">
        <f t="shared" si="45"/>
        <v>0</v>
      </c>
      <c r="BC63" s="4" t="str">
        <f t="shared" si="46"/>
        <v>G0</v>
      </c>
      <c r="BD63" s="4">
        <f t="shared" si="47"/>
        <v>0</v>
      </c>
      <c r="BE63" s="19">
        <f t="shared" si="48"/>
        <v>0.94243903870924117</v>
      </c>
      <c r="BF63" s="19">
        <f t="shared" si="49"/>
        <v>1.5257247671669194</v>
      </c>
      <c r="BG63" s="19">
        <f t="shared" si="50"/>
        <v>-167.95168477742101</v>
      </c>
      <c r="BH63" s="1" t="str">
        <f t="shared" si="51"/>
        <v>T,2501,66.2,96.7,5,12,1003.5,0,0,G0,0</v>
      </c>
      <c r="BI63" s="1" t="str">
        <f t="shared" si="52"/>
        <v>T,2502,67.7,97.0,5,12,1003.6,0,0,G0,0</v>
      </c>
      <c r="BJ63" s="1" t="str">
        <f t="shared" si="12"/>
        <v/>
      </c>
      <c r="BK63" s="1" t="str">
        <f t="shared" si="13"/>
        <v>66.7,96.4,5.0,9.4,0.0,33.0,63.0,33.0</v>
      </c>
    </row>
    <row r="64" spans="1:63" x14ac:dyDescent="0.2">
      <c r="A64" s="4">
        <f t="shared" si="55"/>
        <v>3.6000000000000019</v>
      </c>
      <c r="B64" s="4">
        <f t="shared" si="14"/>
        <v>18.000000000000007</v>
      </c>
      <c r="C64" s="4">
        <f t="shared" si="15"/>
        <v>1</v>
      </c>
      <c r="D64" s="4">
        <v>1</v>
      </c>
      <c r="E64" s="4">
        <f t="shared" si="16"/>
        <v>3.6000000000000019</v>
      </c>
      <c r="F64" s="19">
        <f t="shared" si="0"/>
        <v>-0.43982297150257055</v>
      </c>
      <c r="G64" s="19">
        <f t="shared" si="17"/>
        <v>0.31415926535897931</v>
      </c>
      <c r="H64" s="19"/>
      <c r="I64" s="19">
        <f t="shared" si="18"/>
        <v>67.14481157398059</v>
      </c>
      <c r="J64" s="19">
        <f t="shared" si="19"/>
        <v>97.226621253047838</v>
      </c>
      <c r="K64" s="19"/>
      <c r="L64" s="19">
        <f t="shared" si="20"/>
        <v>4.0128752832944921</v>
      </c>
      <c r="M64" s="19">
        <f t="shared" si="21"/>
        <v>8.5277940623896615</v>
      </c>
      <c r="N64" s="19">
        <f t="shared" si="22"/>
        <v>9.4247779607693793</v>
      </c>
      <c r="O64" s="19">
        <f t="shared" si="23"/>
        <v>1.130973355292326</v>
      </c>
      <c r="P64" s="19">
        <f t="shared" si="24"/>
        <v>64.800000000000026</v>
      </c>
      <c r="Q64" s="19">
        <f t="shared" si="53"/>
        <v>33.92780539353268</v>
      </c>
      <c r="R64" s="19">
        <f t="shared" si="25"/>
        <v>-0.54289623147961175</v>
      </c>
      <c r="S64" s="19">
        <f t="shared" si="26"/>
        <v>0.25546757493904337</v>
      </c>
      <c r="T64" s="4" t="s">
        <v>0</v>
      </c>
      <c r="U64" s="4">
        <f t="shared" si="27"/>
        <v>2501</v>
      </c>
      <c r="V64" s="19">
        <f t="shared" si="1"/>
        <v>66.601915342500973</v>
      </c>
      <c r="W64" s="19">
        <f t="shared" si="2"/>
        <v>97.482088827986885</v>
      </c>
      <c r="X64" s="8">
        <f t="shared" si="28"/>
        <v>5</v>
      </c>
      <c r="Y64" s="4">
        <f t="shared" si="3"/>
        <v>12</v>
      </c>
      <c r="Z64" s="8">
        <f t="shared" si="29"/>
        <v>1003.6</v>
      </c>
      <c r="AA64" s="4">
        <f t="shared" si="30"/>
        <v>0</v>
      </c>
      <c r="AB64" s="4">
        <f t="shared" si="31"/>
        <v>0</v>
      </c>
      <c r="AC64" s="4" t="str">
        <f t="shared" si="32"/>
        <v>G0</v>
      </c>
      <c r="AD64" s="4">
        <f t="shared" si="33"/>
        <v>0</v>
      </c>
      <c r="AE64" s="4">
        <f t="shared" si="34"/>
        <v>3.700000000000002</v>
      </c>
      <c r="AF64" s="19">
        <f t="shared" si="4"/>
        <v>-0.40840704496667257</v>
      </c>
      <c r="AG64" s="19">
        <f t="shared" si="5"/>
        <v>0.31415926535897931</v>
      </c>
      <c r="AH64" s="19"/>
      <c r="AI64" s="19">
        <f t="shared" si="6"/>
        <v>67.532638770519441</v>
      </c>
      <c r="AJ64" s="19">
        <f t="shared" si="7"/>
        <v>98.085563280956592</v>
      </c>
      <c r="AK64" s="19"/>
      <c r="AL64" s="19">
        <f t="shared" si="8"/>
        <v>3.743030686820723</v>
      </c>
      <c r="AM64" s="19">
        <f t="shared" si="9"/>
        <v>8.6496335695405389</v>
      </c>
      <c r="AN64" s="19">
        <f t="shared" si="35"/>
        <v>9.4247779607693793</v>
      </c>
      <c r="AO64" s="19">
        <f t="shared" si="36"/>
        <v>1.162389281828224</v>
      </c>
      <c r="AP64" s="19">
        <f t="shared" si="37"/>
        <v>66.600000000000023</v>
      </c>
      <c r="AQ64" s="19">
        <f t="shared" si="54"/>
        <v>33.927805393532665</v>
      </c>
      <c r="AR64" s="19">
        <f t="shared" si="38"/>
        <v>0.55065277541038882</v>
      </c>
      <c r="AS64" s="19">
        <f t="shared" si="39"/>
        <v>-0.23828873438086809</v>
      </c>
      <c r="AT64" s="4" t="s">
        <v>0</v>
      </c>
      <c r="AU64" s="4">
        <f t="shared" si="40"/>
        <v>2502</v>
      </c>
      <c r="AV64" s="19">
        <f t="shared" si="10"/>
        <v>68.083291545929825</v>
      </c>
      <c r="AW64" s="19">
        <f t="shared" si="11"/>
        <v>97.847274546575719</v>
      </c>
      <c r="AX64" s="8">
        <f t="shared" si="41"/>
        <v>5</v>
      </c>
      <c r="AY64" s="4">
        <f t="shared" si="42"/>
        <v>12</v>
      </c>
      <c r="AZ64" s="8">
        <f t="shared" si="43"/>
        <v>1003.7</v>
      </c>
      <c r="BA64" s="4">
        <f t="shared" si="44"/>
        <v>0</v>
      </c>
      <c r="BB64" s="4">
        <f t="shared" si="45"/>
        <v>0</v>
      </c>
      <c r="BC64" s="4" t="str">
        <f t="shared" si="46"/>
        <v>G0</v>
      </c>
      <c r="BD64" s="4">
        <f t="shared" si="47"/>
        <v>0</v>
      </c>
      <c r="BE64" s="19">
        <f t="shared" si="48"/>
        <v>0.9424390387092344</v>
      </c>
      <c r="BF64" s="19">
        <f t="shared" si="49"/>
        <v>1.5257247671669096</v>
      </c>
      <c r="BG64" s="19">
        <f t="shared" si="50"/>
        <v>-166.15168477742165</v>
      </c>
      <c r="BH64" s="1" t="str">
        <f t="shared" si="51"/>
        <v>T,2501,66.6,97.5,5,12,1003.6,0,0,G0,0</v>
      </c>
      <c r="BI64" s="1" t="str">
        <f t="shared" si="52"/>
        <v>T,2502,68.1,97.8,5,12,1003.7,0,0,G0,0</v>
      </c>
      <c r="BJ64" s="1" t="str">
        <f t="shared" si="12"/>
        <v>T,2501,66.6,97.5,5,12,1003.6,0,0,G0,0|T,2502,68.1,97.8,5,12,1003.7,0,0,G0,0|</v>
      </c>
      <c r="BK64" s="1" t="str">
        <f t="shared" si="13"/>
        <v>67.1,97.2,5.0,9.4,0.0,33.9,64.8,33.9</v>
      </c>
    </row>
    <row r="65" spans="1:63" x14ac:dyDescent="0.2">
      <c r="A65" s="4">
        <f t="shared" si="55"/>
        <v>3.700000000000002</v>
      </c>
      <c r="B65" s="4">
        <f t="shared" si="14"/>
        <v>18.500000000000007</v>
      </c>
      <c r="C65" s="4">
        <f t="shared" si="15"/>
        <v>0</v>
      </c>
      <c r="D65" s="4">
        <v>1</v>
      </c>
      <c r="E65" s="4">
        <f t="shared" si="16"/>
        <v>3.700000000000002</v>
      </c>
      <c r="F65" s="19">
        <f t="shared" si="0"/>
        <v>-0.40840704496667257</v>
      </c>
      <c r="G65" s="19">
        <f t="shared" si="17"/>
        <v>0.31415926535897931</v>
      </c>
      <c r="H65" s="19"/>
      <c r="I65" s="19">
        <f t="shared" si="18"/>
        <v>67.532638770519441</v>
      </c>
      <c r="J65" s="19">
        <f t="shared" si="19"/>
        <v>98.085563280956592</v>
      </c>
      <c r="K65" s="19"/>
      <c r="L65" s="19">
        <f t="shared" si="20"/>
        <v>3.743030686820723</v>
      </c>
      <c r="M65" s="19">
        <f t="shared" si="21"/>
        <v>8.6496335695405389</v>
      </c>
      <c r="N65" s="19">
        <f t="shared" si="22"/>
        <v>9.4247779607693793</v>
      </c>
      <c r="O65" s="19">
        <f t="shared" si="23"/>
        <v>1.162389281828224</v>
      </c>
      <c r="P65" s="19">
        <f t="shared" si="24"/>
        <v>66.600000000000023</v>
      </c>
      <c r="Q65" s="19">
        <f t="shared" si="53"/>
        <v>34.870244432241911</v>
      </c>
      <c r="R65" s="19">
        <f t="shared" si="25"/>
        <v>-0.55065277541038882</v>
      </c>
      <c r="S65" s="19">
        <f t="shared" si="26"/>
        <v>0.23828873438086809</v>
      </c>
      <c r="T65" s="4" t="s">
        <v>0</v>
      </c>
      <c r="U65" s="4">
        <f t="shared" si="27"/>
        <v>2501</v>
      </c>
      <c r="V65" s="19">
        <f t="shared" si="1"/>
        <v>66.981985995109056</v>
      </c>
      <c r="W65" s="19">
        <f t="shared" si="2"/>
        <v>98.323852015337465</v>
      </c>
      <c r="X65" s="8">
        <f t="shared" si="28"/>
        <v>5</v>
      </c>
      <c r="Y65" s="4">
        <f t="shared" si="3"/>
        <v>12</v>
      </c>
      <c r="Z65" s="8">
        <f t="shared" si="29"/>
        <v>1003.7</v>
      </c>
      <c r="AA65" s="4">
        <f t="shared" si="30"/>
        <v>0</v>
      </c>
      <c r="AB65" s="4">
        <f t="shared" si="31"/>
        <v>0</v>
      </c>
      <c r="AC65" s="4" t="str">
        <f t="shared" si="32"/>
        <v>G0</v>
      </c>
      <c r="AD65" s="4">
        <f t="shared" si="33"/>
        <v>0</v>
      </c>
      <c r="AE65" s="4">
        <f t="shared" si="34"/>
        <v>3.800000000000002</v>
      </c>
      <c r="AF65" s="19">
        <f t="shared" si="4"/>
        <v>-0.3769911184307746</v>
      </c>
      <c r="AG65" s="19">
        <f t="shared" si="5"/>
        <v>0.31415926535897931</v>
      </c>
      <c r="AH65" s="19"/>
      <c r="AI65" s="19">
        <f t="shared" si="6"/>
        <v>67.893294576647548</v>
      </c>
      <c r="AJ65" s="19">
        <f t="shared" si="7"/>
        <v>98.956263419459674</v>
      </c>
      <c r="AK65" s="19"/>
      <c r="AL65" s="19">
        <f t="shared" si="8"/>
        <v>3.4694921709606339</v>
      </c>
      <c r="AM65" s="19">
        <f t="shared" si="9"/>
        <v>8.7629369326411961</v>
      </c>
      <c r="AN65" s="19">
        <f t="shared" si="35"/>
        <v>9.4247779607693793</v>
      </c>
      <c r="AO65" s="19">
        <f t="shared" si="36"/>
        <v>1.193805208364122</v>
      </c>
      <c r="AP65" s="19">
        <f t="shared" si="37"/>
        <v>68.400000000000034</v>
      </c>
      <c r="AQ65" s="19">
        <f t="shared" si="54"/>
        <v>34.870244432241911</v>
      </c>
      <c r="AR65" s="19">
        <f t="shared" si="38"/>
        <v>0.55786589153295096</v>
      </c>
      <c r="AS65" s="19">
        <f t="shared" si="39"/>
        <v>-0.22087473161080648</v>
      </c>
      <c r="AT65" s="4" t="s">
        <v>0</v>
      </c>
      <c r="AU65" s="4">
        <f t="shared" si="40"/>
        <v>2502</v>
      </c>
      <c r="AV65" s="19">
        <f t="shared" si="10"/>
        <v>68.451160468180504</v>
      </c>
      <c r="AW65" s="19">
        <f t="shared" si="11"/>
        <v>98.735388687848868</v>
      </c>
      <c r="AX65" s="8">
        <f t="shared" si="41"/>
        <v>5</v>
      </c>
      <c r="AY65" s="4">
        <f t="shared" si="42"/>
        <v>12</v>
      </c>
      <c r="AZ65" s="8">
        <f t="shared" si="43"/>
        <v>1003.8</v>
      </c>
      <c r="BA65" s="4">
        <f t="shared" si="44"/>
        <v>0</v>
      </c>
      <c r="BB65" s="4">
        <f t="shared" si="45"/>
        <v>0</v>
      </c>
      <c r="BC65" s="4" t="str">
        <f t="shared" si="46"/>
        <v>G0</v>
      </c>
      <c r="BD65" s="4">
        <f t="shared" si="47"/>
        <v>0</v>
      </c>
      <c r="BE65" s="19">
        <f t="shared" si="48"/>
        <v>0.94243903870924284</v>
      </c>
      <c r="BF65" s="19">
        <f t="shared" si="49"/>
        <v>1.5257247671669105</v>
      </c>
      <c r="BG65" s="19">
        <f t="shared" si="50"/>
        <v>-164.3516847774211</v>
      </c>
      <c r="BH65" s="1" t="str">
        <f t="shared" si="51"/>
        <v>T,2501,67.0,98.3,5,12,1003.7,0,0,G0,0</v>
      </c>
      <c r="BI65" s="1" t="str">
        <f t="shared" si="52"/>
        <v>T,2502,68.5,98.7,5,12,1003.8,0,0,G0,0</v>
      </c>
      <c r="BJ65" s="1" t="str">
        <f t="shared" si="12"/>
        <v/>
      </c>
      <c r="BK65" s="1" t="str">
        <f t="shared" si="13"/>
        <v>67.5,98.1,5.0,9.4,0.0,34.9,66.6,34.9</v>
      </c>
    </row>
    <row r="66" spans="1:63" x14ac:dyDescent="0.2">
      <c r="A66" s="4">
        <f t="shared" si="55"/>
        <v>3.800000000000002</v>
      </c>
      <c r="B66" s="4">
        <f t="shared" si="14"/>
        <v>19.000000000000011</v>
      </c>
      <c r="C66" s="4">
        <f t="shared" si="15"/>
        <v>1</v>
      </c>
      <c r="D66" s="4">
        <v>1</v>
      </c>
      <c r="E66" s="4">
        <f t="shared" si="16"/>
        <v>3.800000000000002</v>
      </c>
      <c r="F66" s="19">
        <f t="shared" si="0"/>
        <v>-0.3769911184307746</v>
      </c>
      <c r="G66" s="19">
        <f t="shared" si="17"/>
        <v>0.31415926535897931</v>
      </c>
      <c r="H66" s="19"/>
      <c r="I66" s="19">
        <f t="shared" si="18"/>
        <v>67.893294576647548</v>
      </c>
      <c r="J66" s="19">
        <f t="shared" si="19"/>
        <v>98.956263419459674</v>
      </c>
      <c r="K66" s="19"/>
      <c r="L66" s="19">
        <f t="shared" si="20"/>
        <v>3.4694921709606339</v>
      </c>
      <c r="M66" s="19">
        <f t="shared" si="21"/>
        <v>8.7629369326411961</v>
      </c>
      <c r="N66" s="19">
        <f t="shared" si="22"/>
        <v>9.4247779607693793</v>
      </c>
      <c r="O66" s="19">
        <f t="shared" si="23"/>
        <v>1.193805208364122</v>
      </c>
      <c r="P66" s="19">
        <f t="shared" si="24"/>
        <v>68.400000000000034</v>
      </c>
      <c r="Q66" s="19">
        <f t="shared" si="53"/>
        <v>35.812683470951157</v>
      </c>
      <c r="R66" s="19">
        <f t="shared" si="25"/>
        <v>-0.55786589153295096</v>
      </c>
      <c r="S66" s="19">
        <f t="shared" si="26"/>
        <v>0.22087473161080648</v>
      </c>
      <c r="T66" s="4" t="s">
        <v>0</v>
      </c>
      <c r="U66" s="4">
        <f t="shared" si="27"/>
        <v>2501</v>
      </c>
      <c r="V66" s="19">
        <f t="shared" si="1"/>
        <v>67.335428685114593</v>
      </c>
      <c r="W66" s="19">
        <f t="shared" si="2"/>
        <v>99.17713815107048</v>
      </c>
      <c r="X66" s="8">
        <f t="shared" si="28"/>
        <v>5</v>
      </c>
      <c r="Y66" s="4">
        <f t="shared" si="3"/>
        <v>12</v>
      </c>
      <c r="Z66" s="8">
        <f t="shared" si="29"/>
        <v>1003.8</v>
      </c>
      <c r="AA66" s="4">
        <f t="shared" si="30"/>
        <v>0</v>
      </c>
      <c r="AB66" s="4">
        <f t="shared" si="31"/>
        <v>0</v>
      </c>
      <c r="AC66" s="4" t="str">
        <f t="shared" si="32"/>
        <v>G0</v>
      </c>
      <c r="AD66" s="4">
        <f t="shared" si="33"/>
        <v>0</v>
      </c>
      <c r="AE66" s="4">
        <f t="shared" si="34"/>
        <v>3.9000000000000021</v>
      </c>
      <c r="AF66" s="19">
        <f t="shared" si="4"/>
        <v>-0.34557519189487662</v>
      </c>
      <c r="AG66" s="19">
        <f t="shared" si="5"/>
        <v>0.31415926535897931</v>
      </c>
      <c r="AH66" s="19"/>
      <c r="AI66" s="19">
        <f t="shared" si="6"/>
        <v>68.226423068626772</v>
      </c>
      <c r="AJ66" s="19">
        <f t="shared" si="7"/>
        <v>99.837862392641284</v>
      </c>
      <c r="AK66" s="19"/>
      <c r="AL66" s="19">
        <f t="shared" si="8"/>
        <v>3.1925296852046721</v>
      </c>
      <c r="AM66" s="19">
        <f t="shared" si="9"/>
        <v>8.8675923349515315</v>
      </c>
      <c r="AN66" s="19">
        <f t="shared" si="35"/>
        <v>9.4247779607693776</v>
      </c>
      <c r="AO66" s="19">
        <f t="shared" si="36"/>
        <v>1.2252211349000199</v>
      </c>
      <c r="AP66" s="19">
        <f t="shared" si="37"/>
        <v>70.200000000000031</v>
      </c>
      <c r="AQ66" s="19">
        <f t="shared" si="54"/>
        <v>35.812683470951164</v>
      </c>
      <c r="AR66" s="19">
        <f t="shared" si="38"/>
        <v>0.56452846137253543</v>
      </c>
      <c r="AS66" s="19">
        <f t="shared" si="39"/>
        <v>-0.20324275214717452</v>
      </c>
      <c r="AT66" s="4" t="s">
        <v>0</v>
      </c>
      <c r="AU66" s="4">
        <f t="shared" si="40"/>
        <v>2502</v>
      </c>
      <c r="AV66" s="19">
        <f t="shared" si="10"/>
        <v>68.790951529999305</v>
      </c>
      <c r="AW66" s="19">
        <f t="shared" si="11"/>
        <v>99.634619640494108</v>
      </c>
      <c r="AX66" s="8">
        <f t="shared" si="41"/>
        <v>5</v>
      </c>
      <c r="AY66" s="4">
        <f t="shared" si="42"/>
        <v>12</v>
      </c>
      <c r="AZ66" s="8">
        <f t="shared" si="43"/>
        <v>1003.9</v>
      </c>
      <c r="BA66" s="4">
        <f t="shared" si="44"/>
        <v>0</v>
      </c>
      <c r="BB66" s="4">
        <f t="shared" si="45"/>
        <v>0</v>
      </c>
      <c r="BC66" s="4" t="str">
        <f t="shared" si="46"/>
        <v>G0</v>
      </c>
      <c r="BD66" s="4">
        <f t="shared" si="47"/>
        <v>0</v>
      </c>
      <c r="BE66" s="19">
        <f t="shared" si="48"/>
        <v>0.94243903870925327</v>
      </c>
      <c r="BF66" s="19">
        <f t="shared" si="49"/>
        <v>1.5257247671669179</v>
      </c>
      <c r="BG66" s="19">
        <f t="shared" si="50"/>
        <v>-162.55168477742063</v>
      </c>
      <c r="BH66" s="1" t="str">
        <f t="shared" si="51"/>
        <v>T,2501,67.3,99.2,5,12,1003.8,0,0,G0,0</v>
      </c>
      <c r="BI66" s="1" t="str">
        <f t="shared" si="52"/>
        <v>T,2502,68.8,99.6,5,12,1003.9,0,0,G0,0</v>
      </c>
      <c r="BJ66" s="1" t="str">
        <f t="shared" si="12"/>
        <v>T,2501,67.3,99.2,5,12,1003.8,0,0,G0,0|T,2502,68.8,99.6,5,12,1003.9,0,0,G0,0|</v>
      </c>
      <c r="BK66" s="1" t="str">
        <f t="shared" si="13"/>
        <v>67.9,99.0,5.0,9.4,0.0,35.8,68.4,35.8</v>
      </c>
    </row>
    <row r="67" spans="1:63" x14ac:dyDescent="0.2">
      <c r="A67" s="4">
        <f t="shared" si="55"/>
        <v>3.9000000000000021</v>
      </c>
      <c r="B67" s="4">
        <f t="shared" si="14"/>
        <v>19.500000000000011</v>
      </c>
      <c r="C67" s="4">
        <f t="shared" si="15"/>
        <v>0</v>
      </c>
      <c r="D67" s="4">
        <v>1</v>
      </c>
      <c r="E67" s="4">
        <f t="shared" si="16"/>
        <v>3.9000000000000021</v>
      </c>
      <c r="F67" s="19">
        <f t="shared" si="0"/>
        <v>-0.34557519189487662</v>
      </c>
      <c r="G67" s="19">
        <f t="shared" si="17"/>
        <v>0.31415926535897931</v>
      </c>
      <c r="H67" s="19"/>
      <c r="I67" s="19">
        <f t="shared" si="18"/>
        <v>68.226423068626772</v>
      </c>
      <c r="J67" s="19">
        <f t="shared" si="19"/>
        <v>99.837862392641284</v>
      </c>
      <c r="K67" s="19"/>
      <c r="L67" s="19">
        <f t="shared" si="20"/>
        <v>3.1925296852046721</v>
      </c>
      <c r="M67" s="19">
        <f t="shared" si="21"/>
        <v>8.8675923349515315</v>
      </c>
      <c r="N67" s="19">
        <f t="shared" si="22"/>
        <v>9.4247779607693776</v>
      </c>
      <c r="O67" s="19">
        <f t="shared" si="23"/>
        <v>1.2252211349000199</v>
      </c>
      <c r="P67" s="19">
        <f t="shared" si="24"/>
        <v>70.200000000000031</v>
      </c>
      <c r="Q67" s="19">
        <f t="shared" si="53"/>
        <v>36.75512250966041</v>
      </c>
      <c r="R67" s="19">
        <f t="shared" si="25"/>
        <v>-0.56452846137253543</v>
      </c>
      <c r="S67" s="19">
        <f t="shared" si="26"/>
        <v>0.20324275214717452</v>
      </c>
      <c r="T67" s="4" t="s">
        <v>0</v>
      </c>
      <c r="U67" s="4">
        <f t="shared" si="27"/>
        <v>2501</v>
      </c>
      <c r="V67" s="19">
        <f t="shared" si="1"/>
        <v>67.66189460725424</v>
      </c>
      <c r="W67" s="19">
        <f t="shared" si="2"/>
        <v>100.04110514478846</v>
      </c>
      <c r="X67" s="8">
        <f t="shared" si="28"/>
        <v>5</v>
      </c>
      <c r="Y67" s="4">
        <f t="shared" si="3"/>
        <v>12</v>
      </c>
      <c r="Z67" s="8">
        <f t="shared" si="29"/>
        <v>1003.9</v>
      </c>
      <c r="AA67" s="4">
        <f t="shared" si="30"/>
        <v>0</v>
      </c>
      <c r="AB67" s="4">
        <f t="shared" si="31"/>
        <v>0</v>
      </c>
      <c r="AC67" s="4" t="str">
        <f t="shared" si="32"/>
        <v>G0</v>
      </c>
      <c r="AD67" s="4">
        <f t="shared" si="33"/>
        <v>0</v>
      </c>
      <c r="AE67" s="4">
        <f t="shared" si="34"/>
        <v>4.0000000000000018</v>
      </c>
      <c r="AF67" s="19">
        <f t="shared" si="4"/>
        <v>-0.31415926535897865</v>
      </c>
      <c r="AG67" s="19">
        <f t="shared" si="5"/>
        <v>0.31415926535897931</v>
      </c>
      <c r="AH67" s="19"/>
      <c r="AI67" s="19">
        <f t="shared" si="6"/>
        <v>68.531695488854609</v>
      </c>
      <c r="AJ67" s="19">
        <f t="shared" si="7"/>
        <v>100.7294901687516</v>
      </c>
      <c r="AK67" s="19"/>
      <c r="AL67" s="19">
        <f t="shared" si="8"/>
        <v>2.9124165580881938</v>
      </c>
      <c r="AM67" s="19">
        <f t="shared" si="9"/>
        <v>8.9634964942246693</v>
      </c>
      <c r="AN67" s="19">
        <f t="shared" si="35"/>
        <v>9.4247779607693793</v>
      </c>
      <c r="AO67" s="19">
        <f t="shared" si="36"/>
        <v>1.2566370614359179</v>
      </c>
      <c r="AP67" s="19">
        <f t="shared" si="37"/>
        <v>72.000000000000043</v>
      </c>
      <c r="AQ67" s="19">
        <f t="shared" si="54"/>
        <v>36.755122509660396</v>
      </c>
      <c r="AR67" s="19">
        <f t="shared" si="38"/>
        <v>0.57063390977709227</v>
      </c>
      <c r="AS67" s="19">
        <f t="shared" si="39"/>
        <v>-0.1854101966249681</v>
      </c>
      <c r="AT67" s="4" t="s">
        <v>0</v>
      </c>
      <c r="AU67" s="4">
        <f t="shared" si="40"/>
        <v>2502</v>
      </c>
      <c r="AV67" s="19">
        <f t="shared" si="10"/>
        <v>69.102329398631696</v>
      </c>
      <c r="AW67" s="19">
        <f t="shared" si="11"/>
        <v>100.54407997212662</v>
      </c>
      <c r="AX67" s="8">
        <f t="shared" si="41"/>
        <v>5</v>
      </c>
      <c r="AY67" s="4">
        <f t="shared" si="42"/>
        <v>12</v>
      </c>
      <c r="AZ67" s="8">
        <f t="shared" si="43"/>
        <v>1004</v>
      </c>
      <c r="BA67" s="4">
        <f t="shared" si="44"/>
        <v>0</v>
      </c>
      <c r="BB67" s="4">
        <f t="shared" si="45"/>
        <v>0</v>
      </c>
      <c r="BC67" s="4" t="str">
        <f t="shared" si="46"/>
        <v>G0</v>
      </c>
      <c r="BD67" s="4">
        <f t="shared" si="47"/>
        <v>0</v>
      </c>
      <c r="BE67" s="19">
        <f t="shared" si="48"/>
        <v>0.94243903870923196</v>
      </c>
      <c r="BF67" s="19">
        <f t="shared" si="49"/>
        <v>1.5257247671668934</v>
      </c>
      <c r="BG67" s="19">
        <f t="shared" si="50"/>
        <v>-160.75168477742127</v>
      </c>
      <c r="BH67" s="1" t="str">
        <f t="shared" si="51"/>
        <v>T,2501,67.7,100.0,5,12,1003.9,0,0,G0,0</v>
      </c>
      <c r="BI67" s="1" t="str">
        <f t="shared" si="52"/>
        <v>T,2502,69.1,100.5,5,12,1004.0,0,0,G0,0</v>
      </c>
      <c r="BJ67" s="1" t="str">
        <f t="shared" si="12"/>
        <v/>
      </c>
      <c r="BK67" s="1" t="str">
        <f t="shared" si="13"/>
        <v>68.2,99.8,5.0,9.4,0.0,36.8,70.2,36.8</v>
      </c>
    </row>
    <row r="68" spans="1:63" x14ac:dyDescent="0.2">
      <c r="A68" s="4">
        <f t="shared" si="55"/>
        <v>4.0000000000000018</v>
      </c>
      <c r="B68" s="4">
        <f t="shared" si="14"/>
        <v>20.000000000000007</v>
      </c>
      <c r="C68" s="4">
        <f t="shared" si="15"/>
        <v>1</v>
      </c>
      <c r="D68" s="4">
        <v>1</v>
      </c>
      <c r="E68" s="4">
        <f t="shared" si="16"/>
        <v>4.0000000000000018</v>
      </c>
      <c r="F68" s="19">
        <f t="shared" si="0"/>
        <v>-0.31415926535897865</v>
      </c>
      <c r="G68" s="19">
        <f t="shared" si="17"/>
        <v>0.31415926535897931</v>
      </c>
      <c r="H68" s="19"/>
      <c r="I68" s="19">
        <f t="shared" si="18"/>
        <v>68.531695488854609</v>
      </c>
      <c r="J68" s="19">
        <f t="shared" si="19"/>
        <v>100.7294901687516</v>
      </c>
      <c r="K68" s="19"/>
      <c r="L68" s="19">
        <f t="shared" si="20"/>
        <v>2.9124165580881938</v>
      </c>
      <c r="M68" s="19">
        <f t="shared" si="21"/>
        <v>8.9634964942246693</v>
      </c>
      <c r="N68" s="19">
        <f t="shared" si="22"/>
        <v>9.4247779607693793</v>
      </c>
      <c r="O68" s="19">
        <f t="shared" si="23"/>
        <v>1.2566370614359179</v>
      </c>
      <c r="P68" s="19">
        <f t="shared" si="24"/>
        <v>72.000000000000043</v>
      </c>
      <c r="Q68" s="19">
        <f t="shared" si="53"/>
        <v>37.697561548369642</v>
      </c>
      <c r="R68" s="19">
        <f t="shared" si="25"/>
        <v>-0.57063390977709227</v>
      </c>
      <c r="S68" s="19">
        <f t="shared" si="26"/>
        <v>0.1854101966249681</v>
      </c>
      <c r="T68" s="4" t="s">
        <v>0</v>
      </c>
      <c r="U68" s="4">
        <f t="shared" si="27"/>
        <v>2501</v>
      </c>
      <c r="V68" s="19">
        <f t="shared" si="1"/>
        <v>67.961061579077523</v>
      </c>
      <c r="W68" s="19">
        <f t="shared" si="2"/>
        <v>100.91490036537657</v>
      </c>
      <c r="X68" s="8">
        <f t="shared" si="28"/>
        <v>5</v>
      </c>
      <c r="Y68" s="4">
        <f t="shared" si="3"/>
        <v>12</v>
      </c>
      <c r="Z68" s="8">
        <f t="shared" si="29"/>
        <v>1004</v>
      </c>
      <c r="AA68" s="4">
        <f t="shared" si="30"/>
        <v>0</v>
      </c>
      <c r="AB68" s="4">
        <f t="shared" si="31"/>
        <v>0</v>
      </c>
      <c r="AC68" s="4" t="str">
        <f t="shared" si="32"/>
        <v>G0</v>
      </c>
      <c r="AD68" s="4">
        <f t="shared" si="33"/>
        <v>0</v>
      </c>
      <c r="AE68" s="4">
        <f t="shared" si="34"/>
        <v>4.1000000000000014</v>
      </c>
      <c r="AF68" s="19">
        <f t="shared" si="4"/>
        <v>-0.28274333882308089</v>
      </c>
      <c r="AG68" s="19">
        <f t="shared" si="5"/>
        <v>0.31415926535897931</v>
      </c>
      <c r="AH68" s="19"/>
      <c r="AI68" s="19">
        <f t="shared" si="6"/>
        <v>68.808810570308296</v>
      </c>
      <c r="AJ68" s="19">
        <f t="shared" si="7"/>
        <v>101.63026681882313</v>
      </c>
      <c r="AK68" s="19"/>
      <c r="AL68" s="19">
        <f t="shared" si="8"/>
        <v>2.6294292274491964</v>
      </c>
      <c r="AM68" s="19">
        <f t="shared" si="9"/>
        <v>9.0505547646340521</v>
      </c>
      <c r="AN68" s="19">
        <f t="shared" si="35"/>
        <v>9.4247779607693793</v>
      </c>
      <c r="AO68" s="19">
        <f t="shared" si="36"/>
        <v>1.2880529879718157</v>
      </c>
      <c r="AP68" s="19">
        <f t="shared" si="37"/>
        <v>73.800000000000026</v>
      </c>
      <c r="AQ68" s="19">
        <f t="shared" si="54"/>
        <v>37.697561548369627</v>
      </c>
      <c r="AR68" s="19">
        <f t="shared" si="38"/>
        <v>0.57617621140616593</v>
      </c>
      <c r="AS68" s="19">
        <f t="shared" si="39"/>
        <v>-0.1673946636235373</v>
      </c>
      <c r="AT68" s="4" t="s">
        <v>0</v>
      </c>
      <c r="AU68" s="4">
        <f t="shared" si="40"/>
        <v>2502</v>
      </c>
      <c r="AV68" s="19">
        <f t="shared" si="10"/>
        <v>69.38498678171446</v>
      </c>
      <c r="AW68" s="19">
        <f t="shared" si="11"/>
        <v>101.46287215519959</v>
      </c>
      <c r="AX68" s="8">
        <f t="shared" si="41"/>
        <v>5</v>
      </c>
      <c r="AY68" s="4">
        <f t="shared" si="42"/>
        <v>12</v>
      </c>
      <c r="AZ68" s="8">
        <f t="shared" si="43"/>
        <v>1004.1</v>
      </c>
      <c r="BA68" s="4">
        <f t="shared" si="44"/>
        <v>0</v>
      </c>
      <c r="BB68" s="4">
        <f t="shared" si="45"/>
        <v>0</v>
      </c>
      <c r="BC68" s="4" t="str">
        <f t="shared" si="46"/>
        <v>G0</v>
      </c>
      <c r="BD68" s="4">
        <f t="shared" si="47"/>
        <v>0</v>
      </c>
      <c r="BE68" s="19">
        <f t="shared" si="48"/>
        <v>0.94243903870923118</v>
      </c>
      <c r="BF68" s="19">
        <f t="shared" si="49"/>
        <v>1.5257247671668996</v>
      </c>
      <c r="BG68" s="19">
        <f t="shared" si="50"/>
        <v>-158.95168477742152</v>
      </c>
      <c r="BH68" s="1" t="str">
        <f t="shared" si="51"/>
        <v>T,2501,68.0,100.9,5,12,1004.0,0,0,G0,0</v>
      </c>
      <c r="BI68" s="1" t="str">
        <f t="shared" si="52"/>
        <v>T,2502,69.4,101.5,5,12,1004.1,0,0,G0,0</v>
      </c>
      <c r="BJ68" s="1" t="str">
        <f t="shared" si="12"/>
        <v>T,2501,68.0,100.9,5,12,1004.0,0,0,G0,0|T,2502,69.4,101.5,5,12,1004.1,0,0,G0,0|</v>
      </c>
      <c r="BK68" s="1" t="str">
        <f t="shared" si="13"/>
        <v>68.5,100.7,5.0,9.4,0.0,37.7,72.0,37.7</v>
      </c>
    </row>
    <row r="69" spans="1:63" x14ac:dyDescent="0.2">
      <c r="A69" s="4">
        <f t="shared" si="55"/>
        <v>4.1000000000000014</v>
      </c>
      <c r="B69" s="4">
        <f t="shared" si="14"/>
        <v>20.500000000000007</v>
      </c>
      <c r="C69" s="4">
        <f t="shared" si="15"/>
        <v>0</v>
      </c>
      <c r="D69" s="4">
        <v>1</v>
      </c>
      <c r="E69" s="4">
        <f t="shared" si="16"/>
        <v>4.1000000000000014</v>
      </c>
      <c r="F69" s="19">
        <f t="shared" si="0"/>
        <v>-0.28274333882308089</v>
      </c>
      <c r="G69" s="19">
        <f t="shared" si="17"/>
        <v>0.31415926535897931</v>
      </c>
      <c r="H69" s="19"/>
      <c r="I69" s="19">
        <f t="shared" si="18"/>
        <v>68.808810570308296</v>
      </c>
      <c r="J69" s="19">
        <f t="shared" si="19"/>
        <v>101.63026681882313</v>
      </c>
      <c r="K69" s="19"/>
      <c r="L69" s="19">
        <f t="shared" si="20"/>
        <v>2.6294292274491964</v>
      </c>
      <c r="M69" s="19">
        <f t="shared" si="21"/>
        <v>9.0505547646340521</v>
      </c>
      <c r="N69" s="19">
        <f t="shared" si="22"/>
        <v>9.4247779607693793</v>
      </c>
      <c r="O69" s="19">
        <f t="shared" si="23"/>
        <v>1.2880529879718157</v>
      </c>
      <c r="P69" s="19">
        <f t="shared" si="24"/>
        <v>73.800000000000026</v>
      </c>
      <c r="Q69" s="19">
        <f t="shared" si="53"/>
        <v>38.640000587078873</v>
      </c>
      <c r="R69" s="19">
        <f t="shared" si="25"/>
        <v>-0.57617621140616593</v>
      </c>
      <c r="S69" s="19">
        <f t="shared" si="26"/>
        <v>0.1673946636235373</v>
      </c>
      <c r="T69" s="4" t="s">
        <v>0</v>
      </c>
      <c r="U69" s="4">
        <f t="shared" si="27"/>
        <v>2501</v>
      </c>
      <c r="V69" s="19">
        <f t="shared" si="1"/>
        <v>68.232634358902132</v>
      </c>
      <c r="W69" s="19">
        <f t="shared" si="2"/>
        <v>101.79766148244667</v>
      </c>
      <c r="X69" s="8">
        <f t="shared" si="28"/>
        <v>5</v>
      </c>
      <c r="Y69" s="4">
        <f t="shared" si="3"/>
        <v>12</v>
      </c>
      <c r="Z69" s="8">
        <f t="shared" si="29"/>
        <v>1004.1</v>
      </c>
      <c r="AA69" s="4">
        <f t="shared" si="30"/>
        <v>0</v>
      </c>
      <c r="AB69" s="4">
        <f t="shared" si="31"/>
        <v>0</v>
      </c>
      <c r="AC69" s="4" t="str">
        <f t="shared" si="32"/>
        <v>G0</v>
      </c>
      <c r="AD69" s="4">
        <f t="shared" si="33"/>
        <v>0</v>
      </c>
      <c r="AE69" s="4">
        <f t="shared" si="34"/>
        <v>4.2000000000000011</v>
      </c>
      <c r="AF69" s="19">
        <f t="shared" si="4"/>
        <v>-0.25132741228718314</v>
      </c>
      <c r="AG69" s="19">
        <f t="shared" si="5"/>
        <v>0.31415926535897931</v>
      </c>
      <c r="AH69" s="19"/>
      <c r="AI69" s="19">
        <f t="shared" si="6"/>
        <v>69.057494833858939</v>
      </c>
      <c r="AJ69" s="19">
        <f t="shared" si="7"/>
        <v>102.53930338505437</v>
      </c>
      <c r="AK69" s="19"/>
      <c r="AL69" s="19">
        <f t="shared" si="8"/>
        <v>2.3438469676175444</v>
      </c>
      <c r="AM69" s="19">
        <f t="shared" si="9"/>
        <v>9.1286812301774596</v>
      </c>
      <c r="AN69" s="19">
        <f t="shared" si="35"/>
        <v>9.4247779607693793</v>
      </c>
      <c r="AO69" s="19">
        <f t="shared" si="36"/>
        <v>1.3194689145077134</v>
      </c>
      <c r="AP69" s="19">
        <f t="shared" si="37"/>
        <v>75.600000000000023</v>
      </c>
      <c r="AQ69" s="19">
        <f t="shared" si="54"/>
        <v>38.640000587078873</v>
      </c>
      <c r="AR69" s="19">
        <f t="shared" si="38"/>
        <v>0.58114989667717865</v>
      </c>
      <c r="AS69" s="19">
        <f t="shared" si="39"/>
        <v>-0.14921393229891272</v>
      </c>
      <c r="AT69" s="4" t="s">
        <v>0</v>
      </c>
      <c r="AU69" s="4">
        <f t="shared" si="40"/>
        <v>2502</v>
      </c>
      <c r="AV69" s="19">
        <f t="shared" si="10"/>
        <v>69.638644730536114</v>
      </c>
      <c r="AW69" s="19">
        <f t="shared" si="11"/>
        <v>102.39008945275546</v>
      </c>
      <c r="AX69" s="8">
        <f t="shared" si="41"/>
        <v>5</v>
      </c>
      <c r="AY69" s="4">
        <f t="shared" si="42"/>
        <v>12</v>
      </c>
      <c r="AZ69" s="8">
        <f t="shared" si="43"/>
        <v>1004.2</v>
      </c>
      <c r="BA69" s="4">
        <f t="shared" si="44"/>
        <v>0</v>
      </c>
      <c r="BB69" s="4">
        <f t="shared" si="45"/>
        <v>0</v>
      </c>
      <c r="BC69" s="4" t="str">
        <f t="shared" si="46"/>
        <v>G0</v>
      </c>
      <c r="BD69" s="4">
        <f t="shared" si="47"/>
        <v>0</v>
      </c>
      <c r="BE69" s="19">
        <f t="shared" si="48"/>
        <v>0.94243903870924361</v>
      </c>
      <c r="BF69" s="19">
        <f t="shared" si="49"/>
        <v>1.5257247671669103</v>
      </c>
      <c r="BG69" s="19">
        <f t="shared" si="50"/>
        <v>-157.15168477742074</v>
      </c>
      <c r="BH69" s="1" t="str">
        <f t="shared" si="51"/>
        <v>T,2501,68.2,101.8,5,12,1004.1,0,0,G0,0</v>
      </c>
      <c r="BI69" s="1" t="str">
        <f t="shared" si="52"/>
        <v>T,2502,69.6,102.4,5,12,1004.2,0,0,G0,0</v>
      </c>
      <c r="BJ69" s="1" t="str">
        <f t="shared" si="12"/>
        <v/>
      </c>
      <c r="BK69" s="1" t="str">
        <f t="shared" si="13"/>
        <v>68.8,101.6,5.0,9.4,0.0,38.6,73.8,38.6</v>
      </c>
    </row>
    <row r="70" spans="1:63" x14ac:dyDescent="0.2">
      <c r="A70" s="4">
        <f t="shared" si="55"/>
        <v>4.2000000000000011</v>
      </c>
      <c r="B70" s="4">
        <f t="shared" si="14"/>
        <v>21.000000000000004</v>
      </c>
      <c r="C70" s="4">
        <f t="shared" si="15"/>
        <v>1</v>
      </c>
      <c r="D70" s="4">
        <v>1</v>
      </c>
      <c r="E70" s="4">
        <f t="shared" si="16"/>
        <v>4.2000000000000011</v>
      </c>
      <c r="F70" s="19">
        <f t="shared" si="0"/>
        <v>-0.25132741228718314</v>
      </c>
      <c r="G70" s="19">
        <f t="shared" si="17"/>
        <v>0.31415926535897931</v>
      </c>
      <c r="H70" s="19"/>
      <c r="I70" s="19">
        <f t="shared" si="18"/>
        <v>69.057494833858939</v>
      </c>
      <c r="J70" s="19">
        <f t="shared" si="19"/>
        <v>102.53930338505437</v>
      </c>
      <c r="K70" s="19"/>
      <c r="L70" s="19">
        <f t="shared" si="20"/>
        <v>2.3438469676175444</v>
      </c>
      <c r="M70" s="19">
        <f t="shared" si="21"/>
        <v>9.1286812301774596</v>
      </c>
      <c r="N70" s="19">
        <f t="shared" si="22"/>
        <v>9.4247779607693793</v>
      </c>
      <c r="O70" s="19">
        <f t="shared" si="23"/>
        <v>1.3194689145077134</v>
      </c>
      <c r="P70" s="19">
        <f t="shared" si="24"/>
        <v>75.600000000000023</v>
      </c>
      <c r="Q70" s="19">
        <f t="shared" si="53"/>
        <v>39.582439625788119</v>
      </c>
      <c r="R70" s="19">
        <f t="shared" si="25"/>
        <v>-0.58114989667717865</v>
      </c>
      <c r="S70" s="19">
        <f t="shared" si="26"/>
        <v>0.14921393229891272</v>
      </c>
      <c r="T70" s="4" t="s">
        <v>0</v>
      </c>
      <c r="U70" s="4">
        <f t="shared" si="27"/>
        <v>2501</v>
      </c>
      <c r="V70" s="19">
        <f t="shared" si="1"/>
        <v>68.476344937181764</v>
      </c>
      <c r="W70" s="19">
        <f t="shared" si="2"/>
        <v>102.68851731735327</v>
      </c>
      <c r="X70" s="8">
        <f t="shared" si="28"/>
        <v>5</v>
      </c>
      <c r="Y70" s="4">
        <f t="shared" si="3"/>
        <v>12</v>
      </c>
      <c r="Z70" s="8">
        <f t="shared" si="29"/>
        <v>1004.2</v>
      </c>
      <c r="AA70" s="4">
        <f t="shared" si="30"/>
        <v>0</v>
      </c>
      <c r="AB70" s="4">
        <f t="shared" si="31"/>
        <v>0</v>
      </c>
      <c r="AC70" s="4" t="str">
        <f t="shared" si="32"/>
        <v>G0</v>
      </c>
      <c r="AD70" s="4">
        <f t="shared" si="33"/>
        <v>0</v>
      </c>
      <c r="AE70" s="4">
        <f t="shared" si="34"/>
        <v>4.3000000000000007</v>
      </c>
      <c r="AF70" s="19">
        <f t="shared" si="4"/>
        <v>-0.21991148575128538</v>
      </c>
      <c r="AG70" s="19">
        <f t="shared" si="5"/>
        <v>0.31415926535897931</v>
      </c>
      <c r="AH70" s="19"/>
      <c r="AI70" s="19">
        <f t="shared" si="6"/>
        <v>69.277502858162421</v>
      </c>
      <c r="AJ70" s="19">
        <f t="shared" si="7"/>
        <v>103.45570275810373</v>
      </c>
      <c r="AK70" s="19"/>
      <c r="AL70" s="19">
        <f t="shared" si="8"/>
        <v>2.0559516138049276</v>
      </c>
      <c r="AM70" s="19">
        <f t="shared" si="9"/>
        <v>9.1977987894657236</v>
      </c>
      <c r="AN70" s="19">
        <f t="shared" si="35"/>
        <v>9.4247779607693793</v>
      </c>
      <c r="AO70" s="19">
        <f t="shared" si="36"/>
        <v>1.3508848410436112</v>
      </c>
      <c r="AP70" s="19">
        <f t="shared" si="37"/>
        <v>77.400000000000006</v>
      </c>
      <c r="AQ70" s="19">
        <f t="shared" si="54"/>
        <v>39.582439625788105</v>
      </c>
      <c r="AR70" s="19">
        <f t="shared" si="38"/>
        <v>0.58555005716324848</v>
      </c>
      <c r="AS70" s="19">
        <f t="shared" si="39"/>
        <v>-0.13088594483792548</v>
      </c>
      <c r="AT70" s="4" t="s">
        <v>0</v>
      </c>
      <c r="AU70" s="4">
        <f t="shared" si="40"/>
        <v>2502</v>
      </c>
      <c r="AV70" s="19">
        <f t="shared" si="10"/>
        <v>69.863052915325667</v>
      </c>
      <c r="AW70" s="19">
        <f t="shared" si="11"/>
        <v>103.3248168132658</v>
      </c>
      <c r="AX70" s="8">
        <f t="shared" si="41"/>
        <v>5</v>
      </c>
      <c r="AY70" s="4">
        <f t="shared" si="42"/>
        <v>12</v>
      </c>
      <c r="AZ70" s="8">
        <f t="shared" si="43"/>
        <v>1004.3</v>
      </c>
      <c r="BA70" s="4">
        <f t="shared" si="44"/>
        <v>0</v>
      </c>
      <c r="BB70" s="4">
        <f t="shared" si="45"/>
        <v>0</v>
      </c>
      <c r="BC70" s="4" t="str">
        <f t="shared" si="46"/>
        <v>G0</v>
      </c>
      <c r="BD70" s="4">
        <f t="shared" si="47"/>
        <v>0</v>
      </c>
      <c r="BE70" s="19">
        <f t="shared" si="48"/>
        <v>0.94243903870923085</v>
      </c>
      <c r="BF70" s="19">
        <f t="shared" si="49"/>
        <v>1.5257247671668979</v>
      </c>
      <c r="BG70" s="19">
        <f t="shared" si="50"/>
        <v>-155.35168477742099</v>
      </c>
      <c r="BH70" s="1" t="str">
        <f t="shared" si="51"/>
        <v>T,2501,68.5,102.7,5,12,1004.2,0,0,G0,0</v>
      </c>
      <c r="BI70" s="1" t="str">
        <f t="shared" si="52"/>
        <v>T,2502,69.9,103.3,5,12,1004.3,0,0,G0,0</v>
      </c>
      <c r="BJ70" s="1" t="str">
        <f t="shared" si="12"/>
        <v>T,2501,68.5,102.7,5,12,1004.2,0,0,G0,0|T,2502,69.9,103.3,5,12,1004.3,0,0,G0,0|</v>
      </c>
      <c r="BK70" s="1" t="str">
        <f t="shared" si="13"/>
        <v>69.1,102.5,5.0,9.4,0.0,39.6,75.6,39.6</v>
      </c>
    </row>
    <row r="71" spans="1:63" x14ac:dyDescent="0.2">
      <c r="A71" s="4">
        <f t="shared" si="55"/>
        <v>4.3000000000000007</v>
      </c>
      <c r="B71" s="4">
        <f t="shared" si="14"/>
        <v>21.500000000000004</v>
      </c>
      <c r="C71" s="4">
        <f t="shared" si="15"/>
        <v>0</v>
      </c>
      <c r="D71" s="4">
        <v>1</v>
      </c>
      <c r="E71" s="4">
        <f t="shared" si="16"/>
        <v>4.3000000000000007</v>
      </c>
      <c r="F71" s="19">
        <f t="shared" si="0"/>
        <v>-0.21991148575128538</v>
      </c>
      <c r="G71" s="19">
        <f t="shared" si="17"/>
        <v>0.31415926535897931</v>
      </c>
      <c r="H71" s="19"/>
      <c r="I71" s="19">
        <f t="shared" si="18"/>
        <v>69.277502858162421</v>
      </c>
      <c r="J71" s="19">
        <f t="shared" si="19"/>
        <v>103.45570275810373</v>
      </c>
      <c r="K71" s="19"/>
      <c r="L71" s="19">
        <f t="shared" si="20"/>
        <v>2.0559516138049276</v>
      </c>
      <c r="M71" s="19">
        <f t="shared" si="21"/>
        <v>9.1977987894657236</v>
      </c>
      <c r="N71" s="19">
        <f t="shared" si="22"/>
        <v>9.4247779607693793</v>
      </c>
      <c r="O71" s="19">
        <f t="shared" si="23"/>
        <v>1.3508848410436112</v>
      </c>
      <c r="P71" s="19">
        <f t="shared" si="24"/>
        <v>77.400000000000006</v>
      </c>
      <c r="Q71" s="19">
        <f t="shared" si="53"/>
        <v>40.524878664497351</v>
      </c>
      <c r="R71" s="19">
        <f t="shared" si="25"/>
        <v>-0.58555005716324848</v>
      </c>
      <c r="S71" s="19">
        <f t="shared" si="26"/>
        <v>0.13088594483792548</v>
      </c>
      <c r="T71" s="4" t="s">
        <v>0</v>
      </c>
      <c r="U71" s="4">
        <f t="shared" si="27"/>
        <v>2501</v>
      </c>
      <c r="V71" s="19">
        <f t="shared" si="1"/>
        <v>68.691952800999175</v>
      </c>
      <c r="W71" s="19">
        <f t="shared" si="2"/>
        <v>103.58658870294165</v>
      </c>
      <c r="X71" s="8">
        <f t="shared" si="28"/>
        <v>5</v>
      </c>
      <c r="Y71" s="4">
        <f t="shared" si="3"/>
        <v>12</v>
      </c>
      <c r="Z71" s="8">
        <f t="shared" si="29"/>
        <v>1004.3</v>
      </c>
      <c r="AA71" s="4">
        <f t="shared" si="30"/>
        <v>0</v>
      </c>
      <c r="AB71" s="4">
        <f t="shared" si="31"/>
        <v>0</v>
      </c>
      <c r="AC71" s="4" t="str">
        <f t="shared" si="32"/>
        <v>G0</v>
      </c>
      <c r="AD71" s="4">
        <f t="shared" si="33"/>
        <v>0</v>
      </c>
      <c r="AE71" s="4">
        <f t="shared" si="34"/>
        <v>4.4000000000000004</v>
      </c>
      <c r="AF71" s="19">
        <f t="shared" si="4"/>
        <v>-0.18849555921538741</v>
      </c>
      <c r="AG71" s="19">
        <f t="shared" si="5"/>
        <v>0.31415926535897931</v>
      </c>
      <c r="AH71" s="19"/>
      <c r="AI71" s="19">
        <f t="shared" si="6"/>
        <v>69.468617521860665</v>
      </c>
      <c r="AJ71" s="19">
        <f t="shared" si="7"/>
        <v>104.37856056242826</v>
      </c>
      <c r="AK71" s="19"/>
      <c r="AL71" s="19">
        <f t="shared" si="8"/>
        <v>1.7660272839675297</v>
      </c>
      <c r="AM71" s="19">
        <f t="shared" si="9"/>
        <v>9.2578392318124916</v>
      </c>
      <c r="AN71" s="19">
        <f t="shared" si="35"/>
        <v>9.4247779607693811</v>
      </c>
      <c r="AO71" s="19">
        <f t="shared" si="36"/>
        <v>1.3823007675795091</v>
      </c>
      <c r="AP71" s="19">
        <f t="shared" si="37"/>
        <v>79.2</v>
      </c>
      <c r="AQ71" s="19">
        <f t="shared" si="54"/>
        <v>40.524878664497344</v>
      </c>
      <c r="AR71" s="19">
        <f t="shared" si="38"/>
        <v>0.58937235043721325</v>
      </c>
      <c r="AS71" s="19">
        <f t="shared" si="39"/>
        <v>-0.11242878875143471</v>
      </c>
      <c r="AT71" s="4" t="s">
        <v>0</v>
      </c>
      <c r="AU71" s="4">
        <f t="shared" si="40"/>
        <v>2502</v>
      </c>
      <c r="AV71" s="19">
        <f t="shared" si="10"/>
        <v>70.057989872297881</v>
      </c>
      <c r="AW71" s="19">
        <f t="shared" si="11"/>
        <v>104.26613177367683</v>
      </c>
      <c r="AX71" s="8">
        <f t="shared" si="41"/>
        <v>5</v>
      </c>
      <c r="AY71" s="4">
        <f t="shared" si="42"/>
        <v>12</v>
      </c>
      <c r="AZ71" s="8">
        <f t="shared" si="43"/>
        <v>1004.4</v>
      </c>
      <c r="BA71" s="4">
        <f t="shared" si="44"/>
        <v>0</v>
      </c>
      <c r="BB71" s="4">
        <f t="shared" si="45"/>
        <v>0</v>
      </c>
      <c r="BC71" s="4" t="str">
        <f t="shared" si="46"/>
        <v>G0</v>
      </c>
      <c r="BD71" s="4">
        <f t="shared" si="47"/>
        <v>0</v>
      </c>
      <c r="BE71" s="19">
        <f t="shared" si="48"/>
        <v>0.9424390387092404</v>
      </c>
      <c r="BF71" s="19">
        <f t="shared" si="49"/>
        <v>1.5257247671669165</v>
      </c>
      <c r="BG71" s="19">
        <f t="shared" si="50"/>
        <v>-153.55168477742112</v>
      </c>
      <c r="BH71" s="1" t="str">
        <f t="shared" si="51"/>
        <v>T,2501,68.7,103.6,5,12,1004.3,0,0,G0,0</v>
      </c>
      <c r="BI71" s="1" t="str">
        <f t="shared" si="52"/>
        <v>T,2502,70.1,104.3,5,12,1004.4,0,0,G0,0</v>
      </c>
      <c r="BJ71" s="1" t="str">
        <f t="shared" si="12"/>
        <v/>
      </c>
      <c r="BK71" s="1" t="str">
        <f t="shared" si="13"/>
        <v>69.3,103.5,5.0,9.4,0.0,40.5,77.4,40.5</v>
      </c>
    </row>
    <row r="72" spans="1:63" x14ac:dyDescent="0.2">
      <c r="A72" s="4">
        <f t="shared" si="55"/>
        <v>4.4000000000000004</v>
      </c>
      <c r="B72" s="4">
        <f t="shared" si="14"/>
        <v>22</v>
      </c>
      <c r="C72" s="4">
        <f t="shared" si="15"/>
        <v>1</v>
      </c>
      <c r="D72" s="4">
        <v>1</v>
      </c>
      <c r="E72" s="4">
        <f t="shared" si="16"/>
        <v>4.4000000000000004</v>
      </c>
      <c r="F72" s="19">
        <f t="shared" si="0"/>
        <v>-0.18849555921538741</v>
      </c>
      <c r="G72" s="19">
        <f t="shared" si="17"/>
        <v>0.31415926535897931</v>
      </c>
      <c r="H72" s="19"/>
      <c r="I72" s="19">
        <f t="shared" si="18"/>
        <v>69.468617521860665</v>
      </c>
      <c r="J72" s="19">
        <f t="shared" si="19"/>
        <v>104.37856056242826</v>
      </c>
      <c r="K72" s="19"/>
      <c r="L72" s="19">
        <f t="shared" si="20"/>
        <v>1.7660272839675297</v>
      </c>
      <c r="M72" s="19">
        <f t="shared" si="21"/>
        <v>9.2578392318124916</v>
      </c>
      <c r="N72" s="19">
        <f t="shared" si="22"/>
        <v>9.4247779607693811</v>
      </c>
      <c r="O72" s="19">
        <f t="shared" si="23"/>
        <v>1.3823007675795091</v>
      </c>
      <c r="P72" s="19">
        <f t="shared" si="24"/>
        <v>79.2</v>
      </c>
      <c r="Q72" s="19">
        <f t="shared" si="53"/>
        <v>41.467317703206589</v>
      </c>
      <c r="R72" s="19">
        <f t="shared" si="25"/>
        <v>-0.58937235043721325</v>
      </c>
      <c r="S72" s="19">
        <f t="shared" si="26"/>
        <v>0.11242878875143471</v>
      </c>
      <c r="T72" s="4" t="s">
        <v>0</v>
      </c>
      <c r="U72" s="4">
        <f t="shared" si="27"/>
        <v>2501</v>
      </c>
      <c r="V72" s="19">
        <f t="shared" si="1"/>
        <v>68.879245171423449</v>
      </c>
      <c r="W72" s="19">
        <f t="shared" si="2"/>
        <v>104.49098935117969</v>
      </c>
      <c r="X72" s="8">
        <f t="shared" si="28"/>
        <v>5</v>
      </c>
      <c r="Y72" s="4">
        <f t="shared" si="3"/>
        <v>12</v>
      </c>
      <c r="Z72" s="8">
        <f t="shared" si="29"/>
        <v>1004.4</v>
      </c>
      <c r="AA72" s="4">
        <f t="shared" si="30"/>
        <v>0</v>
      </c>
      <c r="AB72" s="4">
        <f t="shared" si="31"/>
        <v>0</v>
      </c>
      <c r="AC72" s="4" t="str">
        <f t="shared" si="32"/>
        <v>G0</v>
      </c>
      <c r="AD72" s="4">
        <f t="shared" si="33"/>
        <v>0</v>
      </c>
      <c r="AE72" s="4">
        <f t="shared" si="34"/>
        <v>4.5</v>
      </c>
      <c r="AF72" s="19">
        <f t="shared" si="4"/>
        <v>-0.15707963267948966</v>
      </c>
      <c r="AG72" s="19">
        <f t="shared" si="5"/>
        <v>0.31415926535897931</v>
      </c>
      <c r="AH72" s="19"/>
      <c r="AI72" s="19">
        <f t="shared" si="6"/>
        <v>69.630650217854139</v>
      </c>
      <c r="AJ72" s="19">
        <f t="shared" si="7"/>
        <v>105.30696604879307</v>
      </c>
      <c r="AK72" s="19"/>
      <c r="AL72" s="19">
        <f t="shared" si="8"/>
        <v>1.474360098415916</v>
      </c>
      <c r="AM72" s="19">
        <f t="shared" si="9"/>
        <v>9.3087433045499353</v>
      </c>
      <c r="AN72" s="19">
        <f t="shared" si="35"/>
        <v>9.4247779607693811</v>
      </c>
      <c r="AO72" s="19">
        <f t="shared" si="36"/>
        <v>1.4137166941154069</v>
      </c>
      <c r="AP72" s="19">
        <f t="shared" si="37"/>
        <v>81</v>
      </c>
      <c r="AQ72" s="19">
        <f t="shared" si="54"/>
        <v>41.467317703206582</v>
      </c>
      <c r="AR72" s="19">
        <f t="shared" si="38"/>
        <v>0.59261300435708264</v>
      </c>
      <c r="AS72" s="19">
        <f t="shared" si="39"/>
        <v>-9.3860679024138555E-2</v>
      </c>
      <c r="AT72" s="4" t="s">
        <v>0</v>
      </c>
      <c r="AU72" s="4">
        <f t="shared" si="40"/>
        <v>2502</v>
      </c>
      <c r="AV72" s="19">
        <f t="shared" si="10"/>
        <v>70.223263222211216</v>
      </c>
      <c r="AW72" s="19">
        <f t="shared" si="11"/>
        <v>105.21310536976894</v>
      </c>
      <c r="AX72" s="8">
        <f t="shared" si="41"/>
        <v>5</v>
      </c>
      <c r="AY72" s="4">
        <f t="shared" si="42"/>
        <v>12</v>
      </c>
      <c r="AZ72" s="8">
        <f t="shared" si="43"/>
        <v>1004.5</v>
      </c>
      <c r="BA72" s="4">
        <f t="shared" si="44"/>
        <v>0</v>
      </c>
      <c r="BB72" s="4">
        <f t="shared" si="45"/>
        <v>0</v>
      </c>
      <c r="BC72" s="4" t="str">
        <f t="shared" si="46"/>
        <v>G0</v>
      </c>
      <c r="BD72" s="4">
        <f t="shared" si="47"/>
        <v>0</v>
      </c>
      <c r="BE72" s="19">
        <f t="shared" si="48"/>
        <v>0.94243903870923773</v>
      </c>
      <c r="BF72" s="19">
        <f t="shared" si="49"/>
        <v>1.5257247671669143</v>
      </c>
      <c r="BG72" s="19">
        <f t="shared" si="50"/>
        <v>-151.75168477742079</v>
      </c>
      <c r="BH72" s="1" t="str">
        <f t="shared" si="51"/>
        <v>T,2501,68.9,104.5,5,12,1004.4,0,0,G0,0</v>
      </c>
      <c r="BI72" s="1" t="str">
        <f t="shared" si="52"/>
        <v>T,2502,70.2,105.2,5,12,1004.5,0,0,G0,0</v>
      </c>
      <c r="BJ72" s="1" t="str">
        <f t="shared" si="12"/>
        <v>T,2501,68.9,104.5,5,12,1004.4,0,0,G0,0|T,2502,70.2,105.2,5,12,1004.5,0,0,G0,0|</v>
      </c>
      <c r="BK72" s="1" t="str">
        <f t="shared" si="13"/>
        <v>69.5,104.4,5.0,9.4,0.0,41.5,79.2,41.5</v>
      </c>
    </row>
    <row r="73" spans="1:63" x14ac:dyDescent="0.2">
      <c r="A73" s="4">
        <f t="shared" si="55"/>
        <v>4.5</v>
      </c>
      <c r="B73" s="4">
        <f t="shared" si="14"/>
        <v>22.5</v>
      </c>
      <c r="C73" s="4">
        <f t="shared" si="15"/>
        <v>0</v>
      </c>
      <c r="D73" s="4">
        <v>1</v>
      </c>
      <c r="E73" s="4">
        <f t="shared" si="16"/>
        <v>4.5</v>
      </c>
      <c r="F73" s="19">
        <f t="shared" si="0"/>
        <v>-0.15707963267948966</v>
      </c>
      <c r="G73" s="19">
        <f t="shared" si="17"/>
        <v>0.31415926535897931</v>
      </c>
      <c r="H73" s="19"/>
      <c r="I73" s="19">
        <f t="shared" si="18"/>
        <v>69.630650217854139</v>
      </c>
      <c r="J73" s="19">
        <f t="shared" si="19"/>
        <v>105.30696604879307</v>
      </c>
      <c r="K73" s="19"/>
      <c r="L73" s="19">
        <f t="shared" si="20"/>
        <v>1.474360098415916</v>
      </c>
      <c r="M73" s="19">
        <f t="shared" si="21"/>
        <v>9.3087433045499353</v>
      </c>
      <c r="N73" s="19">
        <f t="shared" si="22"/>
        <v>9.4247779607693811</v>
      </c>
      <c r="O73" s="19">
        <f t="shared" si="23"/>
        <v>1.4137166941154069</v>
      </c>
      <c r="P73" s="19">
        <f t="shared" si="24"/>
        <v>81</v>
      </c>
      <c r="Q73" s="19">
        <f t="shared" si="53"/>
        <v>42.409756741915828</v>
      </c>
      <c r="R73" s="19">
        <f t="shared" si="25"/>
        <v>-0.59261300435708264</v>
      </c>
      <c r="S73" s="19">
        <f t="shared" si="26"/>
        <v>9.3860679024138555E-2</v>
      </c>
      <c r="T73" s="4" t="s">
        <v>0</v>
      </c>
      <c r="U73" s="4">
        <f t="shared" si="27"/>
        <v>2501</v>
      </c>
      <c r="V73" s="19">
        <f t="shared" si="1"/>
        <v>69.038037213497063</v>
      </c>
      <c r="W73" s="19">
        <f t="shared" si="2"/>
        <v>105.4008267278172</v>
      </c>
      <c r="X73" s="8">
        <f t="shared" si="28"/>
        <v>5</v>
      </c>
      <c r="Y73" s="4">
        <f t="shared" si="3"/>
        <v>12</v>
      </c>
      <c r="Z73" s="8">
        <f t="shared" si="29"/>
        <v>1004.5</v>
      </c>
      <c r="AA73" s="4">
        <f t="shared" si="30"/>
        <v>0</v>
      </c>
      <c r="AB73" s="4">
        <f t="shared" si="31"/>
        <v>0</v>
      </c>
      <c r="AC73" s="4" t="str">
        <f t="shared" si="32"/>
        <v>G0</v>
      </c>
      <c r="AD73" s="4">
        <f t="shared" si="33"/>
        <v>0</v>
      </c>
      <c r="AE73" s="4">
        <f t="shared" si="34"/>
        <v>4.5999999999999996</v>
      </c>
      <c r="AF73" s="19">
        <f t="shared" si="4"/>
        <v>-0.1256637061435919</v>
      </c>
      <c r="AG73" s="19">
        <f t="shared" si="5"/>
        <v>0.31415926535897931</v>
      </c>
      <c r="AH73" s="19"/>
      <c r="AI73" s="19">
        <f t="shared" si="6"/>
        <v>69.763441039434326</v>
      </c>
      <c r="AJ73" s="19">
        <f t="shared" si="7"/>
        <v>106.24000299307087</v>
      </c>
      <c r="AK73" s="19"/>
      <c r="AL73" s="19">
        <f t="shared" si="8"/>
        <v>1.1812378974488174</v>
      </c>
      <c r="AM73" s="19">
        <f t="shared" si="9"/>
        <v>9.350460771503986</v>
      </c>
      <c r="AN73" s="19">
        <f t="shared" si="35"/>
        <v>9.4247779607693793</v>
      </c>
      <c r="AO73" s="19">
        <f t="shared" si="36"/>
        <v>1.4451326206513047</v>
      </c>
      <c r="AP73" s="19">
        <f t="shared" si="37"/>
        <v>82.799999999999983</v>
      </c>
      <c r="AQ73" s="19">
        <f t="shared" si="54"/>
        <v>42.409756741915821</v>
      </c>
      <c r="AR73" s="19">
        <f t="shared" si="38"/>
        <v>0.59526882078868659</v>
      </c>
      <c r="AS73" s="19">
        <f t="shared" si="39"/>
        <v>-7.519994013858268E-2</v>
      </c>
      <c r="AT73" s="4" t="s">
        <v>0</v>
      </c>
      <c r="AU73" s="4">
        <f t="shared" si="40"/>
        <v>2502</v>
      </c>
      <c r="AV73" s="19">
        <f t="shared" si="10"/>
        <v>70.358709860223016</v>
      </c>
      <c r="AW73" s="19">
        <f t="shared" si="11"/>
        <v>106.16480305293229</v>
      </c>
      <c r="AX73" s="8">
        <f t="shared" si="41"/>
        <v>5</v>
      </c>
      <c r="AY73" s="4">
        <f t="shared" si="42"/>
        <v>12</v>
      </c>
      <c r="AZ73" s="8">
        <f t="shared" si="43"/>
        <v>1004.6</v>
      </c>
      <c r="BA73" s="4">
        <f t="shared" si="44"/>
        <v>0</v>
      </c>
      <c r="BB73" s="4">
        <f t="shared" si="45"/>
        <v>0</v>
      </c>
      <c r="BC73" s="4" t="str">
        <f t="shared" si="46"/>
        <v>G0</v>
      </c>
      <c r="BD73" s="4">
        <f t="shared" si="47"/>
        <v>0</v>
      </c>
      <c r="BE73" s="19">
        <f t="shared" si="48"/>
        <v>0.94243903870924162</v>
      </c>
      <c r="BF73" s="19">
        <f t="shared" si="49"/>
        <v>1.5257247671668954</v>
      </c>
      <c r="BG73" s="19">
        <f t="shared" si="50"/>
        <v>-149.95168477742055</v>
      </c>
      <c r="BH73" s="1" t="str">
        <f t="shared" si="51"/>
        <v>T,2501,69.0,105.4,5,12,1004.5,0,0,G0,0</v>
      </c>
      <c r="BI73" s="1" t="str">
        <f t="shared" si="52"/>
        <v>T,2502,70.4,106.2,5,12,1004.6,0,0,G0,0</v>
      </c>
      <c r="BJ73" s="1" t="str">
        <f t="shared" si="12"/>
        <v/>
      </c>
      <c r="BK73" s="1" t="str">
        <f t="shared" si="13"/>
        <v>69.6,105.3,5.0,9.4,0.0,42.4,81.0,42.4</v>
      </c>
    </row>
    <row r="74" spans="1:63" x14ac:dyDescent="0.2">
      <c r="A74" s="4">
        <f t="shared" si="55"/>
        <v>4.5999999999999996</v>
      </c>
      <c r="B74" s="4">
        <f t="shared" si="14"/>
        <v>22.999999999999996</v>
      </c>
      <c r="C74" s="4">
        <f t="shared" si="15"/>
        <v>1</v>
      </c>
      <c r="D74" s="4">
        <v>1</v>
      </c>
      <c r="E74" s="4">
        <f t="shared" si="16"/>
        <v>4.5999999999999996</v>
      </c>
      <c r="F74" s="19">
        <f t="shared" si="0"/>
        <v>-0.1256637061435919</v>
      </c>
      <c r="G74" s="19">
        <f t="shared" si="17"/>
        <v>0.31415926535897931</v>
      </c>
      <c r="H74" s="19"/>
      <c r="I74" s="19">
        <f t="shared" si="18"/>
        <v>69.763441039434326</v>
      </c>
      <c r="J74" s="19">
        <f t="shared" si="19"/>
        <v>106.24000299307087</v>
      </c>
      <c r="K74" s="19"/>
      <c r="L74" s="19">
        <f t="shared" si="20"/>
        <v>1.1812378974488174</v>
      </c>
      <c r="M74" s="19">
        <f t="shared" si="21"/>
        <v>9.350460771503986</v>
      </c>
      <c r="N74" s="19">
        <f t="shared" si="22"/>
        <v>9.4247779607693793</v>
      </c>
      <c r="O74" s="19">
        <f t="shared" si="23"/>
        <v>1.4451326206513047</v>
      </c>
      <c r="P74" s="19">
        <f t="shared" si="24"/>
        <v>82.799999999999983</v>
      </c>
      <c r="Q74" s="19">
        <f t="shared" si="53"/>
        <v>43.352195780625067</v>
      </c>
      <c r="R74" s="19">
        <f t="shared" si="25"/>
        <v>-0.59526882078868659</v>
      </c>
      <c r="S74" s="19">
        <f t="shared" si="26"/>
        <v>7.519994013858268E-2</v>
      </c>
      <c r="T74" s="4" t="s">
        <v>0</v>
      </c>
      <c r="U74" s="4">
        <f t="shared" si="27"/>
        <v>2501</v>
      </c>
      <c r="V74" s="19">
        <f t="shared" si="1"/>
        <v>69.168172218645637</v>
      </c>
      <c r="W74" s="19">
        <f t="shared" si="2"/>
        <v>106.31520293320946</v>
      </c>
      <c r="X74" s="8">
        <f t="shared" si="28"/>
        <v>5</v>
      </c>
      <c r="Y74" s="4">
        <f t="shared" si="3"/>
        <v>12</v>
      </c>
      <c r="Z74" s="8">
        <f t="shared" si="29"/>
        <v>1004.6</v>
      </c>
      <c r="AA74" s="4">
        <f t="shared" si="30"/>
        <v>0</v>
      </c>
      <c r="AB74" s="4">
        <f t="shared" si="31"/>
        <v>0</v>
      </c>
      <c r="AC74" s="4" t="str">
        <f t="shared" si="32"/>
        <v>G0</v>
      </c>
      <c r="AD74" s="4">
        <f t="shared" si="33"/>
        <v>0</v>
      </c>
      <c r="AE74" s="4">
        <f t="shared" si="34"/>
        <v>4.6999999999999993</v>
      </c>
      <c r="AF74" s="19">
        <f t="shared" si="4"/>
        <v>-9.4247779607693927E-2</v>
      </c>
      <c r="AG74" s="19">
        <f t="shared" si="5"/>
        <v>0.31415926535897931</v>
      </c>
      <c r="AH74" s="19"/>
      <c r="AI74" s="19">
        <f t="shared" si="6"/>
        <v>69.866858938092406</v>
      </c>
      <c r="AJ74" s="19">
        <f t="shared" si="7"/>
        <v>107.17675060044456</v>
      </c>
      <c r="AK74" s="19"/>
      <c r="AL74" s="19">
        <f t="shared" si="8"/>
        <v>0.88694995728951442</v>
      </c>
      <c r="AM74" s="19">
        <f t="shared" si="9"/>
        <v>9.3829504625713724</v>
      </c>
      <c r="AN74" s="19">
        <f t="shared" si="35"/>
        <v>9.4247779607693776</v>
      </c>
      <c r="AO74" s="19">
        <f t="shared" si="36"/>
        <v>1.4765485471872026</v>
      </c>
      <c r="AP74" s="19">
        <f t="shared" si="37"/>
        <v>84.6</v>
      </c>
      <c r="AQ74" s="19">
        <f t="shared" si="54"/>
        <v>43.352195780625053</v>
      </c>
      <c r="AR74" s="19">
        <f t="shared" si="38"/>
        <v>0.597337178761848</v>
      </c>
      <c r="AS74" s="19">
        <f t="shared" si="39"/>
        <v>-5.6464987991108703E-2</v>
      </c>
      <c r="AT74" s="4" t="s">
        <v>0</v>
      </c>
      <c r="AU74" s="4">
        <f t="shared" si="40"/>
        <v>2502</v>
      </c>
      <c r="AV74" s="19">
        <f t="shared" si="10"/>
        <v>70.464196116854254</v>
      </c>
      <c r="AW74" s="19">
        <f t="shared" si="11"/>
        <v>107.12028561245346</v>
      </c>
      <c r="AX74" s="8">
        <f t="shared" si="41"/>
        <v>5</v>
      </c>
      <c r="AY74" s="4">
        <f t="shared" si="42"/>
        <v>12</v>
      </c>
      <c r="AZ74" s="8">
        <f t="shared" si="43"/>
        <v>1004.7</v>
      </c>
      <c r="BA74" s="4">
        <f t="shared" si="44"/>
        <v>0</v>
      </c>
      <c r="BB74" s="4">
        <f t="shared" si="45"/>
        <v>0</v>
      </c>
      <c r="BC74" s="4" t="str">
        <f t="shared" si="46"/>
        <v>G0</v>
      </c>
      <c r="BD74" s="4">
        <f t="shared" si="47"/>
        <v>0</v>
      </c>
      <c r="BE74" s="19">
        <f t="shared" si="48"/>
        <v>0.94243903870923396</v>
      </c>
      <c r="BF74" s="19">
        <f t="shared" si="49"/>
        <v>1.5257247671669187</v>
      </c>
      <c r="BG74" s="19">
        <f t="shared" si="50"/>
        <v>-148.15168477742174</v>
      </c>
      <c r="BH74" s="1" t="str">
        <f t="shared" si="51"/>
        <v>T,2501,69.2,106.3,5,12,1004.6,0,0,G0,0</v>
      </c>
      <c r="BI74" s="1" t="str">
        <f t="shared" si="52"/>
        <v>T,2502,70.5,107.1,5,12,1004.7,0,0,G0,0</v>
      </c>
      <c r="BJ74" s="1" t="str">
        <f t="shared" si="12"/>
        <v>T,2501,69.2,106.3,5,12,1004.6,0,0,G0,0|T,2502,70.5,107.1,5,12,1004.7,0,0,G0,0|</v>
      </c>
      <c r="BK74" s="1" t="str">
        <f t="shared" si="13"/>
        <v>69.8,106.2,5.0,9.4,0.0,43.4,82.8,43.4</v>
      </c>
    </row>
    <row r="75" spans="1:63" x14ac:dyDescent="0.2">
      <c r="A75" s="4">
        <f t="shared" si="55"/>
        <v>4.6999999999999993</v>
      </c>
      <c r="B75" s="4">
        <f t="shared" si="14"/>
        <v>23.499999999999996</v>
      </c>
      <c r="C75" s="4">
        <f t="shared" si="15"/>
        <v>0</v>
      </c>
      <c r="D75" s="4">
        <v>1</v>
      </c>
      <c r="E75" s="4">
        <f t="shared" si="16"/>
        <v>4.6999999999999993</v>
      </c>
      <c r="F75" s="19">
        <f t="shared" si="0"/>
        <v>-9.4247779607693927E-2</v>
      </c>
      <c r="G75" s="19">
        <f t="shared" si="17"/>
        <v>0.31415926535897931</v>
      </c>
      <c r="H75" s="19"/>
      <c r="I75" s="19">
        <f t="shared" si="18"/>
        <v>69.866858938092406</v>
      </c>
      <c r="J75" s="19">
        <f t="shared" si="19"/>
        <v>107.17675060044456</v>
      </c>
      <c r="K75" s="19"/>
      <c r="L75" s="19">
        <f t="shared" si="20"/>
        <v>0.88694995728951442</v>
      </c>
      <c r="M75" s="19">
        <f t="shared" si="21"/>
        <v>9.3829504625713724</v>
      </c>
      <c r="N75" s="19">
        <f t="shared" si="22"/>
        <v>9.4247779607693776</v>
      </c>
      <c r="O75" s="19">
        <f t="shared" si="23"/>
        <v>1.4765485471872026</v>
      </c>
      <c r="P75" s="19">
        <f t="shared" si="24"/>
        <v>84.6</v>
      </c>
      <c r="Q75" s="19">
        <f t="shared" si="53"/>
        <v>44.294634819334298</v>
      </c>
      <c r="R75" s="19">
        <f t="shared" si="25"/>
        <v>-0.597337178761848</v>
      </c>
      <c r="S75" s="19">
        <f t="shared" si="26"/>
        <v>5.6464987991108703E-2</v>
      </c>
      <c r="T75" s="4" t="s">
        <v>0</v>
      </c>
      <c r="U75" s="4">
        <f t="shared" si="27"/>
        <v>2501</v>
      </c>
      <c r="V75" s="19">
        <f t="shared" si="1"/>
        <v>69.269521759330559</v>
      </c>
      <c r="W75" s="19">
        <f t="shared" si="2"/>
        <v>107.23321558843567</v>
      </c>
      <c r="X75" s="8">
        <f t="shared" si="28"/>
        <v>5</v>
      </c>
      <c r="Y75" s="4">
        <f t="shared" si="3"/>
        <v>12</v>
      </c>
      <c r="Z75" s="8">
        <f t="shared" si="29"/>
        <v>1004.7</v>
      </c>
      <c r="AA75" s="4">
        <f t="shared" si="30"/>
        <v>0</v>
      </c>
      <c r="AB75" s="4">
        <f t="shared" si="31"/>
        <v>0</v>
      </c>
      <c r="AC75" s="4" t="str">
        <f t="shared" si="32"/>
        <v>G0</v>
      </c>
      <c r="AD75" s="4">
        <f t="shared" si="33"/>
        <v>0</v>
      </c>
      <c r="AE75" s="4">
        <f t="shared" si="34"/>
        <v>4.7999999999999989</v>
      </c>
      <c r="AF75" s="19">
        <f t="shared" si="4"/>
        <v>-6.2831853071796173E-2</v>
      </c>
      <c r="AG75" s="19">
        <f t="shared" si="5"/>
        <v>0.31415926535897931</v>
      </c>
      <c r="AH75" s="19"/>
      <c r="AI75" s="19">
        <f t="shared" si="6"/>
        <v>69.940801852848153</v>
      </c>
      <c r="AJ75" s="19">
        <f t="shared" si="7"/>
        <v>108.11628441412059</v>
      </c>
      <c r="AK75" s="19"/>
      <c r="AL75" s="19">
        <f t="shared" si="8"/>
        <v>0.59178670460513483</v>
      </c>
      <c r="AM75" s="19">
        <f t="shared" si="9"/>
        <v>9.406180314349541</v>
      </c>
      <c r="AN75" s="19">
        <f t="shared" si="35"/>
        <v>9.4247779607693811</v>
      </c>
      <c r="AO75" s="19">
        <f t="shared" si="36"/>
        <v>1.5079644737231004</v>
      </c>
      <c r="AP75" s="19">
        <f t="shared" si="37"/>
        <v>86.399999999999977</v>
      </c>
      <c r="AQ75" s="19">
        <f t="shared" si="54"/>
        <v>44.294634819334284</v>
      </c>
      <c r="AR75" s="19">
        <f t="shared" si="38"/>
        <v>0.59881603705696296</v>
      </c>
      <c r="AS75" s="19">
        <f t="shared" si="39"/>
        <v>-3.7674311717588248E-2</v>
      </c>
      <c r="AT75" s="4" t="s">
        <v>0</v>
      </c>
      <c r="AU75" s="4">
        <f t="shared" si="40"/>
        <v>2502</v>
      </c>
      <c r="AV75" s="19">
        <f t="shared" si="10"/>
        <v>70.539617889905116</v>
      </c>
      <c r="AW75" s="19">
        <f t="shared" si="11"/>
        <v>108.07861010240299</v>
      </c>
      <c r="AX75" s="8">
        <f t="shared" si="41"/>
        <v>5</v>
      </c>
      <c r="AY75" s="4">
        <f t="shared" si="42"/>
        <v>12</v>
      </c>
      <c r="AZ75" s="8">
        <f t="shared" si="43"/>
        <v>1004.8</v>
      </c>
      <c r="BA75" s="4">
        <f t="shared" si="44"/>
        <v>0</v>
      </c>
      <c r="BB75" s="4">
        <f t="shared" si="45"/>
        <v>0</v>
      </c>
      <c r="BC75" s="4" t="str">
        <f t="shared" si="46"/>
        <v>G0</v>
      </c>
      <c r="BD75" s="4">
        <f t="shared" si="47"/>
        <v>0</v>
      </c>
      <c r="BE75" s="19">
        <f t="shared" si="48"/>
        <v>0.94243903870923396</v>
      </c>
      <c r="BF75" s="19">
        <f t="shared" si="49"/>
        <v>1.5257247671669052</v>
      </c>
      <c r="BG75" s="19">
        <f t="shared" si="50"/>
        <v>-146.35168477742138</v>
      </c>
      <c r="BH75" s="1" t="str">
        <f t="shared" si="51"/>
        <v>T,2501,69.3,107.2,5,12,1004.7,0,0,G0,0</v>
      </c>
      <c r="BI75" s="1" t="str">
        <f t="shared" si="52"/>
        <v>T,2502,70.5,108.1,5,12,1004.8,0,0,G0,0</v>
      </c>
      <c r="BJ75" s="1" t="str">
        <f t="shared" si="12"/>
        <v/>
      </c>
      <c r="BK75" s="1" t="str">
        <f t="shared" si="13"/>
        <v>69.9,107.2,5.0,9.4,0.0,44.3,84.6,44.3</v>
      </c>
    </row>
    <row r="76" spans="1:63" x14ac:dyDescent="0.2">
      <c r="A76" s="4">
        <f t="shared" si="55"/>
        <v>4.7999999999999989</v>
      </c>
      <c r="B76" s="4">
        <f t="shared" si="14"/>
        <v>23.999999999999993</v>
      </c>
      <c r="C76" s="4">
        <f t="shared" si="15"/>
        <v>1</v>
      </c>
      <c r="D76" s="4">
        <v>1</v>
      </c>
      <c r="E76" s="4">
        <f t="shared" si="16"/>
        <v>4.7999999999999989</v>
      </c>
      <c r="F76" s="19">
        <f t="shared" si="0"/>
        <v>-6.2831853071796173E-2</v>
      </c>
      <c r="G76" s="19">
        <f t="shared" si="17"/>
        <v>0.31415926535897931</v>
      </c>
      <c r="H76" s="19"/>
      <c r="I76" s="19">
        <f t="shared" si="18"/>
        <v>69.940801852848153</v>
      </c>
      <c r="J76" s="19">
        <f t="shared" si="19"/>
        <v>108.11628441412059</v>
      </c>
      <c r="K76" s="19"/>
      <c r="L76" s="19">
        <f t="shared" si="20"/>
        <v>0.59178670460513483</v>
      </c>
      <c r="M76" s="19">
        <f t="shared" si="21"/>
        <v>9.406180314349541</v>
      </c>
      <c r="N76" s="19">
        <f t="shared" si="22"/>
        <v>9.4247779607693811</v>
      </c>
      <c r="O76" s="19">
        <f t="shared" si="23"/>
        <v>1.5079644737231004</v>
      </c>
      <c r="P76" s="19">
        <f t="shared" si="24"/>
        <v>86.399999999999977</v>
      </c>
      <c r="Q76" s="19">
        <f t="shared" si="53"/>
        <v>45.23707385804353</v>
      </c>
      <c r="R76" s="19">
        <f t="shared" si="25"/>
        <v>-0.59881603705696296</v>
      </c>
      <c r="S76" s="19">
        <f t="shared" si="26"/>
        <v>3.7674311717588248E-2</v>
      </c>
      <c r="T76" s="4" t="s">
        <v>0</v>
      </c>
      <c r="U76" s="4">
        <f t="shared" si="27"/>
        <v>2501</v>
      </c>
      <c r="V76" s="19">
        <f t="shared" si="1"/>
        <v>69.34198581579119</v>
      </c>
      <c r="W76" s="19">
        <f t="shared" si="2"/>
        <v>108.15395872583818</v>
      </c>
      <c r="X76" s="8">
        <f t="shared" si="28"/>
        <v>5</v>
      </c>
      <c r="Y76" s="4">
        <f t="shared" si="3"/>
        <v>12</v>
      </c>
      <c r="Z76" s="8">
        <f t="shared" si="29"/>
        <v>1004.8</v>
      </c>
      <c r="AA76" s="4">
        <f t="shared" si="30"/>
        <v>0</v>
      </c>
      <c r="AB76" s="4">
        <f t="shared" si="31"/>
        <v>0</v>
      </c>
      <c r="AC76" s="4" t="str">
        <f t="shared" si="32"/>
        <v>G0</v>
      </c>
      <c r="AD76" s="4">
        <f t="shared" si="33"/>
        <v>0</v>
      </c>
      <c r="AE76" s="4">
        <f t="shared" si="34"/>
        <v>4.8999999999999986</v>
      </c>
      <c r="AF76" s="19">
        <f t="shared" si="4"/>
        <v>-3.141592653589842E-2</v>
      </c>
      <c r="AG76" s="19">
        <f t="shared" si="5"/>
        <v>0.31415926535897931</v>
      </c>
      <c r="AH76" s="19"/>
      <c r="AI76" s="19">
        <f t="shared" si="6"/>
        <v>69.985196810971942</v>
      </c>
      <c r="AJ76" s="19">
        <f t="shared" si="7"/>
        <v>109.05767722765614</v>
      </c>
      <c r="AK76" s="19"/>
      <c r="AL76" s="19">
        <f t="shared" si="8"/>
        <v>0.29603942989058479</v>
      </c>
      <c r="AM76" s="19">
        <f t="shared" si="9"/>
        <v>9.4201274017793555</v>
      </c>
      <c r="AN76" s="19">
        <f t="shared" si="35"/>
        <v>9.4247779607693793</v>
      </c>
      <c r="AO76" s="19">
        <f t="shared" si="36"/>
        <v>1.5393804002589981</v>
      </c>
      <c r="AP76" s="19">
        <f t="shared" si="37"/>
        <v>88.199999999999974</v>
      </c>
      <c r="AQ76" s="19">
        <f t="shared" si="54"/>
        <v>45.23707385804353</v>
      </c>
      <c r="AR76" s="19">
        <f t="shared" si="38"/>
        <v>0.59970393621943885</v>
      </c>
      <c r="AS76" s="19">
        <f t="shared" si="39"/>
        <v>-1.8846455446877304E-2</v>
      </c>
      <c r="AT76" s="4" t="s">
        <v>0</v>
      </c>
      <c r="AU76" s="4">
        <f t="shared" si="40"/>
        <v>2502</v>
      </c>
      <c r="AV76" s="19">
        <f t="shared" si="10"/>
        <v>70.584900747191384</v>
      </c>
      <c r="AW76" s="19">
        <f t="shared" si="11"/>
        <v>109.03883077220927</v>
      </c>
      <c r="AX76" s="8">
        <f t="shared" si="41"/>
        <v>5</v>
      </c>
      <c r="AY76" s="4">
        <f t="shared" si="42"/>
        <v>12</v>
      </c>
      <c r="AZ76" s="8">
        <f t="shared" si="43"/>
        <v>1004.9</v>
      </c>
      <c r="BA76" s="4">
        <f t="shared" si="44"/>
        <v>0</v>
      </c>
      <c r="BB76" s="4">
        <f t="shared" si="45"/>
        <v>0</v>
      </c>
      <c r="BC76" s="4" t="str">
        <f t="shared" si="46"/>
        <v>G0</v>
      </c>
      <c r="BD76" s="4">
        <f t="shared" si="47"/>
        <v>0</v>
      </c>
      <c r="BE76" s="19">
        <f t="shared" si="48"/>
        <v>0.94243903870924517</v>
      </c>
      <c r="BF76" s="19">
        <f t="shared" si="49"/>
        <v>1.5257247671669032</v>
      </c>
      <c r="BG76" s="19">
        <f t="shared" si="50"/>
        <v>-144.55168477742089</v>
      </c>
      <c r="BH76" s="1" t="str">
        <f t="shared" si="51"/>
        <v>T,2501,69.3,108.2,5,12,1004.8,0,0,G0,0</v>
      </c>
      <c r="BI76" s="1" t="str">
        <f t="shared" si="52"/>
        <v>T,2502,70.6,109.0,5,12,1004.9,0,0,G0,0</v>
      </c>
      <c r="BJ76" s="1" t="str">
        <f t="shared" si="12"/>
        <v>T,2501,69.3,108.2,5,12,1004.8,0,0,G0,0|T,2502,70.6,109.0,5,12,1004.9,0,0,G0,0|</v>
      </c>
      <c r="BK76" s="1" t="str">
        <f t="shared" si="13"/>
        <v>69.9,108.1,5.0,9.4,0.0,45.2,86.4,45.2</v>
      </c>
    </row>
    <row r="77" spans="1:63" x14ac:dyDescent="0.2">
      <c r="A77" s="4">
        <f t="shared" si="55"/>
        <v>4.8999999999999986</v>
      </c>
      <c r="B77" s="4">
        <f t="shared" si="14"/>
        <v>24.499999999999993</v>
      </c>
      <c r="C77" s="4">
        <f t="shared" si="15"/>
        <v>0</v>
      </c>
      <c r="D77" s="4">
        <v>1</v>
      </c>
      <c r="E77" s="4">
        <f t="shared" si="16"/>
        <v>4.8999999999999986</v>
      </c>
      <c r="F77" s="19">
        <f t="shared" si="0"/>
        <v>-3.141592653589842E-2</v>
      </c>
      <c r="G77" s="19">
        <f t="shared" si="17"/>
        <v>0.31415926535897931</v>
      </c>
      <c r="H77" s="19"/>
      <c r="I77" s="19">
        <f t="shared" si="18"/>
        <v>69.985196810971942</v>
      </c>
      <c r="J77" s="19">
        <f t="shared" si="19"/>
        <v>109.05767722765614</v>
      </c>
      <c r="K77" s="19"/>
      <c r="L77" s="19">
        <f t="shared" si="20"/>
        <v>0.29603942989058479</v>
      </c>
      <c r="M77" s="19">
        <f t="shared" si="21"/>
        <v>9.4201274017793555</v>
      </c>
      <c r="N77" s="19">
        <f t="shared" si="22"/>
        <v>9.4247779607693793</v>
      </c>
      <c r="O77" s="19">
        <f t="shared" si="23"/>
        <v>1.5393804002589981</v>
      </c>
      <c r="P77" s="19">
        <f t="shared" si="24"/>
        <v>88.199999999999974</v>
      </c>
      <c r="Q77" s="19">
        <f t="shared" si="53"/>
        <v>46.179512896752776</v>
      </c>
      <c r="R77" s="19">
        <f t="shared" si="25"/>
        <v>-0.59970393621943885</v>
      </c>
      <c r="S77" s="19">
        <f t="shared" si="26"/>
        <v>1.8846455446877304E-2</v>
      </c>
      <c r="T77" s="4" t="s">
        <v>0</v>
      </c>
      <c r="U77" s="4">
        <f t="shared" si="27"/>
        <v>2501</v>
      </c>
      <c r="V77" s="19">
        <f t="shared" si="1"/>
        <v>69.385492874752501</v>
      </c>
      <c r="W77" s="19">
        <f t="shared" si="2"/>
        <v>109.07652368310302</v>
      </c>
      <c r="X77" s="8">
        <f t="shared" si="28"/>
        <v>5</v>
      </c>
      <c r="Y77" s="4">
        <f t="shared" si="3"/>
        <v>12</v>
      </c>
      <c r="Z77" s="8">
        <f t="shared" si="29"/>
        <v>1004.9</v>
      </c>
      <c r="AA77" s="4">
        <f t="shared" si="30"/>
        <v>0</v>
      </c>
      <c r="AB77" s="4">
        <f t="shared" si="31"/>
        <v>0</v>
      </c>
      <c r="AC77" s="4" t="str">
        <f t="shared" si="32"/>
        <v>G0</v>
      </c>
      <c r="AD77" s="4">
        <f t="shared" si="33"/>
        <v>0</v>
      </c>
      <c r="AE77" s="4">
        <f t="shared" si="34"/>
        <v>4.9999999999999982</v>
      </c>
      <c r="AF77" s="19">
        <f t="shared" si="4"/>
        <v>-6.6613381477509392E-16</v>
      </c>
      <c r="AG77" s="19">
        <f t="shared" si="5"/>
        <v>0.31415926535897931</v>
      </c>
      <c r="AH77" s="19"/>
      <c r="AI77" s="19">
        <f t="shared" si="6"/>
        <v>70</v>
      </c>
      <c r="AJ77" s="19">
        <f t="shared" si="7"/>
        <v>109.99999999999999</v>
      </c>
      <c r="AK77" s="19"/>
      <c r="AL77" s="19">
        <f t="shared" si="8"/>
        <v>6.2781632964155372E-15</v>
      </c>
      <c r="AM77" s="19">
        <f t="shared" si="9"/>
        <v>9.4247779607693793</v>
      </c>
      <c r="AN77" s="19">
        <f t="shared" si="35"/>
        <v>9.4247779607693793</v>
      </c>
      <c r="AO77" s="19">
        <f t="shared" si="36"/>
        <v>1.5707963267948959</v>
      </c>
      <c r="AP77" s="19">
        <f t="shared" si="37"/>
        <v>89.999999999999957</v>
      </c>
      <c r="AQ77" s="19">
        <f t="shared" si="54"/>
        <v>46.179512896752762</v>
      </c>
      <c r="AR77" s="19">
        <f t="shared" si="38"/>
        <v>0.6</v>
      </c>
      <c r="AS77" s="19">
        <f t="shared" si="39"/>
        <v>-4.3643474251231492E-16</v>
      </c>
      <c r="AT77" s="4" t="s">
        <v>0</v>
      </c>
      <c r="AU77" s="4">
        <f t="shared" si="40"/>
        <v>2502</v>
      </c>
      <c r="AV77" s="19">
        <f t="shared" si="10"/>
        <v>70.599999999999994</v>
      </c>
      <c r="AW77" s="19">
        <f t="shared" si="11"/>
        <v>109.99999999999999</v>
      </c>
      <c r="AX77" s="8">
        <f t="shared" si="41"/>
        <v>5</v>
      </c>
      <c r="AY77" s="4">
        <f t="shared" si="42"/>
        <v>12</v>
      </c>
      <c r="AZ77" s="8">
        <f t="shared" si="43"/>
        <v>1005</v>
      </c>
      <c r="BA77" s="4">
        <f t="shared" si="44"/>
        <v>0</v>
      </c>
      <c r="BB77" s="4">
        <f t="shared" si="45"/>
        <v>0</v>
      </c>
      <c r="BC77" s="4" t="str">
        <f t="shared" si="46"/>
        <v>G0</v>
      </c>
      <c r="BD77" s="4">
        <f t="shared" si="47"/>
        <v>0</v>
      </c>
      <c r="BE77" s="19">
        <f t="shared" si="48"/>
        <v>0.94243903870923484</v>
      </c>
      <c r="BF77" s="19">
        <f t="shared" si="49"/>
        <v>1.5257247671669085</v>
      </c>
      <c r="BG77" s="19">
        <f t="shared" si="50"/>
        <v>-142.75168477742122</v>
      </c>
      <c r="BH77" s="1" t="str">
        <f t="shared" si="51"/>
        <v>T,2501,69.4,109.1,5,12,1004.9,0,0,G0,0</v>
      </c>
      <c r="BI77" s="1" t="str">
        <f t="shared" si="52"/>
        <v>T,2502,70.6,110.0,5,12,1005.0,0,0,G0,0</v>
      </c>
      <c r="BJ77" s="1" t="str">
        <f t="shared" si="12"/>
        <v/>
      </c>
      <c r="BK77" s="1" t="str">
        <f t="shared" si="13"/>
        <v>70.0,109.1,5.0,9.4,0.0,46.2,88.2,46.2</v>
      </c>
    </row>
    <row r="78" spans="1:63" x14ac:dyDescent="0.2">
      <c r="A78" s="4">
        <f t="shared" si="55"/>
        <v>4.9999999999999982</v>
      </c>
      <c r="B78" s="4">
        <f t="shared" si="14"/>
        <v>24.999999999999989</v>
      </c>
      <c r="C78" s="4">
        <f t="shared" si="15"/>
        <v>1</v>
      </c>
      <c r="D78" s="4">
        <v>1</v>
      </c>
      <c r="E78" s="4">
        <f t="shared" si="16"/>
        <v>4.9999999999999982</v>
      </c>
      <c r="F78" s="19">
        <f t="shared" si="0"/>
        <v>-6.6613381477509392E-16</v>
      </c>
      <c r="G78" s="19">
        <f t="shared" si="17"/>
        <v>0.31415926535897931</v>
      </c>
      <c r="H78" s="19"/>
      <c r="I78" s="19">
        <f t="shared" si="18"/>
        <v>70</v>
      </c>
      <c r="J78" s="19">
        <f t="shared" si="19"/>
        <v>109.99999999999999</v>
      </c>
      <c r="K78" s="19"/>
      <c r="L78" s="19">
        <f t="shared" si="20"/>
        <v>6.2781632964155372E-15</v>
      </c>
      <c r="M78" s="19">
        <f t="shared" si="21"/>
        <v>9.4247779607693793</v>
      </c>
      <c r="N78" s="19">
        <f t="shared" si="22"/>
        <v>9.4247779607693793</v>
      </c>
      <c r="O78" s="19">
        <f t="shared" si="23"/>
        <v>1.5707963267948959</v>
      </c>
      <c r="P78" s="19">
        <f t="shared" si="24"/>
        <v>89.999999999999957</v>
      </c>
      <c r="Q78" s="19">
        <f t="shared" si="53"/>
        <v>47.121951935462008</v>
      </c>
      <c r="R78" s="19">
        <f t="shared" si="25"/>
        <v>-0.6</v>
      </c>
      <c r="S78" s="19">
        <f t="shared" si="26"/>
        <v>4.3643474251231492E-16</v>
      </c>
      <c r="T78" s="4" t="s">
        <v>0</v>
      </c>
      <c r="U78" s="4">
        <f t="shared" si="27"/>
        <v>2501</v>
      </c>
      <c r="V78" s="19">
        <f t="shared" si="1"/>
        <v>69.400000000000006</v>
      </c>
      <c r="W78" s="19">
        <f t="shared" si="2"/>
        <v>109.99999999999999</v>
      </c>
      <c r="X78" s="8">
        <f t="shared" si="28"/>
        <v>5</v>
      </c>
      <c r="Y78" s="4">
        <f t="shared" si="3"/>
        <v>12</v>
      </c>
      <c r="Z78" s="8">
        <f t="shared" si="29"/>
        <v>1005</v>
      </c>
      <c r="AA78" s="4">
        <f t="shared" si="30"/>
        <v>0</v>
      </c>
      <c r="AB78" s="4">
        <f t="shared" si="31"/>
        <v>0</v>
      </c>
      <c r="AC78" s="4" t="str">
        <f t="shared" si="32"/>
        <v>G0</v>
      </c>
      <c r="AD78" s="4">
        <f t="shared" si="33"/>
        <v>0</v>
      </c>
      <c r="AE78" s="4">
        <f t="shared" si="34"/>
        <v>5.0999999999999979</v>
      </c>
      <c r="AF78" s="19">
        <f t="shared" si="4"/>
        <v>3.1415926535897309E-2</v>
      </c>
      <c r="AG78" s="19">
        <f t="shared" si="5"/>
        <v>0.31415926535897931</v>
      </c>
      <c r="AH78" s="19"/>
      <c r="AI78" s="19">
        <f t="shared" si="6"/>
        <v>69.985196810971956</v>
      </c>
      <c r="AJ78" s="19">
        <f t="shared" si="7"/>
        <v>110.94232277234383</v>
      </c>
      <c r="AK78" s="19"/>
      <c r="AL78" s="19">
        <f t="shared" si="8"/>
        <v>-0.29603942989057441</v>
      </c>
      <c r="AM78" s="19">
        <f t="shared" si="9"/>
        <v>9.4201274017793573</v>
      </c>
      <c r="AN78" s="19">
        <f t="shared" si="35"/>
        <v>9.4247779607693811</v>
      </c>
      <c r="AO78" s="19">
        <f t="shared" si="36"/>
        <v>1.6022122533307939</v>
      </c>
      <c r="AP78" s="19">
        <f t="shared" si="37"/>
        <v>91.799999999999969</v>
      </c>
      <c r="AQ78" s="19">
        <f t="shared" si="54"/>
        <v>47.121951935461993</v>
      </c>
      <c r="AR78" s="19">
        <f t="shared" si="38"/>
        <v>0.59970393621943896</v>
      </c>
      <c r="AS78" s="19">
        <f t="shared" si="39"/>
        <v>1.8846455446876565E-2</v>
      </c>
      <c r="AT78" s="4" t="s">
        <v>0</v>
      </c>
      <c r="AU78" s="4">
        <f t="shared" si="40"/>
        <v>2502</v>
      </c>
      <c r="AV78" s="19">
        <f t="shared" si="10"/>
        <v>70.584900747191398</v>
      </c>
      <c r="AW78" s="19">
        <f t="shared" si="11"/>
        <v>110.96116922779071</v>
      </c>
      <c r="AX78" s="8">
        <f t="shared" si="41"/>
        <v>5</v>
      </c>
      <c r="AY78" s="4">
        <f t="shared" si="42"/>
        <v>12</v>
      </c>
      <c r="AZ78" s="8">
        <f t="shared" si="43"/>
        <v>1005.1</v>
      </c>
      <c r="BA78" s="4">
        <f t="shared" si="44"/>
        <v>0</v>
      </c>
      <c r="BB78" s="4">
        <f t="shared" si="45"/>
        <v>0</v>
      </c>
      <c r="BC78" s="4" t="str">
        <f t="shared" si="46"/>
        <v>G0</v>
      </c>
      <c r="BD78" s="4">
        <f t="shared" si="47"/>
        <v>0</v>
      </c>
      <c r="BE78" s="19">
        <f t="shared" si="48"/>
        <v>0.94243903870923462</v>
      </c>
      <c r="BF78" s="19">
        <f t="shared" si="49"/>
        <v>1.5257247671669121</v>
      </c>
      <c r="BG78" s="19">
        <f t="shared" si="50"/>
        <v>-140.95168477742138</v>
      </c>
      <c r="BH78" s="1" t="str">
        <f t="shared" si="51"/>
        <v>T,2501,69.4,110.0,5,12,1005.0,0,0,G0,0</v>
      </c>
      <c r="BI78" s="1" t="str">
        <f t="shared" si="52"/>
        <v>T,2502,70.6,111.0,5,12,1005.1,0,0,G0,0</v>
      </c>
      <c r="BJ78" s="1" t="str">
        <f t="shared" si="12"/>
        <v>T,2501,69.4,110.0,5,12,1005.0,0,0,G0,0|T,2502,70.6,111.0,5,12,1005.1,0,0,G0,0|</v>
      </c>
      <c r="BK78" s="1" t="str">
        <f t="shared" si="13"/>
        <v>70.0,110.0,5.0,9.4,0.0,47.1,90.0,47.1</v>
      </c>
    </row>
    <row r="79" spans="1:63" x14ac:dyDescent="0.2">
      <c r="A79" s="4">
        <f t="shared" si="55"/>
        <v>5.0999999999999979</v>
      </c>
      <c r="B79" s="4">
        <f t="shared" si="14"/>
        <v>25.499999999999989</v>
      </c>
      <c r="C79" s="4">
        <f t="shared" si="15"/>
        <v>0</v>
      </c>
      <c r="D79" s="4">
        <v>1</v>
      </c>
      <c r="E79" s="4">
        <f t="shared" si="16"/>
        <v>5.0999999999999979</v>
      </c>
      <c r="F79" s="19">
        <f t="shared" si="0"/>
        <v>3.1415926535897309E-2</v>
      </c>
      <c r="G79" s="19">
        <f t="shared" si="17"/>
        <v>0.31415926535897931</v>
      </c>
      <c r="H79" s="19"/>
      <c r="I79" s="19">
        <f t="shared" si="18"/>
        <v>69.985196810971956</v>
      </c>
      <c r="J79" s="19">
        <f t="shared" si="19"/>
        <v>110.94232277234383</v>
      </c>
      <c r="K79" s="19"/>
      <c r="L79" s="19">
        <f t="shared" si="20"/>
        <v>-0.29603942989057441</v>
      </c>
      <c r="M79" s="19">
        <f t="shared" si="21"/>
        <v>9.4201274017793573</v>
      </c>
      <c r="N79" s="19">
        <f t="shared" si="22"/>
        <v>9.4247779607693811</v>
      </c>
      <c r="O79" s="19">
        <f t="shared" si="23"/>
        <v>1.6022122533307939</v>
      </c>
      <c r="P79" s="19">
        <f t="shared" si="24"/>
        <v>91.799999999999969</v>
      </c>
      <c r="Q79" s="19">
        <f t="shared" si="53"/>
        <v>48.064390974171239</v>
      </c>
      <c r="R79" s="19">
        <f t="shared" si="25"/>
        <v>-0.59970393621943896</v>
      </c>
      <c r="S79" s="19">
        <f t="shared" si="26"/>
        <v>-1.8846455446876565E-2</v>
      </c>
      <c r="T79" s="4" t="s">
        <v>0</v>
      </c>
      <c r="U79" s="4">
        <f t="shared" si="27"/>
        <v>2501</v>
      </c>
      <c r="V79" s="19">
        <f t="shared" si="1"/>
        <v>69.385492874752515</v>
      </c>
      <c r="W79" s="19">
        <f t="shared" si="2"/>
        <v>110.92347631689695</v>
      </c>
      <c r="X79" s="8">
        <f t="shared" si="28"/>
        <v>5</v>
      </c>
      <c r="Y79" s="4">
        <f t="shared" si="3"/>
        <v>12</v>
      </c>
      <c r="Z79" s="8">
        <f t="shared" si="29"/>
        <v>1005.1</v>
      </c>
      <c r="AA79" s="4">
        <f t="shared" si="30"/>
        <v>0</v>
      </c>
      <c r="AB79" s="4">
        <f t="shared" si="31"/>
        <v>0</v>
      </c>
      <c r="AC79" s="4" t="str">
        <f t="shared" si="32"/>
        <v>G0</v>
      </c>
      <c r="AD79" s="4">
        <f t="shared" si="33"/>
        <v>0</v>
      </c>
      <c r="AE79" s="4">
        <f t="shared" si="34"/>
        <v>5.1999999999999975</v>
      </c>
      <c r="AF79" s="19">
        <f t="shared" si="4"/>
        <v>6.2831853071795063E-2</v>
      </c>
      <c r="AG79" s="19">
        <f t="shared" si="5"/>
        <v>0.31415926535897931</v>
      </c>
      <c r="AH79" s="19"/>
      <c r="AI79" s="19">
        <f t="shared" si="6"/>
        <v>69.940801852848153</v>
      </c>
      <c r="AJ79" s="19">
        <f t="shared" si="7"/>
        <v>111.88371558587937</v>
      </c>
      <c r="AK79" s="19"/>
      <c r="AL79" s="19">
        <f t="shared" si="8"/>
        <v>-0.59178670460512439</v>
      </c>
      <c r="AM79" s="19">
        <f t="shared" si="9"/>
        <v>9.406180314349541</v>
      </c>
      <c r="AN79" s="19">
        <f t="shared" si="35"/>
        <v>9.4247779607693793</v>
      </c>
      <c r="AO79" s="19">
        <f t="shared" si="36"/>
        <v>1.6336281798666916</v>
      </c>
      <c r="AP79" s="19">
        <f t="shared" si="37"/>
        <v>93.599999999999952</v>
      </c>
      <c r="AQ79" s="19">
        <f t="shared" si="54"/>
        <v>48.064390974171225</v>
      </c>
      <c r="AR79" s="19">
        <f t="shared" si="38"/>
        <v>0.59881603705696296</v>
      </c>
      <c r="AS79" s="19">
        <f t="shared" si="39"/>
        <v>3.7674311717587505E-2</v>
      </c>
      <c r="AT79" s="4" t="s">
        <v>0</v>
      </c>
      <c r="AU79" s="4">
        <f t="shared" si="40"/>
        <v>2502</v>
      </c>
      <c r="AV79" s="19">
        <f t="shared" si="10"/>
        <v>70.539617889905116</v>
      </c>
      <c r="AW79" s="19">
        <f t="shared" si="11"/>
        <v>111.92138989759695</v>
      </c>
      <c r="AX79" s="8">
        <f t="shared" si="41"/>
        <v>5</v>
      </c>
      <c r="AY79" s="4">
        <f t="shared" si="42"/>
        <v>12</v>
      </c>
      <c r="AZ79" s="8">
        <f t="shared" si="43"/>
        <v>1005.2</v>
      </c>
      <c r="BA79" s="4">
        <f t="shared" si="44"/>
        <v>0</v>
      </c>
      <c r="BB79" s="4">
        <f t="shared" si="45"/>
        <v>0</v>
      </c>
      <c r="BC79" s="4" t="str">
        <f t="shared" si="46"/>
        <v>G0</v>
      </c>
      <c r="BD79" s="4">
        <f t="shared" si="47"/>
        <v>0</v>
      </c>
      <c r="BE79" s="19">
        <f t="shared" si="48"/>
        <v>0.94243903870923162</v>
      </c>
      <c r="BF79" s="19">
        <f t="shared" si="49"/>
        <v>1.5257247671668992</v>
      </c>
      <c r="BG79" s="19">
        <f t="shared" si="50"/>
        <v>-139.15168477742148</v>
      </c>
      <c r="BH79" s="1" t="str">
        <f t="shared" si="51"/>
        <v>T,2501,69.4,110.9,5,12,1005.1,0,0,G0,0</v>
      </c>
      <c r="BI79" s="1" t="str">
        <f t="shared" si="52"/>
        <v>T,2502,70.5,111.9,5,12,1005.2,0,0,G0,0</v>
      </c>
      <c r="BJ79" s="1" t="str">
        <f t="shared" si="12"/>
        <v/>
      </c>
      <c r="BK79" s="1" t="str">
        <f t="shared" si="13"/>
        <v>70.0,110.9,5.0,9.4,0.0,48.1,91.8,48.1</v>
      </c>
    </row>
    <row r="80" spans="1:63" x14ac:dyDescent="0.2">
      <c r="A80" s="4">
        <f t="shared" si="55"/>
        <v>5.1999999999999975</v>
      </c>
      <c r="B80" s="4">
        <f t="shared" si="14"/>
        <v>25.999999999999986</v>
      </c>
      <c r="C80" s="4">
        <f t="shared" si="15"/>
        <v>1</v>
      </c>
      <c r="D80" s="4">
        <v>1</v>
      </c>
      <c r="E80" s="4">
        <f t="shared" si="16"/>
        <v>5.1999999999999975</v>
      </c>
      <c r="F80" s="19">
        <f t="shared" si="0"/>
        <v>6.2831853071795063E-2</v>
      </c>
      <c r="G80" s="19">
        <f t="shared" si="17"/>
        <v>0.31415926535897931</v>
      </c>
      <c r="H80" s="19"/>
      <c r="I80" s="19">
        <f t="shared" si="18"/>
        <v>69.940801852848153</v>
      </c>
      <c r="J80" s="19">
        <f t="shared" si="19"/>
        <v>111.88371558587937</v>
      </c>
      <c r="K80" s="19"/>
      <c r="L80" s="19">
        <f t="shared" si="20"/>
        <v>-0.59178670460512439</v>
      </c>
      <c r="M80" s="19">
        <f t="shared" si="21"/>
        <v>9.406180314349541</v>
      </c>
      <c r="N80" s="19">
        <f t="shared" si="22"/>
        <v>9.4247779607693793</v>
      </c>
      <c r="O80" s="19">
        <f t="shared" si="23"/>
        <v>1.6336281798666916</v>
      </c>
      <c r="P80" s="19">
        <f t="shared" si="24"/>
        <v>93.599999999999952</v>
      </c>
      <c r="Q80" s="19">
        <f t="shared" si="53"/>
        <v>49.006830012880471</v>
      </c>
      <c r="R80" s="19">
        <f t="shared" si="25"/>
        <v>-0.59881603705696296</v>
      </c>
      <c r="S80" s="19">
        <f t="shared" si="26"/>
        <v>-3.7674311717587505E-2</v>
      </c>
      <c r="T80" s="4" t="s">
        <v>0</v>
      </c>
      <c r="U80" s="4">
        <f t="shared" si="27"/>
        <v>2501</v>
      </c>
      <c r="V80" s="19">
        <f t="shared" si="1"/>
        <v>69.34198581579119</v>
      </c>
      <c r="W80" s="19">
        <f t="shared" si="2"/>
        <v>111.84604127416179</v>
      </c>
      <c r="X80" s="8">
        <f t="shared" si="28"/>
        <v>5</v>
      </c>
      <c r="Y80" s="4">
        <f t="shared" si="3"/>
        <v>12</v>
      </c>
      <c r="Z80" s="8">
        <f t="shared" si="29"/>
        <v>1005.2</v>
      </c>
      <c r="AA80" s="4">
        <f t="shared" si="30"/>
        <v>0</v>
      </c>
      <c r="AB80" s="4">
        <f t="shared" si="31"/>
        <v>0</v>
      </c>
      <c r="AC80" s="4" t="str">
        <f t="shared" si="32"/>
        <v>G0</v>
      </c>
      <c r="AD80" s="4">
        <f t="shared" si="33"/>
        <v>0</v>
      </c>
      <c r="AE80" s="4">
        <f t="shared" si="34"/>
        <v>5.2999999999999972</v>
      </c>
      <c r="AF80" s="19">
        <f t="shared" si="4"/>
        <v>9.4247779607692816E-2</v>
      </c>
      <c r="AG80" s="19">
        <f t="shared" si="5"/>
        <v>0.31415926535897931</v>
      </c>
      <c r="AH80" s="19"/>
      <c r="AI80" s="19">
        <f t="shared" si="6"/>
        <v>69.866858938092406</v>
      </c>
      <c r="AJ80" s="19">
        <f t="shared" si="7"/>
        <v>112.82324939955539</v>
      </c>
      <c r="AK80" s="19"/>
      <c r="AL80" s="19">
        <f t="shared" si="8"/>
        <v>-0.88694995728950388</v>
      </c>
      <c r="AM80" s="19">
        <f t="shared" si="9"/>
        <v>9.3829504625713742</v>
      </c>
      <c r="AN80" s="19">
        <f t="shared" si="35"/>
        <v>9.4247779607693793</v>
      </c>
      <c r="AO80" s="19">
        <f t="shared" si="36"/>
        <v>1.6650441064025894</v>
      </c>
      <c r="AP80" s="19">
        <f t="shared" si="37"/>
        <v>95.399999999999949</v>
      </c>
      <c r="AQ80" s="19">
        <f t="shared" si="54"/>
        <v>49.006830012880457</v>
      </c>
      <c r="AR80" s="19">
        <f t="shared" si="38"/>
        <v>0.597337178761848</v>
      </c>
      <c r="AS80" s="19">
        <f t="shared" si="39"/>
        <v>5.6464987991107968E-2</v>
      </c>
      <c r="AT80" s="4" t="s">
        <v>0</v>
      </c>
      <c r="AU80" s="4">
        <f t="shared" si="40"/>
        <v>2502</v>
      </c>
      <c r="AV80" s="19">
        <f t="shared" si="10"/>
        <v>70.464196116854254</v>
      </c>
      <c r="AW80" s="19">
        <f t="shared" si="11"/>
        <v>112.8797143875465</v>
      </c>
      <c r="AX80" s="8">
        <f t="shared" si="41"/>
        <v>5</v>
      </c>
      <c r="AY80" s="4">
        <f t="shared" si="42"/>
        <v>12</v>
      </c>
      <c r="AZ80" s="8">
        <f t="shared" si="43"/>
        <v>1005.3</v>
      </c>
      <c r="BA80" s="4">
        <f t="shared" si="44"/>
        <v>0</v>
      </c>
      <c r="BB80" s="4">
        <f t="shared" si="45"/>
        <v>0</v>
      </c>
      <c r="BC80" s="4" t="str">
        <f t="shared" si="46"/>
        <v>G0</v>
      </c>
      <c r="BD80" s="4">
        <f t="shared" si="47"/>
        <v>0</v>
      </c>
      <c r="BE80" s="19">
        <f t="shared" si="48"/>
        <v>0.94243903870923396</v>
      </c>
      <c r="BF80" s="19">
        <f t="shared" si="49"/>
        <v>1.5257247671668985</v>
      </c>
      <c r="BG80" s="19">
        <f t="shared" si="50"/>
        <v>-137.35168477742147</v>
      </c>
      <c r="BH80" s="1" t="str">
        <f t="shared" si="51"/>
        <v>T,2501,69.3,111.8,5,12,1005.2,0,0,G0,0</v>
      </c>
      <c r="BI80" s="1" t="str">
        <f t="shared" si="52"/>
        <v>T,2502,70.5,112.9,5,12,1005.3,0,0,G0,0</v>
      </c>
      <c r="BJ80" s="1" t="str">
        <f t="shared" si="12"/>
        <v>T,2501,69.3,111.8,5,12,1005.2,0,0,G0,0|T,2502,70.5,112.9,5,12,1005.3,0,0,G0,0|</v>
      </c>
      <c r="BK80" s="1" t="str">
        <f t="shared" si="13"/>
        <v>69.9,111.9,5.0,9.4,0.0,49.0,93.6,49.0</v>
      </c>
    </row>
    <row r="81" spans="1:63" x14ac:dyDescent="0.2">
      <c r="A81" s="4">
        <f t="shared" si="55"/>
        <v>5.2999999999999972</v>
      </c>
      <c r="B81" s="4">
        <f t="shared" si="14"/>
        <v>26.499999999999986</v>
      </c>
      <c r="C81" s="4">
        <f t="shared" si="15"/>
        <v>0</v>
      </c>
      <c r="D81" s="4">
        <v>1</v>
      </c>
      <c r="E81" s="4">
        <f t="shared" si="16"/>
        <v>5.2999999999999972</v>
      </c>
      <c r="F81" s="19">
        <f t="shared" si="0"/>
        <v>9.4247779607692816E-2</v>
      </c>
      <c r="G81" s="19">
        <f t="shared" si="17"/>
        <v>0.31415926535897931</v>
      </c>
      <c r="H81" s="19"/>
      <c r="I81" s="19">
        <f t="shared" si="18"/>
        <v>69.866858938092406</v>
      </c>
      <c r="J81" s="19">
        <f t="shared" si="19"/>
        <v>112.82324939955539</v>
      </c>
      <c r="K81" s="19"/>
      <c r="L81" s="19">
        <f t="shared" si="20"/>
        <v>-0.88694995728950388</v>
      </c>
      <c r="M81" s="19">
        <f t="shared" si="21"/>
        <v>9.3829504625713742</v>
      </c>
      <c r="N81" s="19">
        <f t="shared" si="22"/>
        <v>9.4247779607693793</v>
      </c>
      <c r="O81" s="19">
        <f t="shared" si="23"/>
        <v>1.6650441064025894</v>
      </c>
      <c r="P81" s="19">
        <f t="shared" si="24"/>
        <v>95.399999999999949</v>
      </c>
      <c r="Q81" s="19">
        <f t="shared" si="53"/>
        <v>49.949269051589702</v>
      </c>
      <c r="R81" s="19">
        <f t="shared" si="25"/>
        <v>-0.597337178761848</v>
      </c>
      <c r="S81" s="19">
        <f t="shared" si="26"/>
        <v>-5.6464987991107968E-2</v>
      </c>
      <c r="T81" s="4" t="s">
        <v>0</v>
      </c>
      <c r="U81" s="4">
        <f t="shared" si="27"/>
        <v>2501</v>
      </c>
      <c r="V81" s="19">
        <f t="shared" si="1"/>
        <v>69.269521759330559</v>
      </c>
      <c r="W81" s="19">
        <f t="shared" si="2"/>
        <v>112.76678441156429</v>
      </c>
      <c r="X81" s="8">
        <f t="shared" si="28"/>
        <v>5</v>
      </c>
      <c r="Y81" s="4">
        <f t="shared" si="3"/>
        <v>12</v>
      </c>
      <c r="Z81" s="8">
        <f t="shared" si="29"/>
        <v>1005.3</v>
      </c>
      <c r="AA81" s="4">
        <f t="shared" si="30"/>
        <v>0</v>
      </c>
      <c r="AB81" s="4">
        <f t="shared" si="31"/>
        <v>0</v>
      </c>
      <c r="AC81" s="4" t="str">
        <f t="shared" si="32"/>
        <v>G0</v>
      </c>
      <c r="AD81" s="4">
        <f t="shared" si="33"/>
        <v>0</v>
      </c>
      <c r="AE81" s="4">
        <f t="shared" si="34"/>
        <v>5.3999999999999968</v>
      </c>
      <c r="AF81" s="19">
        <f t="shared" si="4"/>
        <v>0.12566370614359079</v>
      </c>
      <c r="AG81" s="19">
        <f t="shared" si="5"/>
        <v>0.31415926535897931</v>
      </c>
      <c r="AH81" s="19"/>
      <c r="AI81" s="19">
        <f t="shared" si="6"/>
        <v>69.76344103943434</v>
      </c>
      <c r="AJ81" s="19">
        <f t="shared" si="7"/>
        <v>113.7599970069291</v>
      </c>
      <c r="AK81" s="19"/>
      <c r="AL81" s="19">
        <f t="shared" si="8"/>
        <v>-1.1812378974488069</v>
      </c>
      <c r="AM81" s="19">
        <f t="shared" si="9"/>
        <v>9.3504607715039878</v>
      </c>
      <c r="AN81" s="19">
        <f t="shared" si="35"/>
        <v>9.4247779607693793</v>
      </c>
      <c r="AO81" s="19">
        <f t="shared" si="36"/>
        <v>1.6964600329384874</v>
      </c>
      <c r="AP81" s="19">
        <f t="shared" si="37"/>
        <v>97.199999999999946</v>
      </c>
      <c r="AQ81" s="19">
        <f t="shared" si="54"/>
        <v>49.949269051589702</v>
      </c>
      <c r="AR81" s="19">
        <f t="shared" si="38"/>
        <v>0.59526882078868681</v>
      </c>
      <c r="AS81" s="19">
        <f t="shared" si="39"/>
        <v>7.5199940138581958E-2</v>
      </c>
      <c r="AT81" s="4" t="s">
        <v>0</v>
      </c>
      <c r="AU81" s="4">
        <f t="shared" si="40"/>
        <v>2502</v>
      </c>
      <c r="AV81" s="19">
        <f t="shared" si="10"/>
        <v>70.35870986022303</v>
      </c>
      <c r="AW81" s="19">
        <f t="shared" si="11"/>
        <v>113.83519694706769</v>
      </c>
      <c r="AX81" s="8">
        <f t="shared" si="41"/>
        <v>5</v>
      </c>
      <c r="AY81" s="4">
        <f t="shared" si="42"/>
        <v>12</v>
      </c>
      <c r="AZ81" s="8">
        <f t="shared" si="43"/>
        <v>1005.4</v>
      </c>
      <c r="BA81" s="4">
        <f t="shared" si="44"/>
        <v>0</v>
      </c>
      <c r="BB81" s="4">
        <f t="shared" si="45"/>
        <v>0</v>
      </c>
      <c r="BC81" s="4" t="str">
        <f t="shared" si="46"/>
        <v>G0</v>
      </c>
      <c r="BD81" s="4">
        <f t="shared" si="47"/>
        <v>0</v>
      </c>
      <c r="BE81" s="19">
        <f t="shared" si="48"/>
        <v>0.9424390387092465</v>
      </c>
      <c r="BF81" s="19">
        <f t="shared" si="49"/>
        <v>1.525724767166919</v>
      </c>
      <c r="BG81" s="19">
        <f t="shared" si="50"/>
        <v>-135.55168477742086</v>
      </c>
      <c r="BH81" s="1" t="str">
        <f t="shared" si="51"/>
        <v>T,2501,69.3,112.8,5,12,1005.3,0,0,G0,0</v>
      </c>
      <c r="BI81" s="1" t="str">
        <f t="shared" si="52"/>
        <v>T,2502,70.4,113.8,5,12,1005.4,0,0,G0,0</v>
      </c>
      <c r="BJ81" s="1" t="str">
        <f t="shared" si="12"/>
        <v/>
      </c>
      <c r="BK81" s="1" t="str">
        <f t="shared" si="13"/>
        <v>69.9,112.8,5.0,9.4,0.0,49.9,95.4,49.9</v>
      </c>
    </row>
    <row r="82" spans="1:63" x14ac:dyDescent="0.2">
      <c r="A82" s="4">
        <f t="shared" si="55"/>
        <v>5.3999999999999968</v>
      </c>
      <c r="B82" s="4">
        <f t="shared" si="14"/>
        <v>26.999999999999982</v>
      </c>
      <c r="C82" s="4">
        <f t="shared" si="15"/>
        <v>1</v>
      </c>
      <c r="D82" s="4">
        <v>1</v>
      </c>
      <c r="E82" s="4">
        <f t="shared" si="16"/>
        <v>5.3999999999999968</v>
      </c>
      <c r="F82" s="19">
        <f t="shared" si="0"/>
        <v>0.12566370614359079</v>
      </c>
      <c r="G82" s="19">
        <f t="shared" si="17"/>
        <v>0.31415926535897931</v>
      </c>
      <c r="H82" s="19"/>
      <c r="I82" s="19">
        <f t="shared" si="18"/>
        <v>69.76344103943434</v>
      </c>
      <c r="J82" s="19">
        <f t="shared" si="19"/>
        <v>113.7599970069291</v>
      </c>
      <c r="K82" s="19"/>
      <c r="L82" s="19">
        <f t="shared" si="20"/>
        <v>-1.1812378974488069</v>
      </c>
      <c r="M82" s="19">
        <f t="shared" si="21"/>
        <v>9.3504607715039878</v>
      </c>
      <c r="N82" s="19">
        <f t="shared" si="22"/>
        <v>9.4247779607693793</v>
      </c>
      <c r="O82" s="19">
        <f t="shared" si="23"/>
        <v>1.6964600329384874</v>
      </c>
      <c r="P82" s="19">
        <f t="shared" si="24"/>
        <v>97.199999999999946</v>
      </c>
      <c r="Q82" s="19">
        <f t="shared" si="53"/>
        <v>50.891708090298948</v>
      </c>
      <c r="R82" s="19">
        <f t="shared" si="25"/>
        <v>-0.59526882078868681</v>
      </c>
      <c r="S82" s="19">
        <f t="shared" si="26"/>
        <v>-7.5199940138581958E-2</v>
      </c>
      <c r="T82" s="4" t="s">
        <v>0</v>
      </c>
      <c r="U82" s="4">
        <f t="shared" si="27"/>
        <v>2501</v>
      </c>
      <c r="V82" s="19">
        <f t="shared" si="1"/>
        <v>69.168172218645651</v>
      </c>
      <c r="W82" s="19">
        <f t="shared" si="2"/>
        <v>113.68479706679051</v>
      </c>
      <c r="X82" s="8">
        <f t="shared" si="28"/>
        <v>5</v>
      </c>
      <c r="Y82" s="4">
        <f t="shared" si="3"/>
        <v>12</v>
      </c>
      <c r="Z82" s="8">
        <f t="shared" si="29"/>
        <v>1005.4</v>
      </c>
      <c r="AA82" s="4">
        <f t="shared" si="30"/>
        <v>0</v>
      </c>
      <c r="AB82" s="4">
        <f t="shared" si="31"/>
        <v>0</v>
      </c>
      <c r="AC82" s="4" t="str">
        <f t="shared" si="32"/>
        <v>G0</v>
      </c>
      <c r="AD82" s="4">
        <f t="shared" si="33"/>
        <v>0</v>
      </c>
      <c r="AE82" s="4">
        <f t="shared" si="34"/>
        <v>5.4999999999999964</v>
      </c>
      <c r="AF82" s="19">
        <f t="shared" si="4"/>
        <v>0.15707963267948855</v>
      </c>
      <c r="AG82" s="19">
        <f t="shared" si="5"/>
        <v>0.31415926535897931</v>
      </c>
      <c r="AH82" s="19"/>
      <c r="AI82" s="19">
        <f t="shared" si="6"/>
        <v>69.630650217854139</v>
      </c>
      <c r="AJ82" s="19">
        <f t="shared" si="7"/>
        <v>114.6930339512069</v>
      </c>
      <c r="AK82" s="19"/>
      <c r="AL82" s="19">
        <f t="shared" si="8"/>
        <v>-1.4743600984159053</v>
      </c>
      <c r="AM82" s="19">
        <f t="shared" si="9"/>
        <v>9.3087433045499353</v>
      </c>
      <c r="AN82" s="19">
        <f t="shared" si="35"/>
        <v>9.4247779607693776</v>
      </c>
      <c r="AO82" s="19">
        <f t="shared" si="36"/>
        <v>1.7278759594743851</v>
      </c>
      <c r="AP82" s="19">
        <f t="shared" si="37"/>
        <v>98.999999999999929</v>
      </c>
      <c r="AQ82" s="19">
        <f t="shared" si="54"/>
        <v>50.891708090298948</v>
      </c>
      <c r="AR82" s="19">
        <f t="shared" si="38"/>
        <v>0.59261300435708275</v>
      </c>
      <c r="AS82" s="19">
        <f t="shared" si="39"/>
        <v>9.3860679024137819E-2</v>
      </c>
      <c r="AT82" s="4" t="s">
        <v>0</v>
      </c>
      <c r="AU82" s="4">
        <f t="shared" si="40"/>
        <v>2502</v>
      </c>
      <c r="AV82" s="19">
        <f t="shared" si="10"/>
        <v>70.223263222211216</v>
      </c>
      <c r="AW82" s="19">
        <f t="shared" si="11"/>
        <v>114.78689463023103</v>
      </c>
      <c r="AX82" s="8">
        <f t="shared" si="41"/>
        <v>5</v>
      </c>
      <c r="AY82" s="4">
        <f t="shared" si="42"/>
        <v>12</v>
      </c>
      <c r="AZ82" s="8">
        <f t="shared" si="43"/>
        <v>1005.5</v>
      </c>
      <c r="BA82" s="4">
        <f t="shared" si="44"/>
        <v>0</v>
      </c>
      <c r="BB82" s="4">
        <f t="shared" si="45"/>
        <v>0</v>
      </c>
      <c r="BC82" s="4" t="str">
        <f t="shared" si="46"/>
        <v>G0</v>
      </c>
      <c r="BD82" s="4">
        <f t="shared" si="47"/>
        <v>0</v>
      </c>
      <c r="BE82" s="19">
        <f t="shared" si="48"/>
        <v>0.94243903870924361</v>
      </c>
      <c r="BF82" s="19">
        <f t="shared" si="49"/>
        <v>1.5257247671669123</v>
      </c>
      <c r="BG82" s="19">
        <f t="shared" si="50"/>
        <v>-133.75168477742091</v>
      </c>
      <c r="BH82" s="1" t="str">
        <f t="shared" si="51"/>
        <v>T,2501,69.2,113.7,5,12,1005.4,0,0,G0,0</v>
      </c>
      <c r="BI82" s="1" t="str">
        <f t="shared" si="52"/>
        <v>T,2502,70.2,114.8,5,12,1005.5,0,0,G0,0</v>
      </c>
      <c r="BJ82" s="1" t="str">
        <f t="shared" si="12"/>
        <v>T,2501,69.2,113.7,5,12,1005.4,0,0,G0,0|T,2502,70.2,114.8,5,12,1005.5,0,0,G0,0|</v>
      </c>
      <c r="BK82" s="1" t="str">
        <f t="shared" si="13"/>
        <v>69.8,113.8,5.0,9.4,0.0,50.9,97.2,50.9</v>
      </c>
    </row>
    <row r="83" spans="1:63" x14ac:dyDescent="0.2">
      <c r="A83" s="4">
        <f t="shared" si="55"/>
        <v>5.4999999999999964</v>
      </c>
      <c r="B83" s="4">
        <f t="shared" si="14"/>
        <v>27.499999999999982</v>
      </c>
      <c r="C83" s="4">
        <f t="shared" si="15"/>
        <v>0</v>
      </c>
      <c r="D83" s="4">
        <v>1</v>
      </c>
      <c r="E83" s="4">
        <f t="shared" si="16"/>
        <v>5.4999999999999964</v>
      </c>
      <c r="F83" s="19">
        <f t="shared" si="0"/>
        <v>0.15707963267948855</v>
      </c>
      <c r="G83" s="19">
        <f t="shared" si="17"/>
        <v>0.31415926535897931</v>
      </c>
      <c r="H83" s="19"/>
      <c r="I83" s="19">
        <f t="shared" si="18"/>
        <v>69.630650217854139</v>
      </c>
      <c r="J83" s="19">
        <f t="shared" si="19"/>
        <v>114.6930339512069</v>
      </c>
      <c r="K83" s="19"/>
      <c r="L83" s="19">
        <f t="shared" si="20"/>
        <v>-1.4743600984159053</v>
      </c>
      <c r="M83" s="19">
        <f t="shared" si="21"/>
        <v>9.3087433045499353</v>
      </c>
      <c r="N83" s="19">
        <f t="shared" si="22"/>
        <v>9.4247779607693776</v>
      </c>
      <c r="O83" s="19">
        <f t="shared" si="23"/>
        <v>1.7278759594743851</v>
      </c>
      <c r="P83" s="19">
        <f t="shared" si="24"/>
        <v>98.999999999999929</v>
      </c>
      <c r="Q83" s="19">
        <f t="shared" si="53"/>
        <v>51.834147129008194</v>
      </c>
      <c r="R83" s="19">
        <f t="shared" si="25"/>
        <v>-0.59261300435708275</v>
      </c>
      <c r="S83" s="19">
        <f t="shared" si="26"/>
        <v>-9.3860679024137819E-2</v>
      </c>
      <c r="T83" s="4" t="s">
        <v>0</v>
      </c>
      <c r="U83" s="4">
        <f t="shared" si="27"/>
        <v>2501</v>
      </c>
      <c r="V83" s="19">
        <f t="shared" si="1"/>
        <v>69.038037213497063</v>
      </c>
      <c r="W83" s="19">
        <f t="shared" si="2"/>
        <v>114.59917327218277</v>
      </c>
      <c r="X83" s="8">
        <f t="shared" si="28"/>
        <v>5</v>
      </c>
      <c r="Y83" s="4">
        <f t="shared" si="3"/>
        <v>12</v>
      </c>
      <c r="Z83" s="8">
        <f t="shared" si="29"/>
        <v>1005.5</v>
      </c>
      <c r="AA83" s="4">
        <f t="shared" si="30"/>
        <v>0</v>
      </c>
      <c r="AB83" s="4">
        <f t="shared" si="31"/>
        <v>0</v>
      </c>
      <c r="AC83" s="4" t="str">
        <f t="shared" si="32"/>
        <v>G0</v>
      </c>
      <c r="AD83" s="4">
        <f t="shared" si="33"/>
        <v>0</v>
      </c>
      <c r="AE83" s="4">
        <f t="shared" si="34"/>
        <v>5.5999999999999961</v>
      </c>
      <c r="AF83" s="19">
        <f t="shared" si="4"/>
        <v>0.1884955592153863</v>
      </c>
      <c r="AG83" s="19">
        <f t="shared" si="5"/>
        <v>0.31415926535897931</v>
      </c>
      <c r="AH83" s="19"/>
      <c r="AI83" s="19">
        <f t="shared" si="6"/>
        <v>69.468617521860665</v>
      </c>
      <c r="AJ83" s="19">
        <f t="shared" si="7"/>
        <v>115.62143943757169</v>
      </c>
      <c r="AK83" s="19"/>
      <c r="AL83" s="19">
        <f t="shared" si="8"/>
        <v>-1.7660272839675193</v>
      </c>
      <c r="AM83" s="19">
        <f t="shared" si="9"/>
        <v>9.2578392318124934</v>
      </c>
      <c r="AN83" s="19">
        <f t="shared" si="35"/>
        <v>9.4247779607693793</v>
      </c>
      <c r="AO83" s="19">
        <f t="shared" si="36"/>
        <v>1.7592918860102829</v>
      </c>
      <c r="AP83" s="19">
        <f t="shared" si="37"/>
        <v>100.79999999999993</v>
      </c>
      <c r="AQ83" s="19">
        <f t="shared" si="54"/>
        <v>51.834147129008173</v>
      </c>
      <c r="AR83" s="19">
        <f t="shared" si="38"/>
        <v>0.58937235043721337</v>
      </c>
      <c r="AS83" s="19">
        <f t="shared" si="39"/>
        <v>0.11242878875143397</v>
      </c>
      <c r="AT83" s="4" t="s">
        <v>0</v>
      </c>
      <c r="AU83" s="4">
        <f t="shared" si="40"/>
        <v>2502</v>
      </c>
      <c r="AV83" s="19">
        <f t="shared" si="10"/>
        <v>70.057989872297881</v>
      </c>
      <c r="AW83" s="19">
        <f t="shared" si="11"/>
        <v>115.73386822632312</v>
      </c>
      <c r="AX83" s="8">
        <f t="shared" si="41"/>
        <v>5</v>
      </c>
      <c r="AY83" s="4">
        <f t="shared" si="42"/>
        <v>12</v>
      </c>
      <c r="AZ83" s="8">
        <f t="shared" si="43"/>
        <v>1005.6</v>
      </c>
      <c r="BA83" s="4">
        <f t="shared" si="44"/>
        <v>0</v>
      </c>
      <c r="BB83" s="4">
        <f t="shared" si="45"/>
        <v>0</v>
      </c>
      <c r="BC83" s="4" t="str">
        <f t="shared" si="46"/>
        <v>G0</v>
      </c>
      <c r="BD83" s="4">
        <f t="shared" si="47"/>
        <v>0</v>
      </c>
      <c r="BE83" s="19">
        <f t="shared" si="48"/>
        <v>0.94243903870922374</v>
      </c>
      <c r="BF83" s="19">
        <f t="shared" si="49"/>
        <v>1.5257247671668854</v>
      </c>
      <c r="BG83" s="19">
        <f t="shared" si="50"/>
        <v>-131.95168477742158</v>
      </c>
      <c r="BH83" s="1" t="str">
        <f t="shared" si="51"/>
        <v>T,2501,69.0,114.6,5,12,1005.5,0,0,G0,0</v>
      </c>
      <c r="BI83" s="1" t="str">
        <f t="shared" si="52"/>
        <v>T,2502,70.1,115.7,5,12,1005.6,0,0,G0,0</v>
      </c>
      <c r="BJ83" s="1" t="str">
        <f t="shared" si="12"/>
        <v/>
      </c>
      <c r="BK83" s="1" t="str">
        <f t="shared" si="13"/>
        <v>69.6,114.7,5.0,9.4,0.0,51.8,99.0,51.8</v>
      </c>
    </row>
    <row r="84" spans="1:63" x14ac:dyDescent="0.2">
      <c r="A84" s="4">
        <f t="shared" si="55"/>
        <v>5.5999999999999961</v>
      </c>
      <c r="B84" s="4">
        <f t="shared" si="14"/>
        <v>27.999999999999979</v>
      </c>
      <c r="C84" s="4">
        <f t="shared" si="15"/>
        <v>1</v>
      </c>
      <c r="D84" s="4">
        <v>1</v>
      </c>
      <c r="E84" s="4">
        <f t="shared" si="16"/>
        <v>5.5999999999999961</v>
      </c>
      <c r="F84" s="19">
        <f t="shared" si="0"/>
        <v>0.1884955592153863</v>
      </c>
      <c r="G84" s="19">
        <f t="shared" si="17"/>
        <v>0.31415926535897931</v>
      </c>
      <c r="H84" s="19"/>
      <c r="I84" s="19">
        <f t="shared" si="18"/>
        <v>69.468617521860665</v>
      </c>
      <c r="J84" s="19">
        <f t="shared" si="19"/>
        <v>115.62143943757169</v>
      </c>
      <c r="K84" s="19"/>
      <c r="L84" s="19">
        <f t="shared" si="20"/>
        <v>-1.7660272839675193</v>
      </c>
      <c r="M84" s="19">
        <f t="shared" si="21"/>
        <v>9.2578392318124934</v>
      </c>
      <c r="N84" s="19">
        <f t="shared" si="22"/>
        <v>9.4247779607693793</v>
      </c>
      <c r="O84" s="19">
        <f t="shared" si="23"/>
        <v>1.7592918860102829</v>
      </c>
      <c r="P84" s="19">
        <f t="shared" si="24"/>
        <v>100.79999999999993</v>
      </c>
      <c r="Q84" s="19">
        <f t="shared" si="53"/>
        <v>52.776586167717419</v>
      </c>
      <c r="R84" s="19">
        <f t="shared" si="25"/>
        <v>-0.58937235043721337</v>
      </c>
      <c r="S84" s="19">
        <f t="shared" si="26"/>
        <v>-0.11242878875143397</v>
      </c>
      <c r="T84" s="4" t="s">
        <v>0</v>
      </c>
      <c r="U84" s="4">
        <f t="shared" si="27"/>
        <v>2501</v>
      </c>
      <c r="V84" s="19">
        <f t="shared" si="1"/>
        <v>68.879245171423449</v>
      </c>
      <c r="W84" s="19">
        <f t="shared" si="2"/>
        <v>115.50901064882027</v>
      </c>
      <c r="X84" s="8">
        <f t="shared" si="28"/>
        <v>5</v>
      </c>
      <c r="Y84" s="4">
        <f t="shared" si="3"/>
        <v>12</v>
      </c>
      <c r="Z84" s="8">
        <f t="shared" si="29"/>
        <v>1005.6</v>
      </c>
      <c r="AA84" s="4">
        <f t="shared" si="30"/>
        <v>0</v>
      </c>
      <c r="AB84" s="4">
        <f t="shared" si="31"/>
        <v>0</v>
      </c>
      <c r="AC84" s="4" t="str">
        <f t="shared" si="32"/>
        <v>G0</v>
      </c>
      <c r="AD84" s="4">
        <f t="shared" si="33"/>
        <v>0</v>
      </c>
      <c r="AE84" s="4">
        <f t="shared" si="34"/>
        <v>5.6999999999999957</v>
      </c>
      <c r="AF84" s="19">
        <f t="shared" si="4"/>
        <v>0.21991148575128427</v>
      </c>
      <c r="AG84" s="19">
        <f t="shared" si="5"/>
        <v>0.31415926535897931</v>
      </c>
      <c r="AH84" s="19"/>
      <c r="AI84" s="19">
        <f t="shared" si="6"/>
        <v>69.277502858162421</v>
      </c>
      <c r="AJ84" s="19">
        <f t="shared" si="7"/>
        <v>116.54429724189625</v>
      </c>
      <c r="AK84" s="19"/>
      <c r="AL84" s="19">
        <f t="shared" si="8"/>
        <v>-2.0559516138049174</v>
      </c>
      <c r="AM84" s="19">
        <f t="shared" si="9"/>
        <v>9.1977987894657254</v>
      </c>
      <c r="AN84" s="19">
        <f t="shared" si="35"/>
        <v>9.4247779607693793</v>
      </c>
      <c r="AO84" s="19">
        <f t="shared" si="36"/>
        <v>1.7907078125461808</v>
      </c>
      <c r="AP84" s="19">
        <f t="shared" si="37"/>
        <v>102.59999999999992</v>
      </c>
      <c r="AQ84" s="19">
        <f t="shared" si="54"/>
        <v>52.776586167717426</v>
      </c>
      <c r="AR84" s="19">
        <f t="shared" si="38"/>
        <v>0.58555005716324859</v>
      </c>
      <c r="AS84" s="19">
        <f t="shared" si="39"/>
        <v>0.13088594483792476</v>
      </c>
      <c r="AT84" s="4" t="s">
        <v>0</v>
      </c>
      <c r="AU84" s="4">
        <f t="shared" si="40"/>
        <v>2502</v>
      </c>
      <c r="AV84" s="19">
        <f t="shared" si="10"/>
        <v>69.863052915325667</v>
      </c>
      <c r="AW84" s="19">
        <f t="shared" si="11"/>
        <v>116.67518318673417</v>
      </c>
      <c r="AX84" s="8">
        <f t="shared" si="41"/>
        <v>5</v>
      </c>
      <c r="AY84" s="4">
        <f t="shared" si="42"/>
        <v>12</v>
      </c>
      <c r="AZ84" s="8">
        <f t="shared" si="43"/>
        <v>1005.7</v>
      </c>
      <c r="BA84" s="4">
        <f t="shared" si="44"/>
        <v>0</v>
      </c>
      <c r="BB84" s="4">
        <f t="shared" si="45"/>
        <v>0</v>
      </c>
      <c r="BC84" s="4" t="str">
        <f t="shared" si="46"/>
        <v>G0</v>
      </c>
      <c r="BD84" s="4">
        <f t="shared" si="47"/>
        <v>0</v>
      </c>
      <c r="BE84" s="19">
        <f t="shared" si="48"/>
        <v>0.94243903870925427</v>
      </c>
      <c r="BF84" s="19">
        <f t="shared" si="49"/>
        <v>1.5257247671669159</v>
      </c>
      <c r="BG84" s="19">
        <f t="shared" si="50"/>
        <v>-130.15168477742066</v>
      </c>
      <c r="BH84" s="1" t="str">
        <f t="shared" si="51"/>
        <v>T,2501,68.9,115.5,5,12,1005.6,0,0,G0,0</v>
      </c>
      <c r="BI84" s="1" t="str">
        <f t="shared" si="52"/>
        <v>T,2502,69.9,116.7,5,12,1005.7,0,0,G0,0</v>
      </c>
      <c r="BJ84" s="1" t="str">
        <f t="shared" si="12"/>
        <v>T,2501,68.9,115.5,5,12,1005.6,0,0,G0,0|T,2502,69.9,116.7,5,12,1005.7,0,0,G0,0|</v>
      </c>
      <c r="BK84" s="1" t="str">
        <f t="shared" si="13"/>
        <v>69.5,115.6,5.0,9.4,0.0,52.8,100.8,52.8</v>
      </c>
    </row>
    <row r="85" spans="1:63" x14ac:dyDescent="0.2">
      <c r="A85" s="4">
        <f t="shared" si="55"/>
        <v>5.6999999999999957</v>
      </c>
      <c r="B85" s="4">
        <f t="shared" si="14"/>
        <v>28.499999999999979</v>
      </c>
      <c r="C85" s="4">
        <f t="shared" si="15"/>
        <v>0</v>
      </c>
      <c r="D85" s="4">
        <v>1</v>
      </c>
      <c r="E85" s="4">
        <f t="shared" si="16"/>
        <v>5.6999999999999957</v>
      </c>
      <c r="F85" s="19">
        <f t="shared" si="0"/>
        <v>0.21991148575128427</v>
      </c>
      <c r="G85" s="19">
        <f t="shared" si="17"/>
        <v>0.31415926535897931</v>
      </c>
      <c r="H85" s="19"/>
      <c r="I85" s="19">
        <f t="shared" si="18"/>
        <v>69.277502858162421</v>
      </c>
      <c r="J85" s="19">
        <f t="shared" si="19"/>
        <v>116.54429724189625</v>
      </c>
      <c r="K85" s="19"/>
      <c r="L85" s="19">
        <f t="shared" si="20"/>
        <v>-2.0559516138049174</v>
      </c>
      <c r="M85" s="19">
        <f t="shared" si="21"/>
        <v>9.1977987894657254</v>
      </c>
      <c r="N85" s="19">
        <f t="shared" si="22"/>
        <v>9.4247779607693793</v>
      </c>
      <c r="O85" s="19">
        <f t="shared" si="23"/>
        <v>1.7907078125461808</v>
      </c>
      <c r="P85" s="19">
        <f t="shared" si="24"/>
        <v>102.59999999999992</v>
      </c>
      <c r="Q85" s="19">
        <f t="shared" si="53"/>
        <v>53.719025206426672</v>
      </c>
      <c r="R85" s="19">
        <f t="shared" si="25"/>
        <v>-0.58555005716324859</v>
      </c>
      <c r="S85" s="19">
        <f t="shared" si="26"/>
        <v>-0.13088594483792476</v>
      </c>
      <c r="T85" s="4" t="s">
        <v>0</v>
      </c>
      <c r="U85" s="4">
        <f t="shared" si="27"/>
        <v>2501</v>
      </c>
      <c r="V85" s="19">
        <f t="shared" si="1"/>
        <v>68.691952800999175</v>
      </c>
      <c r="W85" s="19">
        <f t="shared" si="2"/>
        <v>116.41341129705832</v>
      </c>
      <c r="X85" s="8">
        <f t="shared" si="28"/>
        <v>5</v>
      </c>
      <c r="Y85" s="4">
        <f t="shared" si="3"/>
        <v>12</v>
      </c>
      <c r="Z85" s="8">
        <f t="shared" si="29"/>
        <v>1005.7</v>
      </c>
      <c r="AA85" s="4">
        <f t="shared" si="30"/>
        <v>0</v>
      </c>
      <c r="AB85" s="4">
        <f t="shared" si="31"/>
        <v>0</v>
      </c>
      <c r="AC85" s="4" t="str">
        <f t="shared" si="32"/>
        <v>G0</v>
      </c>
      <c r="AD85" s="4">
        <f t="shared" si="33"/>
        <v>0</v>
      </c>
      <c r="AE85" s="4">
        <f t="shared" si="34"/>
        <v>5.7999999999999954</v>
      </c>
      <c r="AF85" s="19">
        <f t="shared" si="4"/>
        <v>0.25132741228718203</v>
      </c>
      <c r="AG85" s="19">
        <f t="shared" si="5"/>
        <v>0.31415926535897931</v>
      </c>
      <c r="AH85" s="19"/>
      <c r="AI85" s="19">
        <f t="shared" si="6"/>
        <v>69.057494833858954</v>
      </c>
      <c r="AJ85" s="19">
        <f t="shared" si="7"/>
        <v>117.4606966149456</v>
      </c>
      <c r="AK85" s="19"/>
      <c r="AL85" s="19">
        <f t="shared" si="8"/>
        <v>-2.3438469676175342</v>
      </c>
      <c r="AM85" s="19">
        <f t="shared" si="9"/>
        <v>9.1286812301774631</v>
      </c>
      <c r="AN85" s="19">
        <f t="shared" si="35"/>
        <v>9.4247779607693793</v>
      </c>
      <c r="AO85" s="19">
        <f t="shared" si="36"/>
        <v>1.8221237390820786</v>
      </c>
      <c r="AP85" s="19">
        <f t="shared" si="37"/>
        <v>104.39999999999992</v>
      </c>
      <c r="AQ85" s="19">
        <f t="shared" si="54"/>
        <v>53.71902520642665</v>
      </c>
      <c r="AR85" s="19">
        <f t="shared" si="38"/>
        <v>0.58114989667717887</v>
      </c>
      <c r="AS85" s="19">
        <f t="shared" si="39"/>
        <v>0.149213932298912</v>
      </c>
      <c r="AT85" s="4" t="s">
        <v>0</v>
      </c>
      <c r="AU85" s="4">
        <f t="shared" si="40"/>
        <v>2502</v>
      </c>
      <c r="AV85" s="19">
        <f t="shared" si="10"/>
        <v>69.638644730536129</v>
      </c>
      <c r="AW85" s="19">
        <f t="shared" si="11"/>
        <v>117.60991054724451</v>
      </c>
      <c r="AX85" s="8">
        <f t="shared" si="41"/>
        <v>5</v>
      </c>
      <c r="AY85" s="4">
        <f t="shared" si="42"/>
        <v>12</v>
      </c>
      <c r="AZ85" s="8">
        <f t="shared" si="43"/>
        <v>1005.8</v>
      </c>
      <c r="BA85" s="4">
        <f t="shared" si="44"/>
        <v>0</v>
      </c>
      <c r="BB85" s="4">
        <f t="shared" si="45"/>
        <v>0</v>
      </c>
      <c r="BC85" s="4" t="str">
        <f t="shared" si="46"/>
        <v>G0</v>
      </c>
      <c r="BD85" s="4">
        <f t="shared" si="47"/>
        <v>0</v>
      </c>
      <c r="BE85" s="19">
        <f t="shared" si="48"/>
        <v>0.94243903870922752</v>
      </c>
      <c r="BF85" s="19">
        <f t="shared" si="49"/>
        <v>1.5257247671669101</v>
      </c>
      <c r="BG85" s="19">
        <f t="shared" si="50"/>
        <v>-128.35168477742175</v>
      </c>
      <c r="BH85" s="1" t="str">
        <f t="shared" si="51"/>
        <v>T,2501,68.7,116.4,5,12,1005.7,0,0,G0,0</v>
      </c>
      <c r="BI85" s="1" t="str">
        <f t="shared" si="52"/>
        <v>T,2502,69.6,117.6,5,12,1005.8,0,0,G0,0</v>
      </c>
      <c r="BJ85" s="1" t="str">
        <f t="shared" si="12"/>
        <v/>
      </c>
      <c r="BK85" s="1" t="str">
        <f t="shared" si="13"/>
        <v>69.3,116.5,5.0,9.4,0.0,53.7,102.6,53.7</v>
      </c>
    </row>
    <row r="86" spans="1:63" x14ac:dyDescent="0.2">
      <c r="A86" s="4">
        <f t="shared" si="55"/>
        <v>5.7999999999999954</v>
      </c>
      <c r="B86" s="4">
        <f t="shared" si="14"/>
        <v>28.999999999999975</v>
      </c>
      <c r="C86" s="4">
        <f t="shared" si="15"/>
        <v>1</v>
      </c>
      <c r="D86" s="4">
        <v>1</v>
      </c>
      <c r="E86" s="4">
        <f t="shared" si="16"/>
        <v>5.7999999999999954</v>
      </c>
      <c r="F86" s="19">
        <f t="shared" si="0"/>
        <v>0.25132741228718203</v>
      </c>
      <c r="G86" s="19">
        <f t="shared" si="17"/>
        <v>0.31415926535897931</v>
      </c>
      <c r="H86" s="19"/>
      <c r="I86" s="19">
        <f t="shared" si="18"/>
        <v>69.057494833858954</v>
      </c>
      <c r="J86" s="19">
        <f t="shared" si="19"/>
        <v>117.4606966149456</v>
      </c>
      <c r="K86" s="19"/>
      <c r="L86" s="19">
        <f t="shared" si="20"/>
        <v>-2.3438469676175342</v>
      </c>
      <c r="M86" s="19">
        <f t="shared" si="21"/>
        <v>9.1286812301774631</v>
      </c>
      <c r="N86" s="19">
        <f t="shared" si="22"/>
        <v>9.4247779607693793</v>
      </c>
      <c r="O86" s="19">
        <f t="shared" si="23"/>
        <v>1.8221237390820786</v>
      </c>
      <c r="P86" s="19">
        <f t="shared" si="24"/>
        <v>104.39999999999992</v>
      </c>
      <c r="Q86" s="19">
        <f t="shared" si="53"/>
        <v>54.661464245135896</v>
      </c>
      <c r="R86" s="19">
        <f t="shared" si="25"/>
        <v>-0.58114989667717887</v>
      </c>
      <c r="S86" s="19">
        <f t="shared" si="26"/>
        <v>-0.149213932298912</v>
      </c>
      <c r="T86" s="4" t="s">
        <v>0</v>
      </c>
      <c r="U86" s="4">
        <f t="shared" si="27"/>
        <v>2501</v>
      </c>
      <c r="V86" s="19">
        <f t="shared" si="1"/>
        <v>68.476344937181779</v>
      </c>
      <c r="W86" s="19">
        <f t="shared" si="2"/>
        <v>117.3114826826467</v>
      </c>
      <c r="X86" s="8">
        <f t="shared" si="28"/>
        <v>5</v>
      </c>
      <c r="Y86" s="4">
        <f t="shared" si="3"/>
        <v>12</v>
      </c>
      <c r="Z86" s="8">
        <f t="shared" si="29"/>
        <v>1005.8</v>
      </c>
      <c r="AA86" s="4">
        <f t="shared" si="30"/>
        <v>0</v>
      </c>
      <c r="AB86" s="4">
        <f t="shared" si="31"/>
        <v>0</v>
      </c>
      <c r="AC86" s="4" t="str">
        <f t="shared" si="32"/>
        <v>G0</v>
      </c>
      <c r="AD86" s="4">
        <f t="shared" si="33"/>
        <v>0</v>
      </c>
      <c r="AE86" s="4">
        <f t="shared" si="34"/>
        <v>5.899999999999995</v>
      </c>
      <c r="AF86" s="19">
        <f t="shared" si="4"/>
        <v>0.28274333882307978</v>
      </c>
      <c r="AG86" s="19">
        <f t="shared" si="5"/>
        <v>0.31415926535897931</v>
      </c>
      <c r="AH86" s="19"/>
      <c r="AI86" s="19">
        <f t="shared" si="6"/>
        <v>68.80881057030831</v>
      </c>
      <c r="AJ86" s="19">
        <f t="shared" si="7"/>
        <v>118.36973318117683</v>
      </c>
      <c r="AK86" s="19"/>
      <c r="AL86" s="19">
        <f t="shared" si="8"/>
        <v>-2.6294292274491862</v>
      </c>
      <c r="AM86" s="19">
        <f t="shared" si="9"/>
        <v>9.0505547646340556</v>
      </c>
      <c r="AN86" s="19">
        <f t="shared" si="35"/>
        <v>9.4247779607693793</v>
      </c>
      <c r="AO86" s="19">
        <f t="shared" si="36"/>
        <v>1.8535396656179763</v>
      </c>
      <c r="AP86" s="19">
        <f t="shared" si="37"/>
        <v>106.1999999999999</v>
      </c>
      <c r="AQ86" s="19">
        <f t="shared" si="54"/>
        <v>54.661464245135882</v>
      </c>
      <c r="AR86" s="19">
        <f t="shared" si="38"/>
        <v>0.57617621140616604</v>
      </c>
      <c r="AS86" s="19">
        <f t="shared" si="39"/>
        <v>0.16739466362353658</v>
      </c>
      <c r="AT86" s="4" t="s">
        <v>0</v>
      </c>
      <c r="AU86" s="4">
        <f t="shared" si="40"/>
        <v>2502</v>
      </c>
      <c r="AV86" s="19">
        <f t="shared" si="10"/>
        <v>69.384986781714474</v>
      </c>
      <c r="AW86" s="19">
        <f t="shared" si="11"/>
        <v>118.53712784480037</v>
      </c>
      <c r="AX86" s="8">
        <f t="shared" si="41"/>
        <v>5</v>
      </c>
      <c r="AY86" s="4">
        <f t="shared" si="42"/>
        <v>12</v>
      </c>
      <c r="AZ86" s="8">
        <f t="shared" si="43"/>
        <v>1005.9</v>
      </c>
      <c r="BA86" s="4">
        <f t="shared" si="44"/>
        <v>0</v>
      </c>
      <c r="BB86" s="4">
        <f t="shared" si="45"/>
        <v>0</v>
      </c>
      <c r="BC86" s="4" t="str">
        <f t="shared" si="46"/>
        <v>G0</v>
      </c>
      <c r="BD86" s="4">
        <f t="shared" si="47"/>
        <v>0</v>
      </c>
      <c r="BE86" s="19">
        <f t="shared" si="48"/>
        <v>0.94243903870922996</v>
      </c>
      <c r="BF86" s="19">
        <f t="shared" si="49"/>
        <v>1.5257247671668934</v>
      </c>
      <c r="BG86" s="19">
        <f t="shared" si="50"/>
        <v>-126.55168477742116</v>
      </c>
      <c r="BH86" s="1" t="str">
        <f t="shared" si="51"/>
        <v>T,2501,68.5,117.3,5,12,1005.8,0,0,G0,0</v>
      </c>
      <c r="BI86" s="1" t="str">
        <f t="shared" si="52"/>
        <v>T,2502,69.4,118.5,5,12,1005.9,0,0,G0,0</v>
      </c>
      <c r="BJ86" s="1" t="str">
        <f t="shared" si="12"/>
        <v>T,2501,68.5,117.3,5,12,1005.8,0,0,G0,0|T,2502,69.4,118.5,5,12,1005.9,0,0,G0,0|</v>
      </c>
      <c r="BK86" s="1" t="str">
        <f t="shared" si="13"/>
        <v>69.1,117.5,5.0,9.4,0.0,54.7,104.4,54.7</v>
      </c>
    </row>
    <row r="87" spans="1:63" x14ac:dyDescent="0.2">
      <c r="A87" s="4">
        <f t="shared" si="55"/>
        <v>5.899999999999995</v>
      </c>
      <c r="B87" s="4">
        <f t="shared" si="14"/>
        <v>29.499999999999975</v>
      </c>
      <c r="C87" s="4">
        <f t="shared" si="15"/>
        <v>0</v>
      </c>
      <c r="D87" s="4">
        <v>1</v>
      </c>
      <c r="E87" s="4">
        <f t="shared" si="16"/>
        <v>5.899999999999995</v>
      </c>
      <c r="F87" s="19">
        <f t="shared" si="0"/>
        <v>0.28274333882307978</v>
      </c>
      <c r="G87" s="19">
        <f t="shared" si="17"/>
        <v>0.31415926535897931</v>
      </c>
      <c r="H87" s="19"/>
      <c r="I87" s="19">
        <f t="shared" si="18"/>
        <v>68.80881057030831</v>
      </c>
      <c r="J87" s="19">
        <f t="shared" si="19"/>
        <v>118.36973318117683</v>
      </c>
      <c r="K87" s="19"/>
      <c r="L87" s="19">
        <f t="shared" si="20"/>
        <v>-2.6294292274491862</v>
      </c>
      <c r="M87" s="19">
        <f t="shared" si="21"/>
        <v>9.0505547646340556</v>
      </c>
      <c r="N87" s="19">
        <f t="shared" si="22"/>
        <v>9.4247779607693793</v>
      </c>
      <c r="O87" s="19">
        <f t="shared" si="23"/>
        <v>1.8535396656179763</v>
      </c>
      <c r="P87" s="19">
        <f t="shared" si="24"/>
        <v>106.1999999999999</v>
      </c>
      <c r="Q87" s="19">
        <f t="shared" si="53"/>
        <v>55.603903283845128</v>
      </c>
      <c r="R87" s="19">
        <f t="shared" si="25"/>
        <v>-0.57617621140616604</v>
      </c>
      <c r="S87" s="19">
        <f t="shared" si="26"/>
        <v>-0.16739466362353658</v>
      </c>
      <c r="T87" s="4" t="s">
        <v>0</v>
      </c>
      <c r="U87" s="4">
        <f t="shared" si="27"/>
        <v>2501</v>
      </c>
      <c r="V87" s="19">
        <f t="shared" si="1"/>
        <v>68.232634358902146</v>
      </c>
      <c r="W87" s="19">
        <f t="shared" si="2"/>
        <v>118.20233851755329</v>
      </c>
      <c r="X87" s="8">
        <f t="shared" si="28"/>
        <v>5</v>
      </c>
      <c r="Y87" s="4">
        <f t="shared" si="3"/>
        <v>12</v>
      </c>
      <c r="Z87" s="8">
        <f t="shared" si="29"/>
        <v>1005.9</v>
      </c>
      <c r="AA87" s="4">
        <f t="shared" si="30"/>
        <v>0</v>
      </c>
      <c r="AB87" s="4">
        <f t="shared" si="31"/>
        <v>0</v>
      </c>
      <c r="AC87" s="4" t="str">
        <f t="shared" si="32"/>
        <v>G0</v>
      </c>
      <c r="AD87" s="4">
        <f t="shared" si="33"/>
        <v>0</v>
      </c>
      <c r="AE87" s="4">
        <f t="shared" si="34"/>
        <v>5.9999999999999947</v>
      </c>
      <c r="AF87" s="19">
        <f t="shared" si="4"/>
        <v>0.31415926535897754</v>
      </c>
      <c r="AG87" s="19">
        <f t="shared" si="5"/>
        <v>0.31415926535897931</v>
      </c>
      <c r="AH87" s="19"/>
      <c r="AI87" s="19">
        <f t="shared" si="6"/>
        <v>68.531695488854623</v>
      </c>
      <c r="AJ87" s="19">
        <f t="shared" si="7"/>
        <v>119.27050983124838</v>
      </c>
      <c r="AK87" s="19"/>
      <c r="AL87" s="19">
        <f t="shared" si="8"/>
        <v>-2.912416558088184</v>
      </c>
      <c r="AM87" s="19">
        <f t="shared" si="9"/>
        <v>8.9634964942246729</v>
      </c>
      <c r="AN87" s="19">
        <f t="shared" si="35"/>
        <v>9.4247779607693793</v>
      </c>
      <c r="AO87" s="19">
        <f t="shared" si="36"/>
        <v>1.8849555921538741</v>
      </c>
      <c r="AP87" s="19">
        <f t="shared" si="37"/>
        <v>107.9999999999999</v>
      </c>
      <c r="AQ87" s="19">
        <f t="shared" si="54"/>
        <v>55.603903283845128</v>
      </c>
      <c r="AR87" s="19">
        <f t="shared" si="38"/>
        <v>0.5706339097770925</v>
      </c>
      <c r="AS87" s="19">
        <f t="shared" si="39"/>
        <v>0.18541019662496741</v>
      </c>
      <c r="AT87" s="4" t="s">
        <v>0</v>
      </c>
      <c r="AU87" s="4">
        <f t="shared" si="40"/>
        <v>2502</v>
      </c>
      <c r="AV87" s="19">
        <f t="shared" si="10"/>
        <v>69.10232939863171</v>
      </c>
      <c r="AW87" s="19">
        <f t="shared" si="11"/>
        <v>119.45592002787335</v>
      </c>
      <c r="AX87" s="8">
        <f t="shared" si="41"/>
        <v>5</v>
      </c>
      <c r="AY87" s="4">
        <f t="shared" si="42"/>
        <v>12</v>
      </c>
      <c r="AZ87" s="8">
        <f t="shared" si="43"/>
        <v>1006</v>
      </c>
      <c r="BA87" s="4">
        <f t="shared" si="44"/>
        <v>0</v>
      </c>
      <c r="BB87" s="4">
        <f t="shared" si="45"/>
        <v>0</v>
      </c>
      <c r="BC87" s="4" t="str">
        <f t="shared" si="46"/>
        <v>G0</v>
      </c>
      <c r="BD87" s="4">
        <f t="shared" si="47"/>
        <v>0</v>
      </c>
      <c r="BE87" s="19">
        <f t="shared" si="48"/>
        <v>0.94243903870924473</v>
      </c>
      <c r="BF87" s="19">
        <f t="shared" si="49"/>
        <v>1.5257247671669132</v>
      </c>
      <c r="BG87" s="19">
        <f t="shared" si="50"/>
        <v>-124.75168477742055</v>
      </c>
      <c r="BH87" s="1" t="str">
        <f t="shared" si="51"/>
        <v>T,2501,68.2,118.2,5,12,1005.9,0,0,G0,0</v>
      </c>
      <c r="BI87" s="1" t="str">
        <f t="shared" si="52"/>
        <v>T,2502,69.1,119.5,5,12,1006.0,0,0,G0,0</v>
      </c>
      <c r="BJ87" s="1" t="str">
        <f t="shared" si="12"/>
        <v/>
      </c>
      <c r="BK87" s="1" t="str">
        <f t="shared" si="13"/>
        <v>68.8,118.4,5.0,9.4,0.0,55.6,106.2,55.6</v>
      </c>
    </row>
    <row r="88" spans="1:63" x14ac:dyDescent="0.2">
      <c r="A88" s="4">
        <f t="shared" si="55"/>
        <v>5.9999999999999947</v>
      </c>
      <c r="B88" s="4">
        <f t="shared" si="14"/>
        <v>29.999999999999972</v>
      </c>
      <c r="C88" s="4">
        <f t="shared" si="15"/>
        <v>1</v>
      </c>
      <c r="D88" s="4">
        <v>1</v>
      </c>
      <c r="E88" s="4">
        <f t="shared" si="16"/>
        <v>5.9999999999999947</v>
      </c>
      <c r="F88" s="19">
        <f t="shared" si="0"/>
        <v>0.31415926535897754</v>
      </c>
      <c r="G88" s="19">
        <f t="shared" si="17"/>
        <v>0.31415926535897931</v>
      </c>
      <c r="H88" s="19"/>
      <c r="I88" s="19">
        <f t="shared" si="18"/>
        <v>68.531695488854623</v>
      </c>
      <c r="J88" s="19">
        <f t="shared" si="19"/>
        <v>119.27050983124838</v>
      </c>
      <c r="K88" s="19"/>
      <c r="L88" s="19">
        <f t="shared" si="20"/>
        <v>-2.912416558088184</v>
      </c>
      <c r="M88" s="19">
        <f t="shared" si="21"/>
        <v>8.9634964942246729</v>
      </c>
      <c r="N88" s="19">
        <f t="shared" si="22"/>
        <v>9.4247779607693793</v>
      </c>
      <c r="O88" s="19">
        <f t="shared" si="23"/>
        <v>1.8849555921538741</v>
      </c>
      <c r="P88" s="19">
        <f t="shared" si="24"/>
        <v>107.9999999999999</v>
      </c>
      <c r="Q88" s="19">
        <f t="shared" si="53"/>
        <v>56.546342322554374</v>
      </c>
      <c r="R88" s="19">
        <f t="shared" si="25"/>
        <v>-0.5706339097770925</v>
      </c>
      <c r="S88" s="19">
        <f t="shared" si="26"/>
        <v>-0.18541019662496741</v>
      </c>
      <c r="T88" s="4" t="s">
        <v>0</v>
      </c>
      <c r="U88" s="4">
        <f t="shared" si="27"/>
        <v>2501</v>
      </c>
      <c r="V88" s="19">
        <f t="shared" si="1"/>
        <v>67.961061579077537</v>
      </c>
      <c r="W88" s="19">
        <f t="shared" si="2"/>
        <v>119.0850996346234</v>
      </c>
      <c r="X88" s="8">
        <f t="shared" si="28"/>
        <v>5</v>
      </c>
      <c r="Y88" s="4">
        <f t="shared" si="3"/>
        <v>12</v>
      </c>
      <c r="Z88" s="8">
        <f t="shared" si="29"/>
        <v>1006</v>
      </c>
      <c r="AA88" s="4">
        <f t="shared" si="30"/>
        <v>0</v>
      </c>
      <c r="AB88" s="4">
        <f t="shared" si="31"/>
        <v>0</v>
      </c>
      <c r="AC88" s="4" t="str">
        <f t="shared" si="32"/>
        <v>G0</v>
      </c>
      <c r="AD88" s="4">
        <f t="shared" si="33"/>
        <v>0</v>
      </c>
      <c r="AE88" s="4">
        <f t="shared" si="34"/>
        <v>6.0999999999999943</v>
      </c>
      <c r="AF88" s="19">
        <f t="shared" si="4"/>
        <v>0.34557519189487551</v>
      </c>
      <c r="AG88" s="19">
        <f t="shared" si="5"/>
        <v>0.31415926535897931</v>
      </c>
      <c r="AH88" s="19"/>
      <c r="AI88" s="19">
        <f t="shared" si="6"/>
        <v>68.226423068626787</v>
      </c>
      <c r="AJ88" s="19">
        <f t="shared" si="7"/>
        <v>120.16213760735869</v>
      </c>
      <c r="AK88" s="19"/>
      <c r="AL88" s="19">
        <f t="shared" si="8"/>
        <v>-3.1925296852046627</v>
      </c>
      <c r="AM88" s="19">
        <f t="shared" si="9"/>
        <v>8.8675923349515351</v>
      </c>
      <c r="AN88" s="19">
        <f t="shared" si="35"/>
        <v>9.4247779607693776</v>
      </c>
      <c r="AO88" s="19">
        <f t="shared" si="36"/>
        <v>1.9163715186897721</v>
      </c>
      <c r="AP88" s="19">
        <f t="shared" si="37"/>
        <v>109.7999999999999</v>
      </c>
      <c r="AQ88" s="19">
        <f t="shared" si="54"/>
        <v>56.546342322554359</v>
      </c>
      <c r="AR88" s="19">
        <f t="shared" si="38"/>
        <v>0.56452846137253565</v>
      </c>
      <c r="AS88" s="19">
        <f t="shared" si="39"/>
        <v>0.20324275214717383</v>
      </c>
      <c r="AT88" s="4" t="s">
        <v>0</v>
      </c>
      <c r="AU88" s="4">
        <f t="shared" si="40"/>
        <v>2502</v>
      </c>
      <c r="AV88" s="19">
        <f t="shared" si="10"/>
        <v>68.790951529999319</v>
      </c>
      <c r="AW88" s="19">
        <f t="shared" si="11"/>
        <v>120.36538035950586</v>
      </c>
      <c r="AX88" s="8">
        <f t="shared" si="41"/>
        <v>5</v>
      </c>
      <c r="AY88" s="4">
        <f t="shared" si="42"/>
        <v>12</v>
      </c>
      <c r="AZ88" s="8">
        <f t="shared" si="43"/>
        <v>1006.1</v>
      </c>
      <c r="BA88" s="4">
        <f t="shared" si="44"/>
        <v>0</v>
      </c>
      <c r="BB88" s="4">
        <f t="shared" si="45"/>
        <v>0</v>
      </c>
      <c r="BC88" s="4" t="str">
        <f t="shared" si="46"/>
        <v>G0</v>
      </c>
      <c r="BD88" s="4">
        <f t="shared" si="47"/>
        <v>0</v>
      </c>
      <c r="BE88" s="19">
        <f t="shared" si="48"/>
        <v>0.94243903870923196</v>
      </c>
      <c r="BF88" s="19">
        <f t="shared" si="49"/>
        <v>1.525724767166907</v>
      </c>
      <c r="BG88" s="19">
        <f t="shared" si="50"/>
        <v>-122.95168477742102</v>
      </c>
      <c r="BH88" s="1" t="str">
        <f t="shared" si="51"/>
        <v>T,2501,68.0,119.1,5,12,1006.0,0,0,G0,0</v>
      </c>
      <c r="BI88" s="1" t="str">
        <f t="shared" si="52"/>
        <v>T,2502,68.8,120.4,5,12,1006.1,0,0,G0,0</v>
      </c>
      <c r="BJ88" s="1" t="str">
        <f t="shared" si="12"/>
        <v>T,2501,68.0,119.1,5,12,1006.0,0,0,G0,0|T,2502,68.8,120.4,5,12,1006.1,0,0,G0,0|</v>
      </c>
      <c r="BK88" s="1" t="str">
        <f t="shared" si="13"/>
        <v>68.5,119.3,5.0,9.4,0.0,56.5,108.0,56.5</v>
      </c>
    </row>
    <row r="89" spans="1:63" x14ac:dyDescent="0.2">
      <c r="A89" s="4">
        <f t="shared" si="55"/>
        <v>6.0999999999999943</v>
      </c>
      <c r="B89" s="4">
        <f t="shared" si="14"/>
        <v>30.499999999999972</v>
      </c>
      <c r="C89" s="4">
        <f t="shared" si="15"/>
        <v>0</v>
      </c>
      <c r="D89" s="4">
        <v>1</v>
      </c>
      <c r="E89" s="4">
        <f t="shared" si="16"/>
        <v>6.0999999999999943</v>
      </c>
      <c r="F89" s="19">
        <f t="shared" si="0"/>
        <v>0.34557519189487551</v>
      </c>
      <c r="G89" s="19">
        <f t="shared" si="17"/>
        <v>0.31415926535897931</v>
      </c>
      <c r="H89" s="19"/>
      <c r="I89" s="19">
        <f t="shared" si="18"/>
        <v>68.226423068626787</v>
      </c>
      <c r="J89" s="19">
        <f t="shared" si="19"/>
        <v>120.16213760735869</v>
      </c>
      <c r="K89" s="19"/>
      <c r="L89" s="19">
        <f t="shared" si="20"/>
        <v>-3.1925296852046627</v>
      </c>
      <c r="M89" s="19">
        <f t="shared" si="21"/>
        <v>8.8675923349515351</v>
      </c>
      <c r="N89" s="19">
        <f t="shared" si="22"/>
        <v>9.4247779607693776</v>
      </c>
      <c r="O89" s="19">
        <f t="shared" si="23"/>
        <v>1.9163715186897721</v>
      </c>
      <c r="P89" s="19">
        <f t="shared" si="24"/>
        <v>109.7999999999999</v>
      </c>
      <c r="Q89" s="19">
        <f t="shared" si="53"/>
        <v>57.488781361263605</v>
      </c>
      <c r="R89" s="19">
        <f t="shared" si="25"/>
        <v>-0.56452846137253565</v>
      </c>
      <c r="S89" s="19">
        <f t="shared" si="26"/>
        <v>-0.20324275214717383</v>
      </c>
      <c r="T89" s="4" t="s">
        <v>0</v>
      </c>
      <c r="U89" s="4">
        <f t="shared" si="27"/>
        <v>2501</v>
      </c>
      <c r="V89" s="19">
        <f t="shared" si="1"/>
        <v>67.661894607254254</v>
      </c>
      <c r="W89" s="19">
        <f t="shared" si="2"/>
        <v>119.95889485521151</v>
      </c>
      <c r="X89" s="8">
        <f t="shared" si="28"/>
        <v>5</v>
      </c>
      <c r="Y89" s="4">
        <f t="shared" si="3"/>
        <v>12</v>
      </c>
      <c r="Z89" s="8">
        <f t="shared" si="29"/>
        <v>1006.1</v>
      </c>
      <c r="AA89" s="4">
        <f t="shared" si="30"/>
        <v>0</v>
      </c>
      <c r="AB89" s="4">
        <f t="shared" si="31"/>
        <v>0</v>
      </c>
      <c r="AC89" s="4" t="str">
        <f t="shared" si="32"/>
        <v>G0</v>
      </c>
      <c r="AD89" s="4">
        <f t="shared" si="33"/>
        <v>0</v>
      </c>
      <c r="AE89" s="4">
        <f t="shared" si="34"/>
        <v>6.199999999999994</v>
      </c>
      <c r="AF89" s="19">
        <f t="shared" si="4"/>
        <v>0.37699111843077326</v>
      </c>
      <c r="AG89" s="19">
        <f t="shared" si="5"/>
        <v>0.31415926535897931</v>
      </c>
      <c r="AH89" s="19"/>
      <c r="AI89" s="19">
        <f t="shared" si="6"/>
        <v>67.893294576647563</v>
      </c>
      <c r="AJ89" s="19">
        <f t="shared" si="7"/>
        <v>121.04373658054028</v>
      </c>
      <c r="AK89" s="19"/>
      <c r="AL89" s="19">
        <f t="shared" si="8"/>
        <v>-3.4694921709606219</v>
      </c>
      <c r="AM89" s="19">
        <f t="shared" si="9"/>
        <v>8.7629369326411997</v>
      </c>
      <c r="AN89" s="19">
        <f t="shared" si="35"/>
        <v>9.4247779607693793</v>
      </c>
      <c r="AO89" s="19">
        <f t="shared" si="36"/>
        <v>1.9477874452256698</v>
      </c>
      <c r="AP89" s="19">
        <f t="shared" si="37"/>
        <v>111.59999999999989</v>
      </c>
      <c r="AQ89" s="19">
        <f t="shared" si="54"/>
        <v>57.488781361263598</v>
      </c>
      <c r="AR89" s="19">
        <f t="shared" si="38"/>
        <v>0.5578658915329513</v>
      </c>
      <c r="AS89" s="19">
        <f t="shared" si="39"/>
        <v>0.22087473161080565</v>
      </c>
      <c r="AT89" s="4" t="s">
        <v>0</v>
      </c>
      <c r="AU89" s="4">
        <f t="shared" si="40"/>
        <v>2502</v>
      </c>
      <c r="AV89" s="19">
        <f t="shared" si="10"/>
        <v>68.451160468180518</v>
      </c>
      <c r="AW89" s="19">
        <f t="shared" si="11"/>
        <v>121.26461131215109</v>
      </c>
      <c r="AX89" s="8">
        <f t="shared" si="41"/>
        <v>5</v>
      </c>
      <c r="AY89" s="4">
        <f t="shared" si="42"/>
        <v>12</v>
      </c>
      <c r="AZ89" s="8">
        <f t="shared" si="43"/>
        <v>1006.2</v>
      </c>
      <c r="BA89" s="4">
        <f t="shared" si="44"/>
        <v>0</v>
      </c>
      <c r="BB89" s="4">
        <f t="shared" si="45"/>
        <v>0</v>
      </c>
      <c r="BC89" s="4" t="str">
        <f t="shared" si="46"/>
        <v>G0</v>
      </c>
      <c r="BD89" s="4">
        <f t="shared" si="47"/>
        <v>0</v>
      </c>
      <c r="BE89" s="19">
        <f t="shared" si="48"/>
        <v>0.94243903870923995</v>
      </c>
      <c r="BF89" s="19">
        <f t="shared" si="49"/>
        <v>1.5257247671669099</v>
      </c>
      <c r="BG89" s="19">
        <f t="shared" si="50"/>
        <v>-121.15168477742104</v>
      </c>
      <c r="BH89" s="1" t="str">
        <f t="shared" si="51"/>
        <v>T,2501,67.7,120.0,5,12,1006.1,0,0,G0,0</v>
      </c>
      <c r="BI89" s="1" t="str">
        <f t="shared" si="52"/>
        <v>T,2502,68.5,121.3,5,12,1006.2,0,0,G0,0</v>
      </c>
      <c r="BJ89" s="1" t="str">
        <f t="shared" si="12"/>
        <v/>
      </c>
      <c r="BK89" s="1" t="str">
        <f t="shared" si="13"/>
        <v>68.2,120.2,5.0,9.4,0.0,57.5,109.8,57.5</v>
      </c>
    </row>
    <row r="90" spans="1:63" x14ac:dyDescent="0.2">
      <c r="A90" s="4">
        <f t="shared" si="55"/>
        <v>6.199999999999994</v>
      </c>
      <c r="B90" s="4">
        <f t="shared" si="14"/>
        <v>30.999999999999968</v>
      </c>
      <c r="C90" s="4">
        <f t="shared" si="15"/>
        <v>1</v>
      </c>
      <c r="D90" s="4">
        <v>1</v>
      </c>
      <c r="E90" s="4">
        <f t="shared" si="16"/>
        <v>6.199999999999994</v>
      </c>
      <c r="F90" s="19">
        <f t="shared" si="0"/>
        <v>0.37699111843077326</v>
      </c>
      <c r="G90" s="19">
        <f t="shared" si="17"/>
        <v>0.31415926535897931</v>
      </c>
      <c r="H90" s="19"/>
      <c r="I90" s="19">
        <f t="shared" si="18"/>
        <v>67.893294576647563</v>
      </c>
      <c r="J90" s="19">
        <f t="shared" si="19"/>
        <v>121.04373658054028</v>
      </c>
      <c r="K90" s="19"/>
      <c r="L90" s="19">
        <f t="shared" si="20"/>
        <v>-3.4694921709606219</v>
      </c>
      <c r="M90" s="19">
        <f t="shared" si="21"/>
        <v>8.7629369326411997</v>
      </c>
      <c r="N90" s="19">
        <f t="shared" si="22"/>
        <v>9.4247779607693793</v>
      </c>
      <c r="O90" s="19">
        <f t="shared" si="23"/>
        <v>1.9477874452256698</v>
      </c>
      <c r="P90" s="19">
        <f t="shared" si="24"/>
        <v>111.59999999999989</v>
      </c>
      <c r="Q90" s="19">
        <f t="shared" si="53"/>
        <v>58.431220399972844</v>
      </c>
      <c r="R90" s="19">
        <f t="shared" si="25"/>
        <v>-0.5578658915329513</v>
      </c>
      <c r="S90" s="19">
        <f t="shared" si="26"/>
        <v>-0.22087473161080565</v>
      </c>
      <c r="T90" s="4" t="s">
        <v>0</v>
      </c>
      <c r="U90" s="4">
        <f t="shared" si="27"/>
        <v>2501</v>
      </c>
      <c r="V90" s="19">
        <f t="shared" si="1"/>
        <v>67.335428685114607</v>
      </c>
      <c r="W90" s="19">
        <f t="shared" si="2"/>
        <v>120.82286184892948</v>
      </c>
      <c r="X90" s="8">
        <f t="shared" si="28"/>
        <v>5</v>
      </c>
      <c r="Y90" s="4">
        <f t="shared" si="3"/>
        <v>12</v>
      </c>
      <c r="Z90" s="8">
        <f t="shared" si="29"/>
        <v>1006.2</v>
      </c>
      <c r="AA90" s="4">
        <f t="shared" si="30"/>
        <v>0</v>
      </c>
      <c r="AB90" s="4">
        <f t="shared" si="31"/>
        <v>0</v>
      </c>
      <c r="AC90" s="4" t="str">
        <f t="shared" si="32"/>
        <v>G0</v>
      </c>
      <c r="AD90" s="4">
        <f t="shared" si="33"/>
        <v>0</v>
      </c>
      <c r="AE90" s="4">
        <f t="shared" si="34"/>
        <v>6.2999999999999936</v>
      </c>
      <c r="AF90" s="19">
        <f t="shared" si="4"/>
        <v>0.40840704496667102</v>
      </c>
      <c r="AG90" s="19">
        <f t="shared" si="5"/>
        <v>0.31415926535897931</v>
      </c>
      <c r="AH90" s="19"/>
      <c r="AI90" s="19">
        <f t="shared" si="6"/>
        <v>67.532638770519469</v>
      </c>
      <c r="AJ90" s="19">
        <f t="shared" si="7"/>
        <v>121.91443671904337</v>
      </c>
      <c r="AK90" s="19"/>
      <c r="AL90" s="19">
        <f t="shared" si="8"/>
        <v>-3.7430306868207097</v>
      </c>
      <c r="AM90" s="19">
        <f t="shared" si="9"/>
        <v>8.649633569540546</v>
      </c>
      <c r="AN90" s="19">
        <f t="shared" si="35"/>
        <v>9.4247779607693811</v>
      </c>
      <c r="AO90" s="19">
        <f t="shared" si="36"/>
        <v>1.9792033717615674</v>
      </c>
      <c r="AP90" s="19">
        <f t="shared" si="37"/>
        <v>113.39999999999986</v>
      </c>
      <c r="AQ90" s="19">
        <f t="shared" si="54"/>
        <v>58.431220399972837</v>
      </c>
      <c r="AR90" s="19">
        <f t="shared" si="38"/>
        <v>0.55065277541038926</v>
      </c>
      <c r="AS90" s="19">
        <f t="shared" si="39"/>
        <v>0.23828873438086703</v>
      </c>
      <c r="AT90" s="4" t="s">
        <v>0</v>
      </c>
      <c r="AU90" s="4">
        <f t="shared" si="40"/>
        <v>2502</v>
      </c>
      <c r="AV90" s="19">
        <f t="shared" si="10"/>
        <v>68.083291545929853</v>
      </c>
      <c r="AW90" s="19">
        <f t="shared" si="11"/>
        <v>122.15272545342424</v>
      </c>
      <c r="AX90" s="8">
        <f t="shared" si="41"/>
        <v>5</v>
      </c>
      <c r="AY90" s="4">
        <f t="shared" si="42"/>
        <v>12</v>
      </c>
      <c r="AZ90" s="8">
        <f t="shared" si="43"/>
        <v>1006.3</v>
      </c>
      <c r="BA90" s="4">
        <f t="shared" si="44"/>
        <v>0</v>
      </c>
      <c r="BB90" s="4">
        <f t="shared" si="45"/>
        <v>0</v>
      </c>
      <c r="BC90" s="4" t="str">
        <f t="shared" si="46"/>
        <v>G0</v>
      </c>
      <c r="BD90" s="4">
        <f t="shared" si="47"/>
        <v>0</v>
      </c>
      <c r="BE90" s="19">
        <f t="shared" si="48"/>
        <v>0.9424390387092374</v>
      </c>
      <c r="BF90" s="19">
        <f t="shared" si="49"/>
        <v>1.5257247671669236</v>
      </c>
      <c r="BG90" s="19">
        <f t="shared" si="50"/>
        <v>-119.3516847774214</v>
      </c>
      <c r="BH90" s="1" t="str">
        <f t="shared" si="51"/>
        <v>T,2501,67.3,120.8,5,12,1006.2,0,0,G0,0</v>
      </c>
      <c r="BI90" s="1" t="str">
        <f t="shared" si="52"/>
        <v>T,2502,68.1,122.2,5,12,1006.3,0,0,G0,0</v>
      </c>
      <c r="BJ90" s="1" t="str">
        <f t="shared" si="12"/>
        <v>T,2501,67.3,120.8,5,12,1006.2,0,0,G0,0|T,2502,68.1,122.2,5,12,1006.3,0,0,G0,0|</v>
      </c>
      <c r="BK90" s="1" t="str">
        <f t="shared" si="13"/>
        <v>67.9,121.0,5.0,9.4,0.0,58.4,111.6,58.4</v>
      </c>
    </row>
    <row r="91" spans="1:63" x14ac:dyDescent="0.2">
      <c r="A91" s="4">
        <f t="shared" si="55"/>
        <v>6.2999999999999936</v>
      </c>
      <c r="B91" s="4">
        <f t="shared" si="14"/>
        <v>31.499999999999968</v>
      </c>
      <c r="C91" s="4">
        <f t="shared" si="15"/>
        <v>0</v>
      </c>
      <c r="D91" s="4">
        <v>1</v>
      </c>
      <c r="E91" s="4">
        <f t="shared" si="16"/>
        <v>6.2999999999999936</v>
      </c>
      <c r="F91" s="19">
        <f t="shared" si="0"/>
        <v>0.40840704496667102</v>
      </c>
      <c r="G91" s="19">
        <f t="shared" si="17"/>
        <v>0.31415926535897931</v>
      </c>
      <c r="H91" s="19"/>
      <c r="I91" s="19">
        <f t="shared" si="18"/>
        <v>67.532638770519469</v>
      </c>
      <c r="J91" s="19">
        <f t="shared" si="19"/>
        <v>121.91443671904337</v>
      </c>
      <c r="K91" s="19"/>
      <c r="L91" s="19">
        <f t="shared" si="20"/>
        <v>-3.7430306868207097</v>
      </c>
      <c r="M91" s="19">
        <f t="shared" si="21"/>
        <v>8.649633569540546</v>
      </c>
      <c r="N91" s="19">
        <f t="shared" si="22"/>
        <v>9.4247779607693811</v>
      </c>
      <c r="O91" s="19">
        <f t="shared" si="23"/>
        <v>1.9792033717615674</v>
      </c>
      <c r="P91" s="19">
        <f t="shared" si="24"/>
        <v>113.39999999999986</v>
      </c>
      <c r="Q91" s="19">
        <f t="shared" si="53"/>
        <v>59.373659438682083</v>
      </c>
      <c r="R91" s="19">
        <f t="shared" si="25"/>
        <v>-0.55065277541038926</v>
      </c>
      <c r="S91" s="19">
        <f t="shared" si="26"/>
        <v>-0.23828873438086703</v>
      </c>
      <c r="T91" s="4" t="s">
        <v>0</v>
      </c>
      <c r="U91" s="4">
        <f t="shared" si="27"/>
        <v>2501</v>
      </c>
      <c r="V91" s="19">
        <f t="shared" si="1"/>
        <v>66.981985995109085</v>
      </c>
      <c r="W91" s="19">
        <f t="shared" si="2"/>
        <v>121.67614798466249</v>
      </c>
      <c r="X91" s="8">
        <f t="shared" si="28"/>
        <v>5</v>
      </c>
      <c r="Y91" s="4">
        <f t="shared" si="3"/>
        <v>12</v>
      </c>
      <c r="Z91" s="8">
        <f t="shared" si="29"/>
        <v>1006.3</v>
      </c>
      <c r="AA91" s="4">
        <f t="shared" si="30"/>
        <v>0</v>
      </c>
      <c r="AB91" s="4">
        <f t="shared" si="31"/>
        <v>0</v>
      </c>
      <c r="AC91" s="4" t="str">
        <f t="shared" si="32"/>
        <v>G0</v>
      </c>
      <c r="AD91" s="4">
        <f t="shared" si="33"/>
        <v>0</v>
      </c>
      <c r="AE91" s="4">
        <f t="shared" si="34"/>
        <v>6.3999999999999932</v>
      </c>
      <c r="AF91" s="19">
        <f t="shared" si="4"/>
        <v>0.43982297150256899</v>
      </c>
      <c r="AG91" s="19">
        <f t="shared" si="5"/>
        <v>0.31415926535897931</v>
      </c>
      <c r="AH91" s="19"/>
      <c r="AI91" s="19">
        <f t="shared" si="6"/>
        <v>67.144811573980604</v>
      </c>
      <c r="AJ91" s="19">
        <f t="shared" si="7"/>
        <v>122.77337874695212</v>
      </c>
      <c r="AK91" s="19"/>
      <c r="AL91" s="19">
        <f t="shared" si="8"/>
        <v>-4.0128752832944787</v>
      </c>
      <c r="AM91" s="19">
        <f t="shared" si="9"/>
        <v>8.5277940623896669</v>
      </c>
      <c r="AN91" s="19">
        <f t="shared" si="35"/>
        <v>9.4247779607693776</v>
      </c>
      <c r="AO91" s="19">
        <f t="shared" si="36"/>
        <v>2.0106192982974656</v>
      </c>
      <c r="AP91" s="19">
        <f t="shared" si="37"/>
        <v>115.19999999999987</v>
      </c>
      <c r="AQ91" s="19">
        <f t="shared" si="54"/>
        <v>59.373659438682076</v>
      </c>
      <c r="AR91" s="19">
        <f t="shared" si="38"/>
        <v>0.5428962314796123</v>
      </c>
      <c r="AS91" s="19">
        <f t="shared" si="39"/>
        <v>0.25546757493904243</v>
      </c>
      <c r="AT91" s="4" t="s">
        <v>0</v>
      </c>
      <c r="AU91" s="4">
        <f t="shared" si="40"/>
        <v>2502</v>
      </c>
      <c r="AV91" s="19">
        <f t="shared" si="10"/>
        <v>67.687707805460221</v>
      </c>
      <c r="AW91" s="19">
        <f t="shared" si="11"/>
        <v>123.02884632189117</v>
      </c>
      <c r="AX91" s="8">
        <f t="shared" si="41"/>
        <v>5</v>
      </c>
      <c r="AY91" s="4">
        <f t="shared" si="42"/>
        <v>12</v>
      </c>
      <c r="AZ91" s="8">
        <f t="shared" si="43"/>
        <v>1006.4</v>
      </c>
      <c r="BA91" s="4">
        <f t="shared" si="44"/>
        <v>0</v>
      </c>
      <c r="BB91" s="4">
        <f t="shared" si="45"/>
        <v>0</v>
      </c>
      <c r="BC91" s="4" t="str">
        <f t="shared" si="46"/>
        <v>G0</v>
      </c>
      <c r="BD91" s="4">
        <f t="shared" si="47"/>
        <v>0</v>
      </c>
      <c r="BE91" s="19">
        <f t="shared" si="48"/>
        <v>0.9424390387092404</v>
      </c>
      <c r="BF91" s="19">
        <f t="shared" si="49"/>
        <v>1.5257247671669039</v>
      </c>
      <c r="BG91" s="19">
        <f t="shared" si="50"/>
        <v>-117.55168477742049</v>
      </c>
      <c r="BH91" s="1" t="str">
        <f t="shared" si="51"/>
        <v>T,2501,67.0,121.7,5,12,1006.3,0,0,G0,0</v>
      </c>
      <c r="BI91" s="1" t="str">
        <f t="shared" si="52"/>
        <v>T,2502,67.7,123.0,5,12,1006.4,0,0,G0,0</v>
      </c>
      <c r="BJ91" s="1" t="str">
        <f t="shared" si="12"/>
        <v/>
      </c>
      <c r="BK91" s="1" t="str">
        <f t="shared" si="13"/>
        <v>67.5,121.9,5.0,9.4,0.0,59.4,113.4,59.4</v>
      </c>
    </row>
    <row r="92" spans="1:63" x14ac:dyDescent="0.2">
      <c r="A92" s="4">
        <f t="shared" si="55"/>
        <v>6.3999999999999932</v>
      </c>
      <c r="B92" s="4">
        <f t="shared" si="14"/>
        <v>31.999999999999964</v>
      </c>
      <c r="C92" s="4">
        <f t="shared" si="15"/>
        <v>1</v>
      </c>
      <c r="D92" s="4">
        <v>1</v>
      </c>
      <c r="E92" s="4">
        <f t="shared" si="16"/>
        <v>6.3999999999999932</v>
      </c>
      <c r="F92" s="19">
        <f t="shared" ref="F92:F155" si="56">$B$14 + $D$14*$E92 + 0.5*$F$14*$E92*$E92</f>
        <v>0.43982297150256899</v>
      </c>
      <c r="G92" s="19">
        <f t="shared" si="17"/>
        <v>0.31415926535897931</v>
      </c>
      <c r="H92" s="19"/>
      <c r="I92" s="19">
        <f t="shared" si="18"/>
        <v>67.144811573980604</v>
      </c>
      <c r="J92" s="19">
        <f t="shared" si="19"/>
        <v>122.77337874695212</v>
      </c>
      <c r="K92" s="19"/>
      <c r="L92" s="19">
        <f t="shared" si="20"/>
        <v>-4.0128752832944787</v>
      </c>
      <c r="M92" s="19">
        <f t="shared" si="21"/>
        <v>8.5277940623896669</v>
      </c>
      <c r="N92" s="19">
        <f t="shared" si="22"/>
        <v>9.4247779607693776</v>
      </c>
      <c r="O92" s="19">
        <f t="shared" si="23"/>
        <v>2.0106192982974656</v>
      </c>
      <c r="P92" s="19">
        <f t="shared" si="24"/>
        <v>115.19999999999987</v>
      </c>
      <c r="Q92" s="19">
        <f t="shared" si="53"/>
        <v>60.316098477391321</v>
      </c>
      <c r="R92" s="19">
        <f t="shared" si="25"/>
        <v>-0.5428962314796123</v>
      </c>
      <c r="S92" s="19">
        <f t="shared" si="26"/>
        <v>-0.25546757493904243</v>
      </c>
      <c r="T92" s="4" t="s">
        <v>0</v>
      </c>
      <c r="U92" s="4">
        <f t="shared" si="27"/>
        <v>2501</v>
      </c>
      <c r="V92" s="19">
        <f t="shared" ref="V92:V155" si="57">I92+R92</f>
        <v>66.601915342500988</v>
      </c>
      <c r="W92" s="19">
        <f t="shared" ref="W92:W155" si="58">J92+S92</f>
        <v>122.51791117201307</v>
      </c>
      <c r="X92" s="8">
        <f t="shared" si="28"/>
        <v>5</v>
      </c>
      <c r="Y92" s="4">
        <f t="shared" ref="Y92:Y155" si="59">$B$22</f>
        <v>12</v>
      </c>
      <c r="Z92" s="8">
        <f t="shared" si="29"/>
        <v>1006.4</v>
      </c>
      <c r="AA92" s="4">
        <f t="shared" si="30"/>
        <v>0</v>
      </c>
      <c r="AB92" s="4">
        <f t="shared" si="31"/>
        <v>0</v>
      </c>
      <c r="AC92" s="4" t="str">
        <f t="shared" si="32"/>
        <v>G0</v>
      </c>
      <c r="AD92" s="4">
        <f t="shared" si="33"/>
        <v>0</v>
      </c>
      <c r="AE92" s="4">
        <f t="shared" si="34"/>
        <v>6.4999999999999929</v>
      </c>
      <c r="AF92" s="19">
        <f t="shared" ref="AF92:AF155" si="60">$B$14 + $D$14*$AE92 + 0.5*$F$14*$AE92*$AE92</f>
        <v>0.47123889803846675</v>
      </c>
      <c r="AG92" s="19">
        <f t="shared" ref="AG92:AG155" si="61">$D$14+ $F$14*$AE92</f>
        <v>0.31415926535897931</v>
      </c>
      <c r="AH92" s="19"/>
      <c r="AI92" s="19">
        <f t="shared" ref="AI92:AI155" si="62">$B$7 + $B$10*$AE92 + 0.5*$B$12*$AE92*$AE92 + $B$13*COS(AF92)</f>
        <v>66.730195725651072</v>
      </c>
      <c r="AJ92" s="19">
        <f t="shared" ref="AJ92:AJ155" si="63">$D$7 + $D$10*$AE92 + 0.5*$D$12*$AE92*$AE92 + $B$13*SIN(AF92)</f>
        <v>123.61971499218635</v>
      </c>
      <c r="AK92" s="19"/>
      <c r="AL92" s="19">
        <f t="shared" ref="AL92:AL155" si="64">$B$10 + $B$12*$AE92 - $B$13*SIN(AF92)*AG92</f>
        <v>-4.2787596563439383</v>
      </c>
      <c r="AM92" s="19">
        <f t="shared" ref="AM92:AM155" si="65">$D$10 + $D$12*$AE92 + $B$13*COS(AF92)*AG92</f>
        <v>8.397538652072269</v>
      </c>
      <c r="AN92" s="19">
        <f t="shared" si="35"/>
        <v>9.4247779607693811</v>
      </c>
      <c r="AO92" s="19">
        <f t="shared" si="36"/>
        <v>2.0420352248333629</v>
      </c>
      <c r="AP92" s="19">
        <f t="shared" si="37"/>
        <v>116.99999999999984</v>
      </c>
      <c r="AQ92" s="19">
        <f t="shared" si="54"/>
        <v>60.316098477391307</v>
      </c>
      <c r="AR92" s="19">
        <f t="shared" si="38"/>
        <v>0.53460391451302147</v>
      </c>
      <c r="AS92" s="19">
        <f t="shared" si="39"/>
        <v>0.27239429984372659</v>
      </c>
      <c r="AT92" s="4" t="s">
        <v>0</v>
      </c>
      <c r="AU92" s="4">
        <f t="shared" si="40"/>
        <v>2502</v>
      </c>
      <c r="AV92" s="19">
        <f t="shared" ref="AV92:AV155" si="66">AI92+AR92</f>
        <v>67.2647996401641</v>
      </c>
      <c r="AW92" s="19">
        <f t="shared" ref="AW92:AW155" si="67">AJ92+AS92</f>
        <v>123.89210929203007</v>
      </c>
      <c r="AX92" s="8">
        <f t="shared" si="41"/>
        <v>5</v>
      </c>
      <c r="AY92" s="4">
        <f t="shared" si="42"/>
        <v>12</v>
      </c>
      <c r="AZ92" s="8">
        <f t="shared" si="43"/>
        <v>1006.5</v>
      </c>
      <c r="BA92" s="4">
        <f t="shared" si="44"/>
        <v>0</v>
      </c>
      <c r="BB92" s="4">
        <f t="shared" si="45"/>
        <v>0</v>
      </c>
      <c r="BC92" s="4" t="str">
        <f t="shared" si="46"/>
        <v>G0</v>
      </c>
      <c r="BD92" s="4">
        <f t="shared" si="47"/>
        <v>0</v>
      </c>
      <c r="BE92" s="19">
        <f t="shared" si="48"/>
        <v>0.94243903870923496</v>
      </c>
      <c r="BF92" s="19">
        <f t="shared" si="49"/>
        <v>1.5257247671669263</v>
      </c>
      <c r="BG92" s="19">
        <f t="shared" si="50"/>
        <v>-115.75168477742199</v>
      </c>
      <c r="BH92" s="1" t="str">
        <f t="shared" si="51"/>
        <v>T,2501,66.6,122.5,5,12,1006.4,0,0,G0,0</v>
      </c>
      <c r="BI92" s="1" t="str">
        <f t="shared" si="52"/>
        <v>T,2502,67.3,123.9,5,12,1006.5,0,0,G0,0</v>
      </c>
      <c r="BJ92" s="1" t="str">
        <f t="shared" ref="BJ92:BJ155" si="68">IF(C92=1,CONCATENATE(BH92,$BH$25,BI92,$BH$25),"")</f>
        <v>T,2501,66.6,122.5,5,12,1006.4,0,0,G0,0|T,2502,67.3,123.9,5,12,1006.5,0,0,G0,0|</v>
      </c>
      <c r="BK92" s="1" t="str">
        <f t="shared" ref="BK92:BK155" si="69">CONCATENATE(TEXT(I92,"0.0"),",",TEXT(J92,"0.0"),",",TEXT($F$7,"0.0"),",",TEXT(N92,"0.0"),",",TEXT(0,"0.0"),",",TEXT($Q92,"0.0"),",",TEXT($P92,"0.0"),",",TEXT($Q92,"0.0"))</f>
        <v>67.1,122.8,5.0,9.4,0.0,60.3,115.2,60.3</v>
      </c>
    </row>
    <row r="93" spans="1:63" x14ac:dyDescent="0.2">
      <c r="A93" s="4">
        <f t="shared" si="55"/>
        <v>6.4999999999999929</v>
      </c>
      <c r="B93" s="4">
        <f t="shared" ref="B93:B156" si="70">A93/$B$17</f>
        <v>32.499999999999964</v>
      </c>
      <c r="C93" s="4">
        <f t="shared" ref="C93:C156" si="71">IF(B93-INT(B93+0.001)&gt;0.001,0,1)</f>
        <v>0</v>
      </c>
      <c r="D93" s="4">
        <v>1</v>
      </c>
      <c r="E93" s="4">
        <f t="shared" ref="E93:E156" si="72">$A93+$B$21</f>
        <v>6.4999999999999929</v>
      </c>
      <c r="F93" s="19">
        <f t="shared" si="56"/>
        <v>0.47123889803846675</v>
      </c>
      <c r="G93" s="19">
        <f t="shared" ref="G93:G156" si="73">$D$14 + $F$14*$E93</f>
        <v>0.31415926535897931</v>
      </c>
      <c r="H93" s="19"/>
      <c r="I93" s="19">
        <f t="shared" ref="I93:I156" si="74">$B$7 + $B$10*$E93 +  0.5*$B$12*$E93*$E93 + $B$13*COS(F93)</f>
        <v>66.730195725651072</v>
      </c>
      <c r="J93" s="19">
        <f t="shared" ref="J93:J156" si="75">$D$7 + $D$10*$E93 + 0.5*$D$12*$E93*$E93 + $B$13*SIN(F93)</f>
        <v>123.61971499218635</v>
      </c>
      <c r="K93" s="19"/>
      <c r="L93" s="19">
        <f t="shared" ref="L93:L156" si="76">$B$10 + $B$12*$E93 - $B$13*SIN(F93)*$G93</f>
        <v>-4.2787596563439383</v>
      </c>
      <c r="M93" s="19">
        <f t="shared" ref="M93:M156" si="77">$D$10 + $D$12*$E93 + $B$13*COS(F93)*$G93</f>
        <v>8.397538652072269</v>
      </c>
      <c r="N93" s="19">
        <f t="shared" ref="N93:N156" si="78">SQRT(L93*L93+M93*M93)</f>
        <v>9.4247779607693811</v>
      </c>
      <c r="O93" s="19">
        <f t="shared" ref="O93:O156" si="79">ATAN2(L93,M93)</f>
        <v>2.0420352248333629</v>
      </c>
      <c r="P93" s="19">
        <f t="shared" ref="P93:P156" si="80">O93/$H$12</f>
        <v>116.99999999999984</v>
      </c>
      <c r="Q93" s="19">
        <f t="shared" si="53"/>
        <v>61.258537516100553</v>
      </c>
      <c r="R93" s="19">
        <f t="shared" ref="R93:R156" si="81">$B$20*COS(O93)-$D$20*SIN(O93)</f>
        <v>-0.53460391451302147</v>
      </c>
      <c r="S93" s="19">
        <f t="shared" ref="S93:S156" si="82">$B$20*SIN(O93)+$D$20*COS(O93)</f>
        <v>-0.27239429984372659</v>
      </c>
      <c r="T93" s="4" t="s">
        <v>0</v>
      </c>
      <c r="U93" s="4">
        <f t="shared" ref="U93:U156" si="83">$B$19</f>
        <v>2501</v>
      </c>
      <c r="V93" s="19">
        <f t="shared" si="57"/>
        <v>66.195591811138044</v>
      </c>
      <c r="W93" s="19">
        <f t="shared" si="58"/>
        <v>123.34732069234262</v>
      </c>
      <c r="X93" s="8">
        <f t="shared" ref="X93:X156" si="84">$F$7</f>
        <v>5</v>
      </c>
      <c r="Y93" s="4">
        <f t="shared" si="59"/>
        <v>12</v>
      </c>
      <c r="Z93" s="8">
        <f t="shared" ref="Z93:Z156" si="85">$B$5 + E93</f>
        <v>1006.5</v>
      </c>
      <c r="AA93" s="4">
        <f t="shared" ref="AA93:AA156" si="86">$J$19</f>
        <v>0</v>
      </c>
      <c r="AB93" s="4">
        <f t="shared" ref="AB93:AB156" si="87">$J$20</f>
        <v>0</v>
      </c>
      <c r="AC93" s="4" t="str">
        <f t="shared" ref="AC93:AC156" si="88">$J$21</f>
        <v>G0</v>
      </c>
      <c r="AD93" s="4">
        <f t="shared" ref="AD93:AD156" si="89">$J$22</f>
        <v>0</v>
      </c>
      <c r="AE93" s="4">
        <f t="shared" ref="AE93:AE156" si="90">$A93+$F$21</f>
        <v>6.5999999999999925</v>
      </c>
      <c r="AF93" s="19">
        <f t="shared" si="60"/>
        <v>0.5026548245743645</v>
      </c>
      <c r="AG93" s="19">
        <f t="shared" si="61"/>
        <v>0.31415926535897931</v>
      </c>
      <c r="AH93" s="19"/>
      <c r="AI93" s="19">
        <f t="shared" si="62"/>
        <v>66.289200401315952</v>
      </c>
      <c r="AJ93" s="19">
        <f t="shared" si="63"/>
        <v>124.45261022305139</v>
      </c>
      <c r="AK93" s="19"/>
      <c r="AL93" s="19">
        <f t="shared" si="64"/>
        <v>-4.5404214101934999</v>
      </c>
      <c r="AM93" s="19">
        <f t="shared" si="65"/>
        <v>8.2589958849524017</v>
      </c>
      <c r="AN93" s="19">
        <f t="shared" ref="AN93:AN156" si="91">SQRT(AL93*AL93+AM93*AM93)</f>
        <v>9.4247779607693793</v>
      </c>
      <c r="AO93" s="19">
        <f t="shared" ref="AO93:AO156" si="92">ATAN2(AL93,AM93)</f>
        <v>2.0734511513692606</v>
      </c>
      <c r="AP93" s="19">
        <f t="shared" ref="AP93:AP156" si="93">AO93/$H$12</f>
        <v>118.79999999999984</v>
      </c>
      <c r="AQ93" s="19">
        <f t="shared" si="54"/>
        <v>61.258537516100539</v>
      </c>
      <c r="AR93" s="19">
        <f t="shared" ref="AR93:AR156" si="94">$F$20*COS(AO93)-$H$20*SIN(AO93)</f>
        <v>0.52578400802631897</v>
      </c>
      <c r="AS93" s="19">
        <f t="shared" ref="AS93:AS156" si="95">$F$20*SIN(AO93)+$H$20*COS(AO93)</f>
        <v>0.28905220446102764</v>
      </c>
      <c r="AT93" s="4" t="s">
        <v>0</v>
      </c>
      <c r="AU93" s="4">
        <f t="shared" ref="AU93:AU156" si="96">$F$19</f>
        <v>2502</v>
      </c>
      <c r="AV93" s="19">
        <f t="shared" si="66"/>
        <v>66.814984409342273</v>
      </c>
      <c r="AW93" s="19">
        <f t="shared" si="67"/>
        <v>124.74166242751242</v>
      </c>
      <c r="AX93" s="8">
        <f t="shared" ref="AX93:AX156" si="97">$F$7</f>
        <v>5</v>
      </c>
      <c r="AY93" s="4">
        <f t="shared" ref="AY93:AY156" si="98">$F$22</f>
        <v>12</v>
      </c>
      <c r="AZ93" s="8">
        <f t="shared" ref="AZ93:AZ156" si="99">$B$5 + AE93</f>
        <v>1006.6</v>
      </c>
      <c r="BA93" s="4">
        <f t="shared" ref="BA93:BA156" si="100">$J$19</f>
        <v>0</v>
      </c>
      <c r="BB93" s="4">
        <f t="shared" ref="BB93:BB156" si="101">$J$20</f>
        <v>0</v>
      </c>
      <c r="BC93" s="4" t="str">
        <f t="shared" ref="BC93:BC156" si="102">$J$21</f>
        <v>G0</v>
      </c>
      <c r="BD93" s="4">
        <f t="shared" ref="BD93:BD156" si="103">$J$22</f>
        <v>0</v>
      </c>
      <c r="BE93" s="19">
        <f t="shared" ref="BE93:BE156" si="104">SQRT((I93-AI93)*(I93-AI93)+(J93-AJ93)*(J93-AJ93))</f>
        <v>0.94243903870923129</v>
      </c>
      <c r="BF93" s="19">
        <f t="shared" ref="BF93:BF156" si="105">SQRT((V93-AV93)*(V93-AV93)+(W93-AW93)*(W93-AW93))</f>
        <v>1.5257247671669103</v>
      </c>
      <c r="BG93" s="19">
        <f t="shared" ref="BG93:BG156" si="106">ATAN2(V93-AV93,W93-AW93)/$H$12</f>
        <v>-113.95168477742179</v>
      </c>
      <c r="BH93" s="1" t="str">
        <f t="shared" ref="BH93:BH156" si="107">CONCATENATE(T93,",",U93,",",TEXT(V93,"0.0"),",",TEXT(W93,"0.0"),",",X93,",",Y93,",",TEXT(Z93,"0.0"),",",AA93,",",AB93,",",AC93,",",AD93)</f>
        <v>T,2501,66.2,123.3,5,12,1006.5,0,0,G0,0</v>
      </c>
      <c r="BI93" s="1" t="str">
        <f t="shared" ref="BI93:BI156" si="108">CONCATENATE(AT93,",",AU93,",",TEXT(AV93,"0.0"),",",TEXT(AW93,"0.0"),",",AX93,",",AY93,",",TEXT(AZ93,"0.0"),",",BA93,",",BB93,",",BC93,",",BD93)</f>
        <v>T,2502,66.8,124.7,5,12,1006.6,0,0,G0,0</v>
      </c>
      <c r="BJ93" s="1" t="str">
        <f t="shared" si="68"/>
        <v/>
      </c>
      <c r="BK93" s="1" t="str">
        <f t="shared" si="69"/>
        <v>66.7,123.6,5.0,9.4,0.0,61.3,117.0,61.3</v>
      </c>
    </row>
    <row r="94" spans="1:63" x14ac:dyDescent="0.2">
      <c r="A94" s="4">
        <f t="shared" si="55"/>
        <v>6.5999999999999925</v>
      </c>
      <c r="B94" s="4">
        <f t="shared" si="70"/>
        <v>32.999999999999957</v>
      </c>
      <c r="C94" s="4">
        <f t="shared" si="71"/>
        <v>1</v>
      </c>
      <c r="D94" s="4">
        <v>1</v>
      </c>
      <c r="E94" s="4">
        <f t="shared" si="72"/>
        <v>6.5999999999999925</v>
      </c>
      <c r="F94" s="19">
        <f t="shared" si="56"/>
        <v>0.5026548245743645</v>
      </c>
      <c r="G94" s="19">
        <f t="shared" si="73"/>
        <v>0.31415926535897931</v>
      </c>
      <c r="H94" s="19"/>
      <c r="I94" s="19">
        <f t="shared" si="74"/>
        <v>66.289200401315952</v>
      </c>
      <c r="J94" s="19">
        <f t="shared" si="75"/>
        <v>124.45261022305139</v>
      </c>
      <c r="K94" s="19"/>
      <c r="L94" s="19">
        <f t="shared" si="76"/>
        <v>-4.5404214101934999</v>
      </c>
      <c r="M94" s="19">
        <f t="shared" si="77"/>
        <v>8.2589958849524017</v>
      </c>
      <c r="N94" s="19">
        <f t="shared" si="78"/>
        <v>9.4247779607693793</v>
      </c>
      <c r="O94" s="19">
        <f t="shared" si="79"/>
        <v>2.0734511513692606</v>
      </c>
      <c r="P94" s="19">
        <f t="shared" si="80"/>
        <v>118.79999999999984</v>
      </c>
      <c r="Q94" s="19">
        <f t="shared" ref="Q94:Q157" si="109">Q93+ SQRT( (I94-I93)* (I94-I93) + (J94-J93)* (J94-J93))</f>
        <v>62.200976554809785</v>
      </c>
      <c r="R94" s="19">
        <f t="shared" si="81"/>
        <v>-0.52578400802631897</v>
      </c>
      <c r="S94" s="19">
        <f t="shared" si="82"/>
        <v>-0.28905220446102764</v>
      </c>
      <c r="T94" s="4" t="s">
        <v>0</v>
      </c>
      <c r="U94" s="4">
        <f t="shared" si="83"/>
        <v>2501</v>
      </c>
      <c r="V94" s="19">
        <f t="shared" si="57"/>
        <v>65.763416393289631</v>
      </c>
      <c r="W94" s="19">
        <f t="shared" si="58"/>
        <v>124.16355801859036</v>
      </c>
      <c r="X94" s="8">
        <f t="shared" si="84"/>
        <v>5</v>
      </c>
      <c r="Y94" s="4">
        <f t="shared" si="59"/>
        <v>12</v>
      </c>
      <c r="Z94" s="8">
        <f t="shared" si="85"/>
        <v>1006.6</v>
      </c>
      <c r="AA94" s="4">
        <f t="shared" si="86"/>
        <v>0</v>
      </c>
      <c r="AB94" s="4">
        <f t="shared" si="87"/>
        <v>0</v>
      </c>
      <c r="AC94" s="4" t="str">
        <f t="shared" si="88"/>
        <v>G0</v>
      </c>
      <c r="AD94" s="4">
        <f t="shared" si="89"/>
        <v>0</v>
      </c>
      <c r="AE94" s="4">
        <f t="shared" si="90"/>
        <v>6.6999999999999922</v>
      </c>
      <c r="AF94" s="19">
        <f t="shared" si="60"/>
        <v>0.53407075111026225</v>
      </c>
      <c r="AG94" s="19">
        <f t="shared" si="61"/>
        <v>0.31415926535897931</v>
      </c>
      <c r="AH94" s="19"/>
      <c r="AI94" s="19">
        <f t="shared" si="62"/>
        <v>65.822260810118351</v>
      </c>
      <c r="AJ94" s="19">
        <f t="shared" si="63"/>
        <v>125.27124247251108</v>
      </c>
      <c r="AK94" s="19"/>
      <c r="AL94" s="19">
        <f t="shared" si="64"/>
        <v>-4.7976023162829211</v>
      </c>
      <c r="AM94" s="19">
        <f t="shared" si="65"/>
        <v>8.1123024860147428</v>
      </c>
      <c r="AN94" s="19">
        <f t="shared" si="91"/>
        <v>9.4247779607693793</v>
      </c>
      <c r="AO94" s="19">
        <f t="shared" si="92"/>
        <v>2.1048670779051588</v>
      </c>
      <c r="AP94" s="19">
        <f t="shared" si="93"/>
        <v>120.59999999999985</v>
      </c>
      <c r="AQ94" s="19">
        <f t="shared" ref="AQ94:AQ157" si="110">AQ93+ SQRT( (AI94-AI93)* (AI94-AI93) + (AJ94-AJ93)* (AJ94-AJ93))</f>
        <v>62.200976554809785</v>
      </c>
      <c r="AR94" s="19">
        <f t="shared" si="94"/>
        <v>0.51644521620236694</v>
      </c>
      <c r="AS94" s="19">
        <f t="shared" si="95"/>
        <v>0.30542484945022136</v>
      </c>
      <c r="AT94" s="4" t="s">
        <v>0</v>
      </c>
      <c r="AU94" s="4">
        <f t="shared" si="96"/>
        <v>2502</v>
      </c>
      <c r="AV94" s="19">
        <f t="shared" si="66"/>
        <v>66.338706026320722</v>
      </c>
      <c r="AW94" s="19">
        <f t="shared" si="67"/>
        <v>125.5766673219613</v>
      </c>
      <c r="AX94" s="8">
        <f t="shared" si="97"/>
        <v>5</v>
      </c>
      <c r="AY94" s="4">
        <f t="shared" si="98"/>
        <v>12</v>
      </c>
      <c r="AZ94" s="8">
        <f t="shared" si="99"/>
        <v>1006.7</v>
      </c>
      <c r="BA94" s="4">
        <f t="shared" si="100"/>
        <v>0</v>
      </c>
      <c r="BB94" s="4">
        <f t="shared" si="101"/>
        <v>0</v>
      </c>
      <c r="BC94" s="4" t="str">
        <f t="shared" si="102"/>
        <v>G0</v>
      </c>
      <c r="BD94" s="4">
        <f t="shared" si="103"/>
        <v>0</v>
      </c>
      <c r="BE94" s="19">
        <f t="shared" si="104"/>
        <v>0.94243903870924317</v>
      </c>
      <c r="BF94" s="19">
        <f t="shared" si="105"/>
        <v>1.5257247671669105</v>
      </c>
      <c r="BG94" s="19">
        <f t="shared" si="106"/>
        <v>-112.15168477742122</v>
      </c>
      <c r="BH94" s="1" t="str">
        <f t="shared" si="107"/>
        <v>T,2501,65.8,124.2,5,12,1006.6,0,0,G0,0</v>
      </c>
      <c r="BI94" s="1" t="str">
        <f t="shared" si="108"/>
        <v>T,2502,66.3,125.6,5,12,1006.7,0,0,G0,0</v>
      </c>
      <c r="BJ94" s="1" t="str">
        <f t="shared" si="68"/>
        <v>T,2501,65.8,124.2,5,12,1006.6,0,0,G0,0|T,2502,66.3,125.6,5,12,1006.7,0,0,G0,0|</v>
      </c>
      <c r="BK94" s="1" t="str">
        <f t="shared" si="69"/>
        <v>66.3,124.5,5.0,9.4,0.0,62.2,118.8,62.2</v>
      </c>
    </row>
    <row r="95" spans="1:63" x14ac:dyDescent="0.2">
      <c r="A95" s="4">
        <f t="shared" ref="A95:A158" si="111">A94+$B$16</f>
        <v>6.6999999999999922</v>
      </c>
      <c r="B95" s="4">
        <f t="shared" si="70"/>
        <v>33.499999999999957</v>
      </c>
      <c r="C95" s="4">
        <f t="shared" si="71"/>
        <v>0</v>
      </c>
      <c r="D95" s="4">
        <v>1</v>
      </c>
      <c r="E95" s="4">
        <f t="shared" si="72"/>
        <v>6.6999999999999922</v>
      </c>
      <c r="F95" s="19">
        <f t="shared" si="56"/>
        <v>0.53407075111026225</v>
      </c>
      <c r="G95" s="19">
        <f t="shared" si="73"/>
        <v>0.31415926535897931</v>
      </c>
      <c r="H95" s="19"/>
      <c r="I95" s="19">
        <f t="shared" si="74"/>
        <v>65.822260810118351</v>
      </c>
      <c r="J95" s="19">
        <f t="shared" si="75"/>
        <v>125.27124247251108</v>
      </c>
      <c r="K95" s="19"/>
      <c r="L95" s="19">
        <f t="shared" si="76"/>
        <v>-4.7976023162829211</v>
      </c>
      <c r="M95" s="19">
        <f t="shared" si="77"/>
        <v>8.1123024860147428</v>
      </c>
      <c r="N95" s="19">
        <f t="shared" si="78"/>
        <v>9.4247779607693793</v>
      </c>
      <c r="O95" s="19">
        <f t="shared" si="79"/>
        <v>2.1048670779051588</v>
      </c>
      <c r="P95" s="19">
        <f t="shared" si="80"/>
        <v>120.59999999999985</v>
      </c>
      <c r="Q95" s="19">
        <f t="shared" si="109"/>
        <v>63.14341559351903</v>
      </c>
      <c r="R95" s="19">
        <f t="shared" si="81"/>
        <v>-0.51644521620236694</v>
      </c>
      <c r="S95" s="19">
        <f t="shared" si="82"/>
        <v>-0.30542484945022136</v>
      </c>
      <c r="T95" s="4" t="s">
        <v>0</v>
      </c>
      <c r="U95" s="4">
        <f t="shared" si="83"/>
        <v>2501</v>
      </c>
      <c r="V95" s="19">
        <f t="shared" si="57"/>
        <v>65.30581559391598</v>
      </c>
      <c r="W95" s="19">
        <f t="shared" si="58"/>
        <v>124.96581762306086</v>
      </c>
      <c r="X95" s="8">
        <f t="shared" si="84"/>
        <v>5</v>
      </c>
      <c r="Y95" s="4">
        <f t="shared" si="59"/>
        <v>12</v>
      </c>
      <c r="Z95" s="8">
        <f t="shared" si="85"/>
        <v>1006.7</v>
      </c>
      <c r="AA95" s="4">
        <f t="shared" si="86"/>
        <v>0</v>
      </c>
      <c r="AB95" s="4">
        <f t="shared" si="87"/>
        <v>0</v>
      </c>
      <c r="AC95" s="4" t="str">
        <f t="shared" si="88"/>
        <v>G0</v>
      </c>
      <c r="AD95" s="4">
        <f t="shared" si="89"/>
        <v>0</v>
      </c>
      <c r="AE95" s="4">
        <f t="shared" si="90"/>
        <v>6.7999999999999918</v>
      </c>
      <c r="AF95" s="19">
        <f t="shared" si="60"/>
        <v>0.56548667764616001</v>
      </c>
      <c r="AG95" s="19">
        <f t="shared" si="61"/>
        <v>0.31415926535897931</v>
      </c>
      <c r="AH95" s="19"/>
      <c r="AI95" s="19">
        <f t="shared" si="62"/>
        <v>65.329837765060489</v>
      </c>
      <c r="AJ95" s="19">
        <f t="shared" si="63"/>
        <v>126.07480384936983</v>
      </c>
      <c r="AK95" s="19"/>
      <c r="AL95" s="19">
        <f t="shared" si="64"/>
        <v>-5.0500485681077185</v>
      </c>
      <c r="AM95" s="19">
        <f t="shared" si="65"/>
        <v>7.9576032239335355</v>
      </c>
      <c r="AN95" s="19">
        <f t="shared" si="91"/>
        <v>9.4247779607693793</v>
      </c>
      <c r="AO95" s="19">
        <f t="shared" si="92"/>
        <v>2.1362830044410566</v>
      </c>
      <c r="AP95" s="19">
        <f t="shared" si="93"/>
        <v>122.39999999999984</v>
      </c>
      <c r="AQ95" s="19">
        <f t="shared" si="110"/>
        <v>63.143415593519023</v>
      </c>
      <c r="AR95" s="19">
        <f t="shared" si="94"/>
        <v>0.50659675530120996</v>
      </c>
      <c r="AS95" s="19">
        <f t="shared" si="95"/>
        <v>0.32149607698739652</v>
      </c>
      <c r="AT95" s="4" t="s">
        <v>0</v>
      </c>
      <c r="AU95" s="4">
        <f t="shared" si="96"/>
        <v>2502</v>
      </c>
      <c r="AV95" s="19">
        <f t="shared" si="66"/>
        <v>65.836434520361692</v>
      </c>
      <c r="AW95" s="19">
        <f t="shared" si="67"/>
        <v>126.39629992635723</v>
      </c>
      <c r="AX95" s="8">
        <f t="shared" si="97"/>
        <v>5</v>
      </c>
      <c r="AY95" s="4">
        <f t="shared" si="98"/>
        <v>12</v>
      </c>
      <c r="AZ95" s="8">
        <f t="shared" si="99"/>
        <v>1006.8</v>
      </c>
      <c r="BA95" s="4">
        <f t="shared" si="100"/>
        <v>0</v>
      </c>
      <c r="BB95" s="4">
        <f t="shared" si="101"/>
        <v>0</v>
      </c>
      <c r="BC95" s="4" t="str">
        <f t="shared" si="102"/>
        <v>G0</v>
      </c>
      <c r="BD95" s="4">
        <f t="shared" si="103"/>
        <v>0</v>
      </c>
      <c r="BE95" s="19">
        <f t="shared" si="104"/>
        <v>0.94243903870923718</v>
      </c>
      <c r="BF95" s="19">
        <f t="shared" si="105"/>
        <v>1.525724767166901</v>
      </c>
      <c r="BG95" s="19">
        <f t="shared" si="106"/>
        <v>-110.3516847774209</v>
      </c>
      <c r="BH95" s="1" t="str">
        <f t="shared" si="107"/>
        <v>T,2501,65.3,125.0,5,12,1006.7,0,0,G0,0</v>
      </c>
      <c r="BI95" s="1" t="str">
        <f t="shared" si="108"/>
        <v>T,2502,65.8,126.4,5,12,1006.8,0,0,G0,0</v>
      </c>
      <c r="BJ95" s="1" t="str">
        <f t="shared" si="68"/>
        <v/>
      </c>
      <c r="BK95" s="1" t="str">
        <f t="shared" si="69"/>
        <v>65.8,125.3,5.0,9.4,0.0,63.1,120.6,63.1</v>
      </c>
    </row>
    <row r="96" spans="1:63" x14ac:dyDescent="0.2">
      <c r="A96" s="4">
        <f t="shared" si="111"/>
        <v>6.7999999999999918</v>
      </c>
      <c r="B96" s="4">
        <f t="shared" si="70"/>
        <v>33.999999999999957</v>
      </c>
      <c r="C96" s="4">
        <f t="shared" si="71"/>
        <v>1</v>
      </c>
      <c r="D96" s="4">
        <v>1</v>
      </c>
      <c r="E96" s="4">
        <f t="shared" si="72"/>
        <v>6.7999999999999918</v>
      </c>
      <c r="F96" s="19">
        <f t="shared" si="56"/>
        <v>0.56548667764616001</v>
      </c>
      <c r="G96" s="19">
        <f t="shared" si="73"/>
        <v>0.31415926535897931</v>
      </c>
      <c r="H96" s="19"/>
      <c r="I96" s="19">
        <f t="shared" si="74"/>
        <v>65.329837765060489</v>
      </c>
      <c r="J96" s="19">
        <f t="shared" si="75"/>
        <v>126.07480384936983</v>
      </c>
      <c r="K96" s="19"/>
      <c r="L96" s="19">
        <f t="shared" si="76"/>
        <v>-5.0500485681077185</v>
      </c>
      <c r="M96" s="19">
        <f t="shared" si="77"/>
        <v>7.9576032239335355</v>
      </c>
      <c r="N96" s="19">
        <f t="shared" si="78"/>
        <v>9.4247779607693793</v>
      </c>
      <c r="O96" s="19">
        <f t="shared" si="79"/>
        <v>2.1362830044410566</v>
      </c>
      <c r="P96" s="19">
        <f t="shared" si="80"/>
        <v>122.39999999999984</v>
      </c>
      <c r="Q96" s="19">
        <f t="shared" si="109"/>
        <v>64.085854632228262</v>
      </c>
      <c r="R96" s="19">
        <f t="shared" si="81"/>
        <v>-0.50659675530120996</v>
      </c>
      <c r="S96" s="19">
        <f t="shared" si="82"/>
        <v>-0.32149607698739652</v>
      </c>
      <c r="T96" s="4" t="s">
        <v>0</v>
      </c>
      <c r="U96" s="4">
        <f t="shared" si="83"/>
        <v>2501</v>
      </c>
      <c r="V96" s="19">
        <f t="shared" si="57"/>
        <v>64.823241009759286</v>
      </c>
      <c r="W96" s="19">
        <f t="shared" si="58"/>
        <v>125.75330777238243</v>
      </c>
      <c r="X96" s="8">
        <f t="shared" si="84"/>
        <v>5</v>
      </c>
      <c r="Y96" s="4">
        <f t="shared" si="59"/>
        <v>12</v>
      </c>
      <c r="Z96" s="8">
        <f t="shared" si="85"/>
        <v>1006.8</v>
      </c>
      <c r="AA96" s="4">
        <f t="shared" si="86"/>
        <v>0</v>
      </c>
      <c r="AB96" s="4">
        <f t="shared" si="87"/>
        <v>0</v>
      </c>
      <c r="AC96" s="4" t="str">
        <f t="shared" si="88"/>
        <v>G0</v>
      </c>
      <c r="AD96" s="4">
        <f t="shared" si="89"/>
        <v>0</v>
      </c>
      <c r="AE96" s="4">
        <f t="shared" si="90"/>
        <v>6.8999999999999915</v>
      </c>
      <c r="AF96" s="19">
        <f t="shared" si="60"/>
        <v>0.59690260418205821</v>
      </c>
      <c r="AG96" s="19">
        <f t="shared" si="61"/>
        <v>0.31415926535897931</v>
      </c>
      <c r="AH96" s="19"/>
      <c r="AI96" s="19">
        <f t="shared" si="62"/>
        <v>64.812417228236896</v>
      </c>
      <c r="AJ96" s="19">
        <f t="shared" si="63"/>
        <v>126.86250133556385</v>
      </c>
      <c r="AK96" s="19"/>
      <c r="AL96" s="19">
        <f t="shared" si="64"/>
        <v>-5.2975110316955485</v>
      </c>
      <c r="AM96" s="19">
        <f t="shared" si="65"/>
        <v>7.795050768203386</v>
      </c>
      <c r="AN96" s="19">
        <f t="shared" si="91"/>
        <v>9.4247779607693793</v>
      </c>
      <c r="AO96" s="19">
        <f t="shared" si="92"/>
        <v>2.1676989309769548</v>
      </c>
      <c r="AP96" s="19">
        <f t="shared" si="93"/>
        <v>124.19999999999986</v>
      </c>
      <c r="AQ96" s="19">
        <f t="shared" si="110"/>
        <v>64.085854632228262</v>
      </c>
      <c r="AR96" s="19">
        <f t="shared" si="94"/>
        <v>0.49624834456473793</v>
      </c>
      <c r="AS96" s="19">
        <f t="shared" si="95"/>
        <v>0.33725002671127707</v>
      </c>
      <c r="AT96" s="4" t="s">
        <v>0</v>
      </c>
      <c r="AU96" s="4">
        <f t="shared" si="96"/>
        <v>2502</v>
      </c>
      <c r="AV96" s="19">
        <f t="shared" si="66"/>
        <v>65.30866557280163</v>
      </c>
      <c r="AW96" s="19">
        <f t="shared" si="67"/>
        <v>127.19975136227512</v>
      </c>
      <c r="AX96" s="8">
        <f t="shared" si="97"/>
        <v>5</v>
      </c>
      <c r="AY96" s="4">
        <f t="shared" si="98"/>
        <v>12</v>
      </c>
      <c r="AZ96" s="8">
        <f t="shared" si="99"/>
        <v>1006.9</v>
      </c>
      <c r="BA96" s="4">
        <f t="shared" si="100"/>
        <v>0</v>
      </c>
      <c r="BB96" s="4">
        <f t="shared" si="101"/>
        <v>0</v>
      </c>
      <c r="BC96" s="4" t="str">
        <f t="shared" si="102"/>
        <v>G0</v>
      </c>
      <c r="BD96" s="4">
        <f t="shared" si="103"/>
        <v>0</v>
      </c>
      <c r="BE96" s="19">
        <f t="shared" si="104"/>
        <v>0.9424390387092384</v>
      </c>
      <c r="BF96" s="19">
        <f t="shared" si="105"/>
        <v>1.5257247671669085</v>
      </c>
      <c r="BG96" s="19">
        <f t="shared" si="106"/>
        <v>-108.55168477742086</v>
      </c>
      <c r="BH96" s="1" t="str">
        <f t="shared" si="107"/>
        <v>T,2501,64.8,125.8,5,12,1006.8,0,0,G0,0</v>
      </c>
      <c r="BI96" s="1" t="str">
        <f t="shared" si="108"/>
        <v>T,2502,65.3,127.2,5,12,1006.9,0,0,G0,0</v>
      </c>
      <c r="BJ96" s="1" t="str">
        <f t="shared" si="68"/>
        <v>T,2501,64.8,125.8,5,12,1006.8,0,0,G0,0|T,2502,65.3,127.2,5,12,1006.9,0,0,G0,0|</v>
      </c>
      <c r="BK96" s="1" t="str">
        <f t="shared" si="69"/>
        <v>65.3,126.1,5.0,9.4,0.0,64.1,122.4,64.1</v>
      </c>
    </row>
    <row r="97" spans="1:63" x14ac:dyDescent="0.2">
      <c r="A97" s="4">
        <f t="shared" si="111"/>
        <v>6.8999999999999915</v>
      </c>
      <c r="B97" s="4">
        <f t="shared" si="70"/>
        <v>34.499999999999957</v>
      </c>
      <c r="C97" s="4">
        <f t="shared" si="71"/>
        <v>0</v>
      </c>
      <c r="D97" s="4">
        <v>1</v>
      </c>
      <c r="E97" s="4">
        <f t="shared" si="72"/>
        <v>6.8999999999999915</v>
      </c>
      <c r="F97" s="19">
        <f t="shared" si="56"/>
        <v>0.59690260418205821</v>
      </c>
      <c r="G97" s="19">
        <f t="shared" si="73"/>
        <v>0.31415926535897931</v>
      </c>
      <c r="H97" s="19"/>
      <c r="I97" s="19">
        <f t="shared" si="74"/>
        <v>64.812417228236896</v>
      </c>
      <c r="J97" s="19">
        <f t="shared" si="75"/>
        <v>126.86250133556385</v>
      </c>
      <c r="K97" s="19"/>
      <c r="L97" s="19">
        <f t="shared" si="76"/>
        <v>-5.2975110316955485</v>
      </c>
      <c r="M97" s="19">
        <f t="shared" si="77"/>
        <v>7.795050768203386</v>
      </c>
      <c r="N97" s="19">
        <f t="shared" si="78"/>
        <v>9.4247779607693793</v>
      </c>
      <c r="O97" s="19">
        <f t="shared" si="79"/>
        <v>2.1676989309769548</v>
      </c>
      <c r="P97" s="19">
        <f t="shared" si="80"/>
        <v>124.19999999999986</v>
      </c>
      <c r="Q97" s="19">
        <f t="shared" si="109"/>
        <v>65.028293670937501</v>
      </c>
      <c r="R97" s="19">
        <f t="shared" si="81"/>
        <v>-0.49624834456473793</v>
      </c>
      <c r="S97" s="19">
        <f t="shared" si="82"/>
        <v>-0.33725002671127707</v>
      </c>
      <c r="T97" s="4" t="s">
        <v>0</v>
      </c>
      <c r="U97" s="4">
        <f t="shared" si="83"/>
        <v>2501</v>
      </c>
      <c r="V97" s="19">
        <f t="shared" si="57"/>
        <v>64.316168883672162</v>
      </c>
      <c r="W97" s="19">
        <f t="shared" si="58"/>
        <v>126.52525130885257</v>
      </c>
      <c r="X97" s="8">
        <f t="shared" si="84"/>
        <v>5</v>
      </c>
      <c r="Y97" s="4">
        <f t="shared" si="59"/>
        <v>12</v>
      </c>
      <c r="Z97" s="8">
        <f t="shared" si="85"/>
        <v>1006.9</v>
      </c>
      <c r="AA97" s="4">
        <f t="shared" si="86"/>
        <v>0</v>
      </c>
      <c r="AB97" s="4">
        <f t="shared" si="87"/>
        <v>0</v>
      </c>
      <c r="AC97" s="4" t="str">
        <f t="shared" si="88"/>
        <v>G0</v>
      </c>
      <c r="AD97" s="4">
        <f t="shared" si="89"/>
        <v>0</v>
      </c>
      <c r="AE97" s="4">
        <f t="shared" si="90"/>
        <v>6.9999999999999911</v>
      </c>
      <c r="AF97" s="19">
        <f t="shared" si="60"/>
        <v>0.62831853071795596</v>
      </c>
      <c r="AG97" s="19">
        <f t="shared" si="61"/>
        <v>0.31415926535897931</v>
      </c>
      <c r="AH97" s="19"/>
      <c r="AI97" s="19">
        <f t="shared" si="62"/>
        <v>64.270509831248475</v>
      </c>
      <c r="AJ97" s="19">
        <f t="shared" si="63"/>
        <v>127.63355756877412</v>
      </c>
      <c r="AK97" s="19"/>
      <c r="AL97" s="19">
        <f t="shared" si="64"/>
        <v>-5.5397454914713489</v>
      </c>
      <c r="AM97" s="19">
        <f t="shared" si="65"/>
        <v>7.6248055384729048</v>
      </c>
      <c r="AN97" s="19">
        <f t="shared" si="91"/>
        <v>9.4247779607693793</v>
      </c>
      <c r="AO97" s="19">
        <f t="shared" si="92"/>
        <v>2.1991148575128525</v>
      </c>
      <c r="AP97" s="19">
        <f t="shared" si="93"/>
        <v>125.99999999999984</v>
      </c>
      <c r="AQ97" s="19">
        <f t="shared" si="110"/>
        <v>65.028293670937501</v>
      </c>
      <c r="AR97" s="19">
        <f t="shared" si="94"/>
        <v>0.48541019662496937</v>
      </c>
      <c r="AS97" s="19">
        <f t="shared" si="95"/>
        <v>0.35267115137548255</v>
      </c>
      <c r="AT97" s="4" t="s">
        <v>0</v>
      </c>
      <c r="AU97" s="4">
        <f t="shared" si="96"/>
        <v>2502</v>
      </c>
      <c r="AV97" s="19">
        <f t="shared" si="66"/>
        <v>64.755920027873444</v>
      </c>
      <c r="AW97" s="19">
        <f t="shared" si="67"/>
        <v>127.98622872014961</v>
      </c>
      <c r="AX97" s="8">
        <f t="shared" si="97"/>
        <v>5</v>
      </c>
      <c r="AY97" s="4">
        <f t="shared" si="98"/>
        <v>12</v>
      </c>
      <c r="AZ97" s="8">
        <f t="shared" si="99"/>
        <v>1007</v>
      </c>
      <c r="BA97" s="4">
        <f t="shared" si="100"/>
        <v>0</v>
      </c>
      <c r="BB97" s="4">
        <f t="shared" si="101"/>
        <v>0</v>
      </c>
      <c r="BC97" s="4" t="str">
        <f t="shared" si="102"/>
        <v>G0</v>
      </c>
      <c r="BD97" s="4">
        <f t="shared" si="103"/>
        <v>0</v>
      </c>
      <c r="BE97" s="19">
        <f t="shared" si="104"/>
        <v>0.94243903870923262</v>
      </c>
      <c r="BF97" s="19">
        <f t="shared" si="105"/>
        <v>1.5257247671669121</v>
      </c>
      <c r="BG97" s="19">
        <f t="shared" si="106"/>
        <v>-106.75168477742133</v>
      </c>
      <c r="BH97" s="1" t="str">
        <f t="shared" si="107"/>
        <v>T,2501,64.3,126.5,5,12,1006.9,0,0,G0,0</v>
      </c>
      <c r="BI97" s="1" t="str">
        <f t="shared" si="108"/>
        <v>T,2502,64.8,128.0,5,12,1007.0,0,0,G0,0</v>
      </c>
      <c r="BJ97" s="1" t="str">
        <f t="shared" si="68"/>
        <v/>
      </c>
      <c r="BK97" s="1" t="str">
        <f t="shared" si="69"/>
        <v>64.8,126.9,5.0,9.4,0.0,65.0,124.2,65.0</v>
      </c>
    </row>
    <row r="98" spans="1:63" x14ac:dyDescent="0.2">
      <c r="A98" s="4">
        <f t="shared" si="111"/>
        <v>6.9999999999999911</v>
      </c>
      <c r="B98" s="4">
        <f t="shared" si="70"/>
        <v>34.99999999999995</v>
      </c>
      <c r="C98" s="4">
        <f t="shared" si="71"/>
        <v>1</v>
      </c>
      <c r="D98" s="4">
        <v>1</v>
      </c>
      <c r="E98" s="4">
        <f t="shared" si="72"/>
        <v>6.9999999999999911</v>
      </c>
      <c r="F98" s="19">
        <f t="shared" si="56"/>
        <v>0.62831853071795596</v>
      </c>
      <c r="G98" s="19">
        <f t="shared" si="73"/>
        <v>0.31415926535897931</v>
      </c>
      <c r="H98" s="19"/>
      <c r="I98" s="19">
        <f t="shared" si="74"/>
        <v>64.270509831248475</v>
      </c>
      <c r="J98" s="19">
        <f t="shared" si="75"/>
        <v>127.63355756877412</v>
      </c>
      <c r="K98" s="19"/>
      <c r="L98" s="19">
        <f t="shared" si="76"/>
        <v>-5.5397454914713489</v>
      </c>
      <c r="M98" s="19">
        <f t="shared" si="77"/>
        <v>7.6248055384729048</v>
      </c>
      <c r="N98" s="19">
        <f t="shared" si="78"/>
        <v>9.4247779607693793</v>
      </c>
      <c r="O98" s="19">
        <f t="shared" si="79"/>
        <v>2.1991148575128525</v>
      </c>
      <c r="P98" s="19">
        <f t="shared" si="80"/>
        <v>125.99999999999984</v>
      </c>
      <c r="Q98" s="19">
        <f t="shared" si="109"/>
        <v>65.97073270964674</v>
      </c>
      <c r="R98" s="19">
        <f t="shared" si="81"/>
        <v>-0.48541019662496937</v>
      </c>
      <c r="S98" s="19">
        <f t="shared" si="82"/>
        <v>-0.35267115137548255</v>
      </c>
      <c r="T98" s="4" t="s">
        <v>0</v>
      </c>
      <c r="U98" s="4">
        <f t="shared" si="83"/>
        <v>2501</v>
      </c>
      <c r="V98" s="19">
        <f t="shared" si="57"/>
        <v>63.785099634623506</v>
      </c>
      <c r="W98" s="19">
        <f t="shared" si="58"/>
        <v>127.28088641739863</v>
      </c>
      <c r="X98" s="8">
        <f t="shared" si="84"/>
        <v>5</v>
      </c>
      <c r="Y98" s="4">
        <f t="shared" si="59"/>
        <v>12</v>
      </c>
      <c r="Z98" s="8">
        <f t="shared" si="85"/>
        <v>1007</v>
      </c>
      <c r="AA98" s="4">
        <f t="shared" si="86"/>
        <v>0</v>
      </c>
      <c r="AB98" s="4">
        <f t="shared" si="87"/>
        <v>0</v>
      </c>
      <c r="AC98" s="4" t="str">
        <f t="shared" si="88"/>
        <v>G0</v>
      </c>
      <c r="AD98" s="4">
        <f t="shared" si="89"/>
        <v>0</v>
      </c>
      <c r="AE98" s="4">
        <f t="shared" si="90"/>
        <v>7.0999999999999908</v>
      </c>
      <c r="AF98" s="19">
        <f t="shared" si="60"/>
        <v>0.65973445725385371</v>
      </c>
      <c r="AG98" s="19">
        <f t="shared" si="61"/>
        <v>0.31415926535897931</v>
      </c>
      <c r="AH98" s="19"/>
      <c r="AI98" s="19">
        <f t="shared" si="62"/>
        <v>63.704650371270759</v>
      </c>
      <c r="AJ98" s="19">
        <f t="shared" si="63"/>
        <v>128.38721160958923</v>
      </c>
      <c r="AK98" s="19"/>
      <c r="AL98" s="19">
        <f t="shared" si="64"/>
        <v>-5.7765128912686476</v>
      </c>
      <c r="AM98" s="19">
        <f t="shared" si="65"/>
        <v>7.4470355462298787</v>
      </c>
      <c r="AN98" s="19">
        <f t="shared" si="91"/>
        <v>9.4247779607693793</v>
      </c>
      <c r="AO98" s="19">
        <f t="shared" si="92"/>
        <v>2.2305307840487503</v>
      </c>
      <c r="AP98" s="19">
        <f t="shared" si="93"/>
        <v>127.79999999999984</v>
      </c>
      <c r="AQ98" s="19">
        <f t="shared" si="110"/>
        <v>65.970732709646754</v>
      </c>
      <c r="AR98" s="19">
        <f t="shared" si="94"/>
        <v>0.47409300742541527</v>
      </c>
      <c r="AS98" s="19">
        <f t="shared" si="95"/>
        <v>0.36774423219178448</v>
      </c>
      <c r="AT98" s="4" t="s">
        <v>0</v>
      </c>
      <c r="AU98" s="4">
        <f t="shared" si="96"/>
        <v>2502</v>
      </c>
      <c r="AV98" s="19">
        <f t="shared" si="66"/>
        <v>64.178743378696169</v>
      </c>
      <c r="AW98" s="19">
        <f t="shared" si="67"/>
        <v>128.75495584178103</v>
      </c>
      <c r="AX98" s="8">
        <f t="shared" si="97"/>
        <v>5</v>
      </c>
      <c r="AY98" s="4">
        <f t="shared" si="98"/>
        <v>12</v>
      </c>
      <c r="AZ98" s="8">
        <f t="shared" si="99"/>
        <v>1007.1</v>
      </c>
      <c r="BA98" s="4">
        <f t="shared" si="100"/>
        <v>0</v>
      </c>
      <c r="BB98" s="4">
        <f t="shared" si="101"/>
        <v>0</v>
      </c>
      <c r="BC98" s="4" t="str">
        <f t="shared" si="102"/>
        <v>G0</v>
      </c>
      <c r="BD98" s="4">
        <f t="shared" si="103"/>
        <v>0</v>
      </c>
      <c r="BE98" s="19">
        <f t="shared" si="104"/>
        <v>0.94243903870924783</v>
      </c>
      <c r="BF98" s="19">
        <f t="shared" si="105"/>
        <v>1.5257247671669294</v>
      </c>
      <c r="BG98" s="19">
        <f t="shared" si="106"/>
        <v>-104.9516847774205</v>
      </c>
      <c r="BH98" s="1" t="str">
        <f t="shared" si="107"/>
        <v>T,2501,63.8,127.3,5,12,1007.0,0,0,G0,0</v>
      </c>
      <c r="BI98" s="1" t="str">
        <f t="shared" si="108"/>
        <v>T,2502,64.2,128.8,5,12,1007.1,0,0,G0,0</v>
      </c>
      <c r="BJ98" s="1" t="str">
        <f t="shared" si="68"/>
        <v>T,2501,63.8,127.3,5,12,1007.0,0,0,G0,0|T,2502,64.2,128.8,5,12,1007.1,0,0,G0,0|</v>
      </c>
      <c r="BK98" s="1" t="str">
        <f t="shared" si="69"/>
        <v>64.3,127.6,5.0,9.4,0.0,66.0,126.0,66.0</v>
      </c>
    </row>
    <row r="99" spans="1:63" x14ac:dyDescent="0.2">
      <c r="A99" s="4">
        <f t="shared" si="111"/>
        <v>7.0999999999999908</v>
      </c>
      <c r="B99" s="4">
        <f t="shared" si="70"/>
        <v>35.49999999999995</v>
      </c>
      <c r="C99" s="4">
        <f t="shared" si="71"/>
        <v>0</v>
      </c>
      <c r="D99" s="4">
        <v>1</v>
      </c>
      <c r="E99" s="4">
        <f t="shared" si="72"/>
        <v>7.0999999999999908</v>
      </c>
      <c r="F99" s="19">
        <f t="shared" si="56"/>
        <v>0.65973445725385371</v>
      </c>
      <c r="G99" s="19">
        <f t="shared" si="73"/>
        <v>0.31415926535897931</v>
      </c>
      <c r="H99" s="19"/>
      <c r="I99" s="19">
        <f t="shared" si="74"/>
        <v>63.704650371270759</v>
      </c>
      <c r="J99" s="19">
        <f t="shared" si="75"/>
        <v>128.38721160958923</v>
      </c>
      <c r="K99" s="19"/>
      <c r="L99" s="19">
        <f t="shared" si="76"/>
        <v>-5.7765128912686476</v>
      </c>
      <c r="M99" s="19">
        <f t="shared" si="77"/>
        <v>7.4470355462298787</v>
      </c>
      <c r="N99" s="19">
        <f t="shared" si="78"/>
        <v>9.4247779607693793</v>
      </c>
      <c r="O99" s="19">
        <f t="shared" si="79"/>
        <v>2.2305307840487503</v>
      </c>
      <c r="P99" s="19">
        <f t="shared" si="80"/>
        <v>127.79999999999984</v>
      </c>
      <c r="Q99" s="19">
        <f t="shared" si="109"/>
        <v>66.913171748355992</v>
      </c>
      <c r="R99" s="19">
        <f t="shared" si="81"/>
        <v>-0.47409300742541527</v>
      </c>
      <c r="S99" s="19">
        <f t="shared" si="82"/>
        <v>-0.36774423219178448</v>
      </c>
      <c r="T99" s="4" t="s">
        <v>0</v>
      </c>
      <c r="U99" s="4">
        <f t="shared" si="83"/>
        <v>2501</v>
      </c>
      <c r="V99" s="19">
        <f t="shared" si="57"/>
        <v>63.230557363845342</v>
      </c>
      <c r="W99" s="19">
        <f t="shared" si="58"/>
        <v>128.01946737739743</v>
      </c>
      <c r="X99" s="8">
        <f t="shared" si="84"/>
        <v>5</v>
      </c>
      <c r="Y99" s="4">
        <f t="shared" si="59"/>
        <v>12</v>
      </c>
      <c r="Z99" s="8">
        <f t="shared" si="85"/>
        <v>1007.1</v>
      </c>
      <c r="AA99" s="4">
        <f t="shared" si="86"/>
        <v>0</v>
      </c>
      <c r="AB99" s="4">
        <f t="shared" si="87"/>
        <v>0</v>
      </c>
      <c r="AC99" s="4" t="str">
        <f t="shared" si="88"/>
        <v>G0</v>
      </c>
      <c r="AD99" s="4">
        <f t="shared" si="89"/>
        <v>0</v>
      </c>
      <c r="AE99" s="4">
        <f t="shared" si="90"/>
        <v>7.1999999999999904</v>
      </c>
      <c r="AF99" s="19">
        <f t="shared" si="60"/>
        <v>0.69115038378975147</v>
      </c>
      <c r="AG99" s="19">
        <f t="shared" si="61"/>
        <v>0.31415926535897931</v>
      </c>
      <c r="AH99" s="19"/>
      <c r="AI99" s="19">
        <f t="shared" si="62"/>
        <v>63.115397283273737</v>
      </c>
      <c r="AJ99" s="19">
        <f t="shared" si="63"/>
        <v>129.12271969246063</v>
      </c>
      <c r="AK99" s="19"/>
      <c r="AL99" s="19">
        <f t="shared" si="64"/>
        <v>-6.0075795702491162</v>
      </c>
      <c r="AM99" s="19">
        <f t="shared" si="65"/>
        <v>7.2619162289942221</v>
      </c>
      <c r="AN99" s="19">
        <f t="shared" si="91"/>
        <v>9.4247779607693793</v>
      </c>
      <c r="AO99" s="19">
        <f t="shared" si="92"/>
        <v>2.261946710584648</v>
      </c>
      <c r="AP99" s="19">
        <f t="shared" si="93"/>
        <v>129.59999999999982</v>
      </c>
      <c r="AQ99" s="19">
        <f t="shared" si="110"/>
        <v>66.913171748355992</v>
      </c>
      <c r="AR99" s="19">
        <f t="shared" si="94"/>
        <v>0.46230794566547473</v>
      </c>
      <c r="AS99" s="19">
        <f t="shared" si="95"/>
        <v>0.38245439384921237</v>
      </c>
      <c r="AT99" s="4" t="s">
        <v>0</v>
      </c>
      <c r="AU99" s="4">
        <f t="shared" si="96"/>
        <v>2502</v>
      </c>
      <c r="AV99" s="19">
        <f t="shared" si="66"/>
        <v>63.577705228939209</v>
      </c>
      <c r="AW99" s="19">
        <f t="shared" si="67"/>
        <v>129.50517408630984</v>
      </c>
      <c r="AX99" s="8">
        <f t="shared" si="97"/>
        <v>5</v>
      </c>
      <c r="AY99" s="4">
        <f t="shared" si="98"/>
        <v>12</v>
      </c>
      <c r="AZ99" s="8">
        <f t="shared" si="99"/>
        <v>1007.2</v>
      </c>
      <c r="BA99" s="4">
        <f t="shared" si="100"/>
        <v>0</v>
      </c>
      <c r="BB99" s="4">
        <f t="shared" si="101"/>
        <v>0</v>
      </c>
      <c r="BC99" s="4" t="str">
        <f t="shared" si="102"/>
        <v>G0</v>
      </c>
      <c r="BD99" s="4">
        <f t="shared" si="103"/>
        <v>0</v>
      </c>
      <c r="BE99" s="19">
        <f t="shared" si="104"/>
        <v>0.94243903870923995</v>
      </c>
      <c r="BF99" s="19">
        <f t="shared" si="105"/>
        <v>1.5257247671669203</v>
      </c>
      <c r="BG99" s="19">
        <f t="shared" si="106"/>
        <v>-103.15168477742144</v>
      </c>
      <c r="BH99" s="1" t="str">
        <f t="shared" si="107"/>
        <v>T,2501,63.2,128.0,5,12,1007.1,0,0,G0,0</v>
      </c>
      <c r="BI99" s="1" t="str">
        <f t="shared" si="108"/>
        <v>T,2502,63.6,129.5,5,12,1007.2,0,0,G0,0</v>
      </c>
      <c r="BJ99" s="1" t="str">
        <f t="shared" si="68"/>
        <v/>
      </c>
      <c r="BK99" s="1" t="str">
        <f t="shared" si="69"/>
        <v>63.7,128.4,5.0,9.4,0.0,66.9,127.8,66.9</v>
      </c>
    </row>
    <row r="100" spans="1:63" x14ac:dyDescent="0.2">
      <c r="A100" s="4">
        <f t="shared" si="111"/>
        <v>7.1999999999999904</v>
      </c>
      <c r="B100" s="4">
        <f t="shared" si="70"/>
        <v>35.99999999999995</v>
      </c>
      <c r="C100" s="4">
        <f t="shared" si="71"/>
        <v>1</v>
      </c>
      <c r="D100" s="4">
        <v>1</v>
      </c>
      <c r="E100" s="4">
        <f t="shared" si="72"/>
        <v>7.1999999999999904</v>
      </c>
      <c r="F100" s="19">
        <f t="shared" si="56"/>
        <v>0.69115038378975147</v>
      </c>
      <c r="G100" s="19">
        <f t="shared" si="73"/>
        <v>0.31415926535897931</v>
      </c>
      <c r="H100" s="19"/>
      <c r="I100" s="19">
        <f t="shared" si="74"/>
        <v>63.115397283273737</v>
      </c>
      <c r="J100" s="19">
        <f t="shared" si="75"/>
        <v>129.12271969246063</v>
      </c>
      <c r="K100" s="19"/>
      <c r="L100" s="19">
        <f t="shared" si="76"/>
        <v>-6.0075795702491162</v>
      </c>
      <c r="M100" s="19">
        <f t="shared" si="77"/>
        <v>7.2619162289942221</v>
      </c>
      <c r="N100" s="19">
        <f t="shared" si="78"/>
        <v>9.4247779607693793</v>
      </c>
      <c r="O100" s="19">
        <f t="shared" si="79"/>
        <v>2.261946710584648</v>
      </c>
      <c r="P100" s="19">
        <f t="shared" si="80"/>
        <v>129.59999999999982</v>
      </c>
      <c r="Q100" s="19">
        <f t="shared" si="109"/>
        <v>67.855610787065231</v>
      </c>
      <c r="R100" s="19">
        <f t="shared" si="81"/>
        <v>-0.46230794566547473</v>
      </c>
      <c r="S100" s="19">
        <f t="shared" si="82"/>
        <v>-0.38245439384921237</v>
      </c>
      <c r="T100" s="4" t="s">
        <v>0</v>
      </c>
      <c r="U100" s="4">
        <f t="shared" si="83"/>
        <v>2501</v>
      </c>
      <c r="V100" s="19">
        <f t="shared" si="57"/>
        <v>62.653089337608264</v>
      </c>
      <c r="W100" s="19">
        <f t="shared" si="58"/>
        <v>128.74026529861143</v>
      </c>
      <c r="X100" s="8">
        <f t="shared" si="84"/>
        <v>5</v>
      </c>
      <c r="Y100" s="4">
        <f t="shared" si="59"/>
        <v>12</v>
      </c>
      <c r="Z100" s="8">
        <f t="shared" si="85"/>
        <v>1007.2</v>
      </c>
      <c r="AA100" s="4">
        <f t="shared" si="86"/>
        <v>0</v>
      </c>
      <c r="AB100" s="4">
        <f t="shared" si="87"/>
        <v>0</v>
      </c>
      <c r="AC100" s="4" t="str">
        <f t="shared" si="88"/>
        <v>G0</v>
      </c>
      <c r="AD100" s="4">
        <f t="shared" si="89"/>
        <v>0</v>
      </c>
      <c r="AE100" s="4">
        <f t="shared" si="90"/>
        <v>7.2999999999999901</v>
      </c>
      <c r="AF100" s="19">
        <f t="shared" si="60"/>
        <v>0.72256631032564922</v>
      </c>
      <c r="AG100" s="19">
        <f t="shared" si="61"/>
        <v>0.31415926535897931</v>
      </c>
      <c r="AH100" s="19"/>
      <c r="AI100" s="19">
        <f t="shared" si="62"/>
        <v>62.503332088913851</v>
      </c>
      <c r="AJ100" s="19">
        <f t="shared" si="63"/>
        <v>129.83935595970948</v>
      </c>
      <c r="AK100" s="19"/>
      <c r="AL100" s="19">
        <f t="shared" si="64"/>
        <v>-6.2327174934976206</v>
      </c>
      <c r="AM100" s="19">
        <f t="shared" si="65"/>
        <v>7.0696302771823207</v>
      </c>
      <c r="AN100" s="19">
        <f t="shared" si="91"/>
        <v>9.4247779607693811</v>
      </c>
      <c r="AO100" s="19">
        <f t="shared" si="92"/>
        <v>2.2933626371205458</v>
      </c>
      <c r="AP100" s="19">
        <f t="shared" si="93"/>
        <v>131.39999999999981</v>
      </c>
      <c r="AQ100" s="19">
        <f t="shared" si="110"/>
        <v>67.855610787065217</v>
      </c>
      <c r="AR100" s="19">
        <f t="shared" si="94"/>
        <v>0.45006664177827699</v>
      </c>
      <c r="AS100" s="19">
        <f t="shared" si="95"/>
        <v>0.39678711919418963</v>
      </c>
      <c r="AT100" s="4" t="s">
        <v>0</v>
      </c>
      <c r="AU100" s="4">
        <f t="shared" si="96"/>
        <v>2502</v>
      </c>
      <c r="AV100" s="19">
        <f t="shared" si="66"/>
        <v>62.953398730692129</v>
      </c>
      <c r="AW100" s="19">
        <f t="shared" si="67"/>
        <v>130.23614307890367</v>
      </c>
      <c r="AX100" s="8">
        <f t="shared" si="97"/>
        <v>5</v>
      </c>
      <c r="AY100" s="4">
        <f t="shared" si="98"/>
        <v>12</v>
      </c>
      <c r="AZ100" s="8">
        <f t="shared" si="99"/>
        <v>1007.3</v>
      </c>
      <c r="BA100" s="4">
        <f t="shared" si="100"/>
        <v>0</v>
      </c>
      <c r="BB100" s="4">
        <f t="shared" si="101"/>
        <v>0</v>
      </c>
      <c r="BC100" s="4" t="str">
        <f t="shared" si="102"/>
        <v>G0</v>
      </c>
      <c r="BD100" s="4">
        <f t="shared" si="103"/>
        <v>0</v>
      </c>
      <c r="BE100" s="19">
        <f t="shared" si="104"/>
        <v>0.94243903870922185</v>
      </c>
      <c r="BF100" s="19">
        <f t="shared" si="105"/>
        <v>1.5257247671668757</v>
      </c>
      <c r="BG100" s="19">
        <f t="shared" si="106"/>
        <v>-101.35168477742153</v>
      </c>
      <c r="BH100" s="1" t="str">
        <f t="shared" si="107"/>
        <v>T,2501,62.7,128.7,5,12,1007.2,0,0,G0,0</v>
      </c>
      <c r="BI100" s="1" t="str">
        <f t="shared" si="108"/>
        <v>T,2502,63.0,130.2,5,12,1007.3,0,0,G0,0</v>
      </c>
      <c r="BJ100" s="1" t="str">
        <f t="shared" si="68"/>
        <v>T,2501,62.7,128.7,5,12,1007.2,0,0,G0,0|T,2502,63.0,130.2,5,12,1007.3,0,0,G0,0|</v>
      </c>
      <c r="BK100" s="1" t="str">
        <f t="shared" si="69"/>
        <v>63.1,129.1,5.0,9.4,0.0,67.9,129.6,67.9</v>
      </c>
    </row>
    <row r="101" spans="1:63" x14ac:dyDescent="0.2">
      <c r="A101" s="4">
        <f t="shared" si="111"/>
        <v>7.2999999999999901</v>
      </c>
      <c r="B101" s="4">
        <f t="shared" si="70"/>
        <v>36.49999999999995</v>
      </c>
      <c r="C101" s="4">
        <f t="shared" si="71"/>
        <v>0</v>
      </c>
      <c r="D101" s="4">
        <v>1</v>
      </c>
      <c r="E101" s="4">
        <f t="shared" si="72"/>
        <v>7.2999999999999901</v>
      </c>
      <c r="F101" s="19">
        <f t="shared" si="56"/>
        <v>0.72256631032564922</v>
      </c>
      <c r="G101" s="19">
        <f t="shared" si="73"/>
        <v>0.31415926535897931</v>
      </c>
      <c r="H101" s="19"/>
      <c r="I101" s="19">
        <f t="shared" si="74"/>
        <v>62.503332088913851</v>
      </c>
      <c r="J101" s="19">
        <f t="shared" si="75"/>
        <v>129.83935595970948</v>
      </c>
      <c r="K101" s="19"/>
      <c r="L101" s="19">
        <f t="shared" si="76"/>
        <v>-6.2327174934976206</v>
      </c>
      <c r="M101" s="19">
        <f t="shared" si="77"/>
        <v>7.0696302771823207</v>
      </c>
      <c r="N101" s="19">
        <f t="shared" si="78"/>
        <v>9.4247779607693811</v>
      </c>
      <c r="O101" s="19">
        <f t="shared" si="79"/>
        <v>2.2933626371205458</v>
      </c>
      <c r="P101" s="19">
        <f t="shared" si="80"/>
        <v>131.39999999999981</v>
      </c>
      <c r="Q101" s="19">
        <f t="shared" si="109"/>
        <v>68.798049825774456</v>
      </c>
      <c r="R101" s="19">
        <f t="shared" si="81"/>
        <v>-0.45006664177827699</v>
      </c>
      <c r="S101" s="19">
        <f t="shared" si="82"/>
        <v>-0.39678711919418963</v>
      </c>
      <c r="T101" s="4" t="s">
        <v>0</v>
      </c>
      <c r="U101" s="4">
        <f t="shared" si="83"/>
        <v>2501</v>
      </c>
      <c r="V101" s="19">
        <f t="shared" si="57"/>
        <v>62.053265447135573</v>
      </c>
      <c r="W101" s="19">
        <f t="shared" si="58"/>
        <v>129.44256884051529</v>
      </c>
      <c r="X101" s="8">
        <f t="shared" si="84"/>
        <v>5</v>
      </c>
      <c r="Y101" s="4">
        <f t="shared" si="59"/>
        <v>12</v>
      </c>
      <c r="Z101" s="8">
        <f t="shared" si="85"/>
        <v>1007.3</v>
      </c>
      <c r="AA101" s="4">
        <f t="shared" si="86"/>
        <v>0</v>
      </c>
      <c r="AB101" s="4">
        <f t="shared" si="87"/>
        <v>0</v>
      </c>
      <c r="AC101" s="4" t="str">
        <f t="shared" si="88"/>
        <v>G0</v>
      </c>
      <c r="AD101" s="4">
        <f t="shared" si="89"/>
        <v>0</v>
      </c>
      <c r="AE101" s="4">
        <f t="shared" si="90"/>
        <v>7.3999999999999897</v>
      </c>
      <c r="AF101" s="19">
        <f t="shared" si="60"/>
        <v>0.75398223686154697</v>
      </c>
      <c r="AG101" s="19">
        <f t="shared" si="61"/>
        <v>0.31415926535897931</v>
      </c>
      <c r="AH101" s="19"/>
      <c r="AI101" s="19">
        <f t="shared" si="62"/>
        <v>61.869058822642415</v>
      </c>
      <c r="AJ101" s="19">
        <f t="shared" si="63"/>
        <v>130.5364131778606</v>
      </c>
      <c r="AK101" s="19"/>
      <c r="AL101" s="19">
        <f t="shared" si="64"/>
        <v>-6.4517044770651433</v>
      </c>
      <c r="AM101" s="19">
        <f t="shared" si="65"/>
        <v>6.8703674538136461</v>
      </c>
      <c r="AN101" s="19">
        <f t="shared" si="91"/>
        <v>9.4247779607693793</v>
      </c>
      <c r="AO101" s="19">
        <f t="shared" si="92"/>
        <v>2.3247785636564435</v>
      </c>
      <c r="AP101" s="19">
        <f t="shared" si="93"/>
        <v>133.19999999999979</v>
      </c>
      <c r="AQ101" s="19">
        <f t="shared" si="110"/>
        <v>68.79804982577447</v>
      </c>
      <c r="AR101" s="19">
        <f t="shared" si="94"/>
        <v>0.4373811764528483</v>
      </c>
      <c r="AS101" s="19">
        <f t="shared" si="95"/>
        <v>0.4107282635572117</v>
      </c>
      <c r="AT101" s="4" t="s">
        <v>0</v>
      </c>
      <c r="AU101" s="4">
        <f t="shared" si="96"/>
        <v>2502</v>
      </c>
      <c r="AV101" s="19">
        <f t="shared" si="66"/>
        <v>62.306439999095261</v>
      </c>
      <c r="AW101" s="19">
        <f t="shared" si="67"/>
        <v>130.94714144141781</v>
      </c>
      <c r="AX101" s="8">
        <f t="shared" si="97"/>
        <v>5</v>
      </c>
      <c r="AY101" s="4">
        <f t="shared" si="98"/>
        <v>12</v>
      </c>
      <c r="AZ101" s="8">
        <f t="shared" si="99"/>
        <v>1007.4</v>
      </c>
      <c r="BA101" s="4">
        <f t="shared" si="100"/>
        <v>0</v>
      </c>
      <c r="BB101" s="4">
        <f t="shared" si="101"/>
        <v>0</v>
      </c>
      <c r="BC101" s="4" t="str">
        <f t="shared" si="102"/>
        <v>G0</v>
      </c>
      <c r="BD101" s="4">
        <f t="shared" si="103"/>
        <v>0</v>
      </c>
      <c r="BE101" s="19">
        <f t="shared" si="104"/>
        <v>0.94243903870924595</v>
      </c>
      <c r="BF101" s="19">
        <f t="shared" si="105"/>
        <v>1.5257247671669236</v>
      </c>
      <c r="BG101" s="19">
        <f t="shared" si="106"/>
        <v>-99.551684777421187</v>
      </c>
      <c r="BH101" s="1" t="str">
        <f t="shared" si="107"/>
        <v>T,2501,62.1,129.4,5,12,1007.3,0,0,G0,0</v>
      </c>
      <c r="BI101" s="1" t="str">
        <f t="shared" si="108"/>
        <v>T,2502,62.3,130.9,5,12,1007.4,0,0,G0,0</v>
      </c>
      <c r="BJ101" s="1" t="str">
        <f t="shared" si="68"/>
        <v/>
      </c>
      <c r="BK101" s="1" t="str">
        <f t="shared" si="69"/>
        <v>62.5,129.8,5.0,9.4,0.0,68.8,131.4,68.8</v>
      </c>
    </row>
    <row r="102" spans="1:63" x14ac:dyDescent="0.2">
      <c r="A102" s="4">
        <f t="shared" si="111"/>
        <v>7.3999999999999897</v>
      </c>
      <c r="B102" s="4">
        <f t="shared" si="70"/>
        <v>36.999999999999943</v>
      </c>
      <c r="C102" s="4">
        <f t="shared" si="71"/>
        <v>1</v>
      </c>
      <c r="D102" s="4">
        <v>1</v>
      </c>
      <c r="E102" s="4">
        <f t="shared" si="72"/>
        <v>7.3999999999999897</v>
      </c>
      <c r="F102" s="19">
        <f t="shared" si="56"/>
        <v>0.75398223686154697</v>
      </c>
      <c r="G102" s="19">
        <f t="shared" si="73"/>
        <v>0.31415926535897931</v>
      </c>
      <c r="H102" s="19"/>
      <c r="I102" s="19">
        <f t="shared" si="74"/>
        <v>61.869058822642415</v>
      </c>
      <c r="J102" s="19">
        <f t="shared" si="75"/>
        <v>130.5364131778606</v>
      </c>
      <c r="K102" s="19"/>
      <c r="L102" s="19">
        <f t="shared" si="76"/>
        <v>-6.4517044770651433</v>
      </c>
      <c r="M102" s="19">
        <f t="shared" si="77"/>
        <v>6.8703674538136461</v>
      </c>
      <c r="N102" s="19">
        <f t="shared" si="78"/>
        <v>9.4247779607693793</v>
      </c>
      <c r="O102" s="19">
        <f t="shared" si="79"/>
        <v>2.3247785636564435</v>
      </c>
      <c r="P102" s="19">
        <f t="shared" si="80"/>
        <v>133.19999999999979</v>
      </c>
      <c r="Q102" s="19">
        <f t="shared" si="109"/>
        <v>69.740488864483709</v>
      </c>
      <c r="R102" s="19">
        <f t="shared" si="81"/>
        <v>-0.4373811764528483</v>
      </c>
      <c r="S102" s="19">
        <f t="shared" si="82"/>
        <v>-0.4107282635572117</v>
      </c>
      <c r="T102" s="4" t="s">
        <v>0</v>
      </c>
      <c r="U102" s="4">
        <f t="shared" si="83"/>
        <v>2501</v>
      </c>
      <c r="V102" s="19">
        <f t="shared" si="57"/>
        <v>61.43167764618957</v>
      </c>
      <c r="W102" s="19">
        <f t="shared" si="58"/>
        <v>130.12568491430338</v>
      </c>
      <c r="X102" s="8">
        <f t="shared" si="84"/>
        <v>5</v>
      </c>
      <c r="Y102" s="4">
        <f t="shared" si="59"/>
        <v>12</v>
      </c>
      <c r="Z102" s="8">
        <f t="shared" si="85"/>
        <v>1007.4</v>
      </c>
      <c r="AA102" s="4">
        <f t="shared" si="86"/>
        <v>0</v>
      </c>
      <c r="AB102" s="4">
        <f t="shared" si="87"/>
        <v>0</v>
      </c>
      <c r="AC102" s="4" t="str">
        <f t="shared" si="88"/>
        <v>G0</v>
      </c>
      <c r="AD102" s="4">
        <f t="shared" si="89"/>
        <v>0</v>
      </c>
      <c r="AE102" s="4">
        <f t="shared" si="90"/>
        <v>7.4999999999999893</v>
      </c>
      <c r="AF102" s="19">
        <f t="shared" si="60"/>
        <v>0.78539816339744473</v>
      </c>
      <c r="AG102" s="19">
        <f t="shared" si="61"/>
        <v>0.31415926535897931</v>
      </c>
      <c r="AH102" s="19"/>
      <c r="AI102" s="19">
        <f t="shared" si="62"/>
        <v>61.213203435596498</v>
      </c>
      <c r="AJ102" s="19">
        <f t="shared" si="63"/>
        <v>131.21320343559634</v>
      </c>
      <c r="AK102" s="19"/>
      <c r="AL102" s="19">
        <f t="shared" si="64"/>
        <v>-6.6643244072375261</v>
      </c>
      <c r="AM102" s="19">
        <f t="shared" si="65"/>
        <v>6.6643244072375731</v>
      </c>
      <c r="AN102" s="19">
        <f t="shared" si="91"/>
        <v>9.4247779607693793</v>
      </c>
      <c r="AO102" s="19">
        <f t="shared" si="92"/>
        <v>2.3561944901923413</v>
      </c>
      <c r="AP102" s="19">
        <f t="shared" si="93"/>
        <v>134.9999999999998</v>
      </c>
      <c r="AQ102" s="19">
        <f t="shared" si="110"/>
        <v>69.740488864483694</v>
      </c>
      <c r="AR102" s="19">
        <f t="shared" si="94"/>
        <v>0.42426406871193006</v>
      </c>
      <c r="AS102" s="19">
        <f t="shared" si="95"/>
        <v>0.42426406871192696</v>
      </c>
      <c r="AT102" s="4" t="s">
        <v>0</v>
      </c>
      <c r="AU102" s="4">
        <f t="shared" si="96"/>
        <v>2502</v>
      </c>
      <c r="AV102" s="19">
        <f t="shared" si="66"/>
        <v>61.637467504308425</v>
      </c>
      <c r="AW102" s="19">
        <f t="shared" si="67"/>
        <v>131.63746750430826</v>
      </c>
      <c r="AX102" s="8">
        <f t="shared" si="97"/>
        <v>5</v>
      </c>
      <c r="AY102" s="4">
        <f t="shared" si="98"/>
        <v>12</v>
      </c>
      <c r="AZ102" s="8">
        <f t="shared" si="99"/>
        <v>1007.5</v>
      </c>
      <c r="BA102" s="4">
        <f t="shared" si="100"/>
        <v>0</v>
      </c>
      <c r="BB102" s="4">
        <f t="shared" si="101"/>
        <v>0</v>
      </c>
      <c r="BC102" s="4" t="str">
        <f t="shared" si="102"/>
        <v>G0</v>
      </c>
      <c r="BD102" s="4">
        <f t="shared" si="103"/>
        <v>0</v>
      </c>
      <c r="BE102" s="19">
        <f t="shared" si="104"/>
        <v>0.94243903870922519</v>
      </c>
      <c r="BF102" s="19">
        <f t="shared" si="105"/>
        <v>1.5257247671668879</v>
      </c>
      <c r="BG102" s="19">
        <f t="shared" si="106"/>
        <v>-97.751684777421147</v>
      </c>
      <c r="BH102" s="1" t="str">
        <f t="shared" si="107"/>
        <v>T,2501,61.4,130.1,5,12,1007.4,0,0,G0,0</v>
      </c>
      <c r="BI102" s="1" t="str">
        <f t="shared" si="108"/>
        <v>T,2502,61.6,131.6,5,12,1007.5,0,0,G0,0</v>
      </c>
      <c r="BJ102" s="1" t="str">
        <f t="shared" si="68"/>
        <v>T,2501,61.4,130.1,5,12,1007.4,0,0,G0,0|T,2502,61.6,131.6,5,12,1007.5,0,0,G0,0|</v>
      </c>
      <c r="BK102" s="1" t="str">
        <f t="shared" si="69"/>
        <v>61.9,130.5,5.0,9.4,0.0,69.7,133.2,69.7</v>
      </c>
    </row>
    <row r="103" spans="1:63" x14ac:dyDescent="0.2">
      <c r="A103" s="4">
        <f t="shared" si="111"/>
        <v>7.4999999999999893</v>
      </c>
      <c r="B103" s="4">
        <f t="shared" si="70"/>
        <v>37.499999999999943</v>
      </c>
      <c r="C103" s="4">
        <f t="shared" si="71"/>
        <v>0</v>
      </c>
      <c r="D103" s="4">
        <v>1</v>
      </c>
      <c r="E103" s="4">
        <f t="shared" si="72"/>
        <v>7.4999999999999893</v>
      </c>
      <c r="F103" s="19">
        <f t="shared" si="56"/>
        <v>0.78539816339744473</v>
      </c>
      <c r="G103" s="19">
        <f t="shared" si="73"/>
        <v>0.31415926535897931</v>
      </c>
      <c r="H103" s="19"/>
      <c r="I103" s="19">
        <f t="shared" si="74"/>
        <v>61.213203435596498</v>
      </c>
      <c r="J103" s="19">
        <f t="shared" si="75"/>
        <v>131.21320343559634</v>
      </c>
      <c r="K103" s="19"/>
      <c r="L103" s="19">
        <f t="shared" si="76"/>
        <v>-6.6643244072375261</v>
      </c>
      <c r="M103" s="19">
        <f t="shared" si="77"/>
        <v>6.6643244072375731</v>
      </c>
      <c r="N103" s="19">
        <f t="shared" si="78"/>
        <v>9.4247779607693793</v>
      </c>
      <c r="O103" s="19">
        <f t="shared" si="79"/>
        <v>2.3561944901923413</v>
      </c>
      <c r="P103" s="19">
        <f t="shared" si="80"/>
        <v>134.9999999999998</v>
      </c>
      <c r="Q103" s="19">
        <f t="shared" si="109"/>
        <v>70.682927903192933</v>
      </c>
      <c r="R103" s="19">
        <f t="shared" si="81"/>
        <v>-0.42426406871193006</v>
      </c>
      <c r="S103" s="19">
        <f t="shared" si="82"/>
        <v>-0.42426406871192696</v>
      </c>
      <c r="T103" s="4" t="s">
        <v>0</v>
      </c>
      <c r="U103" s="4">
        <f t="shared" si="83"/>
        <v>2501</v>
      </c>
      <c r="V103" s="19">
        <f t="shared" si="57"/>
        <v>60.78893936688457</v>
      </c>
      <c r="W103" s="19">
        <f t="shared" si="58"/>
        <v>130.78893936688442</v>
      </c>
      <c r="X103" s="8">
        <f t="shared" si="84"/>
        <v>5</v>
      </c>
      <c r="Y103" s="4">
        <f t="shared" si="59"/>
        <v>12</v>
      </c>
      <c r="Z103" s="8">
        <f t="shared" si="85"/>
        <v>1007.5</v>
      </c>
      <c r="AA103" s="4">
        <f t="shared" si="86"/>
        <v>0</v>
      </c>
      <c r="AB103" s="4">
        <f t="shared" si="87"/>
        <v>0</v>
      </c>
      <c r="AC103" s="4" t="str">
        <f t="shared" si="88"/>
        <v>G0</v>
      </c>
      <c r="AD103" s="4">
        <f t="shared" si="89"/>
        <v>0</v>
      </c>
      <c r="AE103" s="4">
        <f t="shared" si="90"/>
        <v>7.599999999999989</v>
      </c>
      <c r="AF103" s="19">
        <f t="shared" si="60"/>
        <v>0.81681408993334292</v>
      </c>
      <c r="AG103" s="19">
        <f t="shared" si="61"/>
        <v>0.31415926535897931</v>
      </c>
      <c r="AH103" s="19"/>
      <c r="AI103" s="19">
        <f t="shared" si="62"/>
        <v>60.53641317786073</v>
      </c>
      <c r="AJ103" s="19">
        <f t="shared" si="63"/>
        <v>131.86905882264227</v>
      </c>
      <c r="AK103" s="19"/>
      <c r="AL103" s="19">
        <f t="shared" si="64"/>
        <v>-6.8703674538136026</v>
      </c>
      <c r="AM103" s="19">
        <f t="shared" si="65"/>
        <v>6.4517044770651886</v>
      </c>
      <c r="AN103" s="19">
        <f t="shared" si="91"/>
        <v>9.4247779607693776</v>
      </c>
      <c r="AO103" s="19">
        <f t="shared" si="92"/>
        <v>2.3876104167282395</v>
      </c>
      <c r="AP103" s="19">
        <f t="shared" si="93"/>
        <v>136.79999999999981</v>
      </c>
      <c r="AQ103" s="19">
        <f t="shared" si="110"/>
        <v>70.682927903192947</v>
      </c>
      <c r="AR103" s="19">
        <f t="shared" si="94"/>
        <v>0.4107282635572147</v>
      </c>
      <c r="AS103" s="19">
        <f t="shared" si="95"/>
        <v>0.43738117645284552</v>
      </c>
      <c r="AT103" s="4" t="s">
        <v>0</v>
      </c>
      <c r="AU103" s="4">
        <f t="shared" si="96"/>
        <v>2502</v>
      </c>
      <c r="AV103" s="19">
        <f t="shared" si="66"/>
        <v>60.947141441417948</v>
      </c>
      <c r="AW103" s="19">
        <f t="shared" si="67"/>
        <v>132.30643999909512</v>
      </c>
      <c r="AX103" s="8">
        <f t="shared" si="97"/>
        <v>5</v>
      </c>
      <c r="AY103" s="4">
        <f t="shared" si="98"/>
        <v>12</v>
      </c>
      <c r="AZ103" s="8">
        <f t="shared" si="99"/>
        <v>1007.6</v>
      </c>
      <c r="BA103" s="4">
        <f t="shared" si="100"/>
        <v>0</v>
      </c>
      <c r="BB103" s="4">
        <f t="shared" si="101"/>
        <v>0</v>
      </c>
      <c r="BC103" s="4" t="str">
        <f t="shared" si="102"/>
        <v>G0</v>
      </c>
      <c r="BD103" s="4">
        <f t="shared" si="103"/>
        <v>0</v>
      </c>
      <c r="BE103" s="19">
        <f t="shared" si="104"/>
        <v>0.94243903870925028</v>
      </c>
      <c r="BF103" s="19">
        <f t="shared" si="105"/>
        <v>1.5257247671669136</v>
      </c>
      <c r="BG103" s="19">
        <f t="shared" si="106"/>
        <v>-95.951684777421093</v>
      </c>
      <c r="BH103" s="1" t="str">
        <f t="shared" si="107"/>
        <v>T,2501,60.8,130.8,5,12,1007.5,0,0,G0,0</v>
      </c>
      <c r="BI103" s="1" t="str">
        <f t="shared" si="108"/>
        <v>T,2502,60.9,132.3,5,12,1007.6,0,0,G0,0</v>
      </c>
      <c r="BJ103" s="1" t="str">
        <f t="shared" si="68"/>
        <v/>
      </c>
      <c r="BK103" s="1" t="str">
        <f t="shared" si="69"/>
        <v>61.2,131.2,5.0,9.4,0.0,70.7,135.0,70.7</v>
      </c>
    </row>
    <row r="104" spans="1:63" x14ac:dyDescent="0.2">
      <c r="A104" s="4">
        <f t="shared" si="111"/>
        <v>7.599999999999989</v>
      </c>
      <c r="B104" s="4">
        <f t="shared" si="70"/>
        <v>37.999999999999943</v>
      </c>
      <c r="C104" s="4">
        <f t="shared" si="71"/>
        <v>1</v>
      </c>
      <c r="D104" s="4">
        <v>1</v>
      </c>
      <c r="E104" s="4">
        <f t="shared" si="72"/>
        <v>7.599999999999989</v>
      </c>
      <c r="F104" s="19">
        <f t="shared" si="56"/>
        <v>0.81681408993334292</v>
      </c>
      <c r="G104" s="19">
        <f t="shared" si="73"/>
        <v>0.31415926535897931</v>
      </c>
      <c r="H104" s="19"/>
      <c r="I104" s="19">
        <f t="shared" si="74"/>
        <v>60.53641317786073</v>
      </c>
      <c r="J104" s="19">
        <f t="shared" si="75"/>
        <v>131.86905882264227</v>
      </c>
      <c r="K104" s="19"/>
      <c r="L104" s="19">
        <f t="shared" si="76"/>
        <v>-6.8703674538136026</v>
      </c>
      <c r="M104" s="19">
        <f t="shared" si="77"/>
        <v>6.4517044770651886</v>
      </c>
      <c r="N104" s="19">
        <f t="shared" si="78"/>
        <v>9.4247779607693776</v>
      </c>
      <c r="O104" s="19">
        <f t="shared" si="79"/>
        <v>2.3876104167282395</v>
      </c>
      <c r="P104" s="19">
        <f t="shared" si="80"/>
        <v>136.79999999999981</v>
      </c>
      <c r="Q104" s="19">
        <f t="shared" si="109"/>
        <v>71.625366941902186</v>
      </c>
      <c r="R104" s="19">
        <f t="shared" si="81"/>
        <v>-0.4107282635572147</v>
      </c>
      <c r="S104" s="19">
        <f t="shared" si="82"/>
        <v>-0.43738117645284552</v>
      </c>
      <c r="T104" s="4" t="s">
        <v>0</v>
      </c>
      <c r="U104" s="4">
        <f t="shared" si="83"/>
        <v>2501</v>
      </c>
      <c r="V104" s="19">
        <f t="shared" si="57"/>
        <v>60.125684914303513</v>
      </c>
      <c r="W104" s="19">
        <f t="shared" si="58"/>
        <v>131.43167764618943</v>
      </c>
      <c r="X104" s="8">
        <f t="shared" si="84"/>
        <v>5</v>
      </c>
      <c r="Y104" s="4">
        <f t="shared" si="59"/>
        <v>12</v>
      </c>
      <c r="Z104" s="8">
        <f t="shared" si="85"/>
        <v>1007.6</v>
      </c>
      <c r="AA104" s="4">
        <f t="shared" si="86"/>
        <v>0</v>
      </c>
      <c r="AB104" s="4">
        <f t="shared" si="87"/>
        <v>0</v>
      </c>
      <c r="AC104" s="4" t="str">
        <f t="shared" si="88"/>
        <v>G0</v>
      </c>
      <c r="AD104" s="4">
        <f t="shared" si="89"/>
        <v>0</v>
      </c>
      <c r="AE104" s="4">
        <f t="shared" si="90"/>
        <v>7.6999999999999886</v>
      </c>
      <c r="AF104" s="19">
        <f t="shared" si="60"/>
        <v>0.84823001646924068</v>
      </c>
      <c r="AG104" s="19">
        <f t="shared" si="61"/>
        <v>0.31415926535897931</v>
      </c>
      <c r="AH104" s="19"/>
      <c r="AI104" s="19">
        <f t="shared" si="62"/>
        <v>59.839355959709636</v>
      </c>
      <c r="AJ104" s="19">
        <f t="shared" si="63"/>
        <v>132.50333208891371</v>
      </c>
      <c r="AK104" s="19"/>
      <c r="AL104" s="19">
        <f t="shared" si="64"/>
        <v>-7.069630277182279</v>
      </c>
      <c r="AM104" s="19">
        <f t="shared" si="65"/>
        <v>6.2327174934976668</v>
      </c>
      <c r="AN104" s="19">
        <f t="shared" si="91"/>
        <v>9.4247779607693793</v>
      </c>
      <c r="AO104" s="19">
        <f t="shared" si="92"/>
        <v>2.4190263432641372</v>
      </c>
      <c r="AP104" s="19">
        <f t="shared" si="93"/>
        <v>138.5999999999998</v>
      </c>
      <c r="AQ104" s="19">
        <f t="shared" si="110"/>
        <v>71.625366941902172</v>
      </c>
      <c r="AR104" s="19">
        <f t="shared" si="94"/>
        <v>0.39678711919419268</v>
      </c>
      <c r="AS104" s="19">
        <f t="shared" si="95"/>
        <v>0.45006664177827427</v>
      </c>
      <c r="AT104" s="4" t="s">
        <v>0</v>
      </c>
      <c r="AU104" s="4">
        <f t="shared" si="96"/>
        <v>2502</v>
      </c>
      <c r="AV104" s="19">
        <f t="shared" si="66"/>
        <v>60.236143078903829</v>
      </c>
      <c r="AW104" s="19">
        <f t="shared" si="67"/>
        <v>132.95339873069199</v>
      </c>
      <c r="AX104" s="8">
        <f t="shared" si="97"/>
        <v>5</v>
      </c>
      <c r="AY104" s="4">
        <f t="shared" si="98"/>
        <v>12</v>
      </c>
      <c r="AZ104" s="8">
        <f t="shared" si="99"/>
        <v>1007.7</v>
      </c>
      <c r="BA104" s="4">
        <f t="shared" si="100"/>
        <v>0</v>
      </c>
      <c r="BB104" s="4">
        <f t="shared" si="101"/>
        <v>0</v>
      </c>
      <c r="BC104" s="4" t="str">
        <f t="shared" si="102"/>
        <v>G0</v>
      </c>
      <c r="BD104" s="4">
        <f t="shared" si="103"/>
        <v>0</v>
      </c>
      <c r="BE104" s="19">
        <f t="shared" si="104"/>
        <v>0.94243903870923018</v>
      </c>
      <c r="BF104" s="19">
        <f t="shared" si="105"/>
        <v>1.5257247671669079</v>
      </c>
      <c r="BG104" s="19">
        <f t="shared" si="106"/>
        <v>-94.151684777421664</v>
      </c>
      <c r="BH104" s="1" t="str">
        <f t="shared" si="107"/>
        <v>T,2501,60.1,131.4,5,12,1007.6,0,0,G0,0</v>
      </c>
      <c r="BI104" s="1" t="str">
        <f t="shared" si="108"/>
        <v>T,2502,60.2,133.0,5,12,1007.7,0,0,G0,0</v>
      </c>
      <c r="BJ104" s="1" t="str">
        <f t="shared" si="68"/>
        <v>T,2501,60.1,131.4,5,12,1007.6,0,0,G0,0|T,2502,60.2,133.0,5,12,1007.7,0,0,G0,0|</v>
      </c>
      <c r="BK104" s="1" t="str">
        <f t="shared" si="69"/>
        <v>60.5,131.9,5.0,9.4,0.0,71.6,136.8,71.6</v>
      </c>
    </row>
    <row r="105" spans="1:63" x14ac:dyDescent="0.2">
      <c r="A105" s="4">
        <f t="shared" si="111"/>
        <v>7.6999999999999886</v>
      </c>
      <c r="B105" s="4">
        <f t="shared" si="70"/>
        <v>38.499999999999943</v>
      </c>
      <c r="C105" s="4">
        <f t="shared" si="71"/>
        <v>0</v>
      </c>
      <c r="D105" s="4">
        <v>1</v>
      </c>
      <c r="E105" s="4">
        <f t="shared" si="72"/>
        <v>7.6999999999999886</v>
      </c>
      <c r="F105" s="19">
        <f t="shared" si="56"/>
        <v>0.84823001646924068</v>
      </c>
      <c r="G105" s="19">
        <f t="shared" si="73"/>
        <v>0.31415926535897931</v>
      </c>
      <c r="H105" s="19"/>
      <c r="I105" s="19">
        <f t="shared" si="74"/>
        <v>59.839355959709636</v>
      </c>
      <c r="J105" s="19">
        <f t="shared" si="75"/>
        <v>132.50333208891371</v>
      </c>
      <c r="K105" s="19"/>
      <c r="L105" s="19">
        <f t="shared" si="76"/>
        <v>-7.069630277182279</v>
      </c>
      <c r="M105" s="19">
        <f t="shared" si="77"/>
        <v>6.2327174934976668</v>
      </c>
      <c r="N105" s="19">
        <f t="shared" si="78"/>
        <v>9.4247779607693793</v>
      </c>
      <c r="O105" s="19">
        <f t="shared" si="79"/>
        <v>2.4190263432641372</v>
      </c>
      <c r="P105" s="19">
        <f t="shared" si="80"/>
        <v>138.5999999999998</v>
      </c>
      <c r="Q105" s="19">
        <f t="shared" si="109"/>
        <v>72.567805980611411</v>
      </c>
      <c r="R105" s="19">
        <f t="shared" si="81"/>
        <v>-0.39678711919419268</v>
      </c>
      <c r="S105" s="19">
        <f t="shared" si="82"/>
        <v>-0.45006664177827427</v>
      </c>
      <c r="T105" s="4" t="s">
        <v>0</v>
      </c>
      <c r="U105" s="4">
        <f t="shared" si="83"/>
        <v>2501</v>
      </c>
      <c r="V105" s="19">
        <f t="shared" si="57"/>
        <v>59.442568840515442</v>
      </c>
      <c r="W105" s="19">
        <f t="shared" si="58"/>
        <v>132.05326544713543</v>
      </c>
      <c r="X105" s="8">
        <f t="shared" si="84"/>
        <v>5</v>
      </c>
      <c r="Y105" s="4">
        <f t="shared" si="59"/>
        <v>12</v>
      </c>
      <c r="Z105" s="8">
        <f t="shared" si="85"/>
        <v>1007.7</v>
      </c>
      <c r="AA105" s="4">
        <f t="shared" si="86"/>
        <v>0</v>
      </c>
      <c r="AB105" s="4">
        <f t="shared" si="87"/>
        <v>0</v>
      </c>
      <c r="AC105" s="4" t="str">
        <f t="shared" si="88"/>
        <v>G0</v>
      </c>
      <c r="AD105" s="4">
        <f t="shared" si="89"/>
        <v>0</v>
      </c>
      <c r="AE105" s="4">
        <f t="shared" si="90"/>
        <v>7.7999999999999883</v>
      </c>
      <c r="AF105" s="19">
        <f t="shared" si="60"/>
        <v>0.87964594300513843</v>
      </c>
      <c r="AG105" s="19">
        <f t="shared" si="61"/>
        <v>0.31415926535897931</v>
      </c>
      <c r="AH105" s="19"/>
      <c r="AI105" s="19">
        <f t="shared" si="62"/>
        <v>59.122719692460777</v>
      </c>
      <c r="AJ105" s="19">
        <f t="shared" si="63"/>
        <v>133.11539728327361</v>
      </c>
      <c r="AK105" s="19"/>
      <c r="AL105" s="19">
        <f t="shared" si="64"/>
        <v>-7.261916228994183</v>
      </c>
      <c r="AM105" s="19">
        <f t="shared" si="65"/>
        <v>6.0075795702491641</v>
      </c>
      <c r="AN105" s="19">
        <f t="shared" si="91"/>
        <v>9.4247779607693793</v>
      </c>
      <c r="AO105" s="19">
        <f t="shared" si="92"/>
        <v>2.450442269800035</v>
      </c>
      <c r="AP105" s="19">
        <f t="shared" si="93"/>
        <v>140.39999999999978</v>
      </c>
      <c r="AQ105" s="19">
        <f t="shared" si="110"/>
        <v>72.567805980611411</v>
      </c>
      <c r="AR105" s="19">
        <f t="shared" si="94"/>
        <v>0.38245439384921559</v>
      </c>
      <c r="AS105" s="19">
        <f t="shared" si="95"/>
        <v>0.46230794566547206</v>
      </c>
      <c r="AT105" s="4" t="s">
        <v>0</v>
      </c>
      <c r="AU105" s="4">
        <f t="shared" si="96"/>
        <v>2502</v>
      </c>
      <c r="AV105" s="19">
        <f t="shared" si="66"/>
        <v>59.505174086309992</v>
      </c>
      <c r="AW105" s="19">
        <f t="shared" si="67"/>
        <v>133.57770522893907</v>
      </c>
      <c r="AX105" s="8">
        <f t="shared" si="97"/>
        <v>5</v>
      </c>
      <c r="AY105" s="4">
        <f t="shared" si="98"/>
        <v>12</v>
      </c>
      <c r="AZ105" s="8">
        <f t="shared" si="99"/>
        <v>1007.8</v>
      </c>
      <c r="BA105" s="4">
        <f t="shared" si="100"/>
        <v>0</v>
      </c>
      <c r="BB105" s="4">
        <f t="shared" si="101"/>
        <v>0</v>
      </c>
      <c r="BC105" s="4" t="str">
        <f t="shared" si="102"/>
        <v>G0</v>
      </c>
      <c r="BD105" s="4">
        <f t="shared" si="103"/>
        <v>0</v>
      </c>
      <c r="BE105" s="19">
        <f t="shared" si="104"/>
        <v>0.94243903870924195</v>
      </c>
      <c r="BF105" s="19">
        <f t="shared" si="105"/>
        <v>1.5257247671669074</v>
      </c>
      <c r="BG105" s="19">
        <f t="shared" si="106"/>
        <v>-92.35168477742144</v>
      </c>
      <c r="BH105" s="1" t="str">
        <f t="shared" si="107"/>
        <v>T,2501,59.4,132.1,5,12,1007.7,0,0,G0,0</v>
      </c>
      <c r="BI105" s="1" t="str">
        <f t="shared" si="108"/>
        <v>T,2502,59.5,133.6,5,12,1007.8,0,0,G0,0</v>
      </c>
      <c r="BJ105" s="1" t="str">
        <f t="shared" si="68"/>
        <v/>
      </c>
      <c r="BK105" s="1" t="str">
        <f t="shared" si="69"/>
        <v>59.8,132.5,5.0,9.4,0.0,72.6,138.6,72.6</v>
      </c>
    </row>
    <row r="106" spans="1:63" x14ac:dyDescent="0.2">
      <c r="A106" s="4">
        <f t="shared" si="111"/>
        <v>7.7999999999999883</v>
      </c>
      <c r="B106" s="4">
        <f t="shared" si="70"/>
        <v>38.999999999999936</v>
      </c>
      <c r="C106" s="4">
        <f t="shared" si="71"/>
        <v>1</v>
      </c>
      <c r="D106" s="4">
        <v>1</v>
      </c>
      <c r="E106" s="4">
        <f t="shared" si="72"/>
        <v>7.7999999999999883</v>
      </c>
      <c r="F106" s="19">
        <f t="shared" si="56"/>
        <v>0.87964594300513843</v>
      </c>
      <c r="G106" s="19">
        <f t="shared" si="73"/>
        <v>0.31415926535897931</v>
      </c>
      <c r="H106" s="19"/>
      <c r="I106" s="19">
        <f t="shared" si="74"/>
        <v>59.122719692460777</v>
      </c>
      <c r="J106" s="19">
        <f t="shared" si="75"/>
        <v>133.11539728327361</v>
      </c>
      <c r="K106" s="19"/>
      <c r="L106" s="19">
        <f t="shared" si="76"/>
        <v>-7.261916228994183</v>
      </c>
      <c r="M106" s="19">
        <f t="shared" si="77"/>
        <v>6.0075795702491641</v>
      </c>
      <c r="N106" s="19">
        <f t="shared" si="78"/>
        <v>9.4247779607693793</v>
      </c>
      <c r="O106" s="19">
        <f t="shared" si="79"/>
        <v>2.450442269800035</v>
      </c>
      <c r="P106" s="19">
        <f t="shared" si="80"/>
        <v>140.39999999999978</v>
      </c>
      <c r="Q106" s="19">
        <f t="shared" si="109"/>
        <v>73.510245019320649</v>
      </c>
      <c r="R106" s="19">
        <f t="shared" si="81"/>
        <v>-0.38245439384921559</v>
      </c>
      <c r="S106" s="19">
        <f t="shared" si="82"/>
        <v>-0.46230794566547206</v>
      </c>
      <c r="T106" s="4" t="s">
        <v>0</v>
      </c>
      <c r="U106" s="4">
        <f t="shared" si="83"/>
        <v>2501</v>
      </c>
      <c r="V106" s="19">
        <f t="shared" si="57"/>
        <v>58.740265298611561</v>
      </c>
      <c r="W106" s="19">
        <f t="shared" si="58"/>
        <v>132.65308933760815</v>
      </c>
      <c r="X106" s="8">
        <f t="shared" si="84"/>
        <v>5</v>
      </c>
      <c r="Y106" s="4">
        <f t="shared" si="59"/>
        <v>12</v>
      </c>
      <c r="Z106" s="8">
        <f t="shared" si="85"/>
        <v>1007.8</v>
      </c>
      <c r="AA106" s="4">
        <f t="shared" si="86"/>
        <v>0</v>
      </c>
      <c r="AB106" s="4">
        <f t="shared" si="87"/>
        <v>0</v>
      </c>
      <c r="AC106" s="4" t="str">
        <f t="shared" si="88"/>
        <v>G0</v>
      </c>
      <c r="AD106" s="4">
        <f t="shared" si="89"/>
        <v>0</v>
      </c>
      <c r="AE106" s="4">
        <f t="shared" si="90"/>
        <v>7.8999999999999879</v>
      </c>
      <c r="AF106" s="19">
        <f t="shared" si="60"/>
        <v>0.91106186954103618</v>
      </c>
      <c r="AG106" s="19">
        <f t="shared" si="61"/>
        <v>0.31415926535897931</v>
      </c>
      <c r="AH106" s="19"/>
      <c r="AI106" s="19">
        <f t="shared" si="62"/>
        <v>58.387211609589386</v>
      </c>
      <c r="AJ106" s="19">
        <f t="shared" si="63"/>
        <v>133.70465037127065</v>
      </c>
      <c r="AK106" s="19"/>
      <c r="AL106" s="19">
        <f t="shared" si="64"/>
        <v>-7.4470355462298397</v>
      </c>
      <c r="AM106" s="19">
        <f t="shared" si="65"/>
        <v>5.7765128912686983</v>
      </c>
      <c r="AN106" s="19">
        <f t="shared" si="91"/>
        <v>9.4247779607693793</v>
      </c>
      <c r="AO106" s="19">
        <f t="shared" si="92"/>
        <v>2.4818581963359323</v>
      </c>
      <c r="AP106" s="19">
        <f t="shared" si="93"/>
        <v>142.19999999999976</v>
      </c>
      <c r="AQ106" s="19">
        <f t="shared" si="110"/>
        <v>73.510245019320649</v>
      </c>
      <c r="AR106" s="19">
        <f t="shared" si="94"/>
        <v>0.36774423219178792</v>
      </c>
      <c r="AS106" s="19">
        <f t="shared" si="95"/>
        <v>0.47409300742541255</v>
      </c>
      <c r="AT106" s="4" t="s">
        <v>0</v>
      </c>
      <c r="AU106" s="4">
        <f t="shared" si="96"/>
        <v>2502</v>
      </c>
      <c r="AV106" s="19">
        <f t="shared" si="66"/>
        <v>58.754955841781175</v>
      </c>
      <c r="AW106" s="19">
        <f t="shared" si="67"/>
        <v>134.17874337869605</v>
      </c>
      <c r="AX106" s="8">
        <f t="shared" si="97"/>
        <v>5</v>
      </c>
      <c r="AY106" s="4">
        <f t="shared" si="98"/>
        <v>12</v>
      </c>
      <c r="AZ106" s="8">
        <f t="shared" si="99"/>
        <v>1007.9</v>
      </c>
      <c r="BA106" s="4">
        <f t="shared" si="100"/>
        <v>0</v>
      </c>
      <c r="BB106" s="4">
        <f t="shared" si="101"/>
        <v>0</v>
      </c>
      <c r="BC106" s="4" t="str">
        <f t="shared" si="102"/>
        <v>G0</v>
      </c>
      <c r="BD106" s="4">
        <f t="shared" si="103"/>
        <v>0</v>
      </c>
      <c r="BE106" s="19">
        <f t="shared" si="104"/>
        <v>0.94243903870923773</v>
      </c>
      <c r="BF106" s="19">
        <f t="shared" si="105"/>
        <v>1.5257247671668932</v>
      </c>
      <c r="BG106" s="19">
        <f t="shared" si="106"/>
        <v>-90.551684777421443</v>
      </c>
      <c r="BH106" s="1" t="str">
        <f t="shared" si="107"/>
        <v>T,2501,58.7,132.7,5,12,1007.8,0,0,G0,0</v>
      </c>
      <c r="BI106" s="1" t="str">
        <f t="shared" si="108"/>
        <v>T,2502,58.8,134.2,5,12,1007.9,0,0,G0,0</v>
      </c>
      <c r="BJ106" s="1" t="str">
        <f t="shared" si="68"/>
        <v>T,2501,58.7,132.7,5,12,1007.8,0,0,G0,0|T,2502,58.8,134.2,5,12,1007.9,0,0,G0,0|</v>
      </c>
      <c r="BK106" s="1" t="str">
        <f t="shared" si="69"/>
        <v>59.1,133.1,5.0,9.4,0.0,73.5,140.4,73.5</v>
      </c>
    </row>
    <row r="107" spans="1:63" x14ac:dyDescent="0.2">
      <c r="A107" s="4">
        <f t="shared" si="111"/>
        <v>7.8999999999999879</v>
      </c>
      <c r="B107" s="4">
        <f t="shared" si="70"/>
        <v>39.499999999999936</v>
      </c>
      <c r="C107" s="4">
        <f t="shared" si="71"/>
        <v>0</v>
      </c>
      <c r="D107" s="4">
        <v>1</v>
      </c>
      <c r="E107" s="4">
        <f t="shared" si="72"/>
        <v>7.8999999999999879</v>
      </c>
      <c r="F107" s="19">
        <f t="shared" si="56"/>
        <v>0.91106186954103618</v>
      </c>
      <c r="G107" s="19">
        <f t="shared" si="73"/>
        <v>0.31415926535897931</v>
      </c>
      <c r="H107" s="19"/>
      <c r="I107" s="19">
        <f t="shared" si="74"/>
        <v>58.387211609589386</v>
      </c>
      <c r="J107" s="19">
        <f t="shared" si="75"/>
        <v>133.70465037127065</v>
      </c>
      <c r="K107" s="19"/>
      <c r="L107" s="19">
        <f t="shared" si="76"/>
        <v>-7.4470355462298397</v>
      </c>
      <c r="M107" s="19">
        <f t="shared" si="77"/>
        <v>5.7765128912686983</v>
      </c>
      <c r="N107" s="19">
        <f t="shared" si="78"/>
        <v>9.4247779607693793</v>
      </c>
      <c r="O107" s="19">
        <f t="shared" si="79"/>
        <v>2.4818581963359323</v>
      </c>
      <c r="P107" s="19">
        <f t="shared" si="80"/>
        <v>142.19999999999976</v>
      </c>
      <c r="Q107" s="19">
        <f t="shared" si="109"/>
        <v>74.452684058029888</v>
      </c>
      <c r="R107" s="19">
        <f t="shared" si="81"/>
        <v>-0.36774423219178792</v>
      </c>
      <c r="S107" s="19">
        <f t="shared" si="82"/>
        <v>-0.47409300742541255</v>
      </c>
      <c r="T107" s="4" t="s">
        <v>0</v>
      </c>
      <c r="U107" s="4">
        <f t="shared" si="83"/>
        <v>2501</v>
      </c>
      <c r="V107" s="19">
        <f t="shared" si="57"/>
        <v>58.019467377397596</v>
      </c>
      <c r="W107" s="19">
        <f t="shared" si="58"/>
        <v>133.23055736384524</v>
      </c>
      <c r="X107" s="8">
        <f t="shared" si="84"/>
        <v>5</v>
      </c>
      <c r="Y107" s="4">
        <f t="shared" si="59"/>
        <v>12</v>
      </c>
      <c r="Z107" s="8">
        <f t="shared" si="85"/>
        <v>1007.9</v>
      </c>
      <c r="AA107" s="4">
        <f t="shared" si="86"/>
        <v>0</v>
      </c>
      <c r="AB107" s="4">
        <f t="shared" si="87"/>
        <v>0</v>
      </c>
      <c r="AC107" s="4" t="str">
        <f t="shared" si="88"/>
        <v>G0</v>
      </c>
      <c r="AD107" s="4">
        <f t="shared" si="89"/>
        <v>0</v>
      </c>
      <c r="AE107" s="4">
        <f t="shared" si="90"/>
        <v>7.9999999999999876</v>
      </c>
      <c r="AF107" s="19">
        <f t="shared" si="60"/>
        <v>0.94247779607693394</v>
      </c>
      <c r="AG107" s="19">
        <f t="shared" si="61"/>
        <v>0.31415926535897931</v>
      </c>
      <c r="AH107" s="19"/>
      <c r="AI107" s="19">
        <f t="shared" si="62"/>
        <v>57.633557568774293</v>
      </c>
      <c r="AJ107" s="19">
        <f t="shared" si="63"/>
        <v>134.27050983124835</v>
      </c>
      <c r="AK107" s="19"/>
      <c r="AL107" s="19">
        <f t="shared" si="64"/>
        <v>-7.6248055384728666</v>
      </c>
      <c r="AM107" s="19">
        <f t="shared" si="65"/>
        <v>5.5397454914714004</v>
      </c>
      <c r="AN107" s="19">
        <f t="shared" si="91"/>
        <v>9.4247779607693793</v>
      </c>
      <c r="AO107" s="19">
        <f t="shared" si="92"/>
        <v>2.5132741228718305</v>
      </c>
      <c r="AP107" s="19">
        <f t="shared" si="93"/>
        <v>143.99999999999977</v>
      </c>
      <c r="AQ107" s="19">
        <f t="shared" si="110"/>
        <v>74.452684058029874</v>
      </c>
      <c r="AR107" s="19">
        <f t="shared" si="94"/>
        <v>0.35267115137548588</v>
      </c>
      <c r="AS107" s="19">
        <f t="shared" si="95"/>
        <v>0.48541019662496698</v>
      </c>
      <c r="AT107" s="4" t="s">
        <v>0</v>
      </c>
      <c r="AU107" s="4">
        <f t="shared" si="96"/>
        <v>2502</v>
      </c>
      <c r="AV107" s="19">
        <f t="shared" si="66"/>
        <v>57.986228720149782</v>
      </c>
      <c r="AW107" s="19">
        <f t="shared" si="67"/>
        <v>134.75592002787332</v>
      </c>
      <c r="AX107" s="8">
        <f t="shared" si="97"/>
        <v>5</v>
      </c>
      <c r="AY107" s="4">
        <f t="shared" si="98"/>
        <v>12</v>
      </c>
      <c r="AZ107" s="8">
        <f t="shared" si="99"/>
        <v>1008</v>
      </c>
      <c r="BA107" s="4">
        <f t="shared" si="100"/>
        <v>0</v>
      </c>
      <c r="BB107" s="4">
        <f t="shared" si="101"/>
        <v>0</v>
      </c>
      <c r="BC107" s="4" t="str">
        <f t="shared" si="102"/>
        <v>G0</v>
      </c>
      <c r="BD107" s="4">
        <f t="shared" si="103"/>
        <v>0</v>
      </c>
      <c r="BE107" s="19">
        <f t="shared" si="104"/>
        <v>0.94243903870922796</v>
      </c>
      <c r="BF107" s="19">
        <f t="shared" si="105"/>
        <v>1.5257247671668959</v>
      </c>
      <c r="BG107" s="19">
        <f t="shared" si="106"/>
        <v>-88.751684777421659</v>
      </c>
      <c r="BH107" s="1" t="str">
        <f t="shared" si="107"/>
        <v>T,2501,58.0,133.2,5,12,1007.9,0,0,G0,0</v>
      </c>
      <c r="BI107" s="1" t="str">
        <f t="shared" si="108"/>
        <v>T,2502,58.0,134.8,5,12,1008.0,0,0,G0,0</v>
      </c>
      <c r="BJ107" s="1" t="str">
        <f t="shared" si="68"/>
        <v/>
      </c>
      <c r="BK107" s="1" t="str">
        <f t="shared" si="69"/>
        <v>58.4,133.7,5.0,9.4,0.0,74.5,142.2,74.5</v>
      </c>
    </row>
    <row r="108" spans="1:63" x14ac:dyDescent="0.2">
      <c r="A108" s="4">
        <f t="shared" si="111"/>
        <v>7.9999999999999876</v>
      </c>
      <c r="B108" s="4">
        <f t="shared" si="70"/>
        <v>39.999999999999936</v>
      </c>
      <c r="C108" s="4">
        <f t="shared" si="71"/>
        <v>1</v>
      </c>
      <c r="D108" s="4">
        <v>1</v>
      </c>
      <c r="E108" s="4">
        <f t="shared" si="72"/>
        <v>7.9999999999999876</v>
      </c>
      <c r="F108" s="19">
        <f t="shared" si="56"/>
        <v>0.94247779607693394</v>
      </c>
      <c r="G108" s="19">
        <f t="shared" si="73"/>
        <v>0.31415926535897931</v>
      </c>
      <c r="H108" s="19"/>
      <c r="I108" s="19">
        <f t="shared" si="74"/>
        <v>57.633557568774293</v>
      </c>
      <c r="J108" s="19">
        <f t="shared" si="75"/>
        <v>134.27050983124835</v>
      </c>
      <c r="K108" s="19"/>
      <c r="L108" s="19">
        <f t="shared" si="76"/>
        <v>-7.6248055384728666</v>
      </c>
      <c r="M108" s="19">
        <f t="shared" si="77"/>
        <v>5.5397454914714004</v>
      </c>
      <c r="N108" s="19">
        <f t="shared" si="78"/>
        <v>9.4247779607693793</v>
      </c>
      <c r="O108" s="19">
        <f t="shared" si="79"/>
        <v>2.5132741228718305</v>
      </c>
      <c r="P108" s="19">
        <f t="shared" si="80"/>
        <v>143.99999999999977</v>
      </c>
      <c r="Q108" s="19">
        <f t="shared" si="109"/>
        <v>75.395123096739113</v>
      </c>
      <c r="R108" s="19">
        <f t="shared" si="81"/>
        <v>-0.35267115137548588</v>
      </c>
      <c r="S108" s="19">
        <f t="shared" si="82"/>
        <v>-0.48541019662496698</v>
      </c>
      <c r="T108" s="4" t="s">
        <v>0</v>
      </c>
      <c r="U108" s="4">
        <f t="shared" si="83"/>
        <v>2501</v>
      </c>
      <c r="V108" s="19">
        <f t="shared" si="57"/>
        <v>57.280886417398804</v>
      </c>
      <c r="W108" s="19">
        <f t="shared" si="58"/>
        <v>133.78509963462338</v>
      </c>
      <c r="X108" s="8">
        <f t="shared" si="84"/>
        <v>5</v>
      </c>
      <c r="Y108" s="4">
        <f t="shared" si="59"/>
        <v>12</v>
      </c>
      <c r="Z108" s="8">
        <f t="shared" si="85"/>
        <v>1008</v>
      </c>
      <c r="AA108" s="4">
        <f t="shared" si="86"/>
        <v>0</v>
      </c>
      <c r="AB108" s="4">
        <f t="shared" si="87"/>
        <v>0</v>
      </c>
      <c r="AC108" s="4" t="str">
        <f t="shared" si="88"/>
        <v>G0</v>
      </c>
      <c r="AD108" s="4">
        <f t="shared" si="89"/>
        <v>0</v>
      </c>
      <c r="AE108" s="4">
        <f t="shared" si="90"/>
        <v>8.0999999999999872</v>
      </c>
      <c r="AF108" s="19">
        <f t="shared" si="60"/>
        <v>0.97389372261283169</v>
      </c>
      <c r="AG108" s="19">
        <f t="shared" si="61"/>
        <v>0.31415926535897931</v>
      </c>
      <c r="AH108" s="19"/>
      <c r="AI108" s="19">
        <f t="shared" si="62"/>
        <v>56.862501335564019</v>
      </c>
      <c r="AJ108" s="19">
        <f t="shared" si="63"/>
        <v>134.8124172282368</v>
      </c>
      <c r="AK108" s="19"/>
      <c r="AL108" s="19">
        <f t="shared" si="64"/>
        <v>-7.7950507682033505</v>
      </c>
      <c r="AM108" s="19">
        <f t="shared" si="65"/>
        <v>5.2975110316956009</v>
      </c>
      <c r="AN108" s="19">
        <f t="shared" si="91"/>
        <v>9.4247779607693811</v>
      </c>
      <c r="AO108" s="19">
        <f t="shared" si="92"/>
        <v>2.5446900494077282</v>
      </c>
      <c r="AP108" s="19">
        <f t="shared" si="93"/>
        <v>145.79999999999976</v>
      </c>
      <c r="AQ108" s="19">
        <f t="shared" si="110"/>
        <v>75.395123096739127</v>
      </c>
      <c r="AR108" s="19">
        <f t="shared" si="94"/>
        <v>0.33725002671128046</v>
      </c>
      <c r="AS108" s="19">
        <f t="shared" si="95"/>
        <v>0.4962483445647356</v>
      </c>
      <c r="AT108" s="4" t="s">
        <v>0</v>
      </c>
      <c r="AU108" s="4">
        <f t="shared" si="96"/>
        <v>2502</v>
      </c>
      <c r="AV108" s="19">
        <f t="shared" si="66"/>
        <v>57.1997513622753</v>
      </c>
      <c r="AW108" s="19">
        <f t="shared" si="67"/>
        <v>135.30866557280154</v>
      </c>
      <c r="AX108" s="8">
        <f t="shared" si="97"/>
        <v>5</v>
      </c>
      <c r="AY108" s="4">
        <f t="shared" si="98"/>
        <v>12</v>
      </c>
      <c r="AZ108" s="8">
        <f t="shared" si="99"/>
        <v>1008.1</v>
      </c>
      <c r="BA108" s="4">
        <f t="shared" si="100"/>
        <v>0</v>
      </c>
      <c r="BB108" s="4">
        <f t="shared" si="101"/>
        <v>0</v>
      </c>
      <c r="BC108" s="4" t="str">
        <f t="shared" si="102"/>
        <v>G0</v>
      </c>
      <c r="BD108" s="4">
        <f t="shared" si="103"/>
        <v>0</v>
      </c>
      <c r="BE108" s="19">
        <f t="shared" si="104"/>
        <v>0.94243903870924894</v>
      </c>
      <c r="BF108" s="19">
        <f t="shared" si="105"/>
        <v>1.5257247671669385</v>
      </c>
      <c r="BG108" s="19">
        <f t="shared" si="106"/>
        <v>-86.951684777421463</v>
      </c>
      <c r="BH108" s="1" t="str">
        <f t="shared" si="107"/>
        <v>T,2501,57.3,133.8,5,12,1008.0,0,0,G0,0</v>
      </c>
      <c r="BI108" s="1" t="str">
        <f t="shared" si="108"/>
        <v>T,2502,57.2,135.3,5,12,1008.1,0,0,G0,0</v>
      </c>
      <c r="BJ108" s="1" t="str">
        <f t="shared" si="68"/>
        <v>T,2501,57.3,133.8,5,12,1008.0,0,0,G0,0|T,2502,57.2,135.3,5,12,1008.1,0,0,G0,0|</v>
      </c>
      <c r="BK108" s="1" t="str">
        <f t="shared" si="69"/>
        <v>57.6,134.3,5.0,9.4,0.0,75.4,144.0,75.4</v>
      </c>
    </row>
    <row r="109" spans="1:63" x14ac:dyDescent="0.2">
      <c r="A109" s="4">
        <f t="shared" si="111"/>
        <v>8.0999999999999872</v>
      </c>
      <c r="B109" s="4">
        <f t="shared" si="70"/>
        <v>40.499999999999936</v>
      </c>
      <c r="C109" s="4">
        <f t="shared" si="71"/>
        <v>0</v>
      </c>
      <c r="D109" s="4">
        <v>1</v>
      </c>
      <c r="E109" s="4">
        <f t="shared" si="72"/>
        <v>8.0999999999999872</v>
      </c>
      <c r="F109" s="19">
        <f t="shared" si="56"/>
        <v>0.97389372261283169</v>
      </c>
      <c r="G109" s="19">
        <f t="shared" si="73"/>
        <v>0.31415926535897931</v>
      </c>
      <c r="H109" s="19"/>
      <c r="I109" s="19">
        <f t="shared" si="74"/>
        <v>56.862501335564019</v>
      </c>
      <c r="J109" s="19">
        <f t="shared" si="75"/>
        <v>134.8124172282368</v>
      </c>
      <c r="K109" s="19"/>
      <c r="L109" s="19">
        <f t="shared" si="76"/>
        <v>-7.7950507682033505</v>
      </c>
      <c r="M109" s="19">
        <f t="shared" si="77"/>
        <v>5.2975110316956009</v>
      </c>
      <c r="N109" s="19">
        <f t="shared" si="78"/>
        <v>9.4247779607693811</v>
      </c>
      <c r="O109" s="19">
        <f t="shared" si="79"/>
        <v>2.5446900494077282</v>
      </c>
      <c r="P109" s="19">
        <f t="shared" si="80"/>
        <v>145.79999999999976</v>
      </c>
      <c r="Q109" s="19">
        <f t="shared" si="109"/>
        <v>76.337562135448366</v>
      </c>
      <c r="R109" s="19">
        <f t="shared" si="81"/>
        <v>-0.33725002671128046</v>
      </c>
      <c r="S109" s="19">
        <f t="shared" si="82"/>
        <v>-0.4962483445647356</v>
      </c>
      <c r="T109" s="4" t="s">
        <v>0</v>
      </c>
      <c r="U109" s="4">
        <f t="shared" si="83"/>
        <v>2501</v>
      </c>
      <c r="V109" s="19">
        <f t="shared" si="57"/>
        <v>56.525251308852738</v>
      </c>
      <c r="W109" s="19">
        <f t="shared" si="58"/>
        <v>134.31616888367205</v>
      </c>
      <c r="X109" s="8">
        <f t="shared" si="84"/>
        <v>5</v>
      </c>
      <c r="Y109" s="4">
        <f t="shared" si="59"/>
        <v>12</v>
      </c>
      <c r="Z109" s="8">
        <f t="shared" si="85"/>
        <v>1008.1</v>
      </c>
      <c r="AA109" s="4">
        <f t="shared" si="86"/>
        <v>0</v>
      </c>
      <c r="AB109" s="4">
        <f t="shared" si="87"/>
        <v>0</v>
      </c>
      <c r="AC109" s="4" t="str">
        <f t="shared" si="88"/>
        <v>G0</v>
      </c>
      <c r="AD109" s="4">
        <f t="shared" si="89"/>
        <v>0</v>
      </c>
      <c r="AE109" s="4">
        <f t="shared" si="90"/>
        <v>8.1999999999999869</v>
      </c>
      <c r="AF109" s="19">
        <f t="shared" si="60"/>
        <v>1.0053096491487299</v>
      </c>
      <c r="AG109" s="19">
        <f t="shared" si="61"/>
        <v>0.31415926535897931</v>
      </c>
      <c r="AH109" s="19"/>
      <c r="AI109" s="19">
        <f t="shared" si="62"/>
        <v>56.074803849369999</v>
      </c>
      <c r="AJ109" s="19">
        <f t="shared" si="63"/>
        <v>135.3298377650604</v>
      </c>
      <c r="AK109" s="19"/>
      <c r="AL109" s="19">
        <f t="shared" si="64"/>
        <v>-7.9576032239335026</v>
      </c>
      <c r="AM109" s="19">
        <f t="shared" si="65"/>
        <v>5.0500485681077718</v>
      </c>
      <c r="AN109" s="19">
        <f t="shared" si="91"/>
        <v>9.4247779607693793</v>
      </c>
      <c r="AO109" s="19">
        <f t="shared" si="92"/>
        <v>2.5761059759436264</v>
      </c>
      <c r="AP109" s="19">
        <f t="shared" si="93"/>
        <v>147.59999999999977</v>
      </c>
      <c r="AQ109" s="19">
        <f t="shared" si="110"/>
        <v>76.33756213544838</v>
      </c>
      <c r="AR109" s="19">
        <f t="shared" si="94"/>
        <v>0.32149607698739996</v>
      </c>
      <c r="AS109" s="19">
        <f t="shared" si="95"/>
        <v>0.50659675530120774</v>
      </c>
      <c r="AT109" s="4" t="s">
        <v>0</v>
      </c>
      <c r="AU109" s="4">
        <f t="shared" si="96"/>
        <v>2502</v>
      </c>
      <c r="AV109" s="19">
        <f t="shared" si="66"/>
        <v>56.396299926357401</v>
      </c>
      <c r="AW109" s="19">
        <f t="shared" si="67"/>
        <v>135.83643452036162</v>
      </c>
      <c r="AX109" s="8">
        <f t="shared" si="97"/>
        <v>5</v>
      </c>
      <c r="AY109" s="4">
        <f t="shared" si="98"/>
        <v>12</v>
      </c>
      <c r="AZ109" s="8">
        <f t="shared" si="99"/>
        <v>1008.1999999999999</v>
      </c>
      <c r="BA109" s="4">
        <f t="shared" si="100"/>
        <v>0</v>
      </c>
      <c r="BB109" s="4">
        <f t="shared" si="101"/>
        <v>0</v>
      </c>
      <c r="BC109" s="4" t="str">
        <f t="shared" si="102"/>
        <v>G0</v>
      </c>
      <c r="BD109" s="4">
        <f t="shared" si="103"/>
        <v>0</v>
      </c>
      <c r="BE109" s="19">
        <f t="shared" si="104"/>
        <v>0.94243903870924617</v>
      </c>
      <c r="BF109" s="19">
        <f t="shared" si="105"/>
        <v>1.5257247671669389</v>
      </c>
      <c r="BG109" s="19">
        <f t="shared" si="106"/>
        <v>-85.151684777421352</v>
      </c>
      <c r="BH109" s="1" t="str">
        <f t="shared" si="107"/>
        <v>T,2501,56.5,134.3,5,12,1008.1,0,0,G0,0</v>
      </c>
      <c r="BI109" s="1" t="str">
        <f t="shared" si="108"/>
        <v>T,2502,56.4,135.8,5,12,1008.2,0,0,G0,0</v>
      </c>
      <c r="BJ109" s="1" t="str">
        <f t="shared" si="68"/>
        <v/>
      </c>
      <c r="BK109" s="1" t="str">
        <f t="shared" si="69"/>
        <v>56.9,134.8,5.0,9.4,0.0,76.3,145.8,76.3</v>
      </c>
    </row>
    <row r="110" spans="1:63" x14ac:dyDescent="0.2">
      <c r="A110" s="4">
        <f t="shared" si="111"/>
        <v>8.1999999999999869</v>
      </c>
      <c r="B110" s="4">
        <f t="shared" si="70"/>
        <v>40.999999999999929</v>
      </c>
      <c r="C110" s="4">
        <f t="shared" si="71"/>
        <v>1</v>
      </c>
      <c r="D110" s="4">
        <v>1</v>
      </c>
      <c r="E110" s="4">
        <f t="shared" si="72"/>
        <v>8.1999999999999869</v>
      </c>
      <c r="F110" s="19">
        <f t="shared" si="56"/>
        <v>1.0053096491487299</v>
      </c>
      <c r="G110" s="19">
        <f t="shared" si="73"/>
        <v>0.31415926535897931</v>
      </c>
      <c r="H110" s="19"/>
      <c r="I110" s="19">
        <f t="shared" si="74"/>
        <v>56.074803849369999</v>
      </c>
      <c r="J110" s="19">
        <f t="shared" si="75"/>
        <v>135.3298377650604</v>
      </c>
      <c r="K110" s="19"/>
      <c r="L110" s="19">
        <f t="shared" si="76"/>
        <v>-7.9576032239335026</v>
      </c>
      <c r="M110" s="19">
        <f t="shared" si="77"/>
        <v>5.0500485681077718</v>
      </c>
      <c r="N110" s="19">
        <f t="shared" si="78"/>
        <v>9.4247779607693793</v>
      </c>
      <c r="O110" s="19">
        <f t="shared" si="79"/>
        <v>2.5761059759436264</v>
      </c>
      <c r="P110" s="19">
        <f t="shared" si="80"/>
        <v>147.59999999999977</v>
      </c>
      <c r="Q110" s="19">
        <f t="shared" si="109"/>
        <v>77.280001174157618</v>
      </c>
      <c r="R110" s="19">
        <f t="shared" si="81"/>
        <v>-0.32149607698739996</v>
      </c>
      <c r="S110" s="19">
        <f t="shared" si="82"/>
        <v>-0.50659675530120774</v>
      </c>
      <c r="T110" s="4" t="s">
        <v>0</v>
      </c>
      <c r="U110" s="4">
        <f t="shared" si="83"/>
        <v>2501</v>
      </c>
      <c r="V110" s="19">
        <f t="shared" si="57"/>
        <v>55.753307772382598</v>
      </c>
      <c r="W110" s="19">
        <f t="shared" si="58"/>
        <v>134.82324100975919</v>
      </c>
      <c r="X110" s="8">
        <f t="shared" si="84"/>
        <v>5</v>
      </c>
      <c r="Y110" s="4">
        <f t="shared" si="59"/>
        <v>12</v>
      </c>
      <c r="Z110" s="8">
        <f t="shared" si="85"/>
        <v>1008.1999999999999</v>
      </c>
      <c r="AA110" s="4">
        <f t="shared" si="86"/>
        <v>0</v>
      </c>
      <c r="AB110" s="4">
        <f t="shared" si="87"/>
        <v>0</v>
      </c>
      <c r="AC110" s="4" t="str">
        <f t="shared" si="88"/>
        <v>G0</v>
      </c>
      <c r="AD110" s="4">
        <f t="shared" si="89"/>
        <v>0</v>
      </c>
      <c r="AE110" s="4">
        <f t="shared" si="90"/>
        <v>8.2999999999999865</v>
      </c>
      <c r="AF110" s="19">
        <f t="shared" si="60"/>
        <v>1.0367255756846276</v>
      </c>
      <c r="AG110" s="19">
        <f t="shared" si="61"/>
        <v>0.31415926535897931</v>
      </c>
      <c r="AH110" s="19"/>
      <c r="AI110" s="19">
        <f t="shared" si="62"/>
        <v>55.271242472511247</v>
      </c>
      <c r="AJ110" s="19">
        <f t="shared" si="63"/>
        <v>135.82226081011825</v>
      </c>
      <c r="AK110" s="19"/>
      <c r="AL110" s="19">
        <f t="shared" si="64"/>
        <v>-8.112302486014709</v>
      </c>
      <c r="AM110" s="19">
        <f t="shared" si="65"/>
        <v>4.7976023162829762</v>
      </c>
      <c r="AN110" s="19">
        <f t="shared" si="91"/>
        <v>9.4247779607693776</v>
      </c>
      <c r="AO110" s="19">
        <f t="shared" si="92"/>
        <v>2.6075219024795242</v>
      </c>
      <c r="AP110" s="19">
        <f t="shared" si="93"/>
        <v>149.39999999999975</v>
      </c>
      <c r="AQ110" s="19">
        <f t="shared" si="110"/>
        <v>77.280001174157604</v>
      </c>
      <c r="AR110" s="19">
        <f t="shared" si="94"/>
        <v>0.30542484945022491</v>
      </c>
      <c r="AS110" s="19">
        <f t="shared" si="95"/>
        <v>0.51644521620236494</v>
      </c>
      <c r="AT110" s="4" t="s">
        <v>0</v>
      </c>
      <c r="AU110" s="4">
        <f t="shared" si="96"/>
        <v>2502</v>
      </c>
      <c r="AV110" s="19">
        <f t="shared" si="66"/>
        <v>55.576667321961473</v>
      </c>
      <c r="AW110" s="19">
        <f t="shared" si="67"/>
        <v>136.33870602632061</v>
      </c>
      <c r="AX110" s="8">
        <f t="shared" si="97"/>
        <v>5</v>
      </c>
      <c r="AY110" s="4">
        <f t="shared" si="98"/>
        <v>12</v>
      </c>
      <c r="AZ110" s="8">
        <f t="shared" si="99"/>
        <v>1008.3</v>
      </c>
      <c r="BA110" s="4">
        <f t="shared" si="100"/>
        <v>0</v>
      </c>
      <c r="BB110" s="4">
        <f t="shared" si="101"/>
        <v>0</v>
      </c>
      <c r="BC110" s="4" t="str">
        <f t="shared" si="102"/>
        <v>G0</v>
      </c>
      <c r="BD110" s="4">
        <f t="shared" si="103"/>
        <v>0</v>
      </c>
      <c r="BE110" s="19">
        <f t="shared" si="104"/>
        <v>0.94243903870922974</v>
      </c>
      <c r="BF110" s="19">
        <f t="shared" si="105"/>
        <v>1.5257247671668988</v>
      </c>
      <c r="BG110" s="19">
        <f t="shared" si="106"/>
        <v>-83.351684777421497</v>
      </c>
      <c r="BH110" s="1" t="str">
        <f t="shared" si="107"/>
        <v>T,2501,55.8,134.8,5,12,1008.2,0,0,G0,0</v>
      </c>
      <c r="BI110" s="1" t="str">
        <f t="shared" si="108"/>
        <v>T,2502,55.6,136.3,5,12,1008.3,0,0,G0,0</v>
      </c>
      <c r="BJ110" s="1" t="str">
        <f t="shared" si="68"/>
        <v>T,2501,55.8,134.8,5,12,1008.2,0,0,G0,0|T,2502,55.6,136.3,5,12,1008.3,0,0,G0,0|</v>
      </c>
      <c r="BK110" s="1" t="str">
        <f t="shared" si="69"/>
        <v>56.1,135.3,5.0,9.4,0.0,77.3,147.6,77.3</v>
      </c>
    </row>
    <row r="111" spans="1:63" x14ac:dyDescent="0.2">
      <c r="A111" s="4">
        <f t="shared" si="111"/>
        <v>8.2999999999999865</v>
      </c>
      <c r="B111" s="4">
        <f t="shared" si="70"/>
        <v>41.499999999999929</v>
      </c>
      <c r="C111" s="4">
        <f t="shared" si="71"/>
        <v>0</v>
      </c>
      <c r="D111" s="4">
        <v>1</v>
      </c>
      <c r="E111" s="4">
        <f t="shared" si="72"/>
        <v>8.2999999999999865</v>
      </c>
      <c r="F111" s="19">
        <f t="shared" si="56"/>
        <v>1.0367255756846276</v>
      </c>
      <c r="G111" s="19">
        <f t="shared" si="73"/>
        <v>0.31415926535897931</v>
      </c>
      <c r="H111" s="19"/>
      <c r="I111" s="19">
        <f t="shared" si="74"/>
        <v>55.271242472511247</v>
      </c>
      <c r="J111" s="19">
        <f t="shared" si="75"/>
        <v>135.82226081011825</v>
      </c>
      <c r="K111" s="19"/>
      <c r="L111" s="19">
        <f t="shared" si="76"/>
        <v>-8.112302486014709</v>
      </c>
      <c r="M111" s="19">
        <f t="shared" si="77"/>
        <v>4.7976023162829762</v>
      </c>
      <c r="N111" s="19">
        <f t="shared" si="78"/>
        <v>9.4247779607693776</v>
      </c>
      <c r="O111" s="19">
        <f t="shared" si="79"/>
        <v>2.6075219024795242</v>
      </c>
      <c r="P111" s="19">
        <f t="shared" si="80"/>
        <v>149.39999999999975</v>
      </c>
      <c r="Q111" s="19">
        <f t="shared" si="109"/>
        <v>78.222440212866843</v>
      </c>
      <c r="R111" s="19">
        <f t="shared" si="81"/>
        <v>-0.30542484945022491</v>
      </c>
      <c r="S111" s="19">
        <f t="shared" si="82"/>
        <v>-0.51644521620236494</v>
      </c>
      <c r="T111" s="4" t="s">
        <v>0</v>
      </c>
      <c r="U111" s="4">
        <f t="shared" si="83"/>
        <v>2501</v>
      </c>
      <c r="V111" s="19">
        <f t="shared" si="57"/>
        <v>54.965817623061021</v>
      </c>
      <c r="W111" s="19">
        <f t="shared" si="58"/>
        <v>135.3058155939159</v>
      </c>
      <c r="X111" s="8">
        <f t="shared" si="84"/>
        <v>5</v>
      </c>
      <c r="Y111" s="4">
        <f t="shared" si="59"/>
        <v>12</v>
      </c>
      <c r="Z111" s="8">
        <f t="shared" si="85"/>
        <v>1008.3</v>
      </c>
      <c r="AA111" s="4">
        <f t="shared" si="86"/>
        <v>0</v>
      </c>
      <c r="AB111" s="4">
        <f t="shared" si="87"/>
        <v>0</v>
      </c>
      <c r="AC111" s="4" t="str">
        <f t="shared" si="88"/>
        <v>G0</v>
      </c>
      <c r="AD111" s="4">
        <f t="shared" si="89"/>
        <v>0</v>
      </c>
      <c r="AE111" s="4">
        <f t="shared" si="90"/>
        <v>8.3999999999999861</v>
      </c>
      <c r="AF111" s="19">
        <f t="shared" si="60"/>
        <v>1.0681415022205254</v>
      </c>
      <c r="AG111" s="19">
        <f t="shared" si="61"/>
        <v>0.31415926535897931</v>
      </c>
      <c r="AH111" s="19"/>
      <c r="AI111" s="19">
        <f t="shared" si="62"/>
        <v>54.452610223051572</v>
      </c>
      <c r="AJ111" s="19">
        <f t="shared" si="63"/>
        <v>136.28920040131584</v>
      </c>
      <c r="AK111" s="19"/>
      <c r="AL111" s="19">
        <f t="shared" si="64"/>
        <v>-8.2589958849523697</v>
      </c>
      <c r="AM111" s="19">
        <f t="shared" si="65"/>
        <v>4.5404214101935558</v>
      </c>
      <c r="AN111" s="19">
        <f t="shared" si="91"/>
        <v>9.4247779607693793</v>
      </c>
      <c r="AO111" s="19">
        <f t="shared" si="92"/>
        <v>2.638937829015422</v>
      </c>
      <c r="AP111" s="19">
        <f t="shared" si="93"/>
        <v>151.19999999999976</v>
      </c>
      <c r="AQ111" s="19">
        <f t="shared" si="110"/>
        <v>78.222440212866829</v>
      </c>
      <c r="AR111" s="19">
        <f t="shared" si="94"/>
        <v>0.28905220446103147</v>
      </c>
      <c r="AS111" s="19">
        <f t="shared" si="95"/>
        <v>0.52578400802631686</v>
      </c>
      <c r="AT111" s="4" t="s">
        <v>0</v>
      </c>
      <c r="AU111" s="4">
        <f t="shared" si="96"/>
        <v>2502</v>
      </c>
      <c r="AV111" s="19">
        <f t="shared" si="66"/>
        <v>54.741662427512601</v>
      </c>
      <c r="AW111" s="19">
        <f t="shared" si="67"/>
        <v>136.81498440934214</v>
      </c>
      <c r="AX111" s="8">
        <f t="shared" si="97"/>
        <v>5</v>
      </c>
      <c r="AY111" s="4">
        <f t="shared" si="98"/>
        <v>12</v>
      </c>
      <c r="AZ111" s="8">
        <f t="shared" si="99"/>
        <v>1008.4</v>
      </c>
      <c r="BA111" s="4">
        <f t="shared" si="100"/>
        <v>0</v>
      </c>
      <c r="BB111" s="4">
        <f t="shared" si="101"/>
        <v>0</v>
      </c>
      <c r="BC111" s="4" t="str">
        <f t="shared" si="102"/>
        <v>G0</v>
      </c>
      <c r="BD111" s="4">
        <f t="shared" si="103"/>
        <v>0</v>
      </c>
      <c r="BE111" s="19">
        <f t="shared" si="104"/>
        <v>0.94243903870922996</v>
      </c>
      <c r="BF111" s="19">
        <f t="shared" si="105"/>
        <v>1.525724767166877</v>
      </c>
      <c r="BG111" s="19">
        <f t="shared" si="106"/>
        <v>-81.551684777421201</v>
      </c>
      <c r="BH111" s="1" t="str">
        <f t="shared" si="107"/>
        <v>T,2501,55.0,135.3,5,12,1008.3,0,0,G0,0</v>
      </c>
      <c r="BI111" s="1" t="str">
        <f t="shared" si="108"/>
        <v>T,2502,54.7,136.8,5,12,1008.4,0,0,G0,0</v>
      </c>
      <c r="BJ111" s="1" t="str">
        <f t="shared" si="68"/>
        <v/>
      </c>
      <c r="BK111" s="1" t="str">
        <f t="shared" si="69"/>
        <v>55.3,135.8,5.0,9.4,0.0,78.2,149.4,78.2</v>
      </c>
    </row>
    <row r="112" spans="1:63" x14ac:dyDescent="0.2">
      <c r="A112" s="4">
        <f t="shared" si="111"/>
        <v>8.3999999999999861</v>
      </c>
      <c r="B112" s="4">
        <f t="shared" si="70"/>
        <v>41.999999999999929</v>
      </c>
      <c r="C112" s="4">
        <f t="shared" si="71"/>
        <v>1</v>
      </c>
      <c r="D112" s="4">
        <v>1</v>
      </c>
      <c r="E112" s="4">
        <f t="shared" si="72"/>
        <v>8.3999999999999861</v>
      </c>
      <c r="F112" s="19">
        <f t="shared" si="56"/>
        <v>1.0681415022205254</v>
      </c>
      <c r="G112" s="19">
        <f t="shared" si="73"/>
        <v>0.31415926535897931</v>
      </c>
      <c r="H112" s="19"/>
      <c r="I112" s="19">
        <f t="shared" si="74"/>
        <v>54.452610223051572</v>
      </c>
      <c r="J112" s="19">
        <f t="shared" si="75"/>
        <v>136.28920040131584</v>
      </c>
      <c r="K112" s="19"/>
      <c r="L112" s="19">
        <f t="shared" si="76"/>
        <v>-8.2589958849523697</v>
      </c>
      <c r="M112" s="19">
        <f t="shared" si="77"/>
        <v>4.5404214101935558</v>
      </c>
      <c r="N112" s="19">
        <f t="shared" si="78"/>
        <v>9.4247779607693793</v>
      </c>
      <c r="O112" s="19">
        <f t="shared" si="79"/>
        <v>2.638937829015422</v>
      </c>
      <c r="P112" s="19">
        <f t="shared" si="80"/>
        <v>151.19999999999976</v>
      </c>
      <c r="Q112" s="19">
        <f t="shared" si="109"/>
        <v>79.164879251576068</v>
      </c>
      <c r="R112" s="19">
        <f t="shared" si="81"/>
        <v>-0.28905220446103147</v>
      </c>
      <c r="S112" s="19">
        <f t="shared" si="82"/>
        <v>-0.52578400802631686</v>
      </c>
      <c r="T112" s="4" t="s">
        <v>0</v>
      </c>
      <c r="U112" s="4">
        <f t="shared" si="83"/>
        <v>2501</v>
      </c>
      <c r="V112" s="19">
        <f t="shared" si="57"/>
        <v>54.163558018590543</v>
      </c>
      <c r="W112" s="19">
        <f t="shared" si="58"/>
        <v>135.76341639328953</v>
      </c>
      <c r="X112" s="8">
        <f t="shared" si="84"/>
        <v>5</v>
      </c>
      <c r="Y112" s="4">
        <f t="shared" si="59"/>
        <v>12</v>
      </c>
      <c r="Z112" s="8">
        <f t="shared" si="85"/>
        <v>1008.4</v>
      </c>
      <c r="AA112" s="4">
        <f t="shared" si="86"/>
        <v>0</v>
      </c>
      <c r="AB112" s="4">
        <f t="shared" si="87"/>
        <v>0</v>
      </c>
      <c r="AC112" s="4" t="str">
        <f t="shared" si="88"/>
        <v>G0</v>
      </c>
      <c r="AD112" s="4">
        <f t="shared" si="89"/>
        <v>0</v>
      </c>
      <c r="AE112" s="4">
        <f t="shared" si="90"/>
        <v>8.4999999999999858</v>
      </c>
      <c r="AF112" s="19">
        <f t="shared" si="60"/>
        <v>1.0995574287564231</v>
      </c>
      <c r="AG112" s="19">
        <f t="shared" si="61"/>
        <v>0.31415926535897931</v>
      </c>
      <c r="AH112" s="19"/>
      <c r="AI112" s="19">
        <f t="shared" si="62"/>
        <v>53.619714992186523</v>
      </c>
      <c r="AJ112" s="19">
        <f t="shared" si="63"/>
        <v>136.73019572565096</v>
      </c>
      <c r="AK112" s="19"/>
      <c r="AL112" s="19">
        <f t="shared" si="64"/>
        <v>-8.3975386520722388</v>
      </c>
      <c r="AM112" s="19">
        <f t="shared" si="65"/>
        <v>4.2787596563439951</v>
      </c>
      <c r="AN112" s="19">
        <f t="shared" si="91"/>
        <v>9.4247779607693793</v>
      </c>
      <c r="AO112" s="19">
        <f t="shared" si="92"/>
        <v>2.6703537555513197</v>
      </c>
      <c r="AP112" s="19">
        <f t="shared" si="93"/>
        <v>152.99999999999974</v>
      </c>
      <c r="AQ112" s="19">
        <f t="shared" si="110"/>
        <v>79.164879251576053</v>
      </c>
      <c r="AR112" s="19">
        <f t="shared" si="94"/>
        <v>0.27239429984373048</v>
      </c>
      <c r="AS112" s="19">
        <f t="shared" si="95"/>
        <v>0.53460391451301947</v>
      </c>
      <c r="AT112" s="4" t="s">
        <v>0</v>
      </c>
      <c r="AU112" s="4">
        <f t="shared" si="96"/>
        <v>2502</v>
      </c>
      <c r="AV112" s="19">
        <f t="shared" si="66"/>
        <v>53.892109292030256</v>
      </c>
      <c r="AW112" s="19">
        <f t="shared" si="67"/>
        <v>137.26479964016397</v>
      </c>
      <c r="AX112" s="8">
        <f t="shared" si="97"/>
        <v>5</v>
      </c>
      <c r="AY112" s="4">
        <f t="shared" si="98"/>
        <v>12</v>
      </c>
      <c r="AZ112" s="8">
        <f t="shared" si="99"/>
        <v>1008.5</v>
      </c>
      <c r="BA112" s="4">
        <f t="shared" si="100"/>
        <v>0</v>
      </c>
      <c r="BB112" s="4">
        <f t="shared" si="101"/>
        <v>0</v>
      </c>
      <c r="BC112" s="4" t="str">
        <f t="shared" si="102"/>
        <v>G0</v>
      </c>
      <c r="BD112" s="4">
        <f t="shared" si="103"/>
        <v>0</v>
      </c>
      <c r="BE112" s="19">
        <f t="shared" si="104"/>
        <v>0.94243903870923129</v>
      </c>
      <c r="BF112" s="19">
        <f t="shared" si="105"/>
        <v>1.5257247671668821</v>
      </c>
      <c r="BG112" s="19">
        <f t="shared" si="106"/>
        <v>-79.751684777421247</v>
      </c>
      <c r="BH112" s="1" t="str">
        <f t="shared" si="107"/>
        <v>T,2501,54.2,135.8,5,12,1008.4,0,0,G0,0</v>
      </c>
      <c r="BI112" s="1" t="str">
        <f t="shared" si="108"/>
        <v>T,2502,53.9,137.3,5,12,1008.5,0,0,G0,0</v>
      </c>
      <c r="BJ112" s="1" t="str">
        <f t="shared" si="68"/>
        <v>T,2501,54.2,135.8,5,12,1008.4,0,0,G0,0|T,2502,53.9,137.3,5,12,1008.5,0,0,G0,0|</v>
      </c>
      <c r="BK112" s="1" t="str">
        <f t="shared" si="69"/>
        <v>54.5,136.3,5.0,9.4,0.0,79.2,151.2,79.2</v>
      </c>
    </row>
    <row r="113" spans="1:63" x14ac:dyDescent="0.2">
      <c r="A113" s="4">
        <f t="shared" si="111"/>
        <v>8.4999999999999858</v>
      </c>
      <c r="B113" s="4">
        <f t="shared" si="70"/>
        <v>42.499999999999929</v>
      </c>
      <c r="C113" s="4">
        <f t="shared" si="71"/>
        <v>0</v>
      </c>
      <c r="D113" s="4">
        <v>1</v>
      </c>
      <c r="E113" s="4">
        <f t="shared" si="72"/>
        <v>8.4999999999999858</v>
      </c>
      <c r="F113" s="19">
        <f t="shared" si="56"/>
        <v>1.0995574287564231</v>
      </c>
      <c r="G113" s="19">
        <f t="shared" si="73"/>
        <v>0.31415926535897931</v>
      </c>
      <c r="H113" s="19"/>
      <c r="I113" s="19">
        <f t="shared" si="74"/>
        <v>53.619714992186523</v>
      </c>
      <c r="J113" s="19">
        <f t="shared" si="75"/>
        <v>136.73019572565096</v>
      </c>
      <c r="K113" s="19"/>
      <c r="L113" s="19">
        <f t="shared" si="76"/>
        <v>-8.3975386520722388</v>
      </c>
      <c r="M113" s="19">
        <f t="shared" si="77"/>
        <v>4.2787596563439951</v>
      </c>
      <c r="N113" s="19">
        <f t="shared" si="78"/>
        <v>9.4247779607693793</v>
      </c>
      <c r="O113" s="19">
        <f t="shared" si="79"/>
        <v>2.6703537555513197</v>
      </c>
      <c r="P113" s="19">
        <f t="shared" si="80"/>
        <v>152.99999999999974</v>
      </c>
      <c r="Q113" s="19">
        <f t="shared" si="109"/>
        <v>80.107318290285292</v>
      </c>
      <c r="R113" s="19">
        <f t="shared" si="81"/>
        <v>-0.27239429984373048</v>
      </c>
      <c r="S113" s="19">
        <f t="shared" si="82"/>
        <v>-0.53460391451301947</v>
      </c>
      <c r="T113" s="4" t="s">
        <v>0</v>
      </c>
      <c r="U113" s="4">
        <f t="shared" si="83"/>
        <v>2501</v>
      </c>
      <c r="V113" s="19">
        <f t="shared" si="57"/>
        <v>53.347320692342791</v>
      </c>
      <c r="W113" s="19">
        <f t="shared" si="58"/>
        <v>136.19559181113794</v>
      </c>
      <c r="X113" s="8">
        <f t="shared" si="84"/>
        <v>5</v>
      </c>
      <c r="Y113" s="4">
        <f t="shared" si="59"/>
        <v>12</v>
      </c>
      <c r="Z113" s="8">
        <f t="shared" si="85"/>
        <v>1008.5</v>
      </c>
      <c r="AA113" s="4">
        <f t="shared" si="86"/>
        <v>0</v>
      </c>
      <c r="AB113" s="4">
        <f t="shared" si="87"/>
        <v>0</v>
      </c>
      <c r="AC113" s="4" t="str">
        <f t="shared" si="88"/>
        <v>G0</v>
      </c>
      <c r="AD113" s="4">
        <f t="shared" si="89"/>
        <v>0</v>
      </c>
      <c r="AE113" s="4">
        <f t="shared" si="90"/>
        <v>8.5999999999999854</v>
      </c>
      <c r="AF113" s="19">
        <f t="shared" si="60"/>
        <v>1.1309733552923209</v>
      </c>
      <c r="AG113" s="19">
        <f t="shared" si="61"/>
        <v>0.31415926535897931</v>
      </c>
      <c r="AH113" s="19"/>
      <c r="AI113" s="19">
        <f t="shared" si="62"/>
        <v>52.773378746952304</v>
      </c>
      <c r="AJ113" s="19">
        <f t="shared" si="63"/>
        <v>137.14481157398052</v>
      </c>
      <c r="AK113" s="19"/>
      <c r="AL113" s="19">
        <f t="shared" si="64"/>
        <v>-8.5277940623896402</v>
      </c>
      <c r="AM113" s="19">
        <f t="shared" si="65"/>
        <v>4.0128752832945365</v>
      </c>
      <c r="AN113" s="19">
        <f t="shared" si="91"/>
        <v>9.4247779607693776</v>
      </c>
      <c r="AO113" s="19">
        <f t="shared" si="92"/>
        <v>2.7017696820872175</v>
      </c>
      <c r="AP113" s="19">
        <f t="shared" si="93"/>
        <v>154.79999999999973</v>
      </c>
      <c r="AQ113" s="19">
        <f t="shared" si="110"/>
        <v>80.107318290285292</v>
      </c>
      <c r="AR113" s="19">
        <f t="shared" si="94"/>
        <v>0.25546757493904615</v>
      </c>
      <c r="AS113" s="19">
        <f t="shared" si="95"/>
        <v>0.54289623147961041</v>
      </c>
      <c r="AT113" s="4" t="s">
        <v>0</v>
      </c>
      <c r="AU113" s="4">
        <f t="shared" si="96"/>
        <v>2502</v>
      </c>
      <c r="AV113" s="19">
        <f t="shared" si="66"/>
        <v>53.028846321891351</v>
      </c>
      <c r="AW113" s="19">
        <f t="shared" si="67"/>
        <v>137.68770780546012</v>
      </c>
      <c r="AX113" s="8">
        <f t="shared" si="97"/>
        <v>5</v>
      </c>
      <c r="AY113" s="4">
        <f t="shared" si="98"/>
        <v>12</v>
      </c>
      <c r="AZ113" s="8">
        <f t="shared" si="99"/>
        <v>1008.6</v>
      </c>
      <c r="BA113" s="4">
        <f t="shared" si="100"/>
        <v>0</v>
      </c>
      <c r="BB113" s="4">
        <f t="shared" si="101"/>
        <v>0</v>
      </c>
      <c r="BC113" s="4" t="str">
        <f t="shared" si="102"/>
        <v>G0</v>
      </c>
      <c r="BD113" s="4">
        <f t="shared" si="103"/>
        <v>0</v>
      </c>
      <c r="BE113" s="19">
        <f t="shared" si="104"/>
        <v>0.94243903870924106</v>
      </c>
      <c r="BF113" s="19">
        <f t="shared" si="105"/>
        <v>1.5257247671669028</v>
      </c>
      <c r="BG113" s="19">
        <f t="shared" si="106"/>
        <v>-77.951684777421448</v>
      </c>
      <c r="BH113" s="1" t="str">
        <f t="shared" si="107"/>
        <v>T,2501,53.3,136.2,5,12,1008.5,0,0,G0,0</v>
      </c>
      <c r="BI113" s="1" t="str">
        <f t="shared" si="108"/>
        <v>T,2502,53.0,137.7,5,12,1008.6,0,0,G0,0</v>
      </c>
      <c r="BJ113" s="1" t="str">
        <f t="shared" si="68"/>
        <v/>
      </c>
      <c r="BK113" s="1" t="str">
        <f t="shared" si="69"/>
        <v>53.6,136.7,5.0,9.4,0.0,80.1,153.0,80.1</v>
      </c>
    </row>
    <row r="114" spans="1:63" x14ac:dyDescent="0.2">
      <c r="A114" s="4">
        <f t="shared" si="111"/>
        <v>8.5999999999999854</v>
      </c>
      <c r="B114" s="4">
        <f t="shared" si="70"/>
        <v>42.999999999999922</v>
      </c>
      <c r="C114" s="4">
        <f t="shared" si="71"/>
        <v>1</v>
      </c>
      <c r="D114" s="4">
        <v>1</v>
      </c>
      <c r="E114" s="4">
        <f t="shared" si="72"/>
        <v>8.5999999999999854</v>
      </c>
      <c r="F114" s="19">
        <f t="shared" si="56"/>
        <v>1.1309733552923209</v>
      </c>
      <c r="G114" s="19">
        <f t="shared" si="73"/>
        <v>0.31415926535897931</v>
      </c>
      <c r="H114" s="19"/>
      <c r="I114" s="19">
        <f t="shared" si="74"/>
        <v>52.773378746952304</v>
      </c>
      <c r="J114" s="19">
        <f t="shared" si="75"/>
        <v>137.14481157398052</v>
      </c>
      <c r="K114" s="19"/>
      <c r="L114" s="19">
        <f t="shared" si="76"/>
        <v>-8.5277940623896402</v>
      </c>
      <c r="M114" s="19">
        <f t="shared" si="77"/>
        <v>4.0128752832945365</v>
      </c>
      <c r="N114" s="19">
        <f t="shared" si="78"/>
        <v>9.4247779607693776</v>
      </c>
      <c r="O114" s="19">
        <f t="shared" si="79"/>
        <v>2.7017696820872175</v>
      </c>
      <c r="P114" s="19">
        <f t="shared" si="80"/>
        <v>154.79999999999973</v>
      </c>
      <c r="Q114" s="19">
        <f t="shared" si="109"/>
        <v>81.049757328994531</v>
      </c>
      <c r="R114" s="19">
        <f t="shared" si="81"/>
        <v>-0.25546757493904615</v>
      </c>
      <c r="S114" s="19">
        <f t="shared" si="82"/>
        <v>-0.54289623147961041</v>
      </c>
      <c r="T114" s="4" t="s">
        <v>0</v>
      </c>
      <c r="U114" s="4">
        <f t="shared" si="83"/>
        <v>2501</v>
      </c>
      <c r="V114" s="19">
        <f t="shared" si="57"/>
        <v>52.517911172013257</v>
      </c>
      <c r="W114" s="19">
        <f t="shared" si="58"/>
        <v>136.60191534250092</v>
      </c>
      <c r="X114" s="8">
        <f t="shared" si="84"/>
        <v>5</v>
      </c>
      <c r="Y114" s="4">
        <f t="shared" si="59"/>
        <v>12</v>
      </c>
      <c r="Z114" s="8">
        <f t="shared" si="85"/>
        <v>1008.6</v>
      </c>
      <c r="AA114" s="4">
        <f t="shared" si="86"/>
        <v>0</v>
      </c>
      <c r="AB114" s="4">
        <f t="shared" si="87"/>
        <v>0</v>
      </c>
      <c r="AC114" s="4" t="str">
        <f t="shared" si="88"/>
        <v>G0</v>
      </c>
      <c r="AD114" s="4">
        <f t="shared" si="89"/>
        <v>0</v>
      </c>
      <c r="AE114" s="4">
        <f t="shared" si="90"/>
        <v>8.6999999999999851</v>
      </c>
      <c r="AF114" s="19">
        <f t="shared" si="60"/>
        <v>1.1623892818282187</v>
      </c>
      <c r="AG114" s="19">
        <f t="shared" si="61"/>
        <v>0.31415926535897931</v>
      </c>
      <c r="AH114" s="19"/>
      <c r="AI114" s="19">
        <f t="shared" si="62"/>
        <v>51.91443671904355</v>
      </c>
      <c r="AJ114" s="19">
        <f t="shared" si="63"/>
        <v>137.53263877051938</v>
      </c>
      <c r="AK114" s="19"/>
      <c r="AL114" s="19">
        <f t="shared" si="64"/>
        <v>-8.6496335695405193</v>
      </c>
      <c r="AM114" s="19">
        <f t="shared" si="65"/>
        <v>3.7430306868207701</v>
      </c>
      <c r="AN114" s="19">
        <f t="shared" si="91"/>
        <v>9.4247779607693811</v>
      </c>
      <c r="AO114" s="19">
        <f t="shared" si="92"/>
        <v>2.7331856086231152</v>
      </c>
      <c r="AP114" s="19">
        <f t="shared" si="93"/>
        <v>156.59999999999971</v>
      </c>
      <c r="AQ114" s="19">
        <f t="shared" si="110"/>
        <v>81.049757328994531</v>
      </c>
      <c r="AR114" s="19">
        <f t="shared" si="94"/>
        <v>0.23828873438087106</v>
      </c>
      <c r="AS114" s="19">
        <f t="shared" si="95"/>
        <v>0.55065277541038748</v>
      </c>
      <c r="AT114" s="4" t="s">
        <v>0</v>
      </c>
      <c r="AU114" s="4">
        <f t="shared" si="96"/>
        <v>2502</v>
      </c>
      <c r="AV114" s="19">
        <f t="shared" si="66"/>
        <v>52.152725453424424</v>
      </c>
      <c r="AW114" s="19">
        <f t="shared" si="67"/>
        <v>138.08329154592977</v>
      </c>
      <c r="AX114" s="8">
        <f t="shared" si="97"/>
        <v>5</v>
      </c>
      <c r="AY114" s="4">
        <f t="shared" si="98"/>
        <v>12</v>
      </c>
      <c r="AZ114" s="8">
        <f t="shared" si="99"/>
        <v>1008.6999999999999</v>
      </c>
      <c r="BA114" s="4">
        <f t="shared" si="100"/>
        <v>0</v>
      </c>
      <c r="BB114" s="4">
        <f t="shared" si="101"/>
        <v>0</v>
      </c>
      <c r="BC114" s="4" t="str">
        <f t="shared" si="102"/>
        <v>G0</v>
      </c>
      <c r="BD114" s="4">
        <f t="shared" si="103"/>
        <v>0</v>
      </c>
      <c r="BE114" s="19">
        <f t="shared" si="104"/>
        <v>0.9424390387092404</v>
      </c>
      <c r="BF114" s="19">
        <f t="shared" si="105"/>
        <v>1.5257247671669096</v>
      </c>
      <c r="BG114" s="19">
        <f t="shared" si="106"/>
        <v>-76.15168477742165</v>
      </c>
      <c r="BH114" s="1" t="str">
        <f t="shared" si="107"/>
        <v>T,2501,52.5,136.6,5,12,1008.6,0,0,G0,0</v>
      </c>
      <c r="BI114" s="1" t="str">
        <f t="shared" si="108"/>
        <v>T,2502,52.2,138.1,5,12,1008.7,0,0,G0,0</v>
      </c>
      <c r="BJ114" s="1" t="str">
        <f t="shared" si="68"/>
        <v>T,2501,52.5,136.6,5,12,1008.6,0,0,G0,0|T,2502,52.2,138.1,5,12,1008.7,0,0,G0,0|</v>
      </c>
      <c r="BK114" s="1" t="str">
        <f t="shared" si="69"/>
        <v>52.8,137.1,5.0,9.4,0.0,81.0,154.8,81.0</v>
      </c>
    </row>
    <row r="115" spans="1:63" x14ac:dyDescent="0.2">
      <c r="A115" s="4">
        <f t="shared" si="111"/>
        <v>8.6999999999999851</v>
      </c>
      <c r="B115" s="4">
        <f t="shared" si="70"/>
        <v>43.499999999999922</v>
      </c>
      <c r="C115" s="4">
        <f t="shared" si="71"/>
        <v>0</v>
      </c>
      <c r="D115" s="4">
        <v>1</v>
      </c>
      <c r="E115" s="4">
        <f t="shared" si="72"/>
        <v>8.6999999999999851</v>
      </c>
      <c r="F115" s="19">
        <f t="shared" si="56"/>
        <v>1.1623892818282187</v>
      </c>
      <c r="G115" s="19">
        <f t="shared" si="73"/>
        <v>0.31415926535897931</v>
      </c>
      <c r="H115" s="19"/>
      <c r="I115" s="19">
        <f t="shared" si="74"/>
        <v>51.91443671904355</v>
      </c>
      <c r="J115" s="19">
        <f t="shared" si="75"/>
        <v>137.53263877051938</v>
      </c>
      <c r="K115" s="19"/>
      <c r="L115" s="19">
        <f t="shared" si="76"/>
        <v>-8.6496335695405193</v>
      </c>
      <c r="M115" s="19">
        <f t="shared" si="77"/>
        <v>3.7430306868207701</v>
      </c>
      <c r="N115" s="19">
        <f t="shared" si="78"/>
        <v>9.4247779607693811</v>
      </c>
      <c r="O115" s="19">
        <f t="shared" si="79"/>
        <v>2.7331856086231152</v>
      </c>
      <c r="P115" s="19">
        <f t="shared" si="80"/>
        <v>156.59999999999971</v>
      </c>
      <c r="Q115" s="19">
        <f t="shared" si="109"/>
        <v>81.99219636770377</v>
      </c>
      <c r="R115" s="19">
        <f t="shared" si="81"/>
        <v>-0.23828873438087106</v>
      </c>
      <c r="S115" s="19">
        <f t="shared" si="82"/>
        <v>-0.55065277541038748</v>
      </c>
      <c r="T115" s="4" t="s">
        <v>0</v>
      </c>
      <c r="U115" s="4">
        <f t="shared" si="83"/>
        <v>2501</v>
      </c>
      <c r="V115" s="19">
        <f t="shared" si="57"/>
        <v>51.676147984662677</v>
      </c>
      <c r="W115" s="19">
        <f t="shared" si="58"/>
        <v>136.981985995109</v>
      </c>
      <c r="X115" s="8">
        <f t="shared" si="84"/>
        <v>5</v>
      </c>
      <c r="Y115" s="4">
        <f t="shared" si="59"/>
        <v>12</v>
      </c>
      <c r="Z115" s="8">
        <f t="shared" si="85"/>
        <v>1008.6999999999999</v>
      </c>
      <c r="AA115" s="4">
        <f t="shared" si="86"/>
        <v>0</v>
      </c>
      <c r="AB115" s="4">
        <f t="shared" si="87"/>
        <v>0</v>
      </c>
      <c r="AC115" s="4" t="str">
        <f t="shared" si="88"/>
        <v>G0</v>
      </c>
      <c r="AD115" s="4">
        <f t="shared" si="89"/>
        <v>0</v>
      </c>
      <c r="AE115" s="4">
        <f t="shared" si="90"/>
        <v>8.7999999999999847</v>
      </c>
      <c r="AF115" s="19">
        <f t="shared" si="60"/>
        <v>1.1938052083641164</v>
      </c>
      <c r="AG115" s="19">
        <f t="shared" si="61"/>
        <v>0.31415926535897931</v>
      </c>
      <c r="AH115" s="19"/>
      <c r="AI115" s="19">
        <f t="shared" si="62"/>
        <v>51.043736580540482</v>
      </c>
      <c r="AJ115" s="19">
        <f t="shared" si="63"/>
        <v>137.89329457664749</v>
      </c>
      <c r="AK115" s="19"/>
      <c r="AL115" s="19">
        <f t="shared" si="64"/>
        <v>-8.7629369326411766</v>
      </c>
      <c r="AM115" s="19">
        <f t="shared" si="65"/>
        <v>3.4694921709606832</v>
      </c>
      <c r="AN115" s="19">
        <f t="shared" si="91"/>
        <v>9.4247779607693793</v>
      </c>
      <c r="AO115" s="19">
        <f t="shared" si="92"/>
        <v>2.764601535159013</v>
      </c>
      <c r="AP115" s="19">
        <f t="shared" si="93"/>
        <v>158.39999999999972</v>
      </c>
      <c r="AQ115" s="19">
        <f t="shared" si="110"/>
        <v>81.992196367703755</v>
      </c>
      <c r="AR115" s="19">
        <f t="shared" si="94"/>
        <v>0.22087473161080962</v>
      </c>
      <c r="AS115" s="19">
        <f t="shared" si="95"/>
        <v>0.55786589153294974</v>
      </c>
      <c r="AT115" s="4" t="s">
        <v>0</v>
      </c>
      <c r="AU115" s="4">
        <f t="shared" si="96"/>
        <v>2502</v>
      </c>
      <c r="AV115" s="19">
        <f t="shared" si="66"/>
        <v>51.264611312151295</v>
      </c>
      <c r="AW115" s="19">
        <f t="shared" si="67"/>
        <v>138.45116046818043</v>
      </c>
      <c r="AX115" s="8">
        <f t="shared" si="97"/>
        <v>5</v>
      </c>
      <c r="AY115" s="4">
        <f t="shared" si="98"/>
        <v>12</v>
      </c>
      <c r="AZ115" s="8">
        <f t="shared" si="99"/>
        <v>1008.8</v>
      </c>
      <c r="BA115" s="4">
        <f t="shared" si="100"/>
        <v>0</v>
      </c>
      <c r="BB115" s="4">
        <f t="shared" si="101"/>
        <v>0</v>
      </c>
      <c r="BC115" s="4" t="str">
        <f t="shared" si="102"/>
        <v>G0</v>
      </c>
      <c r="BD115" s="4">
        <f t="shared" si="103"/>
        <v>0</v>
      </c>
      <c r="BE115" s="19">
        <f t="shared" si="104"/>
        <v>0.94243903870922974</v>
      </c>
      <c r="BF115" s="19">
        <f t="shared" si="105"/>
        <v>1.5257247671668912</v>
      </c>
      <c r="BG115" s="19">
        <f t="shared" si="106"/>
        <v>-74.351684777421724</v>
      </c>
      <c r="BH115" s="1" t="str">
        <f t="shared" si="107"/>
        <v>T,2501,51.7,137.0,5,12,1008.7,0,0,G0,0</v>
      </c>
      <c r="BI115" s="1" t="str">
        <f t="shared" si="108"/>
        <v>T,2502,51.3,138.5,5,12,1008.8,0,0,G0,0</v>
      </c>
      <c r="BJ115" s="1" t="str">
        <f t="shared" si="68"/>
        <v/>
      </c>
      <c r="BK115" s="1" t="str">
        <f t="shared" si="69"/>
        <v>51.9,137.5,5.0,9.4,0.0,82.0,156.6,82.0</v>
      </c>
    </row>
    <row r="116" spans="1:63" x14ac:dyDescent="0.2">
      <c r="A116" s="4">
        <f t="shared" si="111"/>
        <v>8.7999999999999847</v>
      </c>
      <c r="B116" s="4">
        <f t="shared" si="70"/>
        <v>43.999999999999922</v>
      </c>
      <c r="C116" s="4">
        <f t="shared" si="71"/>
        <v>1</v>
      </c>
      <c r="D116" s="4">
        <v>1</v>
      </c>
      <c r="E116" s="4">
        <f t="shared" si="72"/>
        <v>8.7999999999999847</v>
      </c>
      <c r="F116" s="19">
        <f t="shared" si="56"/>
        <v>1.1938052083641164</v>
      </c>
      <c r="G116" s="19">
        <f t="shared" si="73"/>
        <v>0.31415926535897931</v>
      </c>
      <c r="H116" s="19"/>
      <c r="I116" s="19">
        <f t="shared" si="74"/>
        <v>51.043736580540482</v>
      </c>
      <c r="J116" s="19">
        <f t="shared" si="75"/>
        <v>137.89329457664749</v>
      </c>
      <c r="K116" s="19"/>
      <c r="L116" s="19">
        <f t="shared" si="76"/>
        <v>-8.7629369326411766</v>
      </c>
      <c r="M116" s="19">
        <f t="shared" si="77"/>
        <v>3.4694921709606832</v>
      </c>
      <c r="N116" s="19">
        <f t="shared" si="78"/>
        <v>9.4247779607693793</v>
      </c>
      <c r="O116" s="19">
        <f t="shared" si="79"/>
        <v>2.764601535159013</v>
      </c>
      <c r="P116" s="19">
        <f t="shared" si="80"/>
        <v>158.39999999999972</v>
      </c>
      <c r="Q116" s="19">
        <f t="shared" si="109"/>
        <v>82.934635406412994</v>
      </c>
      <c r="R116" s="19">
        <f t="shared" si="81"/>
        <v>-0.22087473161080962</v>
      </c>
      <c r="S116" s="19">
        <f t="shared" si="82"/>
        <v>-0.55786589153294974</v>
      </c>
      <c r="T116" s="4" t="s">
        <v>0</v>
      </c>
      <c r="U116" s="4">
        <f t="shared" si="83"/>
        <v>2501</v>
      </c>
      <c r="V116" s="19">
        <f t="shared" si="57"/>
        <v>50.822861848929669</v>
      </c>
      <c r="W116" s="19">
        <f t="shared" si="58"/>
        <v>137.33542868511455</v>
      </c>
      <c r="X116" s="8">
        <f t="shared" si="84"/>
        <v>5</v>
      </c>
      <c r="Y116" s="4">
        <f t="shared" si="59"/>
        <v>12</v>
      </c>
      <c r="Z116" s="8">
        <f t="shared" si="85"/>
        <v>1008.8</v>
      </c>
      <c r="AA116" s="4">
        <f t="shared" si="86"/>
        <v>0</v>
      </c>
      <c r="AB116" s="4">
        <f t="shared" si="87"/>
        <v>0</v>
      </c>
      <c r="AC116" s="4" t="str">
        <f t="shared" si="88"/>
        <v>G0</v>
      </c>
      <c r="AD116" s="4">
        <f t="shared" si="89"/>
        <v>0</v>
      </c>
      <c r="AE116" s="4">
        <f t="shared" si="90"/>
        <v>8.8999999999999844</v>
      </c>
      <c r="AF116" s="19">
        <f t="shared" si="60"/>
        <v>1.2252211349000146</v>
      </c>
      <c r="AG116" s="19">
        <f t="shared" si="61"/>
        <v>0.31415926535897931</v>
      </c>
      <c r="AH116" s="19"/>
      <c r="AI116" s="19">
        <f t="shared" si="62"/>
        <v>50.162137607358872</v>
      </c>
      <c r="AJ116" s="19">
        <f t="shared" si="63"/>
        <v>138.22642306862673</v>
      </c>
      <c r="AK116" s="19"/>
      <c r="AL116" s="19">
        <f t="shared" si="64"/>
        <v>-8.8675923349515156</v>
      </c>
      <c r="AM116" s="19">
        <f t="shared" si="65"/>
        <v>3.19252968520472</v>
      </c>
      <c r="AN116" s="19">
        <f t="shared" si="91"/>
        <v>9.4247779607693793</v>
      </c>
      <c r="AO116" s="19">
        <f t="shared" si="92"/>
        <v>2.7960174616949112</v>
      </c>
      <c r="AP116" s="19">
        <f t="shared" si="93"/>
        <v>160.19999999999973</v>
      </c>
      <c r="AQ116" s="19">
        <f t="shared" si="110"/>
        <v>82.934635406413008</v>
      </c>
      <c r="AR116" s="19">
        <f t="shared" si="94"/>
        <v>0.20324275214717755</v>
      </c>
      <c r="AS116" s="19">
        <f t="shared" si="95"/>
        <v>0.56452846137253421</v>
      </c>
      <c r="AT116" s="4" t="s">
        <v>0</v>
      </c>
      <c r="AU116" s="4">
        <f t="shared" si="96"/>
        <v>2502</v>
      </c>
      <c r="AV116" s="19">
        <f t="shared" si="66"/>
        <v>50.365380359506048</v>
      </c>
      <c r="AW116" s="19">
        <f t="shared" si="67"/>
        <v>138.79095152999926</v>
      </c>
      <c r="AX116" s="8">
        <f t="shared" si="97"/>
        <v>5</v>
      </c>
      <c r="AY116" s="4">
        <f t="shared" si="98"/>
        <v>12</v>
      </c>
      <c r="AZ116" s="8">
        <f t="shared" si="99"/>
        <v>1008.9</v>
      </c>
      <c r="BA116" s="4">
        <f t="shared" si="100"/>
        <v>0</v>
      </c>
      <c r="BB116" s="4">
        <f t="shared" si="101"/>
        <v>0</v>
      </c>
      <c r="BC116" s="4" t="str">
        <f t="shared" si="102"/>
        <v>G0</v>
      </c>
      <c r="BD116" s="4">
        <f t="shared" si="103"/>
        <v>0</v>
      </c>
      <c r="BE116" s="19">
        <f t="shared" si="104"/>
        <v>0.94243903870925838</v>
      </c>
      <c r="BF116" s="19">
        <f t="shared" si="105"/>
        <v>1.5257247671669159</v>
      </c>
      <c r="BG116" s="19">
        <f t="shared" si="106"/>
        <v>-72.551684777420888</v>
      </c>
      <c r="BH116" s="1" t="str">
        <f t="shared" si="107"/>
        <v>T,2501,50.8,137.3,5,12,1008.8,0,0,G0,0</v>
      </c>
      <c r="BI116" s="1" t="str">
        <f t="shared" si="108"/>
        <v>T,2502,50.4,138.8,5,12,1008.9,0,0,G0,0</v>
      </c>
      <c r="BJ116" s="1" t="str">
        <f t="shared" si="68"/>
        <v>T,2501,50.8,137.3,5,12,1008.8,0,0,G0,0|T,2502,50.4,138.8,5,12,1008.9,0,0,G0,0|</v>
      </c>
      <c r="BK116" s="1" t="str">
        <f t="shared" si="69"/>
        <v>51.0,137.9,5.0,9.4,0.0,82.9,158.4,82.9</v>
      </c>
    </row>
    <row r="117" spans="1:63" x14ac:dyDescent="0.2">
      <c r="A117" s="4">
        <f t="shared" si="111"/>
        <v>8.8999999999999844</v>
      </c>
      <c r="B117" s="4">
        <f t="shared" si="70"/>
        <v>44.499999999999922</v>
      </c>
      <c r="C117" s="4">
        <f t="shared" si="71"/>
        <v>0</v>
      </c>
      <c r="D117" s="4">
        <v>1</v>
      </c>
      <c r="E117" s="4">
        <f t="shared" si="72"/>
        <v>8.8999999999999844</v>
      </c>
      <c r="F117" s="19">
        <f t="shared" si="56"/>
        <v>1.2252211349000146</v>
      </c>
      <c r="G117" s="19">
        <f t="shared" si="73"/>
        <v>0.31415926535897931</v>
      </c>
      <c r="H117" s="19"/>
      <c r="I117" s="19">
        <f t="shared" si="74"/>
        <v>50.162137607358872</v>
      </c>
      <c r="J117" s="19">
        <f t="shared" si="75"/>
        <v>138.22642306862673</v>
      </c>
      <c r="K117" s="19"/>
      <c r="L117" s="19">
        <f t="shared" si="76"/>
        <v>-8.8675923349515156</v>
      </c>
      <c r="M117" s="19">
        <f t="shared" si="77"/>
        <v>3.19252968520472</v>
      </c>
      <c r="N117" s="19">
        <f t="shared" si="78"/>
        <v>9.4247779607693793</v>
      </c>
      <c r="O117" s="19">
        <f t="shared" si="79"/>
        <v>2.7960174616949112</v>
      </c>
      <c r="P117" s="19">
        <f t="shared" si="80"/>
        <v>160.19999999999973</v>
      </c>
      <c r="Q117" s="19">
        <f t="shared" si="109"/>
        <v>83.877074445122247</v>
      </c>
      <c r="R117" s="19">
        <f t="shared" si="81"/>
        <v>-0.20324275214717755</v>
      </c>
      <c r="S117" s="19">
        <f t="shared" si="82"/>
        <v>-0.56452846137253421</v>
      </c>
      <c r="T117" s="4" t="s">
        <v>0</v>
      </c>
      <c r="U117" s="4">
        <f t="shared" si="83"/>
        <v>2501</v>
      </c>
      <c r="V117" s="19">
        <f t="shared" si="57"/>
        <v>49.958894855211696</v>
      </c>
      <c r="W117" s="19">
        <f t="shared" si="58"/>
        <v>137.6618946072542</v>
      </c>
      <c r="X117" s="8">
        <f t="shared" si="84"/>
        <v>5</v>
      </c>
      <c r="Y117" s="4">
        <f t="shared" si="59"/>
        <v>12</v>
      </c>
      <c r="Z117" s="8">
        <f t="shared" si="85"/>
        <v>1008.9</v>
      </c>
      <c r="AA117" s="4">
        <f t="shared" si="86"/>
        <v>0</v>
      </c>
      <c r="AB117" s="4">
        <f t="shared" si="87"/>
        <v>0</v>
      </c>
      <c r="AC117" s="4" t="str">
        <f t="shared" si="88"/>
        <v>G0</v>
      </c>
      <c r="AD117" s="4">
        <f t="shared" si="89"/>
        <v>0</v>
      </c>
      <c r="AE117" s="4">
        <f t="shared" si="90"/>
        <v>8.999999999999984</v>
      </c>
      <c r="AF117" s="19">
        <f t="shared" si="60"/>
        <v>1.2566370614359124</v>
      </c>
      <c r="AG117" s="19">
        <f t="shared" si="61"/>
        <v>0.31415926535897931</v>
      </c>
      <c r="AH117" s="19"/>
      <c r="AI117" s="19">
        <f t="shared" si="62"/>
        <v>49.27050983124856</v>
      </c>
      <c r="AJ117" s="19">
        <f t="shared" si="63"/>
        <v>138.53169548885455</v>
      </c>
      <c r="AK117" s="19"/>
      <c r="AL117" s="19">
        <f t="shared" si="64"/>
        <v>-8.9634964942246533</v>
      </c>
      <c r="AM117" s="19">
        <f t="shared" si="65"/>
        <v>2.912416558088244</v>
      </c>
      <c r="AN117" s="19">
        <f t="shared" si="91"/>
        <v>9.4247779607693793</v>
      </c>
      <c r="AO117" s="19">
        <f t="shared" si="92"/>
        <v>2.8274333882308089</v>
      </c>
      <c r="AP117" s="19">
        <f t="shared" si="93"/>
        <v>161.99999999999972</v>
      </c>
      <c r="AQ117" s="19">
        <f t="shared" si="110"/>
        <v>83.877074445122233</v>
      </c>
      <c r="AR117" s="19">
        <f t="shared" si="94"/>
        <v>0.1854101966249713</v>
      </c>
      <c r="AS117" s="19">
        <f t="shared" si="95"/>
        <v>0.57063390977709116</v>
      </c>
      <c r="AT117" s="4" t="s">
        <v>0</v>
      </c>
      <c r="AU117" s="4">
        <f t="shared" si="96"/>
        <v>2502</v>
      </c>
      <c r="AV117" s="19">
        <f t="shared" si="66"/>
        <v>49.455920027873532</v>
      </c>
      <c r="AW117" s="19">
        <f t="shared" si="67"/>
        <v>139.10232939863164</v>
      </c>
      <c r="AX117" s="8">
        <f t="shared" si="97"/>
        <v>5</v>
      </c>
      <c r="AY117" s="4">
        <f t="shared" si="98"/>
        <v>12</v>
      </c>
      <c r="AZ117" s="8">
        <f t="shared" si="99"/>
        <v>1009</v>
      </c>
      <c r="BA117" s="4">
        <f t="shared" si="100"/>
        <v>0</v>
      </c>
      <c r="BB117" s="4">
        <f t="shared" si="101"/>
        <v>0</v>
      </c>
      <c r="BC117" s="4" t="str">
        <f t="shared" si="102"/>
        <v>G0</v>
      </c>
      <c r="BD117" s="4">
        <f t="shared" si="103"/>
        <v>0</v>
      </c>
      <c r="BE117" s="19">
        <f t="shared" si="104"/>
        <v>0.94243903870922741</v>
      </c>
      <c r="BF117" s="19">
        <f t="shared" si="105"/>
        <v>1.5257247671668799</v>
      </c>
      <c r="BG117" s="19">
        <f t="shared" si="106"/>
        <v>-70.751684777421076</v>
      </c>
      <c r="BH117" s="1" t="str">
        <f t="shared" si="107"/>
        <v>T,2501,50.0,137.7,5,12,1008.9,0,0,G0,0</v>
      </c>
      <c r="BI117" s="1" t="str">
        <f t="shared" si="108"/>
        <v>T,2502,49.5,139.1,5,12,1009.0,0,0,G0,0</v>
      </c>
      <c r="BJ117" s="1" t="str">
        <f t="shared" si="68"/>
        <v/>
      </c>
      <c r="BK117" s="1" t="str">
        <f t="shared" si="69"/>
        <v>50.2,138.2,5.0,9.4,0.0,83.9,160.2,83.9</v>
      </c>
    </row>
    <row r="118" spans="1:63" x14ac:dyDescent="0.2">
      <c r="A118" s="4">
        <f t="shared" si="111"/>
        <v>8.999999999999984</v>
      </c>
      <c r="B118" s="4">
        <f t="shared" si="70"/>
        <v>44.999999999999915</v>
      </c>
      <c r="C118" s="4">
        <f t="shared" si="71"/>
        <v>1</v>
      </c>
      <c r="D118" s="4">
        <v>1</v>
      </c>
      <c r="E118" s="4">
        <f t="shared" si="72"/>
        <v>8.999999999999984</v>
      </c>
      <c r="F118" s="19">
        <f t="shared" si="56"/>
        <v>1.2566370614359124</v>
      </c>
      <c r="G118" s="19">
        <f t="shared" si="73"/>
        <v>0.31415926535897931</v>
      </c>
      <c r="H118" s="19"/>
      <c r="I118" s="19">
        <f t="shared" si="74"/>
        <v>49.27050983124856</v>
      </c>
      <c r="J118" s="19">
        <f t="shared" si="75"/>
        <v>138.53169548885455</v>
      </c>
      <c r="K118" s="19"/>
      <c r="L118" s="19">
        <f t="shared" si="76"/>
        <v>-8.9634964942246533</v>
      </c>
      <c r="M118" s="19">
        <f t="shared" si="77"/>
        <v>2.912416558088244</v>
      </c>
      <c r="N118" s="19">
        <f t="shared" si="78"/>
        <v>9.4247779607693793</v>
      </c>
      <c r="O118" s="19">
        <f t="shared" si="79"/>
        <v>2.8274333882308089</v>
      </c>
      <c r="P118" s="19">
        <f t="shared" si="80"/>
        <v>161.99999999999972</v>
      </c>
      <c r="Q118" s="19">
        <f t="shared" si="109"/>
        <v>84.819513483831471</v>
      </c>
      <c r="R118" s="19">
        <f t="shared" si="81"/>
        <v>-0.1854101966249713</v>
      </c>
      <c r="S118" s="19">
        <f t="shared" si="82"/>
        <v>-0.57063390977709116</v>
      </c>
      <c r="T118" s="4" t="s">
        <v>0</v>
      </c>
      <c r="U118" s="4">
        <f t="shared" si="83"/>
        <v>2501</v>
      </c>
      <c r="V118" s="19">
        <f t="shared" si="57"/>
        <v>49.085099634623589</v>
      </c>
      <c r="W118" s="19">
        <f t="shared" si="58"/>
        <v>137.96106157907747</v>
      </c>
      <c r="X118" s="8">
        <f t="shared" si="84"/>
        <v>5</v>
      </c>
      <c r="Y118" s="4">
        <f t="shared" si="59"/>
        <v>12</v>
      </c>
      <c r="Z118" s="8">
        <f t="shared" si="85"/>
        <v>1009</v>
      </c>
      <c r="AA118" s="4">
        <f t="shared" si="86"/>
        <v>0</v>
      </c>
      <c r="AB118" s="4">
        <f t="shared" si="87"/>
        <v>0</v>
      </c>
      <c r="AC118" s="4" t="str">
        <f t="shared" si="88"/>
        <v>G0</v>
      </c>
      <c r="AD118" s="4">
        <f t="shared" si="89"/>
        <v>0</v>
      </c>
      <c r="AE118" s="4">
        <f t="shared" si="90"/>
        <v>9.0999999999999837</v>
      </c>
      <c r="AF118" s="19">
        <f t="shared" si="60"/>
        <v>1.2880529879718101</v>
      </c>
      <c r="AG118" s="19">
        <f t="shared" si="61"/>
        <v>0.31415926535897931</v>
      </c>
      <c r="AH118" s="19"/>
      <c r="AI118" s="19">
        <f t="shared" si="62"/>
        <v>48.369733181177025</v>
      </c>
      <c r="AJ118" s="19">
        <f t="shared" si="63"/>
        <v>138.80881057030825</v>
      </c>
      <c r="AK118" s="19"/>
      <c r="AL118" s="19">
        <f t="shared" si="64"/>
        <v>-9.0505547646340379</v>
      </c>
      <c r="AM118" s="19">
        <f t="shared" si="65"/>
        <v>2.629429227449247</v>
      </c>
      <c r="AN118" s="19">
        <f t="shared" si="91"/>
        <v>9.4247779607693811</v>
      </c>
      <c r="AO118" s="19">
        <f t="shared" si="92"/>
        <v>2.8588493147667067</v>
      </c>
      <c r="AP118" s="19">
        <f t="shared" si="93"/>
        <v>163.7999999999997</v>
      </c>
      <c r="AQ118" s="19">
        <f t="shared" si="110"/>
        <v>84.819513483831471</v>
      </c>
      <c r="AR118" s="19">
        <f t="shared" si="94"/>
        <v>0.16739466362354052</v>
      </c>
      <c r="AS118" s="19">
        <f t="shared" si="95"/>
        <v>0.57617621140616493</v>
      </c>
      <c r="AT118" s="4" t="s">
        <v>0</v>
      </c>
      <c r="AU118" s="4">
        <f t="shared" si="96"/>
        <v>2502</v>
      </c>
      <c r="AV118" s="19">
        <f t="shared" si="66"/>
        <v>48.537127844800565</v>
      </c>
      <c r="AW118" s="19">
        <f t="shared" si="67"/>
        <v>139.38498678171442</v>
      </c>
      <c r="AX118" s="8">
        <f t="shared" si="97"/>
        <v>5</v>
      </c>
      <c r="AY118" s="4">
        <f t="shared" si="98"/>
        <v>12</v>
      </c>
      <c r="AZ118" s="8">
        <f t="shared" si="99"/>
        <v>1009.1</v>
      </c>
      <c r="BA118" s="4">
        <f t="shared" si="100"/>
        <v>0</v>
      </c>
      <c r="BB118" s="4">
        <f t="shared" si="101"/>
        <v>0</v>
      </c>
      <c r="BC118" s="4" t="str">
        <f t="shared" si="102"/>
        <v>G0</v>
      </c>
      <c r="BD118" s="4">
        <f t="shared" si="103"/>
        <v>0</v>
      </c>
      <c r="BE118" s="19">
        <f t="shared" si="104"/>
        <v>0.9424390387092354</v>
      </c>
      <c r="BF118" s="19">
        <f t="shared" si="105"/>
        <v>1.525724767166913</v>
      </c>
      <c r="BG118" s="19">
        <f t="shared" si="106"/>
        <v>-68.951684777421704</v>
      </c>
      <c r="BH118" s="1" t="str">
        <f t="shared" si="107"/>
        <v>T,2501,49.1,138.0,5,12,1009.0,0,0,G0,0</v>
      </c>
      <c r="BI118" s="1" t="str">
        <f t="shared" si="108"/>
        <v>T,2502,48.5,139.4,5,12,1009.1,0,0,G0,0</v>
      </c>
      <c r="BJ118" s="1" t="str">
        <f t="shared" si="68"/>
        <v>T,2501,49.1,138.0,5,12,1009.0,0,0,G0,0|T,2502,48.5,139.4,5,12,1009.1,0,0,G0,0|</v>
      </c>
      <c r="BK118" s="1" t="str">
        <f t="shared" si="69"/>
        <v>49.3,138.5,5.0,9.4,0.0,84.8,162.0,84.8</v>
      </c>
    </row>
    <row r="119" spans="1:63" x14ac:dyDescent="0.2">
      <c r="A119" s="4">
        <f t="shared" si="111"/>
        <v>9.0999999999999837</v>
      </c>
      <c r="B119" s="4">
        <f t="shared" si="70"/>
        <v>45.499999999999915</v>
      </c>
      <c r="C119" s="4">
        <f t="shared" si="71"/>
        <v>0</v>
      </c>
      <c r="D119" s="4">
        <v>1</v>
      </c>
      <c r="E119" s="4">
        <f t="shared" si="72"/>
        <v>9.0999999999999837</v>
      </c>
      <c r="F119" s="19">
        <f t="shared" si="56"/>
        <v>1.2880529879718101</v>
      </c>
      <c r="G119" s="19">
        <f t="shared" si="73"/>
        <v>0.31415926535897931</v>
      </c>
      <c r="H119" s="19"/>
      <c r="I119" s="19">
        <f t="shared" si="74"/>
        <v>48.369733181177025</v>
      </c>
      <c r="J119" s="19">
        <f t="shared" si="75"/>
        <v>138.80881057030825</v>
      </c>
      <c r="K119" s="19"/>
      <c r="L119" s="19">
        <f t="shared" si="76"/>
        <v>-9.0505547646340379</v>
      </c>
      <c r="M119" s="19">
        <f t="shared" si="77"/>
        <v>2.629429227449247</v>
      </c>
      <c r="N119" s="19">
        <f t="shared" si="78"/>
        <v>9.4247779607693811</v>
      </c>
      <c r="O119" s="19">
        <f t="shared" si="79"/>
        <v>2.8588493147667067</v>
      </c>
      <c r="P119" s="19">
        <f t="shared" si="80"/>
        <v>163.7999999999997</v>
      </c>
      <c r="Q119" s="19">
        <f t="shared" si="109"/>
        <v>85.76195252254071</v>
      </c>
      <c r="R119" s="19">
        <f t="shared" si="81"/>
        <v>-0.16739466362354052</v>
      </c>
      <c r="S119" s="19">
        <f t="shared" si="82"/>
        <v>-0.57617621140616493</v>
      </c>
      <c r="T119" s="4" t="s">
        <v>0</v>
      </c>
      <c r="U119" s="4">
        <f t="shared" si="83"/>
        <v>2501</v>
      </c>
      <c r="V119" s="19">
        <f t="shared" si="57"/>
        <v>48.202338517553486</v>
      </c>
      <c r="W119" s="19">
        <f t="shared" si="58"/>
        <v>138.23263435890209</v>
      </c>
      <c r="X119" s="8">
        <f t="shared" si="84"/>
        <v>5</v>
      </c>
      <c r="Y119" s="4">
        <f t="shared" si="59"/>
        <v>12</v>
      </c>
      <c r="Z119" s="8">
        <f t="shared" si="85"/>
        <v>1009.1</v>
      </c>
      <c r="AA119" s="4">
        <f t="shared" si="86"/>
        <v>0</v>
      </c>
      <c r="AB119" s="4">
        <f t="shared" si="87"/>
        <v>0</v>
      </c>
      <c r="AC119" s="4" t="str">
        <f t="shared" si="88"/>
        <v>G0</v>
      </c>
      <c r="AD119" s="4">
        <f t="shared" si="89"/>
        <v>0</v>
      </c>
      <c r="AE119" s="4">
        <f t="shared" si="90"/>
        <v>9.1999999999999833</v>
      </c>
      <c r="AF119" s="19">
        <f t="shared" si="60"/>
        <v>1.3194689145077079</v>
      </c>
      <c r="AG119" s="19">
        <f t="shared" si="61"/>
        <v>0.31415926535897931</v>
      </c>
      <c r="AH119" s="19"/>
      <c r="AI119" s="19">
        <f t="shared" si="62"/>
        <v>47.460696614945796</v>
      </c>
      <c r="AJ119" s="19">
        <f t="shared" si="63"/>
        <v>139.0574948338589</v>
      </c>
      <c r="AK119" s="19"/>
      <c r="AL119" s="19">
        <f t="shared" si="64"/>
        <v>-9.1286812301774471</v>
      </c>
      <c r="AM119" s="19">
        <f t="shared" si="65"/>
        <v>2.3438469676175955</v>
      </c>
      <c r="AN119" s="19">
        <f t="shared" si="91"/>
        <v>9.4247779607693793</v>
      </c>
      <c r="AO119" s="19">
        <f t="shared" si="92"/>
        <v>2.8902652413026044</v>
      </c>
      <c r="AP119" s="19">
        <f t="shared" si="93"/>
        <v>165.59999999999971</v>
      </c>
      <c r="AQ119" s="19">
        <f t="shared" si="110"/>
        <v>85.76195252254071</v>
      </c>
      <c r="AR119" s="19">
        <f t="shared" si="94"/>
        <v>0.149213932298916</v>
      </c>
      <c r="AS119" s="19">
        <f t="shared" si="95"/>
        <v>0.58114989667717787</v>
      </c>
      <c r="AT119" s="4" t="s">
        <v>0</v>
      </c>
      <c r="AU119" s="4">
        <f t="shared" si="96"/>
        <v>2502</v>
      </c>
      <c r="AV119" s="19">
        <f t="shared" si="66"/>
        <v>47.609910547244709</v>
      </c>
      <c r="AW119" s="19">
        <f t="shared" si="67"/>
        <v>139.63864473053607</v>
      </c>
      <c r="AX119" s="8">
        <f t="shared" si="97"/>
        <v>5</v>
      </c>
      <c r="AY119" s="4">
        <f t="shared" si="98"/>
        <v>12</v>
      </c>
      <c r="AZ119" s="8">
        <f t="shared" si="99"/>
        <v>1009.1999999999999</v>
      </c>
      <c r="BA119" s="4">
        <f t="shared" si="100"/>
        <v>0</v>
      </c>
      <c r="BB119" s="4">
        <f t="shared" si="101"/>
        <v>0</v>
      </c>
      <c r="BC119" s="4" t="str">
        <f t="shared" si="102"/>
        <v>G0</v>
      </c>
      <c r="BD119" s="4">
        <f t="shared" si="103"/>
        <v>0</v>
      </c>
      <c r="BE119" s="19">
        <f t="shared" si="104"/>
        <v>0.94243903870923673</v>
      </c>
      <c r="BF119" s="19">
        <f t="shared" si="105"/>
        <v>1.5257247671669047</v>
      </c>
      <c r="BG119" s="19">
        <f t="shared" si="106"/>
        <v>-67.151684777421238</v>
      </c>
      <c r="BH119" s="1" t="str">
        <f t="shared" si="107"/>
        <v>T,2501,48.2,138.2,5,12,1009.1,0,0,G0,0</v>
      </c>
      <c r="BI119" s="1" t="str">
        <f t="shared" si="108"/>
        <v>T,2502,47.6,139.6,5,12,1009.2,0,0,G0,0</v>
      </c>
      <c r="BJ119" s="1" t="str">
        <f t="shared" si="68"/>
        <v/>
      </c>
      <c r="BK119" s="1" t="str">
        <f t="shared" si="69"/>
        <v>48.4,138.8,5.0,9.4,0.0,85.8,163.8,85.8</v>
      </c>
    </row>
    <row r="120" spans="1:63" x14ac:dyDescent="0.2">
      <c r="A120" s="4">
        <f t="shared" si="111"/>
        <v>9.1999999999999833</v>
      </c>
      <c r="B120" s="4">
        <f t="shared" si="70"/>
        <v>45.999999999999915</v>
      </c>
      <c r="C120" s="4">
        <f t="shared" si="71"/>
        <v>1</v>
      </c>
      <c r="D120" s="4">
        <v>1</v>
      </c>
      <c r="E120" s="4">
        <f t="shared" si="72"/>
        <v>9.1999999999999833</v>
      </c>
      <c r="F120" s="19">
        <f t="shared" si="56"/>
        <v>1.3194689145077079</v>
      </c>
      <c r="G120" s="19">
        <f t="shared" si="73"/>
        <v>0.31415926535897931</v>
      </c>
      <c r="H120" s="19"/>
      <c r="I120" s="19">
        <f t="shared" si="74"/>
        <v>47.460696614945796</v>
      </c>
      <c r="J120" s="19">
        <f t="shared" si="75"/>
        <v>139.0574948338589</v>
      </c>
      <c r="K120" s="19"/>
      <c r="L120" s="19">
        <f t="shared" si="76"/>
        <v>-9.1286812301774471</v>
      </c>
      <c r="M120" s="19">
        <f t="shared" si="77"/>
        <v>2.3438469676175955</v>
      </c>
      <c r="N120" s="19">
        <f t="shared" si="78"/>
        <v>9.4247779607693793</v>
      </c>
      <c r="O120" s="19">
        <f t="shared" si="79"/>
        <v>2.8902652413026044</v>
      </c>
      <c r="P120" s="19">
        <f t="shared" si="80"/>
        <v>165.59999999999971</v>
      </c>
      <c r="Q120" s="19">
        <f t="shared" si="109"/>
        <v>86.704391561249949</v>
      </c>
      <c r="R120" s="19">
        <f t="shared" si="81"/>
        <v>-0.149213932298916</v>
      </c>
      <c r="S120" s="19">
        <f t="shared" si="82"/>
        <v>-0.58114989667717787</v>
      </c>
      <c r="T120" s="4" t="s">
        <v>0</v>
      </c>
      <c r="U120" s="4">
        <f t="shared" si="83"/>
        <v>2501</v>
      </c>
      <c r="V120" s="19">
        <f t="shared" si="57"/>
        <v>47.311482682646883</v>
      </c>
      <c r="W120" s="19">
        <f t="shared" si="58"/>
        <v>138.47634493718172</v>
      </c>
      <c r="X120" s="8">
        <f t="shared" si="84"/>
        <v>5</v>
      </c>
      <c r="Y120" s="4">
        <f t="shared" si="59"/>
        <v>12</v>
      </c>
      <c r="Z120" s="8">
        <f t="shared" si="85"/>
        <v>1009.1999999999999</v>
      </c>
      <c r="AA120" s="4">
        <f t="shared" si="86"/>
        <v>0</v>
      </c>
      <c r="AB120" s="4">
        <f t="shared" si="87"/>
        <v>0</v>
      </c>
      <c r="AC120" s="4" t="str">
        <f t="shared" si="88"/>
        <v>G0</v>
      </c>
      <c r="AD120" s="4">
        <f t="shared" si="89"/>
        <v>0</v>
      </c>
      <c r="AE120" s="4">
        <f t="shared" si="90"/>
        <v>9.2999999999999829</v>
      </c>
      <c r="AF120" s="19">
        <f t="shared" si="60"/>
        <v>1.3508848410436056</v>
      </c>
      <c r="AG120" s="19">
        <f t="shared" si="61"/>
        <v>0.31415926535897931</v>
      </c>
      <c r="AH120" s="19"/>
      <c r="AI120" s="19">
        <f t="shared" si="62"/>
        <v>46.544297241896437</v>
      </c>
      <c r="AJ120" s="19">
        <f t="shared" si="63"/>
        <v>139.27750285816239</v>
      </c>
      <c r="AK120" s="19"/>
      <c r="AL120" s="19">
        <f t="shared" si="64"/>
        <v>-9.1977987894657129</v>
      </c>
      <c r="AM120" s="19">
        <f t="shared" si="65"/>
        <v>2.0559516138049792</v>
      </c>
      <c r="AN120" s="19">
        <f t="shared" si="91"/>
        <v>9.4247779607693793</v>
      </c>
      <c r="AO120" s="19">
        <f t="shared" si="92"/>
        <v>2.9216811678385022</v>
      </c>
      <c r="AP120" s="19">
        <f t="shared" si="93"/>
        <v>167.39999999999969</v>
      </c>
      <c r="AQ120" s="19">
        <f t="shared" si="110"/>
        <v>86.704391561249949</v>
      </c>
      <c r="AR120" s="19">
        <f t="shared" si="94"/>
        <v>0.13088594483792876</v>
      </c>
      <c r="AS120" s="19">
        <f t="shared" si="95"/>
        <v>0.58555005716324771</v>
      </c>
      <c r="AT120" s="4" t="s">
        <v>0</v>
      </c>
      <c r="AU120" s="4">
        <f t="shared" si="96"/>
        <v>2502</v>
      </c>
      <c r="AV120" s="19">
        <f t="shared" si="66"/>
        <v>46.675183186734365</v>
      </c>
      <c r="AW120" s="19">
        <f t="shared" si="67"/>
        <v>139.86305291532565</v>
      </c>
      <c r="AX120" s="8">
        <f t="shared" si="97"/>
        <v>5</v>
      </c>
      <c r="AY120" s="4">
        <f t="shared" si="98"/>
        <v>12</v>
      </c>
      <c r="AZ120" s="8">
        <f t="shared" si="99"/>
        <v>1009.3</v>
      </c>
      <c r="BA120" s="4">
        <f t="shared" si="100"/>
        <v>0</v>
      </c>
      <c r="BB120" s="4">
        <f t="shared" si="101"/>
        <v>0</v>
      </c>
      <c r="BC120" s="4" t="str">
        <f t="shared" si="102"/>
        <v>G0</v>
      </c>
      <c r="BD120" s="4">
        <f t="shared" si="103"/>
        <v>0</v>
      </c>
      <c r="BE120" s="19">
        <f t="shared" si="104"/>
        <v>0.94243903870923418</v>
      </c>
      <c r="BF120" s="19">
        <f t="shared" si="105"/>
        <v>1.5257247671669207</v>
      </c>
      <c r="BG120" s="19">
        <f t="shared" si="106"/>
        <v>-65.351684777421681</v>
      </c>
      <c r="BH120" s="1" t="str">
        <f t="shared" si="107"/>
        <v>T,2501,47.3,138.5,5,12,1009.2,0,0,G0,0</v>
      </c>
      <c r="BI120" s="1" t="str">
        <f t="shared" si="108"/>
        <v>T,2502,46.7,139.9,5,12,1009.3,0,0,G0,0</v>
      </c>
      <c r="BJ120" s="1" t="str">
        <f t="shared" si="68"/>
        <v>T,2501,47.3,138.5,5,12,1009.2,0,0,G0,0|T,2502,46.7,139.9,5,12,1009.3,0,0,G0,0|</v>
      </c>
      <c r="BK120" s="1" t="str">
        <f t="shared" si="69"/>
        <v>47.5,139.1,5.0,9.4,0.0,86.7,165.6,86.7</v>
      </c>
    </row>
    <row r="121" spans="1:63" x14ac:dyDescent="0.2">
      <c r="A121" s="4">
        <f t="shared" si="111"/>
        <v>9.2999999999999829</v>
      </c>
      <c r="B121" s="4">
        <f t="shared" si="70"/>
        <v>46.499999999999915</v>
      </c>
      <c r="C121" s="4">
        <f t="shared" si="71"/>
        <v>0</v>
      </c>
      <c r="D121" s="4">
        <v>1</v>
      </c>
      <c r="E121" s="4">
        <f t="shared" si="72"/>
        <v>9.2999999999999829</v>
      </c>
      <c r="F121" s="19">
        <f t="shared" si="56"/>
        <v>1.3508848410436056</v>
      </c>
      <c r="G121" s="19">
        <f t="shared" si="73"/>
        <v>0.31415926535897931</v>
      </c>
      <c r="H121" s="19"/>
      <c r="I121" s="19">
        <f t="shared" si="74"/>
        <v>46.544297241896437</v>
      </c>
      <c r="J121" s="19">
        <f t="shared" si="75"/>
        <v>139.27750285816239</v>
      </c>
      <c r="K121" s="19"/>
      <c r="L121" s="19">
        <f t="shared" si="76"/>
        <v>-9.1977987894657129</v>
      </c>
      <c r="M121" s="19">
        <f t="shared" si="77"/>
        <v>2.0559516138049792</v>
      </c>
      <c r="N121" s="19">
        <f t="shared" si="78"/>
        <v>9.4247779607693793</v>
      </c>
      <c r="O121" s="19">
        <f t="shared" si="79"/>
        <v>2.9216811678385022</v>
      </c>
      <c r="P121" s="19">
        <f t="shared" si="80"/>
        <v>167.39999999999969</v>
      </c>
      <c r="Q121" s="19">
        <f t="shared" si="109"/>
        <v>87.646830599959188</v>
      </c>
      <c r="R121" s="19">
        <f t="shared" si="81"/>
        <v>-0.13088594483792876</v>
      </c>
      <c r="S121" s="19">
        <f t="shared" si="82"/>
        <v>-0.58555005716324771</v>
      </c>
      <c r="T121" s="4" t="s">
        <v>0</v>
      </c>
      <c r="U121" s="4">
        <f t="shared" si="83"/>
        <v>2501</v>
      </c>
      <c r="V121" s="19">
        <f t="shared" si="57"/>
        <v>46.413411297058509</v>
      </c>
      <c r="W121" s="19">
        <f t="shared" si="58"/>
        <v>138.69195280099913</v>
      </c>
      <c r="X121" s="8">
        <f t="shared" si="84"/>
        <v>5</v>
      </c>
      <c r="Y121" s="4">
        <f t="shared" si="59"/>
        <v>12</v>
      </c>
      <c r="Z121" s="8">
        <f t="shared" si="85"/>
        <v>1009.3</v>
      </c>
      <c r="AA121" s="4">
        <f t="shared" si="86"/>
        <v>0</v>
      </c>
      <c r="AB121" s="4">
        <f t="shared" si="87"/>
        <v>0</v>
      </c>
      <c r="AC121" s="4" t="str">
        <f t="shared" si="88"/>
        <v>G0</v>
      </c>
      <c r="AD121" s="4">
        <f t="shared" si="89"/>
        <v>0</v>
      </c>
      <c r="AE121" s="4">
        <f t="shared" si="90"/>
        <v>9.3999999999999826</v>
      </c>
      <c r="AF121" s="19">
        <f t="shared" si="60"/>
        <v>1.3823007675795034</v>
      </c>
      <c r="AG121" s="19">
        <f t="shared" si="61"/>
        <v>0.31415926535897931</v>
      </c>
      <c r="AH121" s="19"/>
      <c r="AI121" s="19">
        <f t="shared" si="62"/>
        <v>45.621439437571908</v>
      </c>
      <c r="AJ121" s="19">
        <f t="shared" si="63"/>
        <v>139.46861752186064</v>
      </c>
      <c r="AK121" s="19"/>
      <c r="AL121" s="19">
        <f t="shared" si="64"/>
        <v>-9.2578392318124809</v>
      </c>
      <c r="AM121" s="19">
        <f t="shared" si="65"/>
        <v>1.7660272839675837</v>
      </c>
      <c r="AN121" s="19">
        <f t="shared" si="91"/>
        <v>9.4247779607693793</v>
      </c>
      <c r="AO121" s="19">
        <f t="shared" si="92"/>
        <v>2.9530970943743999</v>
      </c>
      <c r="AP121" s="19">
        <f t="shared" si="93"/>
        <v>169.19999999999968</v>
      </c>
      <c r="AQ121" s="19">
        <f t="shared" si="110"/>
        <v>87.646830599959188</v>
      </c>
      <c r="AR121" s="19">
        <f t="shared" si="94"/>
        <v>0.11242878875143814</v>
      </c>
      <c r="AS121" s="19">
        <f t="shared" si="95"/>
        <v>0.58937235043721259</v>
      </c>
      <c r="AT121" s="4" t="s">
        <v>0</v>
      </c>
      <c r="AU121" s="4">
        <f t="shared" si="96"/>
        <v>2502</v>
      </c>
      <c r="AV121" s="19">
        <f t="shared" si="66"/>
        <v>45.733868226323345</v>
      </c>
      <c r="AW121" s="19">
        <f t="shared" si="67"/>
        <v>140.05798987229784</v>
      </c>
      <c r="AX121" s="8">
        <f t="shared" si="97"/>
        <v>5</v>
      </c>
      <c r="AY121" s="4">
        <f t="shared" si="98"/>
        <v>12</v>
      </c>
      <c r="AZ121" s="8">
        <f t="shared" si="99"/>
        <v>1009.4</v>
      </c>
      <c r="BA121" s="4">
        <f t="shared" si="100"/>
        <v>0</v>
      </c>
      <c r="BB121" s="4">
        <f t="shared" si="101"/>
        <v>0</v>
      </c>
      <c r="BC121" s="4" t="str">
        <f t="shared" si="102"/>
        <v>G0</v>
      </c>
      <c r="BD121" s="4">
        <f t="shared" si="103"/>
        <v>0</v>
      </c>
      <c r="BE121" s="19">
        <f t="shared" si="104"/>
        <v>0.9424390387092334</v>
      </c>
      <c r="BF121" s="19">
        <f t="shared" si="105"/>
        <v>1.5257247671669103</v>
      </c>
      <c r="BG121" s="19">
        <f t="shared" si="106"/>
        <v>-63.551684777421578</v>
      </c>
      <c r="BH121" s="1" t="str">
        <f t="shared" si="107"/>
        <v>T,2501,46.4,138.7,5,12,1009.3,0,0,G0,0</v>
      </c>
      <c r="BI121" s="1" t="str">
        <f t="shared" si="108"/>
        <v>T,2502,45.7,140.1,5,12,1009.4,0,0,G0,0</v>
      </c>
      <c r="BJ121" s="1" t="str">
        <f t="shared" si="68"/>
        <v/>
      </c>
      <c r="BK121" s="1" t="str">
        <f t="shared" si="69"/>
        <v>46.5,139.3,5.0,9.4,0.0,87.6,167.4,87.6</v>
      </c>
    </row>
    <row r="122" spans="1:63" x14ac:dyDescent="0.2">
      <c r="A122" s="4">
        <f t="shared" si="111"/>
        <v>9.3999999999999826</v>
      </c>
      <c r="B122" s="4">
        <f t="shared" si="70"/>
        <v>46.999999999999908</v>
      </c>
      <c r="C122" s="4">
        <f t="shared" si="71"/>
        <v>1</v>
      </c>
      <c r="D122" s="4">
        <v>1</v>
      </c>
      <c r="E122" s="4">
        <f t="shared" si="72"/>
        <v>9.3999999999999826</v>
      </c>
      <c r="F122" s="19">
        <f t="shared" si="56"/>
        <v>1.3823007675795034</v>
      </c>
      <c r="G122" s="19">
        <f t="shared" si="73"/>
        <v>0.31415926535897931</v>
      </c>
      <c r="H122" s="19"/>
      <c r="I122" s="19">
        <f t="shared" si="74"/>
        <v>45.621439437571908</v>
      </c>
      <c r="J122" s="19">
        <f t="shared" si="75"/>
        <v>139.46861752186064</v>
      </c>
      <c r="K122" s="19"/>
      <c r="L122" s="19">
        <f t="shared" si="76"/>
        <v>-9.2578392318124809</v>
      </c>
      <c r="M122" s="19">
        <f t="shared" si="77"/>
        <v>1.7660272839675837</v>
      </c>
      <c r="N122" s="19">
        <f t="shared" si="78"/>
        <v>9.4247779607693793</v>
      </c>
      <c r="O122" s="19">
        <f t="shared" si="79"/>
        <v>2.9530970943743999</v>
      </c>
      <c r="P122" s="19">
        <f t="shared" si="80"/>
        <v>169.19999999999968</v>
      </c>
      <c r="Q122" s="19">
        <f t="shared" si="109"/>
        <v>88.589269638668426</v>
      </c>
      <c r="R122" s="19">
        <f t="shared" si="81"/>
        <v>-0.11242878875143814</v>
      </c>
      <c r="S122" s="19">
        <f t="shared" si="82"/>
        <v>-0.58937235043721259</v>
      </c>
      <c r="T122" s="4" t="s">
        <v>0</v>
      </c>
      <c r="U122" s="4">
        <f t="shared" si="83"/>
        <v>2501</v>
      </c>
      <c r="V122" s="19">
        <f t="shared" si="57"/>
        <v>45.509010648820471</v>
      </c>
      <c r="W122" s="19">
        <f t="shared" si="58"/>
        <v>138.87924517142343</v>
      </c>
      <c r="X122" s="8">
        <f t="shared" si="84"/>
        <v>5</v>
      </c>
      <c r="Y122" s="4">
        <f t="shared" si="59"/>
        <v>12</v>
      </c>
      <c r="Z122" s="8">
        <f t="shared" si="85"/>
        <v>1009.4</v>
      </c>
      <c r="AA122" s="4">
        <f t="shared" si="86"/>
        <v>0</v>
      </c>
      <c r="AB122" s="4">
        <f t="shared" si="87"/>
        <v>0</v>
      </c>
      <c r="AC122" s="4" t="str">
        <f t="shared" si="88"/>
        <v>G0</v>
      </c>
      <c r="AD122" s="4">
        <f t="shared" si="89"/>
        <v>0</v>
      </c>
      <c r="AE122" s="4">
        <f t="shared" si="90"/>
        <v>9.4999999999999822</v>
      </c>
      <c r="AF122" s="19">
        <f t="shared" si="60"/>
        <v>1.4137166941154011</v>
      </c>
      <c r="AG122" s="19">
        <f t="shared" si="61"/>
        <v>0.31415926535897931</v>
      </c>
      <c r="AH122" s="19"/>
      <c r="AI122" s="19">
        <f t="shared" si="62"/>
        <v>44.693033951207099</v>
      </c>
      <c r="AJ122" s="19">
        <f t="shared" si="63"/>
        <v>139.63065021785411</v>
      </c>
      <c r="AK122" s="19"/>
      <c r="AL122" s="19">
        <f t="shared" si="64"/>
        <v>-9.3087433045499264</v>
      </c>
      <c r="AM122" s="19">
        <f t="shared" si="65"/>
        <v>1.4743600984159702</v>
      </c>
      <c r="AN122" s="19">
        <f t="shared" si="91"/>
        <v>9.4247779607693811</v>
      </c>
      <c r="AO122" s="19">
        <f t="shared" si="92"/>
        <v>2.9845130209102977</v>
      </c>
      <c r="AP122" s="19">
        <f t="shared" si="93"/>
        <v>170.99999999999966</v>
      </c>
      <c r="AQ122" s="19">
        <f t="shared" si="110"/>
        <v>88.589269638668426</v>
      </c>
      <c r="AR122" s="19">
        <f t="shared" si="94"/>
        <v>9.386067902414201E-2</v>
      </c>
      <c r="AS122" s="19">
        <f t="shared" si="95"/>
        <v>0.59261300435708208</v>
      </c>
      <c r="AT122" s="4" t="s">
        <v>0</v>
      </c>
      <c r="AU122" s="4">
        <f t="shared" si="96"/>
        <v>2502</v>
      </c>
      <c r="AV122" s="19">
        <f t="shared" si="66"/>
        <v>44.786894630231238</v>
      </c>
      <c r="AW122" s="19">
        <f t="shared" si="67"/>
        <v>140.22326322221119</v>
      </c>
      <c r="AX122" s="8">
        <f t="shared" si="97"/>
        <v>5</v>
      </c>
      <c r="AY122" s="4">
        <f t="shared" si="98"/>
        <v>12</v>
      </c>
      <c r="AZ122" s="8">
        <f t="shared" si="99"/>
        <v>1009.5</v>
      </c>
      <c r="BA122" s="4">
        <f t="shared" si="100"/>
        <v>0</v>
      </c>
      <c r="BB122" s="4">
        <f t="shared" si="101"/>
        <v>0</v>
      </c>
      <c r="BC122" s="4" t="str">
        <f t="shared" si="102"/>
        <v>G0</v>
      </c>
      <c r="BD122" s="4">
        <f t="shared" si="103"/>
        <v>0</v>
      </c>
      <c r="BE122" s="19">
        <f t="shared" si="104"/>
        <v>0.94243903870923773</v>
      </c>
      <c r="BF122" s="19">
        <f t="shared" si="105"/>
        <v>1.525724767166895</v>
      </c>
      <c r="BG122" s="19">
        <f t="shared" si="106"/>
        <v>-61.751684777420998</v>
      </c>
      <c r="BH122" s="1" t="str">
        <f t="shared" si="107"/>
        <v>T,2501,45.5,138.9,5,12,1009.4,0,0,G0,0</v>
      </c>
      <c r="BI122" s="1" t="str">
        <f t="shared" si="108"/>
        <v>T,2502,44.8,140.2,5,12,1009.5,0,0,G0,0</v>
      </c>
      <c r="BJ122" s="1" t="str">
        <f t="shared" si="68"/>
        <v>T,2501,45.5,138.9,5,12,1009.4,0,0,G0,0|T,2502,44.8,140.2,5,12,1009.5,0,0,G0,0|</v>
      </c>
      <c r="BK122" s="1" t="str">
        <f t="shared" si="69"/>
        <v>45.6,139.5,5.0,9.4,0.0,88.6,169.2,88.6</v>
      </c>
    </row>
    <row r="123" spans="1:63" x14ac:dyDescent="0.2">
      <c r="A123" s="4">
        <f t="shared" si="111"/>
        <v>9.4999999999999822</v>
      </c>
      <c r="B123" s="4">
        <f t="shared" si="70"/>
        <v>47.499999999999908</v>
      </c>
      <c r="C123" s="4">
        <f t="shared" si="71"/>
        <v>0</v>
      </c>
      <c r="D123" s="4">
        <v>1</v>
      </c>
      <c r="E123" s="4">
        <f t="shared" si="72"/>
        <v>9.4999999999999822</v>
      </c>
      <c r="F123" s="19">
        <f t="shared" si="56"/>
        <v>1.4137166941154011</v>
      </c>
      <c r="G123" s="19">
        <f t="shared" si="73"/>
        <v>0.31415926535897931</v>
      </c>
      <c r="H123" s="19"/>
      <c r="I123" s="19">
        <f t="shared" si="74"/>
        <v>44.693033951207099</v>
      </c>
      <c r="J123" s="19">
        <f t="shared" si="75"/>
        <v>139.63065021785411</v>
      </c>
      <c r="K123" s="19"/>
      <c r="L123" s="19">
        <f t="shared" si="76"/>
        <v>-9.3087433045499264</v>
      </c>
      <c r="M123" s="19">
        <f t="shared" si="77"/>
        <v>1.4743600984159702</v>
      </c>
      <c r="N123" s="19">
        <f t="shared" si="78"/>
        <v>9.4247779607693811</v>
      </c>
      <c r="O123" s="19">
        <f t="shared" si="79"/>
        <v>2.9845130209102977</v>
      </c>
      <c r="P123" s="19">
        <f t="shared" si="80"/>
        <v>170.99999999999966</v>
      </c>
      <c r="Q123" s="19">
        <f t="shared" si="109"/>
        <v>89.531708677377665</v>
      </c>
      <c r="R123" s="19">
        <f t="shared" si="81"/>
        <v>-9.386067902414201E-2</v>
      </c>
      <c r="S123" s="19">
        <f t="shared" si="82"/>
        <v>-0.59261300435708208</v>
      </c>
      <c r="T123" s="4" t="s">
        <v>0</v>
      </c>
      <c r="U123" s="4">
        <f t="shared" si="83"/>
        <v>2501</v>
      </c>
      <c r="V123" s="19">
        <f t="shared" si="57"/>
        <v>44.599173272182959</v>
      </c>
      <c r="W123" s="19">
        <f t="shared" si="58"/>
        <v>139.03803721349703</v>
      </c>
      <c r="X123" s="8">
        <f t="shared" si="84"/>
        <v>5</v>
      </c>
      <c r="Y123" s="4">
        <f t="shared" si="59"/>
        <v>12</v>
      </c>
      <c r="Z123" s="8">
        <f t="shared" si="85"/>
        <v>1009.5</v>
      </c>
      <c r="AA123" s="4">
        <f t="shared" si="86"/>
        <v>0</v>
      </c>
      <c r="AB123" s="4">
        <f t="shared" si="87"/>
        <v>0</v>
      </c>
      <c r="AC123" s="4" t="str">
        <f t="shared" si="88"/>
        <v>G0</v>
      </c>
      <c r="AD123" s="4">
        <f t="shared" si="89"/>
        <v>0</v>
      </c>
      <c r="AE123" s="4">
        <f t="shared" si="90"/>
        <v>9.5999999999999819</v>
      </c>
      <c r="AF123" s="19">
        <f t="shared" si="60"/>
        <v>1.4451326206512993</v>
      </c>
      <c r="AG123" s="19">
        <f t="shared" si="61"/>
        <v>0.31415926535897931</v>
      </c>
      <c r="AH123" s="19"/>
      <c r="AI123" s="19">
        <f t="shared" si="62"/>
        <v>43.759997006929289</v>
      </c>
      <c r="AJ123" s="19">
        <f t="shared" si="63"/>
        <v>139.76344103943433</v>
      </c>
      <c r="AK123" s="19"/>
      <c r="AL123" s="19">
        <f t="shared" si="64"/>
        <v>-9.3504607715039789</v>
      </c>
      <c r="AM123" s="19">
        <f t="shared" si="65"/>
        <v>1.1812378974488675</v>
      </c>
      <c r="AN123" s="19">
        <f t="shared" si="91"/>
        <v>9.4247779607693793</v>
      </c>
      <c r="AO123" s="19">
        <f t="shared" si="92"/>
        <v>3.0159289474461959</v>
      </c>
      <c r="AP123" s="19">
        <f t="shared" si="93"/>
        <v>172.79999999999967</v>
      </c>
      <c r="AQ123" s="19">
        <f t="shared" si="110"/>
        <v>89.531708677377679</v>
      </c>
      <c r="AR123" s="19">
        <f t="shared" si="94"/>
        <v>7.51999401385859E-2</v>
      </c>
      <c r="AS123" s="19">
        <f t="shared" si="95"/>
        <v>0.59526882078868626</v>
      </c>
      <c r="AT123" s="4" t="s">
        <v>0</v>
      </c>
      <c r="AU123" s="4">
        <f t="shared" si="96"/>
        <v>2502</v>
      </c>
      <c r="AV123" s="19">
        <f t="shared" si="66"/>
        <v>43.835196947067878</v>
      </c>
      <c r="AW123" s="19">
        <f t="shared" si="67"/>
        <v>140.358709860223</v>
      </c>
      <c r="AX123" s="8">
        <f t="shared" si="97"/>
        <v>5</v>
      </c>
      <c r="AY123" s="4">
        <f t="shared" si="98"/>
        <v>12</v>
      </c>
      <c r="AZ123" s="8">
        <f t="shared" si="99"/>
        <v>1009.6</v>
      </c>
      <c r="BA123" s="4">
        <f t="shared" si="100"/>
        <v>0</v>
      </c>
      <c r="BB123" s="4">
        <f t="shared" si="101"/>
        <v>0</v>
      </c>
      <c r="BC123" s="4" t="str">
        <f t="shared" si="102"/>
        <v>G0</v>
      </c>
      <c r="BD123" s="4">
        <f t="shared" si="103"/>
        <v>0</v>
      </c>
      <c r="BE123" s="19">
        <f t="shared" si="104"/>
        <v>0.94243903870925272</v>
      </c>
      <c r="BF123" s="19">
        <f t="shared" si="105"/>
        <v>1.5257247671669079</v>
      </c>
      <c r="BG123" s="19">
        <f t="shared" si="106"/>
        <v>-59.95168477742083</v>
      </c>
      <c r="BH123" s="1" t="str">
        <f t="shared" si="107"/>
        <v>T,2501,44.6,139.0,5,12,1009.5,0,0,G0,0</v>
      </c>
      <c r="BI123" s="1" t="str">
        <f t="shared" si="108"/>
        <v>T,2502,43.8,140.4,5,12,1009.6,0,0,G0,0</v>
      </c>
      <c r="BJ123" s="1" t="str">
        <f t="shared" si="68"/>
        <v/>
      </c>
      <c r="BK123" s="1" t="str">
        <f t="shared" si="69"/>
        <v>44.7,139.6,5.0,9.4,0.0,89.5,171.0,89.5</v>
      </c>
    </row>
    <row r="124" spans="1:63" x14ac:dyDescent="0.2">
      <c r="A124" s="4">
        <f t="shared" si="111"/>
        <v>9.5999999999999819</v>
      </c>
      <c r="B124" s="4">
        <f t="shared" si="70"/>
        <v>47.999999999999908</v>
      </c>
      <c r="C124" s="4">
        <f t="shared" si="71"/>
        <v>1</v>
      </c>
      <c r="D124" s="4">
        <v>1</v>
      </c>
      <c r="E124" s="4">
        <f t="shared" si="72"/>
        <v>9.5999999999999819</v>
      </c>
      <c r="F124" s="19">
        <f t="shared" si="56"/>
        <v>1.4451326206512993</v>
      </c>
      <c r="G124" s="19">
        <f t="shared" si="73"/>
        <v>0.31415926535897931</v>
      </c>
      <c r="H124" s="19"/>
      <c r="I124" s="19">
        <f t="shared" si="74"/>
        <v>43.759997006929289</v>
      </c>
      <c r="J124" s="19">
        <f t="shared" si="75"/>
        <v>139.76344103943433</v>
      </c>
      <c r="K124" s="19"/>
      <c r="L124" s="19">
        <f t="shared" si="76"/>
        <v>-9.3504607715039789</v>
      </c>
      <c r="M124" s="19">
        <f t="shared" si="77"/>
        <v>1.1812378974488675</v>
      </c>
      <c r="N124" s="19">
        <f t="shared" si="78"/>
        <v>9.4247779607693793</v>
      </c>
      <c r="O124" s="19">
        <f t="shared" si="79"/>
        <v>3.0159289474461959</v>
      </c>
      <c r="P124" s="19">
        <f t="shared" si="80"/>
        <v>172.79999999999967</v>
      </c>
      <c r="Q124" s="19">
        <f t="shared" si="109"/>
        <v>90.474147716086918</v>
      </c>
      <c r="R124" s="19">
        <f t="shared" si="81"/>
        <v>-7.51999401385859E-2</v>
      </c>
      <c r="S124" s="19">
        <f t="shared" si="82"/>
        <v>-0.59526882078868626</v>
      </c>
      <c r="T124" s="4" t="s">
        <v>0</v>
      </c>
      <c r="U124" s="4">
        <f t="shared" si="83"/>
        <v>2501</v>
      </c>
      <c r="V124" s="19">
        <f t="shared" si="57"/>
        <v>43.684797066790701</v>
      </c>
      <c r="W124" s="19">
        <f t="shared" si="58"/>
        <v>139.16817221864565</v>
      </c>
      <c r="X124" s="8">
        <f t="shared" si="84"/>
        <v>5</v>
      </c>
      <c r="Y124" s="4">
        <f t="shared" si="59"/>
        <v>12</v>
      </c>
      <c r="Z124" s="8">
        <f t="shared" si="85"/>
        <v>1009.6</v>
      </c>
      <c r="AA124" s="4">
        <f t="shared" si="86"/>
        <v>0</v>
      </c>
      <c r="AB124" s="4">
        <f t="shared" si="87"/>
        <v>0</v>
      </c>
      <c r="AC124" s="4" t="str">
        <f t="shared" si="88"/>
        <v>G0</v>
      </c>
      <c r="AD124" s="4">
        <f t="shared" si="89"/>
        <v>0</v>
      </c>
      <c r="AE124" s="4">
        <f t="shared" si="90"/>
        <v>9.6999999999999815</v>
      </c>
      <c r="AF124" s="19">
        <f t="shared" si="60"/>
        <v>1.4765485471871971</v>
      </c>
      <c r="AG124" s="19">
        <f t="shared" si="61"/>
        <v>0.31415926535897931</v>
      </c>
      <c r="AH124" s="19"/>
      <c r="AI124" s="19">
        <f t="shared" si="62"/>
        <v>42.8232493995556</v>
      </c>
      <c r="AJ124" s="19">
        <f t="shared" si="63"/>
        <v>139.86685893809238</v>
      </c>
      <c r="AK124" s="19"/>
      <c r="AL124" s="19">
        <f t="shared" si="64"/>
        <v>-9.3829504625713689</v>
      </c>
      <c r="AM124" s="19">
        <f t="shared" si="65"/>
        <v>0.88694995728956694</v>
      </c>
      <c r="AN124" s="19">
        <f t="shared" si="91"/>
        <v>9.4247779607693811</v>
      </c>
      <c r="AO124" s="19">
        <f t="shared" si="92"/>
        <v>3.0473448739820936</v>
      </c>
      <c r="AP124" s="19">
        <f t="shared" si="93"/>
        <v>174.59999999999968</v>
      </c>
      <c r="AQ124" s="19">
        <f t="shared" si="110"/>
        <v>90.474147716086904</v>
      </c>
      <c r="AR124" s="19">
        <f t="shared" si="94"/>
        <v>5.6464987991112055E-2</v>
      </c>
      <c r="AS124" s="19">
        <f t="shared" si="95"/>
        <v>0.59733717876184766</v>
      </c>
      <c r="AT124" s="4" t="s">
        <v>0</v>
      </c>
      <c r="AU124" s="4">
        <f t="shared" si="96"/>
        <v>2502</v>
      </c>
      <c r="AV124" s="19">
        <f t="shared" si="66"/>
        <v>42.879714387546713</v>
      </c>
      <c r="AW124" s="19">
        <f t="shared" si="67"/>
        <v>140.46419611685423</v>
      </c>
      <c r="AX124" s="8">
        <f t="shared" si="97"/>
        <v>5</v>
      </c>
      <c r="AY124" s="4">
        <f t="shared" si="98"/>
        <v>12</v>
      </c>
      <c r="AZ124" s="8">
        <f t="shared" si="99"/>
        <v>1009.6999999999999</v>
      </c>
      <c r="BA124" s="4">
        <f t="shared" si="100"/>
        <v>0</v>
      </c>
      <c r="BB124" s="4">
        <f t="shared" si="101"/>
        <v>0</v>
      </c>
      <c r="BC124" s="4" t="str">
        <f t="shared" si="102"/>
        <v>G0</v>
      </c>
      <c r="BD124" s="4">
        <f t="shared" si="103"/>
        <v>0</v>
      </c>
      <c r="BE124" s="19">
        <f t="shared" si="104"/>
        <v>0.94243903870923085</v>
      </c>
      <c r="BF124" s="19">
        <f t="shared" si="105"/>
        <v>1.5257247671668788</v>
      </c>
      <c r="BG124" s="19">
        <f t="shared" si="106"/>
        <v>-58.151684777421124</v>
      </c>
      <c r="BH124" s="1" t="str">
        <f t="shared" si="107"/>
        <v>T,2501,43.7,139.2,5,12,1009.6,0,0,G0,0</v>
      </c>
      <c r="BI124" s="1" t="str">
        <f t="shared" si="108"/>
        <v>T,2502,42.9,140.5,5,12,1009.7,0,0,G0,0</v>
      </c>
      <c r="BJ124" s="1" t="str">
        <f t="shared" si="68"/>
        <v>T,2501,43.7,139.2,5,12,1009.6,0,0,G0,0|T,2502,42.9,140.5,5,12,1009.7,0,0,G0,0|</v>
      </c>
      <c r="BK124" s="1" t="str">
        <f t="shared" si="69"/>
        <v>43.8,139.8,5.0,9.4,0.0,90.5,172.8,90.5</v>
      </c>
    </row>
    <row r="125" spans="1:63" x14ac:dyDescent="0.2">
      <c r="A125" s="4">
        <f t="shared" si="111"/>
        <v>9.6999999999999815</v>
      </c>
      <c r="B125" s="4">
        <f t="shared" si="70"/>
        <v>48.499999999999908</v>
      </c>
      <c r="C125" s="4">
        <f t="shared" si="71"/>
        <v>0</v>
      </c>
      <c r="D125" s="4">
        <v>1</v>
      </c>
      <c r="E125" s="4">
        <f t="shared" si="72"/>
        <v>9.6999999999999815</v>
      </c>
      <c r="F125" s="19">
        <f t="shared" si="56"/>
        <v>1.4765485471871971</v>
      </c>
      <c r="G125" s="19">
        <f t="shared" si="73"/>
        <v>0.31415926535897931</v>
      </c>
      <c r="H125" s="19"/>
      <c r="I125" s="19">
        <f t="shared" si="74"/>
        <v>42.8232493995556</v>
      </c>
      <c r="J125" s="19">
        <f t="shared" si="75"/>
        <v>139.86685893809238</v>
      </c>
      <c r="K125" s="19"/>
      <c r="L125" s="19">
        <f t="shared" si="76"/>
        <v>-9.3829504625713689</v>
      </c>
      <c r="M125" s="19">
        <f t="shared" si="77"/>
        <v>0.88694995728956694</v>
      </c>
      <c r="N125" s="19">
        <f t="shared" si="78"/>
        <v>9.4247779607693811</v>
      </c>
      <c r="O125" s="19">
        <f t="shared" si="79"/>
        <v>3.0473448739820936</v>
      </c>
      <c r="P125" s="19">
        <f t="shared" si="80"/>
        <v>174.59999999999968</v>
      </c>
      <c r="Q125" s="19">
        <f t="shared" si="109"/>
        <v>91.416586754796143</v>
      </c>
      <c r="R125" s="19">
        <f t="shared" si="81"/>
        <v>-5.6464987991112055E-2</v>
      </c>
      <c r="S125" s="19">
        <f t="shared" si="82"/>
        <v>-0.59733717876184766</v>
      </c>
      <c r="T125" s="4" t="s">
        <v>0</v>
      </c>
      <c r="U125" s="4">
        <f t="shared" si="83"/>
        <v>2501</v>
      </c>
      <c r="V125" s="19">
        <f t="shared" si="57"/>
        <v>42.766784411564487</v>
      </c>
      <c r="W125" s="19">
        <f t="shared" si="58"/>
        <v>139.26952175933053</v>
      </c>
      <c r="X125" s="8">
        <f t="shared" si="84"/>
        <v>5</v>
      </c>
      <c r="Y125" s="4">
        <f t="shared" si="59"/>
        <v>12</v>
      </c>
      <c r="Z125" s="8">
        <f t="shared" si="85"/>
        <v>1009.6999999999999</v>
      </c>
      <c r="AA125" s="4">
        <f t="shared" si="86"/>
        <v>0</v>
      </c>
      <c r="AB125" s="4">
        <f t="shared" si="87"/>
        <v>0</v>
      </c>
      <c r="AC125" s="4" t="str">
        <f t="shared" si="88"/>
        <v>G0</v>
      </c>
      <c r="AD125" s="4">
        <f t="shared" si="89"/>
        <v>0</v>
      </c>
      <c r="AE125" s="4">
        <f t="shared" si="90"/>
        <v>9.7999999999999812</v>
      </c>
      <c r="AF125" s="19">
        <f t="shared" si="60"/>
        <v>1.5079644737230948</v>
      </c>
      <c r="AG125" s="19">
        <f t="shared" si="61"/>
        <v>0.31415926535897931</v>
      </c>
      <c r="AH125" s="19"/>
      <c r="AI125" s="19">
        <f t="shared" si="62"/>
        <v>41.883715585879578</v>
      </c>
      <c r="AJ125" s="19">
        <f t="shared" si="63"/>
        <v>139.94080185284813</v>
      </c>
      <c r="AK125" s="19"/>
      <c r="AL125" s="19">
        <f t="shared" si="64"/>
        <v>-9.4061803143495375</v>
      </c>
      <c r="AM125" s="19">
        <f t="shared" si="65"/>
        <v>0.59178670460518779</v>
      </c>
      <c r="AN125" s="19">
        <f t="shared" si="91"/>
        <v>9.4247779607693811</v>
      </c>
      <c r="AO125" s="19">
        <f t="shared" si="92"/>
        <v>3.0787608005179914</v>
      </c>
      <c r="AP125" s="19">
        <f t="shared" si="93"/>
        <v>176.39999999999966</v>
      </c>
      <c r="AQ125" s="19">
        <f t="shared" si="110"/>
        <v>91.416586754796143</v>
      </c>
      <c r="AR125" s="19">
        <f t="shared" si="94"/>
        <v>3.7674311717591606E-2</v>
      </c>
      <c r="AS125" s="19">
        <f t="shared" si="95"/>
        <v>0.59881603705696274</v>
      </c>
      <c r="AT125" s="4" t="s">
        <v>0</v>
      </c>
      <c r="AU125" s="4">
        <f t="shared" si="96"/>
        <v>2502</v>
      </c>
      <c r="AV125" s="19">
        <f t="shared" si="66"/>
        <v>41.921389897597173</v>
      </c>
      <c r="AW125" s="19">
        <f t="shared" si="67"/>
        <v>140.53961788990509</v>
      </c>
      <c r="AX125" s="8">
        <f t="shared" si="97"/>
        <v>5</v>
      </c>
      <c r="AY125" s="4">
        <f t="shared" si="98"/>
        <v>12</v>
      </c>
      <c r="AZ125" s="8">
        <f t="shared" si="99"/>
        <v>1009.8</v>
      </c>
      <c r="BA125" s="4">
        <f t="shared" si="100"/>
        <v>0</v>
      </c>
      <c r="BB125" s="4">
        <f t="shared" si="101"/>
        <v>0</v>
      </c>
      <c r="BC125" s="4" t="str">
        <f t="shared" si="102"/>
        <v>G0</v>
      </c>
      <c r="BD125" s="4">
        <f t="shared" si="103"/>
        <v>0</v>
      </c>
      <c r="BE125" s="19">
        <f t="shared" si="104"/>
        <v>0.94243903870923396</v>
      </c>
      <c r="BF125" s="19">
        <f t="shared" si="105"/>
        <v>1.5257247671669014</v>
      </c>
      <c r="BG125" s="19">
        <f t="shared" si="106"/>
        <v>-56.35168477742161</v>
      </c>
      <c r="BH125" s="1" t="str">
        <f t="shared" si="107"/>
        <v>T,2501,42.8,139.3,5,12,1009.7,0,0,G0,0</v>
      </c>
      <c r="BI125" s="1" t="str">
        <f t="shared" si="108"/>
        <v>T,2502,41.9,140.5,5,12,1009.8,0,0,G0,0</v>
      </c>
      <c r="BJ125" s="1" t="str">
        <f t="shared" si="68"/>
        <v/>
      </c>
      <c r="BK125" s="1" t="str">
        <f t="shared" si="69"/>
        <v>42.8,139.9,5.0,9.4,0.0,91.4,174.6,91.4</v>
      </c>
    </row>
    <row r="126" spans="1:63" x14ac:dyDescent="0.2">
      <c r="A126" s="4">
        <f t="shared" si="111"/>
        <v>9.7999999999999812</v>
      </c>
      <c r="B126" s="4">
        <f t="shared" si="70"/>
        <v>48.999999999999901</v>
      </c>
      <c r="C126" s="4">
        <f t="shared" si="71"/>
        <v>1</v>
      </c>
      <c r="D126" s="4">
        <v>1</v>
      </c>
      <c r="E126" s="4">
        <f t="shared" si="72"/>
        <v>9.7999999999999812</v>
      </c>
      <c r="F126" s="19">
        <f t="shared" si="56"/>
        <v>1.5079644737230948</v>
      </c>
      <c r="G126" s="19">
        <f t="shared" si="73"/>
        <v>0.31415926535897931</v>
      </c>
      <c r="H126" s="19"/>
      <c r="I126" s="19">
        <f t="shared" si="74"/>
        <v>41.883715585879578</v>
      </c>
      <c r="J126" s="19">
        <f t="shared" si="75"/>
        <v>139.94080185284813</v>
      </c>
      <c r="K126" s="19"/>
      <c r="L126" s="19">
        <f t="shared" si="76"/>
        <v>-9.4061803143495375</v>
      </c>
      <c r="M126" s="19">
        <f t="shared" si="77"/>
        <v>0.59178670460518779</v>
      </c>
      <c r="N126" s="19">
        <f t="shared" si="78"/>
        <v>9.4247779607693811</v>
      </c>
      <c r="O126" s="19">
        <f t="shared" si="79"/>
        <v>3.0787608005179914</v>
      </c>
      <c r="P126" s="19">
        <f t="shared" si="80"/>
        <v>176.39999999999966</v>
      </c>
      <c r="Q126" s="19">
        <f t="shared" si="109"/>
        <v>92.359025793505381</v>
      </c>
      <c r="R126" s="19">
        <f t="shared" si="81"/>
        <v>-3.7674311717591606E-2</v>
      </c>
      <c r="S126" s="19">
        <f t="shared" si="82"/>
        <v>-0.59881603705696274</v>
      </c>
      <c r="T126" s="4" t="s">
        <v>0</v>
      </c>
      <c r="U126" s="4">
        <f t="shared" si="83"/>
        <v>2501</v>
      </c>
      <c r="V126" s="19">
        <f t="shared" si="57"/>
        <v>41.846041274161983</v>
      </c>
      <c r="W126" s="19">
        <f t="shared" si="58"/>
        <v>139.34198581579116</v>
      </c>
      <c r="X126" s="8">
        <f t="shared" si="84"/>
        <v>5</v>
      </c>
      <c r="Y126" s="4">
        <f t="shared" si="59"/>
        <v>12</v>
      </c>
      <c r="Z126" s="8">
        <f t="shared" si="85"/>
        <v>1009.8</v>
      </c>
      <c r="AA126" s="4">
        <f t="shared" si="86"/>
        <v>0</v>
      </c>
      <c r="AB126" s="4">
        <f t="shared" si="87"/>
        <v>0</v>
      </c>
      <c r="AC126" s="4" t="str">
        <f t="shared" si="88"/>
        <v>G0</v>
      </c>
      <c r="AD126" s="4">
        <f t="shared" si="89"/>
        <v>0</v>
      </c>
      <c r="AE126" s="4">
        <f t="shared" si="90"/>
        <v>9.8999999999999808</v>
      </c>
      <c r="AF126" s="19">
        <f t="shared" si="60"/>
        <v>1.5393804002589926</v>
      </c>
      <c r="AG126" s="19">
        <f t="shared" si="61"/>
        <v>0.31415926535897931</v>
      </c>
      <c r="AH126" s="19"/>
      <c r="AI126" s="19">
        <f t="shared" si="62"/>
        <v>40.942322772344035</v>
      </c>
      <c r="AJ126" s="19">
        <f t="shared" si="63"/>
        <v>139.98519681097196</v>
      </c>
      <c r="AK126" s="19"/>
      <c r="AL126" s="19">
        <f t="shared" si="64"/>
        <v>-9.4201274017793555</v>
      </c>
      <c r="AM126" s="19">
        <f t="shared" si="65"/>
        <v>0.2960394298906377</v>
      </c>
      <c r="AN126" s="19">
        <f t="shared" si="91"/>
        <v>9.4247779607693811</v>
      </c>
      <c r="AO126" s="19">
        <f t="shared" si="92"/>
        <v>3.1101767270538891</v>
      </c>
      <c r="AP126" s="19">
        <f t="shared" si="93"/>
        <v>178.19999999999965</v>
      </c>
      <c r="AQ126" s="19">
        <f t="shared" si="110"/>
        <v>92.359025793505381</v>
      </c>
      <c r="AR126" s="19">
        <f t="shared" si="94"/>
        <v>1.8846455446880673E-2</v>
      </c>
      <c r="AS126" s="19">
        <f t="shared" si="95"/>
        <v>0.59970393621943885</v>
      </c>
      <c r="AT126" s="4" t="s">
        <v>0</v>
      </c>
      <c r="AU126" s="4">
        <f t="shared" si="96"/>
        <v>2502</v>
      </c>
      <c r="AV126" s="19">
        <f t="shared" si="66"/>
        <v>40.961169227790919</v>
      </c>
      <c r="AW126" s="19">
        <f t="shared" si="67"/>
        <v>140.5849007471914</v>
      </c>
      <c r="AX126" s="8">
        <f t="shared" si="97"/>
        <v>5</v>
      </c>
      <c r="AY126" s="4">
        <f t="shared" si="98"/>
        <v>12</v>
      </c>
      <c r="AZ126" s="8">
        <f t="shared" si="99"/>
        <v>1009.9</v>
      </c>
      <c r="BA126" s="4">
        <f t="shared" si="100"/>
        <v>0</v>
      </c>
      <c r="BB126" s="4">
        <f t="shared" si="101"/>
        <v>0</v>
      </c>
      <c r="BC126" s="4" t="str">
        <f t="shared" si="102"/>
        <v>G0</v>
      </c>
      <c r="BD126" s="4">
        <f t="shared" si="103"/>
        <v>0</v>
      </c>
      <c r="BE126" s="19">
        <f t="shared" si="104"/>
        <v>0.94243903870923296</v>
      </c>
      <c r="BF126" s="19">
        <f t="shared" si="105"/>
        <v>1.5257247671669254</v>
      </c>
      <c r="BG126" s="19">
        <f t="shared" si="106"/>
        <v>-54.55168477742248</v>
      </c>
      <c r="BH126" s="1" t="str">
        <f t="shared" si="107"/>
        <v>T,2501,41.8,139.3,5,12,1009.8,0,0,G0,0</v>
      </c>
      <c r="BI126" s="1" t="str">
        <f t="shared" si="108"/>
        <v>T,2502,41.0,140.6,5,12,1009.9,0,0,G0,0</v>
      </c>
      <c r="BJ126" s="1" t="str">
        <f t="shared" si="68"/>
        <v>T,2501,41.8,139.3,5,12,1009.8,0,0,G0,0|T,2502,41.0,140.6,5,12,1009.9,0,0,G0,0|</v>
      </c>
      <c r="BK126" s="1" t="str">
        <f t="shared" si="69"/>
        <v>41.9,139.9,5.0,9.4,0.0,92.4,176.4,92.4</v>
      </c>
    </row>
    <row r="127" spans="1:63" x14ac:dyDescent="0.2">
      <c r="A127" s="4">
        <f t="shared" si="111"/>
        <v>9.8999999999999808</v>
      </c>
      <c r="B127" s="4">
        <f t="shared" si="70"/>
        <v>49.499999999999901</v>
      </c>
      <c r="C127" s="4">
        <f t="shared" si="71"/>
        <v>0</v>
      </c>
      <c r="D127" s="4">
        <v>1</v>
      </c>
      <c r="E127" s="4">
        <f t="shared" si="72"/>
        <v>9.8999999999999808</v>
      </c>
      <c r="F127" s="19">
        <f t="shared" si="56"/>
        <v>1.5393804002589926</v>
      </c>
      <c r="G127" s="19">
        <f t="shared" si="73"/>
        <v>0.31415926535897931</v>
      </c>
      <c r="H127" s="19"/>
      <c r="I127" s="19">
        <f t="shared" si="74"/>
        <v>40.942322772344035</v>
      </c>
      <c r="J127" s="19">
        <f t="shared" si="75"/>
        <v>139.98519681097196</v>
      </c>
      <c r="K127" s="19"/>
      <c r="L127" s="19">
        <f t="shared" si="76"/>
        <v>-9.4201274017793555</v>
      </c>
      <c r="M127" s="19">
        <f t="shared" si="77"/>
        <v>0.2960394298906377</v>
      </c>
      <c r="N127" s="19">
        <f t="shared" si="78"/>
        <v>9.4247779607693811</v>
      </c>
      <c r="O127" s="19">
        <f t="shared" si="79"/>
        <v>3.1101767270538891</v>
      </c>
      <c r="P127" s="19">
        <f t="shared" si="80"/>
        <v>178.19999999999965</v>
      </c>
      <c r="Q127" s="19">
        <f t="shared" si="109"/>
        <v>93.30146483221462</v>
      </c>
      <c r="R127" s="19">
        <f t="shared" si="81"/>
        <v>-1.8846455446880673E-2</v>
      </c>
      <c r="S127" s="19">
        <f t="shared" si="82"/>
        <v>-0.59970393621943885</v>
      </c>
      <c r="T127" s="4" t="s">
        <v>0</v>
      </c>
      <c r="U127" s="4">
        <f t="shared" si="83"/>
        <v>2501</v>
      </c>
      <c r="V127" s="19">
        <f t="shared" si="57"/>
        <v>40.923476316897151</v>
      </c>
      <c r="W127" s="19">
        <f t="shared" si="58"/>
        <v>139.38549287475252</v>
      </c>
      <c r="X127" s="8">
        <f t="shared" si="84"/>
        <v>5</v>
      </c>
      <c r="Y127" s="4">
        <f t="shared" si="59"/>
        <v>12</v>
      </c>
      <c r="Z127" s="8">
        <f t="shared" si="85"/>
        <v>1009.9</v>
      </c>
      <c r="AA127" s="4">
        <f t="shared" si="86"/>
        <v>0</v>
      </c>
      <c r="AB127" s="4">
        <f t="shared" si="87"/>
        <v>0</v>
      </c>
      <c r="AC127" s="4" t="str">
        <f t="shared" si="88"/>
        <v>G0</v>
      </c>
      <c r="AD127" s="4">
        <f t="shared" si="89"/>
        <v>0</v>
      </c>
      <c r="AE127" s="4">
        <f t="shared" si="90"/>
        <v>9.9999999999999805</v>
      </c>
      <c r="AF127" s="19">
        <f t="shared" si="60"/>
        <v>1.5707963267948903</v>
      </c>
      <c r="AG127" s="19">
        <f t="shared" si="61"/>
        <v>0.31415926535897931</v>
      </c>
      <c r="AH127" s="19"/>
      <c r="AI127" s="19">
        <f t="shared" si="62"/>
        <v>40.000000000000192</v>
      </c>
      <c r="AJ127" s="19">
        <f t="shared" si="63"/>
        <v>140</v>
      </c>
      <c r="AK127" s="19"/>
      <c r="AL127" s="19">
        <f t="shared" si="64"/>
        <v>-9.4247779607693793</v>
      </c>
      <c r="AM127" s="19">
        <f t="shared" si="65"/>
        <v>5.917352837436968E-14</v>
      </c>
      <c r="AN127" s="19">
        <f t="shared" si="91"/>
        <v>9.4247779607693793</v>
      </c>
      <c r="AO127" s="19">
        <f t="shared" si="92"/>
        <v>3.1415926535897869</v>
      </c>
      <c r="AP127" s="19">
        <f t="shared" si="93"/>
        <v>179.99999999999963</v>
      </c>
      <c r="AQ127" s="19">
        <f t="shared" si="110"/>
        <v>93.30146483221462</v>
      </c>
      <c r="AR127" s="19">
        <f t="shared" si="94"/>
        <v>3.8038582700350433E-15</v>
      </c>
      <c r="AS127" s="19">
        <f t="shared" si="95"/>
        <v>0.6</v>
      </c>
      <c r="AT127" s="4" t="s">
        <v>0</v>
      </c>
      <c r="AU127" s="4">
        <f t="shared" si="96"/>
        <v>2502</v>
      </c>
      <c r="AV127" s="19">
        <f t="shared" si="66"/>
        <v>40.000000000000199</v>
      </c>
      <c r="AW127" s="19">
        <f t="shared" si="67"/>
        <v>140.6</v>
      </c>
      <c r="AX127" s="8">
        <f t="shared" si="97"/>
        <v>5</v>
      </c>
      <c r="AY127" s="4">
        <f t="shared" si="98"/>
        <v>12</v>
      </c>
      <c r="AZ127" s="8">
        <f t="shared" si="99"/>
        <v>1010</v>
      </c>
      <c r="BA127" s="4">
        <f t="shared" si="100"/>
        <v>0</v>
      </c>
      <c r="BB127" s="4">
        <f t="shared" si="101"/>
        <v>0</v>
      </c>
      <c r="BC127" s="4" t="str">
        <f t="shared" si="102"/>
        <v>G0</v>
      </c>
      <c r="BD127" s="4">
        <f t="shared" si="103"/>
        <v>0</v>
      </c>
      <c r="BE127" s="19">
        <f t="shared" si="104"/>
        <v>0.94243903870923462</v>
      </c>
      <c r="BF127" s="19">
        <f t="shared" si="105"/>
        <v>1.5257247671668885</v>
      </c>
      <c r="BG127" s="19">
        <f t="shared" si="106"/>
        <v>-52.751684777421332</v>
      </c>
      <c r="BH127" s="1" t="str">
        <f t="shared" si="107"/>
        <v>T,2501,40.9,139.4,5,12,1009.9,0,0,G0,0</v>
      </c>
      <c r="BI127" s="1" t="str">
        <f t="shared" si="108"/>
        <v>T,2502,40.0,140.6,5,12,1010.0,0,0,G0,0</v>
      </c>
      <c r="BJ127" s="1" t="str">
        <f t="shared" si="68"/>
        <v/>
      </c>
      <c r="BK127" s="1" t="str">
        <f t="shared" si="69"/>
        <v>40.9,140.0,5.0,9.4,0.0,93.3,178.2,93.3</v>
      </c>
    </row>
    <row r="128" spans="1:63" x14ac:dyDescent="0.2">
      <c r="A128" s="4">
        <f t="shared" si="111"/>
        <v>9.9999999999999805</v>
      </c>
      <c r="B128" s="4">
        <f t="shared" si="70"/>
        <v>49.999999999999901</v>
      </c>
      <c r="C128" s="4">
        <f t="shared" si="71"/>
        <v>1</v>
      </c>
      <c r="D128" s="4">
        <v>1</v>
      </c>
      <c r="E128" s="4">
        <f t="shared" si="72"/>
        <v>9.9999999999999805</v>
      </c>
      <c r="F128" s="19">
        <f t="shared" si="56"/>
        <v>1.5707963267948903</v>
      </c>
      <c r="G128" s="19">
        <f t="shared" si="73"/>
        <v>0.31415926535897931</v>
      </c>
      <c r="H128" s="19"/>
      <c r="I128" s="19">
        <f t="shared" si="74"/>
        <v>40.000000000000192</v>
      </c>
      <c r="J128" s="19">
        <f t="shared" si="75"/>
        <v>140</v>
      </c>
      <c r="K128" s="19"/>
      <c r="L128" s="19">
        <f t="shared" si="76"/>
        <v>-9.4247779607693793</v>
      </c>
      <c r="M128" s="19">
        <f t="shared" si="77"/>
        <v>5.917352837436968E-14</v>
      </c>
      <c r="N128" s="19">
        <f t="shared" si="78"/>
        <v>9.4247779607693793</v>
      </c>
      <c r="O128" s="19">
        <f t="shared" si="79"/>
        <v>3.1415926535897869</v>
      </c>
      <c r="P128" s="19">
        <f t="shared" si="80"/>
        <v>179.99999999999963</v>
      </c>
      <c r="Q128" s="19">
        <f t="shared" si="109"/>
        <v>94.243903870923859</v>
      </c>
      <c r="R128" s="19">
        <f t="shared" si="81"/>
        <v>-3.8038582700350433E-15</v>
      </c>
      <c r="S128" s="19">
        <f t="shared" si="82"/>
        <v>-0.6</v>
      </c>
      <c r="T128" s="4" t="s">
        <v>0</v>
      </c>
      <c r="U128" s="4">
        <f t="shared" si="83"/>
        <v>2501</v>
      </c>
      <c r="V128" s="19">
        <f t="shared" si="57"/>
        <v>40.000000000000185</v>
      </c>
      <c r="W128" s="19">
        <f t="shared" si="58"/>
        <v>139.4</v>
      </c>
      <c r="X128" s="8">
        <f t="shared" si="84"/>
        <v>5</v>
      </c>
      <c r="Y128" s="4">
        <f t="shared" si="59"/>
        <v>12</v>
      </c>
      <c r="Z128" s="8">
        <f t="shared" si="85"/>
        <v>1010</v>
      </c>
      <c r="AA128" s="4">
        <f t="shared" si="86"/>
        <v>0</v>
      </c>
      <c r="AB128" s="4">
        <f t="shared" si="87"/>
        <v>0</v>
      </c>
      <c r="AC128" s="4" t="str">
        <f t="shared" si="88"/>
        <v>G0</v>
      </c>
      <c r="AD128" s="4">
        <f t="shared" si="89"/>
        <v>0</v>
      </c>
      <c r="AE128" s="4">
        <f t="shared" si="90"/>
        <v>10.09999999999998</v>
      </c>
      <c r="AF128" s="19">
        <f t="shared" si="60"/>
        <v>1.6022122533307881</v>
      </c>
      <c r="AG128" s="19">
        <f t="shared" si="61"/>
        <v>0.31415926535897931</v>
      </c>
      <c r="AH128" s="19"/>
      <c r="AI128" s="19">
        <f t="shared" si="62"/>
        <v>39.057677227656342</v>
      </c>
      <c r="AJ128" s="19">
        <f t="shared" si="63"/>
        <v>139.98519681097196</v>
      </c>
      <c r="AK128" s="19"/>
      <c r="AL128" s="19">
        <f t="shared" si="64"/>
        <v>-9.4201274017793573</v>
      </c>
      <c r="AM128" s="19">
        <f t="shared" si="65"/>
        <v>-0.2960394298905194</v>
      </c>
      <c r="AN128" s="19">
        <f t="shared" si="91"/>
        <v>9.4247779607693793</v>
      </c>
      <c r="AO128" s="19">
        <f t="shared" si="92"/>
        <v>-3.1101767270539016</v>
      </c>
      <c r="AP128" s="19">
        <f t="shared" si="93"/>
        <v>-178.20000000000036</v>
      </c>
      <c r="AQ128" s="19">
        <f t="shared" si="110"/>
        <v>94.243903870923859</v>
      </c>
      <c r="AR128" s="19">
        <f t="shared" si="94"/>
        <v>-1.8846455446873214E-2</v>
      </c>
      <c r="AS128" s="19">
        <f t="shared" si="95"/>
        <v>0.59970393621943896</v>
      </c>
      <c r="AT128" s="4" t="s">
        <v>0</v>
      </c>
      <c r="AU128" s="4">
        <f t="shared" si="96"/>
        <v>2502</v>
      </c>
      <c r="AV128" s="19">
        <f t="shared" si="66"/>
        <v>39.038830772209465</v>
      </c>
      <c r="AW128" s="19">
        <f t="shared" si="67"/>
        <v>140.5849007471914</v>
      </c>
      <c r="AX128" s="8">
        <f t="shared" si="97"/>
        <v>5</v>
      </c>
      <c r="AY128" s="4">
        <f t="shared" si="98"/>
        <v>12</v>
      </c>
      <c r="AZ128" s="8">
        <f t="shared" si="99"/>
        <v>1010.1</v>
      </c>
      <c r="BA128" s="4">
        <f t="shared" si="100"/>
        <v>0</v>
      </c>
      <c r="BB128" s="4">
        <f t="shared" si="101"/>
        <v>0</v>
      </c>
      <c r="BC128" s="4" t="str">
        <f t="shared" si="102"/>
        <v>G0</v>
      </c>
      <c r="BD128" s="4">
        <f t="shared" si="103"/>
        <v>0</v>
      </c>
      <c r="BE128" s="19">
        <f t="shared" si="104"/>
        <v>0.94243903870924173</v>
      </c>
      <c r="BF128" s="19">
        <f t="shared" si="105"/>
        <v>1.5257247671669121</v>
      </c>
      <c r="BG128" s="19">
        <f t="shared" si="106"/>
        <v>-50.951684777421377</v>
      </c>
      <c r="BH128" s="1" t="str">
        <f t="shared" si="107"/>
        <v>T,2501,40.0,139.4,5,12,1010.0,0,0,G0,0</v>
      </c>
      <c r="BI128" s="1" t="str">
        <f t="shared" si="108"/>
        <v>T,2502,39.0,140.6,5,12,1010.1,0,0,G0,0</v>
      </c>
      <c r="BJ128" s="1" t="str">
        <f t="shared" si="68"/>
        <v>T,2501,40.0,139.4,5,12,1010.0,0,0,G0,0|T,2502,39.0,140.6,5,12,1010.1,0,0,G0,0|</v>
      </c>
      <c r="BK128" s="1" t="str">
        <f t="shared" si="69"/>
        <v>40.0,140.0,5.0,9.4,0.0,94.2,180.0,94.2</v>
      </c>
    </row>
    <row r="129" spans="1:63" x14ac:dyDescent="0.2">
      <c r="A129" s="4">
        <f t="shared" si="111"/>
        <v>10.09999999999998</v>
      </c>
      <c r="B129" s="4">
        <f t="shared" si="70"/>
        <v>50.499999999999901</v>
      </c>
      <c r="C129" s="4">
        <f t="shared" si="71"/>
        <v>0</v>
      </c>
      <c r="D129" s="4">
        <v>1</v>
      </c>
      <c r="E129" s="4">
        <f t="shared" si="72"/>
        <v>10.09999999999998</v>
      </c>
      <c r="F129" s="19">
        <f t="shared" si="56"/>
        <v>1.6022122533307881</v>
      </c>
      <c r="G129" s="19">
        <f t="shared" si="73"/>
        <v>0.31415926535897931</v>
      </c>
      <c r="H129" s="19"/>
      <c r="I129" s="19">
        <f t="shared" si="74"/>
        <v>39.057677227656342</v>
      </c>
      <c r="J129" s="19">
        <f t="shared" si="75"/>
        <v>139.98519681097196</v>
      </c>
      <c r="K129" s="19"/>
      <c r="L129" s="19">
        <f t="shared" si="76"/>
        <v>-9.4201274017793573</v>
      </c>
      <c r="M129" s="19">
        <f t="shared" si="77"/>
        <v>-0.2960394298905194</v>
      </c>
      <c r="N129" s="19">
        <f t="shared" si="78"/>
        <v>9.4247779607693793</v>
      </c>
      <c r="O129" s="19">
        <f t="shared" si="79"/>
        <v>-3.1101767270539016</v>
      </c>
      <c r="P129" s="19">
        <f t="shared" si="80"/>
        <v>-178.20000000000036</v>
      </c>
      <c r="Q129" s="19">
        <f t="shared" si="109"/>
        <v>95.186342909633098</v>
      </c>
      <c r="R129" s="19">
        <f t="shared" si="81"/>
        <v>1.8846455446873214E-2</v>
      </c>
      <c r="S129" s="19">
        <f t="shared" si="82"/>
        <v>-0.59970393621943896</v>
      </c>
      <c r="T129" s="4" t="s">
        <v>0</v>
      </c>
      <c r="U129" s="4">
        <f t="shared" si="83"/>
        <v>2501</v>
      </c>
      <c r="V129" s="19">
        <f t="shared" si="57"/>
        <v>39.076523683103218</v>
      </c>
      <c r="W129" s="19">
        <f t="shared" si="58"/>
        <v>139.38549287475252</v>
      </c>
      <c r="X129" s="8">
        <f t="shared" si="84"/>
        <v>5</v>
      </c>
      <c r="Y129" s="4">
        <f t="shared" si="59"/>
        <v>12</v>
      </c>
      <c r="Z129" s="8">
        <f t="shared" si="85"/>
        <v>1010.1</v>
      </c>
      <c r="AA129" s="4">
        <f t="shared" si="86"/>
        <v>0</v>
      </c>
      <c r="AB129" s="4">
        <f t="shared" si="87"/>
        <v>0</v>
      </c>
      <c r="AC129" s="4" t="str">
        <f t="shared" si="88"/>
        <v>G0</v>
      </c>
      <c r="AD129" s="4">
        <f t="shared" si="89"/>
        <v>0</v>
      </c>
      <c r="AE129" s="4">
        <f t="shared" si="90"/>
        <v>10.19999999999998</v>
      </c>
      <c r="AF129" s="19">
        <f t="shared" si="60"/>
        <v>1.6336281798666858</v>
      </c>
      <c r="AG129" s="19">
        <f t="shared" si="61"/>
        <v>0.31415926535897931</v>
      </c>
      <c r="AH129" s="19"/>
      <c r="AI129" s="19">
        <f t="shared" si="62"/>
        <v>38.116284414120798</v>
      </c>
      <c r="AJ129" s="19">
        <f t="shared" si="63"/>
        <v>139.94080185284815</v>
      </c>
      <c r="AK129" s="19"/>
      <c r="AL129" s="19">
        <f t="shared" si="64"/>
        <v>-9.4061803143495446</v>
      </c>
      <c r="AM129" s="19">
        <f t="shared" si="65"/>
        <v>-0.59178670460506955</v>
      </c>
      <c r="AN129" s="19">
        <f t="shared" si="91"/>
        <v>9.4247779607693793</v>
      </c>
      <c r="AO129" s="19">
        <f t="shared" si="92"/>
        <v>-3.0787608005180038</v>
      </c>
      <c r="AP129" s="19">
        <f t="shared" si="93"/>
        <v>-176.40000000000038</v>
      </c>
      <c r="AQ129" s="19">
        <f t="shared" si="110"/>
        <v>95.186342909633083</v>
      </c>
      <c r="AR129" s="19">
        <f t="shared" si="94"/>
        <v>-3.7674311717584161E-2</v>
      </c>
      <c r="AS129" s="19">
        <f t="shared" si="95"/>
        <v>0.59881603705696318</v>
      </c>
      <c r="AT129" s="4" t="s">
        <v>0</v>
      </c>
      <c r="AU129" s="4">
        <f t="shared" si="96"/>
        <v>2502</v>
      </c>
      <c r="AV129" s="19">
        <f t="shared" si="66"/>
        <v>38.078610102403218</v>
      </c>
      <c r="AW129" s="19">
        <f t="shared" si="67"/>
        <v>140.53961788990512</v>
      </c>
      <c r="AX129" s="8">
        <f t="shared" si="97"/>
        <v>5</v>
      </c>
      <c r="AY129" s="4">
        <f t="shared" si="98"/>
        <v>12</v>
      </c>
      <c r="AZ129" s="8">
        <f t="shared" si="99"/>
        <v>1010.1999999999999</v>
      </c>
      <c r="BA129" s="4">
        <f t="shared" si="100"/>
        <v>0</v>
      </c>
      <c r="BB129" s="4">
        <f t="shared" si="101"/>
        <v>0</v>
      </c>
      <c r="BC129" s="4" t="str">
        <f t="shared" si="102"/>
        <v>G0</v>
      </c>
      <c r="BD129" s="4">
        <f t="shared" si="103"/>
        <v>0</v>
      </c>
      <c r="BE129" s="19">
        <f t="shared" si="104"/>
        <v>0.94243903870923162</v>
      </c>
      <c r="BF129" s="19">
        <f t="shared" si="105"/>
        <v>1.5257247671668992</v>
      </c>
      <c r="BG129" s="19">
        <f t="shared" si="106"/>
        <v>-49.151684777421508</v>
      </c>
      <c r="BH129" s="1" t="str">
        <f t="shared" si="107"/>
        <v>T,2501,39.1,139.4,5,12,1010.1,0,0,G0,0</v>
      </c>
      <c r="BI129" s="1" t="str">
        <f t="shared" si="108"/>
        <v>T,2502,38.1,140.5,5,12,1010.2,0,0,G0,0</v>
      </c>
      <c r="BJ129" s="1" t="str">
        <f t="shared" si="68"/>
        <v/>
      </c>
      <c r="BK129" s="1" t="str">
        <f t="shared" si="69"/>
        <v>39.1,140.0,5.0,9.4,0.0,95.2,-178.2,95.2</v>
      </c>
    </row>
    <row r="130" spans="1:63" x14ac:dyDescent="0.2">
      <c r="A130" s="4">
        <f t="shared" si="111"/>
        <v>10.19999999999998</v>
      </c>
      <c r="B130" s="4">
        <f t="shared" si="70"/>
        <v>50.999999999999893</v>
      </c>
      <c r="C130" s="4">
        <f t="shared" si="71"/>
        <v>1</v>
      </c>
      <c r="D130" s="4">
        <v>1</v>
      </c>
      <c r="E130" s="4">
        <f t="shared" si="72"/>
        <v>10.19999999999998</v>
      </c>
      <c r="F130" s="19">
        <f t="shared" si="56"/>
        <v>1.6336281798666858</v>
      </c>
      <c r="G130" s="19">
        <f t="shared" si="73"/>
        <v>0.31415926535897931</v>
      </c>
      <c r="H130" s="19"/>
      <c r="I130" s="19">
        <f t="shared" si="74"/>
        <v>38.116284414120798</v>
      </c>
      <c r="J130" s="19">
        <f t="shared" si="75"/>
        <v>139.94080185284815</v>
      </c>
      <c r="K130" s="19"/>
      <c r="L130" s="19">
        <f t="shared" si="76"/>
        <v>-9.4061803143495446</v>
      </c>
      <c r="M130" s="19">
        <f t="shared" si="77"/>
        <v>-0.59178670460506955</v>
      </c>
      <c r="N130" s="19">
        <f t="shared" si="78"/>
        <v>9.4247779607693793</v>
      </c>
      <c r="O130" s="19">
        <f t="shared" si="79"/>
        <v>-3.0787608005180038</v>
      </c>
      <c r="P130" s="19">
        <f t="shared" si="80"/>
        <v>-176.40000000000038</v>
      </c>
      <c r="Q130" s="19">
        <f t="shared" si="109"/>
        <v>96.128781948342322</v>
      </c>
      <c r="R130" s="19">
        <f t="shared" si="81"/>
        <v>3.7674311717584161E-2</v>
      </c>
      <c r="S130" s="19">
        <f t="shared" si="82"/>
        <v>-0.59881603705696318</v>
      </c>
      <c r="T130" s="4" t="s">
        <v>0</v>
      </c>
      <c r="U130" s="4">
        <f t="shared" si="83"/>
        <v>2501</v>
      </c>
      <c r="V130" s="19">
        <f t="shared" si="57"/>
        <v>38.153958725838379</v>
      </c>
      <c r="W130" s="19">
        <f t="shared" si="58"/>
        <v>139.34198581579119</v>
      </c>
      <c r="X130" s="8">
        <f t="shared" si="84"/>
        <v>5</v>
      </c>
      <c r="Y130" s="4">
        <f t="shared" si="59"/>
        <v>12</v>
      </c>
      <c r="Z130" s="8">
        <f t="shared" si="85"/>
        <v>1010.1999999999999</v>
      </c>
      <c r="AA130" s="4">
        <f t="shared" si="86"/>
        <v>0</v>
      </c>
      <c r="AB130" s="4">
        <f t="shared" si="87"/>
        <v>0</v>
      </c>
      <c r="AC130" s="4" t="str">
        <f t="shared" si="88"/>
        <v>G0</v>
      </c>
      <c r="AD130" s="4">
        <f t="shared" si="89"/>
        <v>0</v>
      </c>
      <c r="AE130" s="4">
        <f t="shared" si="90"/>
        <v>10.299999999999979</v>
      </c>
      <c r="AF130" s="19">
        <f t="shared" si="60"/>
        <v>1.665044106402584</v>
      </c>
      <c r="AG130" s="19">
        <f t="shared" si="61"/>
        <v>0.31415926535897931</v>
      </c>
      <c r="AH130" s="19"/>
      <c r="AI130" s="19">
        <f t="shared" si="62"/>
        <v>37.176750600444763</v>
      </c>
      <c r="AJ130" s="19">
        <f t="shared" si="63"/>
        <v>139.86685893809243</v>
      </c>
      <c r="AK130" s="19"/>
      <c r="AL130" s="19">
        <f t="shared" si="64"/>
        <v>-9.3829504625713795</v>
      </c>
      <c r="AM130" s="19">
        <f t="shared" si="65"/>
        <v>-0.88694995728945336</v>
      </c>
      <c r="AN130" s="19">
        <f t="shared" si="91"/>
        <v>9.4247779607693811</v>
      </c>
      <c r="AO130" s="19">
        <f t="shared" si="92"/>
        <v>-3.0473448739821056</v>
      </c>
      <c r="AP130" s="19">
        <f t="shared" si="93"/>
        <v>-174.60000000000036</v>
      </c>
      <c r="AQ130" s="19">
        <f t="shared" si="110"/>
        <v>96.128781948342336</v>
      </c>
      <c r="AR130" s="19">
        <f t="shared" si="94"/>
        <v>-5.6464987991104894E-2</v>
      </c>
      <c r="AS130" s="19">
        <f t="shared" si="95"/>
        <v>0.59733717876184833</v>
      </c>
      <c r="AT130" s="4" t="s">
        <v>0</v>
      </c>
      <c r="AU130" s="4">
        <f t="shared" si="96"/>
        <v>2502</v>
      </c>
      <c r="AV130" s="19">
        <f t="shared" si="66"/>
        <v>37.120285612453657</v>
      </c>
      <c r="AW130" s="19">
        <f t="shared" si="67"/>
        <v>140.46419611685428</v>
      </c>
      <c r="AX130" s="8">
        <f t="shared" si="97"/>
        <v>5</v>
      </c>
      <c r="AY130" s="4">
        <f t="shared" si="98"/>
        <v>12</v>
      </c>
      <c r="AZ130" s="8">
        <f t="shared" si="99"/>
        <v>1010.3</v>
      </c>
      <c r="BA130" s="4">
        <f t="shared" si="100"/>
        <v>0</v>
      </c>
      <c r="BB130" s="4">
        <f t="shared" si="101"/>
        <v>0</v>
      </c>
      <c r="BC130" s="4" t="str">
        <f t="shared" si="102"/>
        <v>G0</v>
      </c>
      <c r="BD130" s="4">
        <f t="shared" si="103"/>
        <v>0</v>
      </c>
      <c r="BE130" s="19">
        <f t="shared" si="104"/>
        <v>0.94243903870924595</v>
      </c>
      <c r="BF130" s="19">
        <f t="shared" si="105"/>
        <v>1.5257247671669292</v>
      </c>
      <c r="BG130" s="19">
        <f t="shared" si="106"/>
        <v>-47.351684777421809</v>
      </c>
      <c r="BH130" s="1" t="str">
        <f t="shared" si="107"/>
        <v>T,2501,38.2,139.3,5,12,1010.2,0,0,G0,0</v>
      </c>
      <c r="BI130" s="1" t="str">
        <f t="shared" si="108"/>
        <v>T,2502,37.1,140.5,5,12,1010.3,0,0,G0,0</v>
      </c>
      <c r="BJ130" s="1" t="str">
        <f t="shared" si="68"/>
        <v>T,2501,38.2,139.3,5,12,1010.2,0,0,G0,0|T,2502,37.1,140.5,5,12,1010.3,0,0,G0,0|</v>
      </c>
      <c r="BK130" s="1" t="str">
        <f t="shared" si="69"/>
        <v>38.1,139.9,5.0,9.4,0.0,96.1,-176.4,96.1</v>
      </c>
    </row>
    <row r="131" spans="1:63" x14ac:dyDescent="0.2">
      <c r="A131" s="4">
        <f t="shared" si="111"/>
        <v>10.299999999999979</v>
      </c>
      <c r="B131" s="4">
        <f t="shared" si="70"/>
        <v>51.499999999999893</v>
      </c>
      <c r="C131" s="4">
        <f t="shared" si="71"/>
        <v>0</v>
      </c>
      <c r="D131" s="4">
        <v>1</v>
      </c>
      <c r="E131" s="4">
        <f t="shared" si="72"/>
        <v>10.299999999999979</v>
      </c>
      <c r="F131" s="19">
        <f t="shared" si="56"/>
        <v>1.665044106402584</v>
      </c>
      <c r="G131" s="19">
        <f t="shared" si="73"/>
        <v>0.31415926535897931</v>
      </c>
      <c r="H131" s="19"/>
      <c r="I131" s="19">
        <f t="shared" si="74"/>
        <v>37.176750600444763</v>
      </c>
      <c r="J131" s="19">
        <f t="shared" si="75"/>
        <v>139.86685893809243</v>
      </c>
      <c r="K131" s="19"/>
      <c r="L131" s="19">
        <f t="shared" si="76"/>
        <v>-9.3829504625713795</v>
      </c>
      <c r="M131" s="19">
        <f t="shared" si="77"/>
        <v>-0.88694995728945336</v>
      </c>
      <c r="N131" s="19">
        <f t="shared" si="78"/>
        <v>9.4247779607693811</v>
      </c>
      <c r="O131" s="19">
        <f t="shared" si="79"/>
        <v>-3.0473448739821056</v>
      </c>
      <c r="P131" s="19">
        <f t="shared" si="80"/>
        <v>-174.60000000000036</v>
      </c>
      <c r="Q131" s="19">
        <f t="shared" si="109"/>
        <v>97.071220987051575</v>
      </c>
      <c r="R131" s="19">
        <f t="shared" si="81"/>
        <v>5.6464987991104894E-2</v>
      </c>
      <c r="S131" s="19">
        <f t="shared" si="82"/>
        <v>-0.59733717876184833</v>
      </c>
      <c r="T131" s="4" t="s">
        <v>0</v>
      </c>
      <c r="U131" s="4">
        <f t="shared" si="83"/>
        <v>2501</v>
      </c>
      <c r="V131" s="19">
        <f t="shared" si="57"/>
        <v>37.233215588435868</v>
      </c>
      <c r="W131" s="19">
        <f t="shared" si="58"/>
        <v>139.26952175933059</v>
      </c>
      <c r="X131" s="8">
        <f t="shared" si="84"/>
        <v>5</v>
      </c>
      <c r="Y131" s="4">
        <f t="shared" si="59"/>
        <v>12</v>
      </c>
      <c r="Z131" s="8">
        <f t="shared" si="85"/>
        <v>1010.3</v>
      </c>
      <c r="AA131" s="4">
        <f t="shared" si="86"/>
        <v>0</v>
      </c>
      <c r="AB131" s="4">
        <f t="shared" si="87"/>
        <v>0</v>
      </c>
      <c r="AC131" s="4" t="str">
        <f t="shared" si="88"/>
        <v>G0</v>
      </c>
      <c r="AD131" s="4">
        <f t="shared" si="89"/>
        <v>0</v>
      </c>
      <c r="AE131" s="4">
        <f t="shared" si="90"/>
        <v>10.399999999999979</v>
      </c>
      <c r="AF131" s="19">
        <f t="shared" si="60"/>
        <v>1.6964600329384818</v>
      </c>
      <c r="AG131" s="19">
        <f t="shared" si="61"/>
        <v>0.31415926535897931</v>
      </c>
      <c r="AH131" s="19"/>
      <c r="AI131" s="19">
        <f t="shared" si="62"/>
        <v>36.240002993071066</v>
      </c>
      <c r="AJ131" s="19">
        <f t="shared" si="63"/>
        <v>139.76344103943435</v>
      </c>
      <c r="AK131" s="19"/>
      <c r="AL131" s="19">
        <f t="shared" si="64"/>
        <v>-9.3504607715039931</v>
      </c>
      <c r="AM131" s="19">
        <f t="shared" si="65"/>
        <v>-1.1812378974487543</v>
      </c>
      <c r="AN131" s="19">
        <f t="shared" si="91"/>
        <v>9.4247779607693776</v>
      </c>
      <c r="AO131" s="19">
        <f t="shared" si="92"/>
        <v>-3.0159289474462079</v>
      </c>
      <c r="AP131" s="19">
        <f t="shared" si="93"/>
        <v>-172.80000000000038</v>
      </c>
      <c r="AQ131" s="19">
        <f t="shared" si="110"/>
        <v>97.071220987051575</v>
      </c>
      <c r="AR131" s="19">
        <f t="shared" si="94"/>
        <v>-7.5199940138578752E-2</v>
      </c>
      <c r="AS131" s="19">
        <f t="shared" si="95"/>
        <v>0.59526882078868715</v>
      </c>
      <c r="AT131" s="4" t="s">
        <v>0</v>
      </c>
      <c r="AU131" s="4">
        <f t="shared" si="96"/>
        <v>2502</v>
      </c>
      <c r="AV131" s="19">
        <f t="shared" si="66"/>
        <v>36.164803052932484</v>
      </c>
      <c r="AW131" s="19">
        <f t="shared" si="67"/>
        <v>140.35870986022303</v>
      </c>
      <c r="AX131" s="8">
        <f t="shared" si="97"/>
        <v>5</v>
      </c>
      <c r="AY131" s="4">
        <f t="shared" si="98"/>
        <v>12</v>
      </c>
      <c r="AZ131" s="8">
        <f t="shared" si="99"/>
        <v>1010.4</v>
      </c>
      <c r="BA131" s="4">
        <f t="shared" si="100"/>
        <v>0</v>
      </c>
      <c r="BB131" s="4">
        <f t="shared" si="101"/>
        <v>0</v>
      </c>
      <c r="BC131" s="4" t="str">
        <f t="shared" si="102"/>
        <v>G0</v>
      </c>
      <c r="BD131" s="4">
        <f t="shared" si="103"/>
        <v>0</v>
      </c>
      <c r="BE131" s="19">
        <f t="shared" si="104"/>
        <v>0.94243903870924095</v>
      </c>
      <c r="BF131" s="19">
        <f t="shared" si="105"/>
        <v>1.5257247671668888</v>
      </c>
      <c r="BG131" s="19">
        <f t="shared" si="106"/>
        <v>-45.551684777420469</v>
      </c>
      <c r="BH131" s="1" t="str">
        <f t="shared" si="107"/>
        <v>T,2501,37.2,139.3,5,12,1010.3,0,0,G0,0</v>
      </c>
      <c r="BI131" s="1" t="str">
        <f t="shared" si="108"/>
        <v>T,2502,36.2,140.4,5,12,1010.4,0,0,G0,0</v>
      </c>
      <c r="BJ131" s="1" t="str">
        <f t="shared" si="68"/>
        <v/>
      </c>
      <c r="BK131" s="1" t="str">
        <f t="shared" si="69"/>
        <v>37.2,139.9,5.0,9.4,0.0,97.1,-174.6,97.1</v>
      </c>
    </row>
    <row r="132" spans="1:63" x14ac:dyDescent="0.2">
      <c r="A132" s="4">
        <f t="shared" si="111"/>
        <v>10.399999999999979</v>
      </c>
      <c r="B132" s="4">
        <f t="shared" si="70"/>
        <v>51.999999999999893</v>
      </c>
      <c r="C132" s="4">
        <f t="shared" si="71"/>
        <v>1</v>
      </c>
      <c r="D132" s="4">
        <v>1</v>
      </c>
      <c r="E132" s="4">
        <f t="shared" si="72"/>
        <v>10.399999999999979</v>
      </c>
      <c r="F132" s="19">
        <f t="shared" si="56"/>
        <v>1.6964600329384818</v>
      </c>
      <c r="G132" s="19">
        <f t="shared" si="73"/>
        <v>0.31415926535897931</v>
      </c>
      <c r="H132" s="19"/>
      <c r="I132" s="19">
        <f t="shared" si="74"/>
        <v>36.240002993071066</v>
      </c>
      <c r="J132" s="19">
        <f t="shared" si="75"/>
        <v>139.76344103943435</v>
      </c>
      <c r="K132" s="19"/>
      <c r="L132" s="19">
        <f t="shared" si="76"/>
        <v>-9.3504607715039931</v>
      </c>
      <c r="M132" s="19">
        <f t="shared" si="77"/>
        <v>-1.1812378974487543</v>
      </c>
      <c r="N132" s="19">
        <f t="shared" si="78"/>
        <v>9.4247779607693776</v>
      </c>
      <c r="O132" s="19">
        <f t="shared" si="79"/>
        <v>-3.0159289474462079</v>
      </c>
      <c r="P132" s="19">
        <f t="shared" si="80"/>
        <v>-172.80000000000038</v>
      </c>
      <c r="Q132" s="19">
        <f t="shared" si="109"/>
        <v>98.013660025760814</v>
      </c>
      <c r="R132" s="19">
        <f t="shared" si="81"/>
        <v>7.5199940138578752E-2</v>
      </c>
      <c r="S132" s="19">
        <f t="shared" si="82"/>
        <v>-0.59526882078868715</v>
      </c>
      <c r="T132" s="4" t="s">
        <v>0</v>
      </c>
      <c r="U132" s="4">
        <f t="shared" si="83"/>
        <v>2501</v>
      </c>
      <c r="V132" s="19">
        <f t="shared" si="57"/>
        <v>36.315202933209648</v>
      </c>
      <c r="W132" s="19">
        <f t="shared" si="58"/>
        <v>139.16817221864568</v>
      </c>
      <c r="X132" s="8">
        <f t="shared" si="84"/>
        <v>5</v>
      </c>
      <c r="Y132" s="4">
        <f t="shared" si="59"/>
        <v>12</v>
      </c>
      <c r="Z132" s="8">
        <f t="shared" si="85"/>
        <v>1010.4</v>
      </c>
      <c r="AA132" s="4">
        <f t="shared" si="86"/>
        <v>0</v>
      </c>
      <c r="AB132" s="4">
        <f t="shared" si="87"/>
        <v>0</v>
      </c>
      <c r="AC132" s="4" t="str">
        <f t="shared" si="88"/>
        <v>G0</v>
      </c>
      <c r="AD132" s="4">
        <f t="shared" si="89"/>
        <v>0</v>
      </c>
      <c r="AE132" s="4">
        <f t="shared" si="90"/>
        <v>10.499999999999979</v>
      </c>
      <c r="AF132" s="19">
        <f t="shared" si="60"/>
        <v>1.7278759594743796</v>
      </c>
      <c r="AG132" s="19">
        <f t="shared" si="61"/>
        <v>0.31415926535897931</v>
      </c>
      <c r="AH132" s="19"/>
      <c r="AI132" s="19">
        <f t="shared" si="62"/>
        <v>35.306966048793271</v>
      </c>
      <c r="AJ132" s="19">
        <f t="shared" si="63"/>
        <v>139.63065021785417</v>
      </c>
      <c r="AK132" s="19"/>
      <c r="AL132" s="19">
        <f t="shared" si="64"/>
        <v>-9.3087433045499441</v>
      </c>
      <c r="AM132" s="19">
        <f t="shared" si="65"/>
        <v>-1.4743600984158534</v>
      </c>
      <c r="AN132" s="19">
        <f t="shared" si="91"/>
        <v>9.4247779607693793</v>
      </c>
      <c r="AO132" s="19">
        <f t="shared" si="92"/>
        <v>-2.9845130209103101</v>
      </c>
      <c r="AP132" s="19">
        <f t="shared" si="93"/>
        <v>-171.00000000000037</v>
      </c>
      <c r="AQ132" s="19">
        <f t="shared" si="110"/>
        <v>98.013660025760814</v>
      </c>
      <c r="AR132" s="19">
        <f t="shared" si="94"/>
        <v>-9.3860679024134641E-2</v>
      </c>
      <c r="AS132" s="19">
        <f t="shared" si="95"/>
        <v>0.5926130043570832</v>
      </c>
      <c r="AT132" s="4" t="s">
        <v>0</v>
      </c>
      <c r="AU132" s="4">
        <f t="shared" si="96"/>
        <v>2502</v>
      </c>
      <c r="AV132" s="19">
        <f t="shared" si="66"/>
        <v>35.213105369769139</v>
      </c>
      <c r="AW132" s="19">
        <f t="shared" si="67"/>
        <v>140.22326322221124</v>
      </c>
      <c r="AX132" s="8">
        <f t="shared" si="97"/>
        <v>5</v>
      </c>
      <c r="AY132" s="4">
        <f t="shared" si="98"/>
        <v>12</v>
      </c>
      <c r="AZ132" s="8">
        <f t="shared" si="99"/>
        <v>1010.5</v>
      </c>
      <c r="BA132" s="4">
        <f t="shared" si="100"/>
        <v>0</v>
      </c>
      <c r="BB132" s="4">
        <f t="shared" si="101"/>
        <v>0</v>
      </c>
      <c r="BC132" s="4" t="str">
        <f t="shared" si="102"/>
        <v>G0</v>
      </c>
      <c r="BD132" s="4">
        <f t="shared" si="103"/>
        <v>0</v>
      </c>
      <c r="BE132" s="19">
        <f t="shared" si="104"/>
        <v>0.94243903870923462</v>
      </c>
      <c r="BF132" s="19">
        <f t="shared" si="105"/>
        <v>1.5257247671669021</v>
      </c>
      <c r="BG132" s="19">
        <f t="shared" si="106"/>
        <v>-43.751684777421282</v>
      </c>
      <c r="BH132" s="1" t="str">
        <f t="shared" si="107"/>
        <v>T,2501,36.3,139.2,5,12,1010.4,0,0,G0,0</v>
      </c>
      <c r="BI132" s="1" t="str">
        <f t="shared" si="108"/>
        <v>T,2502,35.2,140.2,5,12,1010.5,0,0,G0,0</v>
      </c>
      <c r="BJ132" s="1" t="str">
        <f t="shared" si="68"/>
        <v>T,2501,36.3,139.2,5,12,1010.4,0,0,G0,0|T,2502,35.2,140.2,5,12,1010.5,0,0,G0,0|</v>
      </c>
      <c r="BK132" s="1" t="str">
        <f t="shared" si="69"/>
        <v>36.2,139.8,5.0,9.4,0.0,98.0,-172.8,98.0</v>
      </c>
    </row>
    <row r="133" spans="1:63" x14ac:dyDescent="0.2">
      <c r="A133" s="4">
        <f t="shared" si="111"/>
        <v>10.499999999999979</v>
      </c>
      <c r="B133" s="4">
        <f t="shared" si="70"/>
        <v>52.499999999999893</v>
      </c>
      <c r="C133" s="4">
        <f t="shared" si="71"/>
        <v>0</v>
      </c>
      <c r="D133" s="4">
        <v>1</v>
      </c>
      <c r="E133" s="4">
        <f t="shared" si="72"/>
        <v>10.499999999999979</v>
      </c>
      <c r="F133" s="19">
        <f t="shared" si="56"/>
        <v>1.7278759594743796</v>
      </c>
      <c r="G133" s="19">
        <f t="shared" si="73"/>
        <v>0.31415926535897931</v>
      </c>
      <c r="H133" s="19"/>
      <c r="I133" s="19">
        <f t="shared" si="74"/>
        <v>35.306966048793271</v>
      </c>
      <c r="J133" s="19">
        <f t="shared" si="75"/>
        <v>139.63065021785417</v>
      </c>
      <c r="K133" s="19"/>
      <c r="L133" s="19">
        <f t="shared" si="76"/>
        <v>-9.3087433045499441</v>
      </c>
      <c r="M133" s="19">
        <f t="shared" si="77"/>
        <v>-1.4743600984158534</v>
      </c>
      <c r="N133" s="19">
        <f t="shared" si="78"/>
        <v>9.4247779607693793</v>
      </c>
      <c r="O133" s="19">
        <f t="shared" si="79"/>
        <v>-2.9845130209103101</v>
      </c>
      <c r="P133" s="19">
        <f t="shared" si="80"/>
        <v>-171.00000000000037</v>
      </c>
      <c r="Q133" s="19">
        <f t="shared" si="109"/>
        <v>98.956099064470052</v>
      </c>
      <c r="R133" s="19">
        <f t="shared" si="81"/>
        <v>9.3860679024134641E-2</v>
      </c>
      <c r="S133" s="19">
        <f t="shared" si="82"/>
        <v>-0.5926130043570832</v>
      </c>
      <c r="T133" s="4" t="s">
        <v>0</v>
      </c>
      <c r="U133" s="4">
        <f t="shared" si="83"/>
        <v>2501</v>
      </c>
      <c r="V133" s="19">
        <f t="shared" si="57"/>
        <v>35.400826727817403</v>
      </c>
      <c r="W133" s="19">
        <f t="shared" si="58"/>
        <v>139.03803721349709</v>
      </c>
      <c r="X133" s="8">
        <f t="shared" si="84"/>
        <v>5</v>
      </c>
      <c r="Y133" s="4">
        <f t="shared" si="59"/>
        <v>12</v>
      </c>
      <c r="Z133" s="8">
        <f t="shared" si="85"/>
        <v>1010.5</v>
      </c>
      <c r="AA133" s="4">
        <f t="shared" si="86"/>
        <v>0</v>
      </c>
      <c r="AB133" s="4">
        <f t="shared" si="87"/>
        <v>0</v>
      </c>
      <c r="AC133" s="4" t="str">
        <f t="shared" si="88"/>
        <v>G0</v>
      </c>
      <c r="AD133" s="4">
        <f t="shared" si="89"/>
        <v>0</v>
      </c>
      <c r="AE133" s="4">
        <f t="shared" si="90"/>
        <v>10.599999999999978</v>
      </c>
      <c r="AF133" s="19">
        <f t="shared" si="60"/>
        <v>1.7592918860102773</v>
      </c>
      <c r="AG133" s="19">
        <f t="shared" si="61"/>
        <v>0.31415926535897931</v>
      </c>
      <c r="AH133" s="19"/>
      <c r="AI133" s="19">
        <f t="shared" si="62"/>
        <v>34.378560562428461</v>
      </c>
      <c r="AJ133" s="19">
        <f t="shared" si="63"/>
        <v>139.46861752186069</v>
      </c>
      <c r="AK133" s="19"/>
      <c r="AL133" s="19">
        <f t="shared" si="64"/>
        <v>-9.2578392318125022</v>
      </c>
      <c r="AM133" s="19">
        <f t="shared" si="65"/>
        <v>-1.7660272839674676</v>
      </c>
      <c r="AN133" s="19">
        <f t="shared" si="91"/>
        <v>9.4247779607693793</v>
      </c>
      <c r="AO133" s="19">
        <f t="shared" si="92"/>
        <v>-2.9530970943744124</v>
      </c>
      <c r="AP133" s="19">
        <f t="shared" si="93"/>
        <v>-169.20000000000039</v>
      </c>
      <c r="AQ133" s="19">
        <f t="shared" si="110"/>
        <v>98.956099064470052</v>
      </c>
      <c r="AR133" s="19">
        <f t="shared" si="94"/>
        <v>-0.11242878875143081</v>
      </c>
      <c r="AS133" s="19">
        <f t="shared" si="95"/>
        <v>0.58937235043721392</v>
      </c>
      <c r="AT133" s="4" t="s">
        <v>0</v>
      </c>
      <c r="AU133" s="4">
        <f t="shared" si="96"/>
        <v>2502</v>
      </c>
      <c r="AV133" s="19">
        <f t="shared" si="66"/>
        <v>34.266131773677031</v>
      </c>
      <c r="AW133" s="19">
        <f t="shared" si="67"/>
        <v>140.0579898722979</v>
      </c>
      <c r="AX133" s="8">
        <f t="shared" si="97"/>
        <v>5</v>
      </c>
      <c r="AY133" s="4">
        <f t="shared" si="98"/>
        <v>12</v>
      </c>
      <c r="AZ133" s="8">
        <f t="shared" si="99"/>
        <v>1010.6</v>
      </c>
      <c r="BA133" s="4">
        <f t="shared" si="100"/>
        <v>0</v>
      </c>
      <c r="BB133" s="4">
        <f t="shared" si="101"/>
        <v>0</v>
      </c>
      <c r="BC133" s="4" t="str">
        <f t="shared" si="102"/>
        <v>G0</v>
      </c>
      <c r="BD133" s="4">
        <f t="shared" si="103"/>
        <v>0</v>
      </c>
      <c r="BE133" s="19">
        <f t="shared" si="104"/>
        <v>0.94243903870923773</v>
      </c>
      <c r="BF133" s="19">
        <f t="shared" si="105"/>
        <v>1.5257247671668863</v>
      </c>
      <c r="BG133" s="19">
        <f t="shared" si="106"/>
        <v>-41.95168477742083</v>
      </c>
      <c r="BH133" s="1" t="str">
        <f t="shared" si="107"/>
        <v>T,2501,35.4,139.0,5,12,1010.5,0,0,G0,0</v>
      </c>
      <c r="BI133" s="1" t="str">
        <f t="shared" si="108"/>
        <v>T,2502,34.3,140.1,5,12,1010.6,0,0,G0,0</v>
      </c>
      <c r="BJ133" s="1" t="str">
        <f t="shared" si="68"/>
        <v/>
      </c>
      <c r="BK133" s="1" t="str">
        <f t="shared" si="69"/>
        <v>35.3,139.6,5.0,9.4,0.0,99.0,-171.0,99.0</v>
      </c>
    </row>
    <row r="134" spans="1:63" x14ac:dyDescent="0.2">
      <c r="A134" s="4">
        <f t="shared" si="111"/>
        <v>10.599999999999978</v>
      </c>
      <c r="B134" s="4">
        <f t="shared" si="70"/>
        <v>52.999999999999886</v>
      </c>
      <c r="C134" s="4">
        <f t="shared" si="71"/>
        <v>1</v>
      </c>
      <c r="D134" s="4">
        <v>1</v>
      </c>
      <c r="E134" s="4">
        <f t="shared" si="72"/>
        <v>10.599999999999978</v>
      </c>
      <c r="F134" s="19">
        <f t="shared" si="56"/>
        <v>1.7592918860102773</v>
      </c>
      <c r="G134" s="19">
        <f t="shared" si="73"/>
        <v>0.31415926535897931</v>
      </c>
      <c r="H134" s="19"/>
      <c r="I134" s="19">
        <f t="shared" si="74"/>
        <v>34.378560562428461</v>
      </c>
      <c r="J134" s="19">
        <f t="shared" si="75"/>
        <v>139.46861752186069</v>
      </c>
      <c r="K134" s="19"/>
      <c r="L134" s="19">
        <f t="shared" si="76"/>
        <v>-9.2578392318125022</v>
      </c>
      <c r="M134" s="19">
        <f t="shared" si="77"/>
        <v>-1.7660272839674676</v>
      </c>
      <c r="N134" s="19">
        <f t="shared" si="78"/>
        <v>9.4247779607693793</v>
      </c>
      <c r="O134" s="19">
        <f t="shared" si="79"/>
        <v>-2.9530970943744124</v>
      </c>
      <c r="P134" s="19">
        <f t="shared" si="80"/>
        <v>-169.20000000000039</v>
      </c>
      <c r="Q134" s="19">
        <f t="shared" si="109"/>
        <v>99.898538103179291</v>
      </c>
      <c r="R134" s="19">
        <f t="shared" si="81"/>
        <v>0.11242878875143081</v>
      </c>
      <c r="S134" s="19">
        <f t="shared" si="82"/>
        <v>-0.58937235043721392</v>
      </c>
      <c r="T134" s="4" t="s">
        <v>0</v>
      </c>
      <c r="U134" s="4">
        <f t="shared" si="83"/>
        <v>2501</v>
      </c>
      <c r="V134" s="19">
        <f t="shared" si="57"/>
        <v>34.490989351179891</v>
      </c>
      <c r="W134" s="19">
        <f t="shared" si="58"/>
        <v>138.87924517142349</v>
      </c>
      <c r="X134" s="8">
        <f t="shared" si="84"/>
        <v>5</v>
      </c>
      <c r="Y134" s="4">
        <f t="shared" si="59"/>
        <v>12</v>
      </c>
      <c r="Z134" s="8">
        <f t="shared" si="85"/>
        <v>1010.6</v>
      </c>
      <c r="AA134" s="4">
        <f t="shared" si="86"/>
        <v>0</v>
      </c>
      <c r="AB134" s="4">
        <f t="shared" si="87"/>
        <v>0</v>
      </c>
      <c r="AC134" s="4" t="str">
        <f t="shared" si="88"/>
        <v>G0</v>
      </c>
      <c r="AD134" s="4">
        <f t="shared" si="89"/>
        <v>0</v>
      </c>
      <c r="AE134" s="4">
        <f t="shared" si="90"/>
        <v>10.699999999999978</v>
      </c>
      <c r="AF134" s="19">
        <f t="shared" si="60"/>
        <v>1.7907078125461751</v>
      </c>
      <c r="AG134" s="19">
        <f t="shared" si="61"/>
        <v>0.31415926535897931</v>
      </c>
      <c r="AH134" s="19"/>
      <c r="AI134" s="19">
        <f t="shared" si="62"/>
        <v>33.455702758103932</v>
      </c>
      <c r="AJ134" s="19">
        <f t="shared" si="63"/>
        <v>139.27750285816248</v>
      </c>
      <c r="AK134" s="19"/>
      <c r="AL134" s="19">
        <f t="shared" si="64"/>
        <v>-9.1977987894657396</v>
      </c>
      <c r="AM134" s="19">
        <f t="shared" si="65"/>
        <v>-2.0559516138048637</v>
      </c>
      <c r="AN134" s="19">
        <f t="shared" si="91"/>
        <v>9.4247779607693811</v>
      </c>
      <c r="AO134" s="19">
        <f t="shared" si="92"/>
        <v>-2.9216811678385146</v>
      </c>
      <c r="AP134" s="19">
        <f t="shared" si="93"/>
        <v>-167.4000000000004</v>
      </c>
      <c r="AQ134" s="19">
        <f t="shared" si="110"/>
        <v>99.898538103179277</v>
      </c>
      <c r="AR134" s="19">
        <f t="shared" si="94"/>
        <v>-0.13088594483792149</v>
      </c>
      <c r="AS134" s="19">
        <f t="shared" si="95"/>
        <v>0.58555005716324926</v>
      </c>
      <c r="AT134" s="4" t="s">
        <v>0</v>
      </c>
      <c r="AU134" s="4">
        <f t="shared" si="96"/>
        <v>2502</v>
      </c>
      <c r="AV134" s="19">
        <f t="shared" si="66"/>
        <v>33.324816813266011</v>
      </c>
      <c r="AW134" s="19">
        <f t="shared" si="67"/>
        <v>139.86305291532574</v>
      </c>
      <c r="AX134" s="8">
        <f t="shared" si="97"/>
        <v>5</v>
      </c>
      <c r="AY134" s="4">
        <f t="shared" si="98"/>
        <v>12</v>
      </c>
      <c r="AZ134" s="8">
        <f t="shared" si="99"/>
        <v>1010.6999999999999</v>
      </c>
      <c r="BA134" s="4">
        <f t="shared" si="100"/>
        <v>0</v>
      </c>
      <c r="BB134" s="4">
        <f t="shared" si="101"/>
        <v>0</v>
      </c>
      <c r="BC134" s="4" t="str">
        <f t="shared" si="102"/>
        <v>G0</v>
      </c>
      <c r="BD134" s="4">
        <f t="shared" si="103"/>
        <v>0</v>
      </c>
      <c r="BE134" s="19">
        <f t="shared" si="104"/>
        <v>0.94243903870922763</v>
      </c>
      <c r="BF134" s="19">
        <f t="shared" si="105"/>
        <v>1.5257247671669125</v>
      </c>
      <c r="BG134" s="19">
        <f t="shared" si="106"/>
        <v>-40.151684777422162</v>
      </c>
      <c r="BH134" s="1" t="str">
        <f t="shared" si="107"/>
        <v>T,2501,34.5,138.9,5,12,1010.6,0,0,G0,0</v>
      </c>
      <c r="BI134" s="1" t="str">
        <f t="shared" si="108"/>
        <v>T,2502,33.3,139.9,5,12,1010.7,0,0,G0,0</v>
      </c>
      <c r="BJ134" s="1" t="str">
        <f t="shared" si="68"/>
        <v>T,2501,34.5,138.9,5,12,1010.6,0,0,G0,0|T,2502,33.3,139.9,5,12,1010.7,0,0,G0,0|</v>
      </c>
      <c r="BK134" s="1" t="str">
        <f t="shared" si="69"/>
        <v>34.4,139.5,5.0,9.4,0.0,99.9,-169.2,99.9</v>
      </c>
    </row>
    <row r="135" spans="1:63" x14ac:dyDescent="0.2">
      <c r="A135" s="4">
        <f t="shared" si="111"/>
        <v>10.699999999999978</v>
      </c>
      <c r="B135" s="4">
        <f t="shared" si="70"/>
        <v>53.499999999999886</v>
      </c>
      <c r="C135" s="4">
        <f t="shared" si="71"/>
        <v>0</v>
      </c>
      <c r="D135" s="4">
        <v>1</v>
      </c>
      <c r="E135" s="4">
        <f t="shared" si="72"/>
        <v>10.699999999999978</v>
      </c>
      <c r="F135" s="19">
        <f t="shared" si="56"/>
        <v>1.7907078125461751</v>
      </c>
      <c r="G135" s="19">
        <f t="shared" si="73"/>
        <v>0.31415926535897931</v>
      </c>
      <c r="H135" s="19"/>
      <c r="I135" s="19">
        <f t="shared" si="74"/>
        <v>33.455702758103932</v>
      </c>
      <c r="J135" s="19">
        <f t="shared" si="75"/>
        <v>139.27750285816248</v>
      </c>
      <c r="K135" s="19"/>
      <c r="L135" s="19">
        <f t="shared" si="76"/>
        <v>-9.1977987894657396</v>
      </c>
      <c r="M135" s="19">
        <f t="shared" si="77"/>
        <v>-2.0559516138048637</v>
      </c>
      <c r="N135" s="19">
        <f t="shared" si="78"/>
        <v>9.4247779607693811</v>
      </c>
      <c r="O135" s="19">
        <f t="shared" si="79"/>
        <v>-2.9216811678385146</v>
      </c>
      <c r="P135" s="19">
        <f t="shared" si="80"/>
        <v>-167.4000000000004</v>
      </c>
      <c r="Q135" s="19">
        <f t="shared" si="109"/>
        <v>100.84097714188852</v>
      </c>
      <c r="R135" s="19">
        <f t="shared" si="81"/>
        <v>0.13088594483792149</v>
      </c>
      <c r="S135" s="19">
        <f t="shared" si="82"/>
        <v>-0.58555005716324926</v>
      </c>
      <c r="T135" s="4" t="s">
        <v>0</v>
      </c>
      <c r="U135" s="4">
        <f t="shared" si="83"/>
        <v>2501</v>
      </c>
      <c r="V135" s="19">
        <f t="shared" si="57"/>
        <v>33.586588702941853</v>
      </c>
      <c r="W135" s="19">
        <f t="shared" si="58"/>
        <v>138.69195280099922</v>
      </c>
      <c r="X135" s="8">
        <f t="shared" si="84"/>
        <v>5</v>
      </c>
      <c r="Y135" s="4">
        <f t="shared" si="59"/>
        <v>12</v>
      </c>
      <c r="Z135" s="8">
        <f t="shared" si="85"/>
        <v>1010.6999999999999</v>
      </c>
      <c r="AA135" s="4">
        <f t="shared" si="86"/>
        <v>0</v>
      </c>
      <c r="AB135" s="4">
        <f t="shared" si="87"/>
        <v>0</v>
      </c>
      <c r="AC135" s="4" t="str">
        <f t="shared" si="88"/>
        <v>G0</v>
      </c>
      <c r="AD135" s="4">
        <f t="shared" si="89"/>
        <v>0</v>
      </c>
      <c r="AE135" s="4">
        <f t="shared" si="90"/>
        <v>10.799999999999978</v>
      </c>
      <c r="AF135" s="19">
        <f t="shared" si="60"/>
        <v>1.8221237390820728</v>
      </c>
      <c r="AG135" s="19">
        <f t="shared" si="61"/>
        <v>0.31415926535897931</v>
      </c>
      <c r="AH135" s="19"/>
      <c r="AI135" s="19">
        <f t="shared" si="62"/>
        <v>32.539303385054566</v>
      </c>
      <c r="AJ135" s="19">
        <f t="shared" si="63"/>
        <v>139.05749483385898</v>
      </c>
      <c r="AK135" s="19"/>
      <c r="AL135" s="19">
        <f t="shared" si="64"/>
        <v>-9.1286812301774773</v>
      </c>
      <c r="AM135" s="19">
        <f t="shared" si="65"/>
        <v>-2.3438469676174805</v>
      </c>
      <c r="AN135" s="19">
        <f t="shared" si="91"/>
        <v>9.4247779607693811</v>
      </c>
      <c r="AO135" s="19">
        <f t="shared" si="92"/>
        <v>-2.8902652413026169</v>
      </c>
      <c r="AP135" s="19">
        <f t="shared" si="93"/>
        <v>-165.60000000000042</v>
      </c>
      <c r="AQ135" s="19">
        <f t="shared" si="110"/>
        <v>100.84097714188852</v>
      </c>
      <c r="AR135" s="19">
        <f t="shared" si="94"/>
        <v>-0.14921393229890875</v>
      </c>
      <c r="AS135" s="19">
        <f t="shared" si="95"/>
        <v>0.58114989667717964</v>
      </c>
      <c r="AT135" s="4" t="s">
        <v>0</v>
      </c>
      <c r="AU135" s="4">
        <f t="shared" si="96"/>
        <v>2502</v>
      </c>
      <c r="AV135" s="19">
        <f t="shared" si="66"/>
        <v>32.39008945275566</v>
      </c>
      <c r="AW135" s="19">
        <f t="shared" si="67"/>
        <v>139.63864473053616</v>
      </c>
      <c r="AX135" s="8">
        <f t="shared" si="97"/>
        <v>5</v>
      </c>
      <c r="AY135" s="4">
        <f t="shared" si="98"/>
        <v>12</v>
      </c>
      <c r="AZ135" s="8">
        <f t="shared" si="99"/>
        <v>1010.8</v>
      </c>
      <c r="BA135" s="4">
        <f t="shared" si="100"/>
        <v>0</v>
      </c>
      <c r="BB135" s="4">
        <f t="shared" si="101"/>
        <v>0</v>
      </c>
      <c r="BC135" s="4" t="str">
        <f t="shared" si="102"/>
        <v>G0</v>
      </c>
      <c r="BD135" s="4">
        <f t="shared" si="103"/>
        <v>0</v>
      </c>
      <c r="BE135" s="19">
        <f t="shared" si="104"/>
        <v>0.94243903870924106</v>
      </c>
      <c r="BF135" s="19">
        <f t="shared" si="105"/>
        <v>1.5257247671669012</v>
      </c>
      <c r="BG135" s="19">
        <f t="shared" si="106"/>
        <v>-38.351684777421355</v>
      </c>
      <c r="BH135" s="1" t="str">
        <f t="shared" si="107"/>
        <v>T,2501,33.6,138.7,5,12,1010.7,0,0,G0,0</v>
      </c>
      <c r="BI135" s="1" t="str">
        <f t="shared" si="108"/>
        <v>T,2502,32.4,139.6,5,12,1010.8,0,0,G0,0</v>
      </c>
      <c r="BJ135" s="1" t="str">
        <f t="shared" si="68"/>
        <v/>
      </c>
      <c r="BK135" s="1" t="str">
        <f t="shared" si="69"/>
        <v>33.5,139.3,5.0,9.4,0.0,100.8,-167.4,100.8</v>
      </c>
    </row>
    <row r="136" spans="1:63" x14ac:dyDescent="0.2">
      <c r="A136" s="4">
        <f t="shared" si="111"/>
        <v>10.799999999999978</v>
      </c>
      <c r="B136" s="4">
        <f t="shared" si="70"/>
        <v>53.999999999999886</v>
      </c>
      <c r="C136" s="4">
        <f t="shared" si="71"/>
        <v>1</v>
      </c>
      <c r="D136" s="4">
        <v>1</v>
      </c>
      <c r="E136" s="4">
        <f t="shared" si="72"/>
        <v>10.799999999999978</v>
      </c>
      <c r="F136" s="19">
        <f t="shared" si="56"/>
        <v>1.8221237390820728</v>
      </c>
      <c r="G136" s="19">
        <f t="shared" si="73"/>
        <v>0.31415926535897931</v>
      </c>
      <c r="H136" s="19"/>
      <c r="I136" s="19">
        <f t="shared" si="74"/>
        <v>32.539303385054566</v>
      </c>
      <c r="J136" s="19">
        <f t="shared" si="75"/>
        <v>139.05749483385898</v>
      </c>
      <c r="K136" s="19"/>
      <c r="L136" s="19">
        <f t="shared" si="76"/>
        <v>-9.1286812301774773</v>
      </c>
      <c r="M136" s="19">
        <f t="shared" si="77"/>
        <v>-2.3438469676174805</v>
      </c>
      <c r="N136" s="19">
        <f t="shared" si="78"/>
        <v>9.4247779607693811</v>
      </c>
      <c r="O136" s="19">
        <f t="shared" si="79"/>
        <v>-2.8902652413026169</v>
      </c>
      <c r="P136" s="19">
        <f t="shared" si="80"/>
        <v>-165.60000000000042</v>
      </c>
      <c r="Q136" s="19">
        <f t="shared" si="109"/>
        <v>101.78341618059775</v>
      </c>
      <c r="R136" s="19">
        <f t="shared" si="81"/>
        <v>0.14921393229890875</v>
      </c>
      <c r="S136" s="19">
        <f t="shared" si="82"/>
        <v>-0.58114989667717964</v>
      </c>
      <c r="T136" s="4" t="s">
        <v>0</v>
      </c>
      <c r="U136" s="4">
        <f t="shared" si="83"/>
        <v>2501</v>
      </c>
      <c r="V136" s="19">
        <f t="shared" si="57"/>
        <v>32.688517317353472</v>
      </c>
      <c r="W136" s="19">
        <f t="shared" si="58"/>
        <v>138.47634493718181</v>
      </c>
      <c r="X136" s="8">
        <f t="shared" si="84"/>
        <v>5</v>
      </c>
      <c r="Y136" s="4">
        <f t="shared" si="59"/>
        <v>12</v>
      </c>
      <c r="Z136" s="8">
        <f t="shared" si="85"/>
        <v>1010.8</v>
      </c>
      <c r="AA136" s="4">
        <f t="shared" si="86"/>
        <v>0</v>
      </c>
      <c r="AB136" s="4">
        <f t="shared" si="87"/>
        <v>0</v>
      </c>
      <c r="AC136" s="4" t="str">
        <f t="shared" si="88"/>
        <v>G0</v>
      </c>
      <c r="AD136" s="4">
        <f t="shared" si="89"/>
        <v>0</v>
      </c>
      <c r="AE136" s="4">
        <f t="shared" si="90"/>
        <v>10.899999999999977</v>
      </c>
      <c r="AF136" s="19">
        <f t="shared" si="60"/>
        <v>1.853539665617971</v>
      </c>
      <c r="AG136" s="19">
        <f t="shared" si="61"/>
        <v>0.31415926535897931</v>
      </c>
      <c r="AH136" s="19"/>
      <c r="AI136" s="19">
        <f t="shared" si="62"/>
        <v>31.630266818823323</v>
      </c>
      <c r="AJ136" s="19">
        <f t="shared" si="63"/>
        <v>138.80881057030837</v>
      </c>
      <c r="AK136" s="19"/>
      <c r="AL136" s="19">
        <f t="shared" si="64"/>
        <v>-9.0505547646340698</v>
      </c>
      <c r="AM136" s="19">
        <f t="shared" si="65"/>
        <v>-2.6294292274491373</v>
      </c>
      <c r="AN136" s="19">
        <f t="shared" si="91"/>
        <v>9.4247779607693793</v>
      </c>
      <c r="AO136" s="19">
        <f t="shared" si="92"/>
        <v>-2.8588493147667187</v>
      </c>
      <c r="AP136" s="19">
        <f t="shared" si="93"/>
        <v>-163.80000000000038</v>
      </c>
      <c r="AQ136" s="19">
        <f t="shared" si="110"/>
        <v>101.78341618059775</v>
      </c>
      <c r="AR136" s="19">
        <f t="shared" si="94"/>
        <v>-0.16739466362353364</v>
      </c>
      <c r="AS136" s="19">
        <f t="shared" si="95"/>
        <v>0.57617621140616693</v>
      </c>
      <c r="AT136" s="4" t="s">
        <v>0</v>
      </c>
      <c r="AU136" s="4">
        <f t="shared" si="96"/>
        <v>2502</v>
      </c>
      <c r="AV136" s="19">
        <f t="shared" si="66"/>
        <v>31.46287215519979</v>
      </c>
      <c r="AW136" s="19">
        <f t="shared" si="67"/>
        <v>139.38498678171453</v>
      </c>
      <c r="AX136" s="8">
        <f t="shared" si="97"/>
        <v>5</v>
      </c>
      <c r="AY136" s="4">
        <f t="shared" si="98"/>
        <v>12</v>
      </c>
      <c r="AZ136" s="8">
        <f t="shared" si="99"/>
        <v>1010.9</v>
      </c>
      <c r="BA136" s="4">
        <f t="shared" si="100"/>
        <v>0</v>
      </c>
      <c r="BB136" s="4">
        <f t="shared" si="101"/>
        <v>0</v>
      </c>
      <c r="BC136" s="4" t="str">
        <f t="shared" si="102"/>
        <v>G0</v>
      </c>
      <c r="BD136" s="4">
        <f t="shared" si="103"/>
        <v>0</v>
      </c>
      <c r="BE136" s="19">
        <f t="shared" si="104"/>
        <v>0.94243903870924295</v>
      </c>
      <c r="BF136" s="19">
        <f t="shared" si="105"/>
        <v>1.5257247671669218</v>
      </c>
      <c r="BG136" s="19">
        <f t="shared" si="106"/>
        <v>-36.551684777421713</v>
      </c>
      <c r="BH136" s="1" t="str">
        <f t="shared" si="107"/>
        <v>T,2501,32.7,138.5,5,12,1010.8,0,0,G0,0</v>
      </c>
      <c r="BI136" s="1" t="str">
        <f t="shared" si="108"/>
        <v>T,2502,31.5,139.4,5,12,1010.9,0,0,G0,0</v>
      </c>
      <c r="BJ136" s="1" t="str">
        <f t="shared" si="68"/>
        <v>T,2501,32.7,138.5,5,12,1010.8,0,0,G0,0|T,2502,31.5,139.4,5,12,1010.9,0,0,G0,0|</v>
      </c>
      <c r="BK136" s="1" t="str">
        <f t="shared" si="69"/>
        <v>32.5,139.1,5.0,9.4,0.0,101.8,-165.6,101.8</v>
      </c>
    </row>
    <row r="137" spans="1:63" x14ac:dyDescent="0.2">
      <c r="A137" s="4">
        <f t="shared" si="111"/>
        <v>10.899999999999977</v>
      </c>
      <c r="B137" s="4">
        <f t="shared" si="70"/>
        <v>54.499999999999886</v>
      </c>
      <c r="C137" s="4">
        <f t="shared" si="71"/>
        <v>0</v>
      </c>
      <c r="D137" s="4">
        <v>1</v>
      </c>
      <c r="E137" s="4">
        <f t="shared" si="72"/>
        <v>10.899999999999977</v>
      </c>
      <c r="F137" s="19">
        <f t="shared" si="56"/>
        <v>1.853539665617971</v>
      </c>
      <c r="G137" s="19">
        <f t="shared" si="73"/>
        <v>0.31415926535897931</v>
      </c>
      <c r="H137" s="19"/>
      <c r="I137" s="19">
        <f t="shared" si="74"/>
        <v>31.630266818823323</v>
      </c>
      <c r="J137" s="19">
        <f t="shared" si="75"/>
        <v>138.80881057030837</v>
      </c>
      <c r="K137" s="19"/>
      <c r="L137" s="19">
        <f t="shared" si="76"/>
        <v>-9.0505547646340698</v>
      </c>
      <c r="M137" s="19">
        <f t="shared" si="77"/>
        <v>-2.6294292274491373</v>
      </c>
      <c r="N137" s="19">
        <f t="shared" si="78"/>
        <v>9.4247779607693793</v>
      </c>
      <c r="O137" s="19">
        <f t="shared" si="79"/>
        <v>-2.8588493147667187</v>
      </c>
      <c r="P137" s="19">
        <f t="shared" si="80"/>
        <v>-163.80000000000038</v>
      </c>
      <c r="Q137" s="19">
        <f t="shared" si="109"/>
        <v>102.72585521930699</v>
      </c>
      <c r="R137" s="19">
        <f t="shared" si="81"/>
        <v>0.16739466362353364</v>
      </c>
      <c r="S137" s="19">
        <f t="shared" si="82"/>
        <v>-0.57617621140616693</v>
      </c>
      <c r="T137" s="4" t="s">
        <v>0</v>
      </c>
      <c r="U137" s="4">
        <f t="shared" si="83"/>
        <v>2501</v>
      </c>
      <c r="V137" s="19">
        <f t="shared" si="57"/>
        <v>31.797661482446856</v>
      </c>
      <c r="W137" s="19">
        <f t="shared" si="58"/>
        <v>138.2326343589022</v>
      </c>
      <c r="X137" s="8">
        <f t="shared" si="84"/>
        <v>5</v>
      </c>
      <c r="Y137" s="4">
        <f t="shared" si="59"/>
        <v>12</v>
      </c>
      <c r="Z137" s="8">
        <f t="shared" si="85"/>
        <v>1010.9</v>
      </c>
      <c r="AA137" s="4">
        <f t="shared" si="86"/>
        <v>0</v>
      </c>
      <c r="AB137" s="4">
        <f t="shared" si="87"/>
        <v>0</v>
      </c>
      <c r="AC137" s="4" t="str">
        <f t="shared" si="88"/>
        <v>G0</v>
      </c>
      <c r="AD137" s="4">
        <f t="shared" si="89"/>
        <v>0</v>
      </c>
      <c r="AE137" s="4">
        <f t="shared" si="90"/>
        <v>10.999999999999977</v>
      </c>
      <c r="AF137" s="19">
        <f t="shared" si="60"/>
        <v>1.8849555921538688</v>
      </c>
      <c r="AG137" s="19">
        <f t="shared" si="61"/>
        <v>0.31415926535897931</v>
      </c>
      <c r="AH137" s="19"/>
      <c r="AI137" s="19">
        <f t="shared" si="62"/>
        <v>30.729490168751781</v>
      </c>
      <c r="AJ137" s="19">
        <f t="shared" si="63"/>
        <v>138.53169548885467</v>
      </c>
      <c r="AK137" s="19"/>
      <c r="AL137" s="19">
        <f t="shared" si="64"/>
        <v>-8.9634964942246889</v>
      </c>
      <c r="AM137" s="19">
        <f t="shared" si="65"/>
        <v>-2.912416558088136</v>
      </c>
      <c r="AN137" s="19">
        <f t="shared" si="91"/>
        <v>9.4247779607693793</v>
      </c>
      <c r="AO137" s="19">
        <f t="shared" si="92"/>
        <v>-2.8274333882308209</v>
      </c>
      <c r="AP137" s="19">
        <f t="shared" si="93"/>
        <v>-162.0000000000004</v>
      </c>
      <c r="AQ137" s="19">
        <f t="shared" si="110"/>
        <v>102.72585521930699</v>
      </c>
      <c r="AR137" s="19">
        <f t="shared" si="94"/>
        <v>-0.18541019662496447</v>
      </c>
      <c r="AS137" s="19">
        <f t="shared" si="95"/>
        <v>0.57063390977709338</v>
      </c>
      <c r="AT137" s="4" t="s">
        <v>0</v>
      </c>
      <c r="AU137" s="4">
        <f t="shared" si="96"/>
        <v>2502</v>
      </c>
      <c r="AV137" s="19">
        <f t="shared" si="66"/>
        <v>30.544079972126816</v>
      </c>
      <c r="AW137" s="19">
        <f t="shared" si="67"/>
        <v>139.10232939863175</v>
      </c>
      <c r="AX137" s="8">
        <f t="shared" si="97"/>
        <v>5</v>
      </c>
      <c r="AY137" s="4">
        <f t="shared" si="98"/>
        <v>12</v>
      </c>
      <c r="AZ137" s="8">
        <f t="shared" si="99"/>
        <v>1011</v>
      </c>
      <c r="BA137" s="4">
        <f t="shared" si="100"/>
        <v>0</v>
      </c>
      <c r="BB137" s="4">
        <f t="shared" si="101"/>
        <v>0</v>
      </c>
      <c r="BC137" s="4" t="str">
        <f t="shared" si="102"/>
        <v>G0</v>
      </c>
      <c r="BD137" s="4">
        <f t="shared" si="103"/>
        <v>0</v>
      </c>
      <c r="BE137" s="19">
        <f t="shared" si="104"/>
        <v>0.94243903870924217</v>
      </c>
      <c r="BF137" s="19">
        <f t="shared" si="105"/>
        <v>1.5257247671668874</v>
      </c>
      <c r="BG137" s="19">
        <f t="shared" si="106"/>
        <v>-34.751684777420579</v>
      </c>
      <c r="BH137" s="1" t="str">
        <f t="shared" si="107"/>
        <v>T,2501,31.8,138.2,5,12,1010.9,0,0,G0,0</v>
      </c>
      <c r="BI137" s="1" t="str">
        <f t="shared" si="108"/>
        <v>T,2502,30.5,139.1,5,12,1011.0,0,0,G0,0</v>
      </c>
      <c r="BJ137" s="1" t="str">
        <f t="shared" si="68"/>
        <v/>
      </c>
      <c r="BK137" s="1" t="str">
        <f t="shared" si="69"/>
        <v>31.6,138.8,5.0,9.4,0.0,102.7,-163.8,102.7</v>
      </c>
    </row>
    <row r="138" spans="1:63" x14ac:dyDescent="0.2">
      <c r="A138" s="4">
        <f t="shared" si="111"/>
        <v>10.999999999999977</v>
      </c>
      <c r="B138" s="4">
        <f t="shared" si="70"/>
        <v>54.999999999999879</v>
      </c>
      <c r="C138" s="4">
        <f t="shared" si="71"/>
        <v>1</v>
      </c>
      <c r="D138" s="4">
        <v>1</v>
      </c>
      <c r="E138" s="4">
        <f t="shared" si="72"/>
        <v>10.999999999999977</v>
      </c>
      <c r="F138" s="19">
        <f t="shared" si="56"/>
        <v>1.8849555921538688</v>
      </c>
      <c r="G138" s="19">
        <f t="shared" si="73"/>
        <v>0.31415926535897931</v>
      </c>
      <c r="H138" s="19"/>
      <c r="I138" s="19">
        <f t="shared" si="74"/>
        <v>30.729490168751781</v>
      </c>
      <c r="J138" s="19">
        <f t="shared" si="75"/>
        <v>138.53169548885467</v>
      </c>
      <c r="K138" s="19"/>
      <c r="L138" s="19">
        <f t="shared" si="76"/>
        <v>-8.9634964942246889</v>
      </c>
      <c r="M138" s="19">
        <f t="shared" si="77"/>
        <v>-2.912416558088136</v>
      </c>
      <c r="N138" s="19">
        <f t="shared" si="78"/>
        <v>9.4247779607693793</v>
      </c>
      <c r="O138" s="19">
        <f t="shared" si="79"/>
        <v>-2.8274333882308209</v>
      </c>
      <c r="P138" s="19">
        <f t="shared" si="80"/>
        <v>-162.0000000000004</v>
      </c>
      <c r="Q138" s="19">
        <f t="shared" si="109"/>
        <v>103.66829425801623</v>
      </c>
      <c r="R138" s="19">
        <f t="shared" si="81"/>
        <v>0.18541019662496447</v>
      </c>
      <c r="S138" s="19">
        <f t="shared" si="82"/>
        <v>-0.57063390977709338</v>
      </c>
      <c r="T138" s="4" t="s">
        <v>0</v>
      </c>
      <c r="U138" s="4">
        <f t="shared" si="83"/>
        <v>2501</v>
      </c>
      <c r="V138" s="19">
        <f t="shared" si="57"/>
        <v>30.914900365376745</v>
      </c>
      <c r="W138" s="19">
        <f t="shared" si="58"/>
        <v>137.96106157907758</v>
      </c>
      <c r="X138" s="8">
        <f t="shared" si="84"/>
        <v>5</v>
      </c>
      <c r="Y138" s="4">
        <f t="shared" si="59"/>
        <v>12</v>
      </c>
      <c r="Z138" s="8">
        <f t="shared" si="85"/>
        <v>1011</v>
      </c>
      <c r="AA138" s="4">
        <f t="shared" si="86"/>
        <v>0</v>
      </c>
      <c r="AB138" s="4">
        <f t="shared" si="87"/>
        <v>0</v>
      </c>
      <c r="AC138" s="4" t="str">
        <f t="shared" si="88"/>
        <v>G0</v>
      </c>
      <c r="AD138" s="4">
        <f t="shared" si="89"/>
        <v>0</v>
      </c>
      <c r="AE138" s="4">
        <f t="shared" si="90"/>
        <v>11.099999999999977</v>
      </c>
      <c r="AF138" s="19">
        <f t="shared" si="60"/>
        <v>1.9163715186897665</v>
      </c>
      <c r="AG138" s="19">
        <f t="shared" si="61"/>
        <v>0.31415926535897931</v>
      </c>
      <c r="AH138" s="19"/>
      <c r="AI138" s="19">
        <f t="shared" si="62"/>
        <v>29.837862392641465</v>
      </c>
      <c r="AJ138" s="19">
        <f t="shared" si="63"/>
        <v>138.22642306862684</v>
      </c>
      <c r="AK138" s="19"/>
      <c r="AL138" s="19">
        <f t="shared" si="64"/>
        <v>-8.8675923349515546</v>
      </c>
      <c r="AM138" s="19">
        <f t="shared" si="65"/>
        <v>-3.192529685204613</v>
      </c>
      <c r="AN138" s="19">
        <f t="shared" si="91"/>
        <v>9.4247779607693793</v>
      </c>
      <c r="AO138" s="19">
        <f t="shared" si="92"/>
        <v>-2.7960174616949232</v>
      </c>
      <c r="AP138" s="19">
        <f t="shared" si="93"/>
        <v>-160.20000000000041</v>
      </c>
      <c r="AQ138" s="19">
        <f t="shared" si="110"/>
        <v>103.66829425801622</v>
      </c>
      <c r="AR138" s="19">
        <f t="shared" si="94"/>
        <v>-0.20324275214717077</v>
      </c>
      <c r="AS138" s="19">
        <f t="shared" si="95"/>
        <v>0.56452846137253676</v>
      </c>
      <c r="AT138" s="4" t="s">
        <v>0</v>
      </c>
      <c r="AU138" s="4">
        <f t="shared" si="96"/>
        <v>2502</v>
      </c>
      <c r="AV138" s="19">
        <f t="shared" si="66"/>
        <v>29.634619640494293</v>
      </c>
      <c r="AW138" s="19">
        <f t="shared" si="67"/>
        <v>138.79095152999938</v>
      </c>
      <c r="AX138" s="8">
        <f t="shared" si="97"/>
        <v>5</v>
      </c>
      <c r="AY138" s="4">
        <f t="shared" si="98"/>
        <v>12</v>
      </c>
      <c r="AZ138" s="8">
        <f t="shared" si="99"/>
        <v>1011.1</v>
      </c>
      <c r="BA138" s="4">
        <f t="shared" si="100"/>
        <v>0</v>
      </c>
      <c r="BB138" s="4">
        <f t="shared" si="101"/>
        <v>0</v>
      </c>
      <c r="BC138" s="4" t="str">
        <f t="shared" si="102"/>
        <v>G0</v>
      </c>
      <c r="BD138" s="4">
        <f t="shared" si="103"/>
        <v>0</v>
      </c>
      <c r="BE138" s="19">
        <f t="shared" si="104"/>
        <v>0.94243903870923074</v>
      </c>
      <c r="BF138" s="19">
        <f t="shared" si="105"/>
        <v>1.5257247671669087</v>
      </c>
      <c r="BG138" s="19">
        <f t="shared" si="106"/>
        <v>-32.951684777421612</v>
      </c>
      <c r="BH138" s="1" t="str">
        <f t="shared" si="107"/>
        <v>T,2501,30.9,138.0,5,12,1011.0,0,0,G0,0</v>
      </c>
      <c r="BI138" s="1" t="str">
        <f t="shared" si="108"/>
        <v>T,2502,29.6,138.8,5,12,1011.1,0,0,G0,0</v>
      </c>
      <c r="BJ138" s="1" t="str">
        <f t="shared" si="68"/>
        <v>T,2501,30.9,138.0,5,12,1011.0,0,0,G0,0|T,2502,29.6,138.8,5,12,1011.1,0,0,G0,0|</v>
      </c>
      <c r="BK138" s="1" t="str">
        <f t="shared" si="69"/>
        <v>30.7,138.5,5.0,9.4,0.0,103.7,-162.0,103.7</v>
      </c>
    </row>
    <row r="139" spans="1:63" x14ac:dyDescent="0.2">
      <c r="A139" s="4">
        <f t="shared" si="111"/>
        <v>11.099999999999977</v>
      </c>
      <c r="B139" s="4">
        <f t="shared" si="70"/>
        <v>55.499999999999879</v>
      </c>
      <c r="C139" s="4">
        <f t="shared" si="71"/>
        <v>0</v>
      </c>
      <c r="D139" s="4">
        <v>1</v>
      </c>
      <c r="E139" s="4">
        <f t="shared" si="72"/>
        <v>11.099999999999977</v>
      </c>
      <c r="F139" s="19">
        <f t="shared" si="56"/>
        <v>1.9163715186897665</v>
      </c>
      <c r="G139" s="19">
        <f t="shared" si="73"/>
        <v>0.31415926535897931</v>
      </c>
      <c r="H139" s="19"/>
      <c r="I139" s="19">
        <f t="shared" si="74"/>
        <v>29.837862392641465</v>
      </c>
      <c r="J139" s="19">
        <f t="shared" si="75"/>
        <v>138.22642306862684</v>
      </c>
      <c r="K139" s="19"/>
      <c r="L139" s="19">
        <f t="shared" si="76"/>
        <v>-8.8675923349515546</v>
      </c>
      <c r="M139" s="19">
        <f t="shared" si="77"/>
        <v>-3.192529685204613</v>
      </c>
      <c r="N139" s="19">
        <f t="shared" si="78"/>
        <v>9.4247779607693793</v>
      </c>
      <c r="O139" s="19">
        <f t="shared" si="79"/>
        <v>-2.7960174616949232</v>
      </c>
      <c r="P139" s="19">
        <f t="shared" si="80"/>
        <v>-160.20000000000041</v>
      </c>
      <c r="Q139" s="19">
        <f t="shared" si="109"/>
        <v>104.61073329672546</v>
      </c>
      <c r="R139" s="19">
        <f t="shared" si="81"/>
        <v>0.20324275214717077</v>
      </c>
      <c r="S139" s="19">
        <f t="shared" si="82"/>
        <v>-0.56452846137253676</v>
      </c>
      <c r="T139" s="4" t="s">
        <v>0</v>
      </c>
      <c r="U139" s="4">
        <f t="shared" si="83"/>
        <v>2501</v>
      </c>
      <c r="V139" s="19">
        <f t="shared" si="57"/>
        <v>30.041105144788638</v>
      </c>
      <c r="W139" s="19">
        <f t="shared" si="58"/>
        <v>137.66189460725431</v>
      </c>
      <c r="X139" s="8">
        <f t="shared" si="84"/>
        <v>5</v>
      </c>
      <c r="Y139" s="4">
        <f t="shared" si="59"/>
        <v>12</v>
      </c>
      <c r="Z139" s="8">
        <f t="shared" si="85"/>
        <v>1011.1</v>
      </c>
      <c r="AA139" s="4">
        <f t="shared" si="86"/>
        <v>0</v>
      </c>
      <c r="AB139" s="4">
        <f t="shared" si="87"/>
        <v>0</v>
      </c>
      <c r="AC139" s="4" t="str">
        <f t="shared" si="88"/>
        <v>G0</v>
      </c>
      <c r="AD139" s="4">
        <f t="shared" si="89"/>
        <v>0</v>
      </c>
      <c r="AE139" s="4">
        <f t="shared" si="90"/>
        <v>11.199999999999976</v>
      </c>
      <c r="AF139" s="19">
        <f t="shared" si="60"/>
        <v>1.9477874452256643</v>
      </c>
      <c r="AG139" s="19">
        <f t="shared" si="61"/>
        <v>0.31415926535897931</v>
      </c>
      <c r="AH139" s="19"/>
      <c r="AI139" s="19">
        <f t="shared" si="62"/>
        <v>28.956263419459873</v>
      </c>
      <c r="AJ139" s="19">
        <f t="shared" si="63"/>
        <v>137.89329457664763</v>
      </c>
      <c r="AK139" s="19"/>
      <c r="AL139" s="19">
        <f t="shared" si="64"/>
        <v>-8.7629369326412192</v>
      </c>
      <c r="AM139" s="19">
        <f t="shared" si="65"/>
        <v>-3.4694921709605726</v>
      </c>
      <c r="AN139" s="19">
        <f t="shared" si="91"/>
        <v>9.4247779607693793</v>
      </c>
      <c r="AO139" s="19">
        <f t="shared" si="92"/>
        <v>-2.7646015351590254</v>
      </c>
      <c r="AP139" s="19">
        <f t="shared" si="93"/>
        <v>-158.40000000000043</v>
      </c>
      <c r="AQ139" s="19">
        <f t="shared" si="110"/>
        <v>104.61073329672546</v>
      </c>
      <c r="AR139" s="19">
        <f t="shared" si="94"/>
        <v>-0.22087473161080268</v>
      </c>
      <c r="AS139" s="19">
        <f t="shared" si="95"/>
        <v>0.55786589153295241</v>
      </c>
      <c r="AT139" s="4" t="s">
        <v>0</v>
      </c>
      <c r="AU139" s="4">
        <f t="shared" si="96"/>
        <v>2502</v>
      </c>
      <c r="AV139" s="19">
        <f t="shared" si="66"/>
        <v>28.735388687849071</v>
      </c>
      <c r="AW139" s="19">
        <f t="shared" si="67"/>
        <v>138.45116046818057</v>
      </c>
      <c r="AX139" s="8">
        <f t="shared" si="97"/>
        <v>5</v>
      </c>
      <c r="AY139" s="4">
        <f t="shared" si="98"/>
        <v>12</v>
      </c>
      <c r="AZ139" s="8">
        <f t="shared" si="99"/>
        <v>1011.1999999999999</v>
      </c>
      <c r="BA139" s="4">
        <f t="shared" si="100"/>
        <v>0</v>
      </c>
      <c r="BB139" s="4">
        <f t="shared" si="101"/>
        <v>0</v>
      </c>
      <c r="BC139" s="4" t="str">
        <f t="shared" si="102"/>
        <v>G0</v>
      </c>
      <c r="BD139" s="4">
        <f t="shared" si="103"/>
        <v>0</v>
      </c>
      <c r="BE139" s="19">
        <f t="shared" si="104"/>
        <v>0.94243903870923174</v>
      </c>
      <c r="BF139" s="19">
        <f t="shared" si="105"/>
        <v>1.5257247671669008</v>
      </c>
      <c r="BG139" s="19">
        <f t="shared" si="106"/>
        <v>-31.151684777421263</v>
      </c>
      <c r="BH139" s="1" t="str">
        <f t="shared" si="107"/>
        <v>T,2501,30.0,137.7,5,12,1011.1,0,0,G0,0</v>
      </c>
      <c r="BI139" s="1" t="str">
        <f t="shared" si="108"/>
        <v>T,2502,28.7,138.5,5,12,1011.2,0,0,G0,0</v>
      </c>
      <c r="BJ139" s="1" t="str">
        <f t="shared" si="68"/>
        <v/>
      </c>
      <c r="BK139" s="1" t="str">
        <f t="shared" si="69"/>
        <v>29.8,138.2,5.0,9.4,0.0,104.6,-160.2,104.6</v>
      </c>
    </row>
    <row r="140" spans="1:63" x14ac:dyDescent="0.2">
      <c r="A140" s="4">
        <f t="shared" si="111"/>
        <v>11.199999999999976</v>
      </c>
      <c r="B140" s="4">
        <f t="shared" si="70"/>
        <v>55.999999999999879</v>
      </c>
      <c r="C140" s="4">
        <f t="shared" si="71"/>
        <v>1</v>
      </c>
      <c r="D140" s="4">
        <v>1</v>
      </c>
      <c r="E140" s="4">
        <f t="shared" si="72"/>
        <v>11.199999999999976</v>
      </c>
      <c r="F140" s="19">
        <f t="shared" si="56"/>
        <v>1.9477874452256643</v>
      </c>
      <c r="G140" s="19">
        <f t="shared" si="73"/>
        <v>0.31415926535897931</v>
      </c>
      <c r="H140" s="19"/>
      <c r="I140" s="19">
        <f t="shared" si="74"/>
        <v>28.956263419459873</v>
      </c>
      <c r="J140" s="19">
        <f t="shared" si="75"/>
        <v>137.89329457664763</v>
      </c>
      <c r="K140" s="19"/>
      <c r="L140" s="19">
        <f t="shared" si="76"/>
        <v>-8.7629369326412192</v>
      </c>
      <c r="M140" s="19">
        <f t="shared" si="77"/>
        <v>-3.4694921709605726</v>
      </c>
      <c r="N140" s="19">
        <f t="shared" si="78"/>
        <v>9.4247779607693793</v>
      </c>
      <c r="O140" s="19">
        <f t="shared" si="79"/>
        <v>-2.7646015351590254</v>
      </c>
      <c r="P140" s="19">
        <f t="shared" si="80"/>
        <v>-158.40000000000043</v>
      </c>
      <c r="Q140" s="19">
        <f t="shared" si="109"/>
        <v>105.5531723354347</v>
      </c>
      <c r="R140" s="19">
        <f t="shared" si="81"/>
        <v>0.22087473161080268</v>
      </c>
      <c r="S140" s="19">
        <f t="shared" si="82"/>
        <v>-0.55786589153295241</v>
      </c>
      <c r="T140" s="4" t="s">
        <v>0</v>
      </c>
      <c r="U140" s="4">
        <f t="shared" si="83"/>
        <v>2501</v>
      </c>
      <c r="V140" s="19">
        <f t="shared" si="57"/>
        <v>29.177138151070675</v>
      </c>
      <c r="W140" s="19">
        <f t="shared" si="58"/>
        <v>137.33542868511469</v>
      </c>
      <c r="X140" s="8">
        <f t="shared" si="84"/>
        <v>5</v>
      </c>
      <c r="Y140" s="4">
        <f t="shared" si="59"/>
        <v>12</v>
      </c>
      <c r="Z140" s="8">
        <f t="shared" si="85"/>
        <v>1011.1999999999999</v>
      </c>
      <c r="AA140" s="4">
        <f t="shared" si="86"/>
        <v>0</v>
      </c>
      <c r="AB140" s="4">
        <f t="shared" si="87"/>
        <v>0</v>
      </c>
      <c r="AC140" s="4" t="str">
        <f t="shared" si="88"/>
        <v>G0</v>
      </c>
      <c r="AD140" s="4">
        <f t="shared" si="89"/>
        <v>0</v>
      </c>
      <c r="AE140" s="4">
        <f t="shared" si="90"/>
        <v>11.299999999999976</v>
      </c>
      <c r="AF140" s="19">
        <f t="shared" si="60"/>
        <v>1.979203371761562</v>
      </c>
      <c r="AG140" s="19">
        <f t="shared" si="61"/>
        <v>0.31415926535897931</v>
      </c>
      <c r="AH140" s="19"/>
      <c r="AI140" s="19">
        <f t="shared" si="62"/>
        <v>28.085563280956794</v>
      </c>
      <c r="AJ140" s="19">
        <f t="shared" si="63"/>
        <v>137.53263877051953</v>
      </c>
      <c r="AK140" s="19"/>
      <c r="AL140" s="19">
        <f t="shared" si="64"/>
        <v>-8.6496335695405655</v>
      </c>
      <c r="AM140" s="19">
        <f t="shared" si="65"/>
        <v>-3.7430306868206613</v>
      </c>
      <c r="AN140" s="19">
        <f t="shared" si="91"/>
        <v>9.4247779607693793</v>
      </c>
      <c r="AO140" s="19">
        <f t="shared" si="92"/>
        <v>-2.7331856086231276</v>
      </c>
      <c r="AP140" s="19">
        <f t="shared" si="93"/>
        <v>-156.60000000000042</v>
      </c>
      <c r="AQ140" s="19">
        <f t="shared" si="110"/>
        <v>105.5531723354347</v>
      </c>
      <c r="AR140" s="19">
        <f t="shared" si="94"/>
        <v>-0.2382887343808642</v>
      </c>
      <c r="AS140" s="19">
        <f t="shared" si="95"/>
        <v>0.55065277541039048</v>
      </c>
      <c r="AT140" s="4" t="s">
        <v>0</v>
      </c>
      <c r="AU140" s="4">
        <f t="shared" si="96"/>
        <v>2502</v>
      </c>
      <c r="AV140" s="19">
        <f t="shared" si="66"/>
        <v>27.847274546575932</v>
      </c>
      <c r="AW140" s="19">
        <f t="shared" si="67"/>
        <v>138.08329154592991</v>
      </c>
      <c r="AX140" s="8">
        <f t="shared" si="97"/>
        <v>5</v>
      </c>
      <c r="AY140" s="4">
        <f t="shared" si="98"/>
        <v>12</v>
      </c>
      <c r="AZ140" s="8">
        <f t="shared" si="99"/>
        <v>1011.3</v>
      </c>
      <c r="BA140" s="4">
        <f t="shared" si="100"/>
        <v>0</v>
      </c>
      <c r="BB140" s="4">
        <f t="shared" si="101"/>
        <v>0</v>
      </c>
      <c r="BC140" s="4" t="str">
        <f t="shared" si="102"/>
        <v>G0</v>
      </c>
      <c r="BD140" s="4">
        <f t="shared" si="103"/>
        <v>0</v>
      </c>
      <c r="BE140" s="19">
        <f t="shared" si="104"/>
        <v>0.94243903870923951</v>
      </c>
      <c r="BF140" s="19">
        <f t="shared" si="105"/>
        <v>1.5257247671668943</v>
      </c>
      <c r="BG140" s="19">
        <f t="shared" si="106"/>
        <v>-29.35168477742079</v>
      </c>
      <c r="BH140" s="1" t="str">
        <f t="shared" si="107"/>
        <v>T,2501,29.2,137.3,5,12,1011.2,0,0,G0,0</v>
      </c>
      <c r="BI140" s="1" t="str">
        <f t="shared" si="108"/>
        <v>T,2502,27.8,138.1,5,12,1011.3,0,0,G0,0</v>
      </c>
      <c r="BJ140" s="1" t="str">
        <f t="shared" si="68"/>
        <v>T,2501,29.2,137.3,5,12,1011.2,0,0,G0,0|T,2502,27.8,138.1,5,12,1011.3,0,0,G0,0|</v>
      </c>
      <c r="BK140" s="1" t="str">
        <f t="shared" si="69"/>
        <v>29.0,137.9,5.0,9.4,0.0,105.6,-158.4,105.6</v>
      </c>
    </row>
    <row r="141" spans="1:63" x14ac:dyDescent="0.2">
      <c r="A141" s="4">
        <f t="shared" si="111"/>
        <v>11.299999999999976</v>
      </c>
      <c r="B141" s="4">
        <f t="shared" si="70"/>
        <v>56.499999999999879</v>
      </c>
      <c r="C141" s="4">
        <f t="shared" si="71"/>
        <v>0</v>
      </c>
      <c r="D141" s="4">
        <v>1</v>
      </c>
      <c r="E141" s="4">
        <f t="shared" si="72"/>
        <v>11.299999999999976</v>
      </c>
      <c r="F141" s="19">
        <f t="shared" si="56"/>
        <v>1.979203371761562</v>
      </c>
      <c r="G141" s="19">
        <f t="shared" si="73"/>
        <v>0.31415926535897931</v>
      </c>
      <c r="H141" s="19"/>
      <c r="I141" s="19">
        <f t="shared" si="74"/>
        <v>28.085563280956794</v>
      </c>
      <c r="J141" s="19">
        <f t="shared" si="75"/>
        <v>137.53263877051953</v>
      </c>
      <c r="K141" s="19"/>
      <c r="L141" s="19">
        <f t="shared" si="76"/>
        <v>-8.6496335695405655</v>
      </c>
      <c r="M141" s="19">
        <f t="shared" si="77"/>
        <v>-3.7430306868206613</v>
      </c>
      <c r="N141" s="19">
        <f t="shared" si="78"/>
        <v>9.4247779607693793</v>
      </c>
      <c r="O141" s="19">
        <f t="shared" si="79"/>
        <v>-2.7331856086231276</v>
      </c>
      <c r="P141" s="19">
        <f t="shared" si="80"/>
        <v>-156.60000000000042</v>
      </c>
      <c r="Q141" s="19">
        <f t="shared" si="109"/>
        <v>106.49561137414393</v>
      </c>
      <c r="R141" s="19">
        <f t="shared" si="81"/>
        <v>0.2382887343808642</v>
      </c>
      <c r="S141" s="19">
        <f t="shared" si="82"/>
        <v>-0.55065277541039048</v>
      </c>
      <c r="T141" s="4" t="s">
        <v>0</v>
      </c>
      <c r="U141" s="4">
        <f t="shared" si="83"/>
        <v>2501</v>
      </c>
      <c r="V141" s="19">
        <f t="shared" si="57"/>
        <v>28.323852015337657</v>
      </c>
      <c r="W141" s="19">
        <f t="shared" si="58"/>
        <v>136.98198599510914</v>
      </c>
      <c r="X141" s="8">
        <f t="shared" si="84"/>
        <v>5</v>
      </c>
      <c r="Y141" s="4">
        <f t="shared" si="59"/>
        <v>12</v>
      </c>
      <c r="Z141" s="8">
        <f t="shared" si="85"/>
        <v>1011.3</v>
      </c>
      <c r="AA141" s="4">
        <f t="shared" si="86"/>
        <v>0</v>
      </c>
      <c r="AB141" s="4">
        <f t="shared" si="87"/>
        <v>0</v>
      </c>
      <c r="AC141" s="4" t="str">
        <f t="shared" si="88"/>
        <v>G0</v>
      </c>
      <c r="AD141" s="4">
        <f t="shared" si="89"/>
        <v>0</v>
      </c>
      <c r="AE141" s="4">
        <f t="shared" si="90"/>
        <v>11.399999999999975</v>
      </c>
      <c r="AF141" s="19">
        <f t="shared" si="60"/>
        <v>2.0106192982974598</v>
      </c>
      <c r="AG141" s="19">
        <f t="shared" si="61"/>
        <v>0.31415926535897931</v>
      </c>
      <c r="AH141" s="19"/>
      <c r="AI141" s="19">
        <f t="shared" si="62"/>
        <v>27.226621253048037</v>
      </c>
      <c r="AJ141" s="19">
        <f t="shared" si="63"/>
        <v>137.14481157398069</v>
      </c>
      <c r="AK141" s="19"/>
      <c r="AL141" s="19">
        <f t="shared" si="64"/>
        <v>-8.5277940623896917</v>
      </c>
      <c r="AM141" s="19">
        <f t="shared" si="65"/>
        <v>-4.012875283294429</v>
      </c>
      <c r="AN141" s="19">
        <f t="shared" si="91"/>
        <v>9.4247779607693793</v>
      </c>
      <c r="AO141" s="19">
        <f t="shared" si="92"/>
        <v>-2.7017696820872299</v>
      </c>
      <c r="AP141" s="19">
        <f t="shared" si="93"/>
        <v>-154.80000000000044</v>
      </c>
      <c r="AQ141" s="19">
        <f t="shared" si="110"/>
        <v>106.49561137414393</v>
      </c>
      <c r="AR141" s="19">
        <f t="shared" si="94"/>
        <v>-0.25546757493903938</v>
      </c>
      <c r="AS141" s="19">
        <f t="shared" si="95"/>
        <v>0.54289623147961363</v>
      </c>
      <c r="AT141" s="4" t="s">
        <v>0</v>
      </c>
      <c r="AU141" s="4">
        <f t="shared" si="96"/>
        <v>2502</v>
      </c>
      <c r="AV141" s="19">
        <f t="shared" si="66"/>
        <v>26.971153678108998</v>
      </c>
      <c r="AW141" s="19">
        <f t="shared" si="67"/>
        <v>137.68770780546029</v>
      </c>
      <c r="AX141" s="8">
        <f t="shared" si="97"/>
        <v>5</v>
      </c>
      <c r="AY141" s="4">
        <f t="shared" si="98"/>
        <v>12</v>
      </c>
      <c r="AZ141" s="8">
        <f t="shared" si="99"/>
        <v>1011.4</v>
      </c>
      <c r="BA141" s="4">
        <f t="shared" si="100"/>
        <v>0</v>
      </c>
      <c r="BB141" s="4">
        <f t="shared" si="101"/>
        <v>0</v>
      </c>
      <c r="BC141" s="4" t="str">
        <f t="shared" si="102"/>
        <v>G0</v>
      </c>
      <c r="BD141" s="4">
        <f t="shared" si="103"/>
        <v>0</v>
      </c>
      <c r="BE141" s="19">
        <f t="shared" si="104"/>
        <v>0.94243903870923185</v>
      </c>
      <c r="BF141" s="19">
        <f t="shared" si="105"/>
        <v>1.5257247671668981</v>
      </c>
      <c r="BG141" s="19">
        <f t="shared" si="106"/>
        <v>-27.551684777421219</v>
      </c>
      <c r="BH141" s="1" t="str">
        <f t="shared" si="107"/>
        <v>T,2501,28.3,137.0,5,12,1011.3,0,0,G0,0</v>
      </c>
      <c r="BI141" s="1" t="str">
        <f t="shared" si="108"/>
        <v>T,2502,27.0,137.7,5,12,1011.4,0,0,G0,0</v>
      </c>
      <c r="BJ141" s="1" t="str">
        <f t="shared" si="68"/>
        <v/>
      </c>
      <c r="BK141" s="1" t="str">
        <f t="shared" si="69"/>
        <v>28.1,137.5,5.0,9.4,0.0,106.5,-156.6,106.5</v>
      </c>
    </row>
    <row r="142" spans="1:63" x14ac:dyDescent="0.2">
      <c r="A142" s="4">
        <f t="shared" si="111"/>
        <v>11.399999999999975</v>
      </c>
      <c r="B142" s="4">
        <f t="shared" si="70"/>
        <v>56.999999999999872</v>
      </c>
      <c r="C142" s="4">
        <f t="shared" si="71"/>
        <v>1</v>
      </c>
      <c r="D142" s="4">
        <v>1</v>
      </c>
      <c r="E142" s="4">
        <f t="shared" si="72"/>
        <v>11.399999999999975</v>
      </c>
      <c r="F142" s="19">
        <f t="shared" si="56"/>
        <v>2.0106192982974598</v>
      </c>
      <c r="G142" s="19">
        <f t="shared" si="73"/>
        <v>0.31415926535897931</v>
      </c>
      <c r="H142" s="19"/>
      <c r="I142" s="19">
        <f t="shared" si="74"/>
        <v>27.226621253048037</v>
      </c>
      <c r="J142" s="19">
        <f t="shared" si="75"/>
        <v>137.14481157398069</v>
      </c>
      <c r="K142" s="19"/>
      <c r="L142" s="19">
        <f t="shared" si="76"/>
        <v>-8.5277940623896917</v>
      </c>
      <c r="M142" s="19">
        <f t="shared" si="77"/>
        <v>-4.012875283294429</v>
      </c>
      <c r="N142" s="19">
        <f t="shared" si="78"/>
        <v>9.4247779607693793</v>
      </c>
      <c r="O142" s="19">
        <f t="shared" si="79"/>
        <v>-2.7017696820872299</v>
      </c>
      <c r="P142" s="19">
        <f t="shared" si="80"/>
        <v>-154.80000000000044</v>
      </c>
      <c r="Q142" s="19">
        <f t="shared" si="109"/>
        <v>107.43805041285317</v>
      </c>
      <c r="R142" s="19">
        <f t="shared" si="81"/>
        <v>0.25546757493903938</v>
      </c>
      <c r="S142" s="19">
        <f t="shared" si="82"/>
        <v>-0.54289623147961363</v>
      </c>
      <c r="T142" s="4" t="s">
        <v>0</v>
      </c>
      <c r="U142" s="4">
        <f t="shared" si="83"/>
        <v>2501</v>
      </c>
      <c r="V142" s="19">
        <f t="shared" si="57"/>
        <v>27.482088827987077</v>
      </c>
      <c r="W142" s="19">
        <f t="shared" si="58"/>
        <v>136.60191534250109</v>
      </c>
      <c r="X142" s="8">
        <f t="shared" si="84"/>
        <v>5</v>
      </c>
      <c r="Y142" s="4">
        <f t="shared" si="59"/>
        <v>12</v>
      </c>
      <c r="Z142" s="8">
        <f t="shared" si="85"/>
        <v>1011.4</v>
      </c>
      <c r="AA142" s="4">
        <f t="shared" si="86"/>
        <v>0</v>
      </c>
      <c r="AB142" s="4">
        <f t="shared" si="87"/>
        <v>0</v>
      </c>
      <c r="AC142" s="4" t="str">
        <f t="shared" si="88"/>
        <v>G0</v>
      </c>
      <c r="AD142" s="4">
        <f t="shared" si="89"/>
        <v>0</v>
      </c>
      <c r="AE142" s="4">
        <f t="shared" si="90"/>
        <v>11.499999999999975</v>
      </c>
      <c r="AF142" s="19">
        <f t="shared" si="60"/>
        <v>2.0420352248333575</v>
      </c>
      <c r="AG142" s="19">
        <f t="shared" si="61"/>
        <v>0.31415926535897931</v>
      </c>
      <c r="AH142" s="19"/>
      <c r="AI142" s="19">
        <f t="shared" si="62"/>
        <v>26.380285007813811</v>
      </c>
      <c r="AJ142" s="19">
        <f t="shared" si="63"/>
        <v>136.73019572565116</v>
      </c>
      <c r="AK142" s="19"/>
      <c r="AL142" s="19">
        <f t="shared" si="64"/>
        <v>-8.3975386520722939</v>
      </c>
      <c r="AM142" s="19">
        <f t="shared" si="65"/>
        <v>-4.2787596563438894</v>
      </c>
      <c r="AN142" s="19">
        <f t="shared" si="91"/>
        <v>9.4247779607693811</v>
      </c>
      <c r="AO142" s="19">
        <f t="shared" si="92"/>
        <v>-2.6703537555513321</v>
      </c>
      <c r="AP142" s="19">
        <f t="shared" si="93"/>
        <v>-153.00000000000045</v>
      </c>
      <c r="AQ142" s="19">
        <f t="shared" si="110"/>
        <v>107.43805041285317</v>
      </c>
      <c r="AR142" s="19">
        <f t="shared" si="94"/>
        <v>-0.27239429984372382</v>
      </c>
      <c r="AS142" s="19">
        <f t="shared" si="95"/>
        <v>0.5346039145130228</v>
      </c>
      <c r="AT142" s="4" t="s">
        <v>0</v>
      </c>
      <c r="AU142" s="4">
        <f t="shared" si="96"/>
        <v>2502</v>
      </c>
      <c r="AV142" s="19">
        <f t="shared" si="66"/>
        <v>26.107890707970085</v>
      </c>
      <c r="AW142" s="19">
        <f t="shared" si="67"/>
        <v>137.26479964016417</v>
      </c>
      <c r="AX142" s="8">
        <f t="shared" si="97"/>
        <v>5</v>
      </c>
      <c r="AY142" s="4">
        <f t="shared" si="98"/>
        <v>12</v>
      </c>
      <c r="AZ142" s="8">
        <f t="shared" si="99"/>
        <v>1011.5</v>
      </c>
      <c r="BA142" s="4">
        <f t="shared" si="100"/>
        <v>0</v>
      </c>
      <c r="BB142" s="4">
        <f t="shared" si="101"/>
        <v>0</v>
      </c>
      <c r="BC142" s="4" t="str">
        <f t="shared" si="102"/>
        <v>G0</v>
      </c>
      <c r="BD142" s="4">
        <f t="shared" si="103"/>
        <v>0</v>
      </c>
      <c r="BE142" s="19">
        <f t="shared" si="104"/>
        <v>0.94243903870923496</v>
      </c>
      <c r="BF142" s="19">
        <f t="shared" si="105"/>
        <v>1.5257247671669074</v>
      </c>
      <c r="BG142" s="19">
        <f t="shared" si="106"/>
        <v>-25.751684777421143</v>
      </c>
      <c r="BH142" s="1" t="str">
        <f t="shared" si="107"/>
        <v>T,2501,27.5,136.6,5,12,1011.4,0,0,G0,0</v>
      </c>
      <c r="BI142" s="1" t="str">
        <f t="shared" si="108"/>
        <v>T,2502,26.1,137.3,5,12,1011.5,0,0,G0,0</v>
      </c>
      <c r="BJ142" s="1" t="str">
        <f t="shared" si="68"/>
        <v>T,2501,27.5,136.6,5,12,1011.4,0,0,G0,0|T,2502,26.1,137.3,5,12,1011.5,0,0,G0,0|</v>
      </c>
      <c r="BK142" s="1" t="str">
        <f t="shared" si="69"/>
        <v>27.2,137.1,5.0,9.4,0.0,107.4,-154.8,107.4</v>
      </c>
    </row>
    <row r="143" spans="1:63" x14ac:dyDescent="0.2">
      <c r="A143" s="4">
        <f t="shared" si="111"/>
        <v>11.499999999999975</v>
      </c>
      <c r="B143" s="4">
        <f t="shared" si="70"/>
        <v>57.499999999999872</v>
      </c>
      <c r="C143" s="4">
        <f t="shared" si="71"/>
        <v>0</v>
      </c>
      <c r="D143" s="4">
        <v>1</v>
      </c>
      <c r="E143" s="4">
        <f t="shared" si="72"/>
        <v>11.499999999999975</v>
      </c>
      <c r="F143" s="19">
        <f t="shared" si="56"/>
        <v>2.0420352248333575</v>
      </c>
      <c r="G143" s="19">
        <f t="shared" si="73"/>
        <v>0.31415926535897931</v>
      </c>
      <c r="H143" s="19"/>
      <c r="I143" s="19">
        <f t="shared" si="74"/>
        <v>26.380285007813811</v>
      </c>
      <c r="J143" s="19">
        <f t="shared" si="75"/>
        <v>136.73019572565116</v>
      </c>
      <c r="K143" s="19"/>
      <c r="L143" s="19">
        <f t="shared" si="76"/>
        <v>-8.3975386520722939</v>
      </c>
      <c r="M143" s="19">
        <f t="shared" si="77"/>
        <v>-4.2787596563438894</v>
      </c>
      <c r="N143" s="19">
        <f t="shared" si="78"/>
        <v>9.4247779607693811</v>
      </c>
      <c r="O143" s="19">
        <f t="shared" si="79"/>
        <v>-2.6703537555513321</v>
      </c>
      <c r="P143" s="19">
        <f t="shared" si="80"/>
        <v>-153.00000000000045</v>
      </c>
      <c r="Q143" s="19">
        <f t="shared" si="109"/>
        <v>108.38048945156241</v>
      </c>
      <c r="R143" s="19">
        <f t="shared" si="81"/>
        <v>0.27239429984372382</v>
      </c>
      <c r="S143" s="19">
        <f t="shared" si="82"/>
        <v>-0.5346039145130228</v>
      </c>
      <c r="T143" s="4" t="s">
        <v>0</v>
      </c>
      <c r="U143" s="4">
        <f t="shared" si="83"/>
        <v>2501</v>
      </c>
      <c r="V143" s="19">
        <f t="shared" si="57"/>
        <v>26.652679307657536</v>
      </c>
      <c r="W143" s="19">
        <f t="shared" si="58"/>
        <v>136.19559181113814</v>
      </c>
      <c r="X143" s="8">
        <f t="shared" si="84"/>
        <v>5</v>
      </c>
      <c r="Y143" s="4">
        <f t="shared" si="59"/>
        <v>12</v>
      </c>
      <c r="Z143" s="8">
        <f t="shared" si="85"/>
        <v>1011.5</v>
      </c>
      <c r="AA143" s="4">
        <f t="shared" si="86"/>
        <v>0</v>
      </c>
      <c r="AB143" s="4">
        <f t="shared" si="87"/>
        <v>0</v>
      </c>
      <c r="AC143" s="4" t="str">
        <f t="shared" si="88"/>
        <v>G0</v>
      </c>
      <c r="AD143" s="4">
        <f t="shared" si="89"/>
        <v>0</v>
      </c>
      <c r="AE143" s="4">
        <f t="shared" si="90"/>
        <v>11.599999999999975</v>
      </c>
      <c r="AF143" s="19">
        <f t="shared" si="60"/>
        <v>2.0734511513692557</v>
      </c>
      <c r="AG143" s="19">
        <f t="shared" si="61"/>
        <v>0.31415926535897931</v>
      </c>
      <c r="AH143" s="19"/>
      <c r="AI143" s="19">
        <f t="shared" si="62"/>
        <v>25.547389776948748</v>
      </c>
      <c r="AJ143" s="19">
        <f t="shared" si="63"/>
        <v>136.28920040131601</v>
      </c>
      <c r="AK143" s="19"/>
      <c r="AL143" s="19">
        <f t="shared" si="64"/>
        <v>-8.2589958849524248</v>
      </c>
      <c r="AM143" s="19">
        <f t="shared" si="65"/>
        <v>-4.5404214101934564</v>
      </c>
      <c r="AN143" s="19">
        <f t="shared" si="91"/>
        <v>9.4247779607693793</v>
      </c>
      <c r="AO143" s="19">
        <f t="shared" si="92"/>
        <v>-2.6389378290154339</v>
      </c>
      <c r="AP143" s="19">
        <f t="shared" si="93"/>
        <v>-151.20000000000044</v>
      </c>
      <c r="AQ143" s="19">
        <f t="shared" si="110"/>
        <v>108.38048945156243</v>
      </c>
      <c r="AR143" s="19">
        <f t="shared" si="94"/>
        <v>-0.28905220446102514</v>
      </c>
      <c r="AS143" s="19">
        <f t="shared" si="95"/>
        <v>0.5257840080263203</v>
      </c>
      <c r="AT143" s="4" t="s">
        <v>0</v>
      </c>
      <c r="AU143" s="4">
        <f t="shared" si="96"/>
        <v>2502</v>
      </c>
      <c r="AV143" s="19">
        <f t="shared" si="66"/>
        <v>25.258337572487722</v>
      </c>
      <c r="AW143" s="19">
        <f t="shared" si="67"/>
        <v>136.81498440934232</v>
      </c>
      <c r="AX143" s="8">
        <f t="shared" si="97"/>
        <v>5</v>
      </c>
      <c r="AY143" s="4">
        <f t="shared" si="98"/>
        <v>12</v>
      </c>
      <c r="AZ143" s="8">
        <f t="shared" si="99"/>
        <v>1011.6</v>
      </c>
      <c r="BA143" s="4">
        <f t="shared" si="100"/>
        <v>0</v>
      </c>
      <c r="BB143" s="4">
        <f t="shared" si="101"/>
        <v>0</v>
      </c>
      <c r="BC143" s="4" t="str">
        <f t="shared" si="102"/>
        <v>G0</v>
      </c>
      <c r="BD143" s="4">
        <f t="shared" si="103"/>
        <v>0</v>
      </c>
      <c r="BE143" s="19">
        <f t="shared" si="104"/>
        <v>0.94243903870925716</v>
      </c>
      <c r="BF143" s="19">
        <f t="shared" si="105"/>
        <v>1.5257247671668968</v>
      </c>
      <c r="BG143" s="19">
        <f t="shared" si="106"/>
        <v>-23.951684777419683</v>
      </c>
      <c r="BH143" s="1" t="str">
        <f t="shared" si="107"/>
        <v>T,2501,26.7,136.2,5,12,1011.5,0,0,G0,0</v>
      </c>
      <c r="BI143" s="1" t="str">
        <f t="shared" si="108"/>
        <v>T,2502,25.3,136.8,5,12,1011.6,0,0,G0,0</v>
      </c>
      <c r="BJ143" s="1" t="str">
        <f t="shared" si="68"/>
        <v/>
      </c>
      <c r="BK143" s="1" t="str">
        <f t="shared" si="69"/>
        <v>26.4,136.7,5.0,9.4,0.0,108.4,-153.0,108.4</v>
      </c>
    </row>
    <row r="144" spans="1:63" x14ac:dyDescent="0.2">
      <c r="A144" s="4">
        <f t="shared" si="111"/>
        <v>11.599999999999975</v>
      </c>
      <c r="B144" s="4">
        <f t="shared" si="70"/>
        <v>57.999999999999872</v>
      </c>
      <c r="C144" s="4">
        <f t="shared" si="71"/>
        <v>1</v>
      </c>
      <c r="D144" s="4">
        <v>1</v>
      </c>
      <c r="E144" s="4">
        <f t="shared" si="72"/>
        <v>11.599999999999975</v>
      </c>
      <c r="F144" s="19">
        <f t="shared" si="56"/>
        <v>2.0734511513692557</v>
      </c>
      <c r="G144" s="19">
        <f t="shared" si="73"/>
        <v>0.31415926535897931</v>
      </c>
      <c r="H144" s="19"/>
      <c r="I144" s="19">
        <f t="shared" si="74"/>
        <v>25.547389776948748</v>
      </c>
      <c r="J144" s="19">
        <f t="shared" si="75"/>
        <v>136.28920040131601</v>
      </c>
      <c r="K144" s="19"/>
      <c r="L144" s="19">
        <f t="shared" si="76"/>
        <v>-8.2589958849524248</v>
      </c>
      <c r="M144" s="19">
        <f t="shared" si="77"/>
        <v>-4.5404214101934564</v>
      </c>
      <c r="N144" s="19">
        <f t="shared" si="78"/>
        <v>9.4247779607693793</v>
      </c>
      <c r="O144" s="19">
        <f t="shared" si="79"/>
        <v>-2.6389378290154339</v>
      </c>
      <c r="P144" s="19">
        <f t="shared" si="80"/>
        <v>-151.20000000000044</v>
      </c>
      <c r="Q144" s="19">
        <f t="shared" si="109"/>
        <v>109.32292849027166</v>
      </c>
      <c r="R144" s="19">
        <f t="shared" si="81"/>
        <v>0.28905220446102514</v>
      </c>
      <c r="S144" s="19">
        <f t="shared" si="82"/>
        <v>-0.5257840080263203</v>
      </c>
      <c r="T144" s="4" t="s">
        <v>0</v>
      </c>
      <c r="U144" s="4">
        <f t="shared" si="83"/>
        <v>2501</v>
      </c>
      <c r="V144" s="19">
        <f t="shared" si="57"/>
        <v>25.836441981409774</v>
      </c>
      <c r="W144" s="19">
        <f t="shared" si="58"/>
        <v>135.7634163932897</v>
      </c>
      <c r="X144" s="8">
        <f t="shared" si="84"/>
        <v>5</v>
      </c>
      <c r="Y144" s="4">
        <f t="shared" si="59"/>
        <v>12</v>
      </c>
      <c r="Z144" s="8">
        <f t="shared" si="85"/>
        <v>1011.6</v>
      </c>
      <c r="AA144" s="4">
        <f t="shared" si="86"/>
        <v>0</v>
      </c>
      <c r="AB144" s="4">
        <f t="shared" si="87"/>
        <v>0</v>
      </c>
      <c r="AC144" s="4" t="str">
        <f t="shared" si="88"/>
        <v>G0</v>
      </c>
      <c r="AD144" s="4">
        <f t="shared" si="89"/>
        <v>0</v>
      </c>
      <c r="AE144" s="4">
        <f t="shared" si="90"/>
        <v>11.699999999999974</v>
      </c>
      <c r="AF144" s="19">
        <f t="shared" si="60"/>
        <v>2.1048670779051535</v>
      </c>
      <c r="AG144" s="19">
        <f t="shared" si="61"/>
        <v>0.31415926535897931</v>
      </c>
      <c r="AH144" s="19"/>
      <c r="AI144" s="19">
        <f t="shared" si="62"/>
        <v>24.728757527489066</v>
      </c>
      <c r="AJ144" s="19">
        <f t="shared" si="63"/>
        <v>135.82226081011842</v>
      </c>
      <c r="AK144" s="19"/>
      <c r="AL144" s="19">
        <f t="shared" si="64"/>
        <v>-8.1123024860147694</v>
      </c>
      <c r="AM144" s="19">
        <f t="shared" si="65"/>
        <v>-4.7976023162828776</v>
      </c>
      <c r="AN144" s="19">
        <f t="shared" si="91"/>
        <v>9.4247779607693811</v>
      </c>
      <c r="AO144" s="19">
        <f t="shared" si="92"/>
        <v>-2.6075219024795362</v>
      </c>
      <c r="AP144" s="19">
        <f t="shared" si="93"/>
        <v>-149.40000000000046</v>
      </c>
      <c r="AQ144" s="19">
        <f t="shared" si="110"/>
        <v>109.32292849027166</v>
      </c>
      <c r="AR144" s="19">
        <f t="shared" si="94"/>
        <v>-0.30542484945021869</v>
      </c>
      <c r="AS144" s="19">
        <f t="shared" si="95"/>
        <v>0.51644521620236861</v>
      </c>
      <c r="AT144" s="4" t="s">
        <v>0</v>
      </c>
      <c r="AU144" s="4">
        <f t="shared" si="96"/>
        <v>2502</v>
      </c>
      <c r="AV144" s="19">
        <f t="shared" si="66"/>
        <v>24.423332678038847</v>
      </c>
      <c r="AW144" s="19">
        <f t="shared" si="67"/>
        <v>136.33870602632078</v>
      </c>
      <c r="AX144" s="8">
        <f t="shared" si="97"/>
        <v>5</v>
      </c>
      <c r="AY144" s="4">
        <f t="shared" si="98"/>
        <v>12</v>
      </c>
      <c r="AZ144" s="8">
        <f t="shared" si="99"/>
        <v>1011.6999999999999</v>
      </c>
      <c r="BA144" s="4">
        <f t="shared" si="100"/>
        <v>0</v>
      </c>
      <c r="BB144" s="4">
        <f t="shared" si="101"/>
        <v>0</v>
      </c>
      <c r="BC144" s="4" t="str">
        <f t="shared" si="102"/>
        <v>G0</v>
      </c>
      <c r="BD144" s="4">
        <f t="shared" si="103"/>
        <v>0</v>
      </c>
      <c r="BE144" s="19">
        <f t="shared" si="104"/>
        <v>0.94243903870923607</v>
      </c>
      <c r="BF144" s="19">
        <f t="shared" si="105"/>
        <v>1.5257247671669019</v>
      </c>
      <c r="BG144" s="19">
        <f t="shared" si="106"/>
        <v>-22.151684777420787</v>
      </c>
      <c r="BH144" s="1" t="str">
        <f t="shared" si="107"/>
        <v>T,2501,25.8,135.8,5,12,1011.6,0,0,G0,0</v>
      </c>
      <c r="BI144" s="1" t="str">
        <f t="shared" si="108"/>
        <v>T,2502,24.4,136.3,5,12,1011.7,0,0,G0,0</v>
      </c>
      <c r="BJ144" s="1" t="str">
        <f t="shared" si="68"/>
        <v>T,2501,25.8,135.8,5,12,1011.6,0,0,G0,0|T,2502,24.4,136.3,5,12,1011.7,0,0,G0,0|</v>
      </c>
      <c r="BK144" s="1" t="str">
        <f t="shared" si="69"/>
        <v>25.5,136.3,5.0,9.4,0.0,109.3,-151.2,109.3</v>
      </c>
    </row>
    <row r="145" spans="1:63" x14ac:dyDescent="0.2">
      <c r="A145" s="4">
        <f t="shared" si="111"/>
        <v>11.699999999999974</v>
      </c>
      <c r="B145" s="4">
        <f t="shared" si="70"/>
        <v>58.499999999999872</v>
      </c>
      <c r="C145" s="4">
        <f t="shared" si="71"/>
        <v>0</v>
      </c>
      <c r="D145" s="4">
        <v>1</v>
      </c>
      <c r="E145" s="4">
        <f t="shared" si="72"/>
        <v>11.699999999999974</v>
      </c>
      <c r="F145" s="19">
        <f t="shared" si="56"/>
        <v>2.1048670779051535</v>
      </c>
      <c r="G145" s="19">
        <f t="shared" si="73"/>
        <v>0.31415926535897931</v>
      </c>
      <c r="H145" s="19"/>
      <c r="I145" s="19">
        <f t="shared" si="74"/>
        <v>24.728757527489066</v>
      </c>
      <c r="J145" s="19">
        <f t="shared" si="75"/>
        <v>135.82226081011842</v>
      </c>
      <c r="K145" s="19"/>
      <c r="L145" s="19">
        <f t="shared" si="76"/>
        <v>-8.1123024860147694</v>
      </c>
      <c r="M145" s="19">
        <f t="shared" si="77"/>
        <v>-4.7976023162828776</v>
      </c>
      <c r="N145" s="19">
        <f t="shared" si="78"/>
        <v>9.4247779607693811</v>
      </c>
      <c r="O145" s="19">
        <f t="shared" si="79"/>
        <v>-2.6075219024795362</v>
      </c>
      <c r="P145" s="19">
        <f t="shared" si="80"/>
        <v>-149.40000000000046</v>
      </c>
      <c r="Q145" s="19">
        <f t="shared" si="109"/>
        <v>110.2653675289809</v>
      </c>
      <c r="R145" s="19">
        <f t="shared" si="81"/>
        <v>0.30542484945021869</v>
      </c>
      <c r="S145" s="19">
        <f t="shared" si="82"/>
        <v>-0.51644521620236861</v>
      </c>
      <c r="T145" s="4" t="s">
        <v>0</v>
      </c>
      <c r="U145" s="4">
        <f t="shared" si="83"/>
        <v>2501</v>
      </c>
      <c r="V145" s="19">
        <f t="shared" si="57"/>
        <v>25.034182376939285</v>
      </c>
      <c r="W145" s="19">
        <f t="shared" si="58"/>
        <v>135.30581559391607</v>
      </c>
      <c r="X145" s="8">
        <f t="shared" si="84"/>
        <v>5</v>
      </c>
      <c r="Y145" s="4">
        <f t="shared" si="59"/>
        <v>12</v>
      </c>
      <c r="Z145" s="8">
        <f t="shared" si="85"/>
        <v>1011.6999999999999</v>
      </c>
      <c r="AA145" s="4">
        <f t="shared" si="86"/>
        <v>0</v>
      </c>
      <c r="AB145" s="4">
        <f t="shared" si="87"/>
        <v>0</v>
      </c>
      <c r="AC145" s="4" t="str">
        <f t="shared" si="88"/>
        <v>G0</v>
      </c>
      <c r="AD145" s="4">
        <f t="shared" si="89"/>
        <v>0</v>
      </c>
      <c r="AE145" s="4">
        <f t="shared" si="90"/>
        <v>11.799999999999974</v>
      </c>
      <c r="AF145" s="19">
        <f t="shared" si="60"/>
        <v>2.1362830044410512</v>
      </c>
      <c r="AG145" s="19">
        <f t="shared" si="61"/>
        <v>0.31415926535897931</v>
      </c>
      <c r="AH145" s="19"/>
      <c r="AI145" s="19">
        <f t="shared" si="62"/>
        <v>23.925196150630306</v>
      </c>
      <c r="AJ145" s="19">
        <f t="shared" si="63"/>
        <v>135.32983776506057</v>
      </c>
      <c r="AK145" s="19"/>
      <c r="AL145" s="19">
        <f t="shared" si="64"/>
        <v>-7.957603223933563</v>
      </c>
      <c r="AM145" s="19">
        <f t="shared" si="65"/>
        <v>-5.0500485681076759</v>
      </c>
      <c r="AN145" s="19">
        <f t="shared" si="91"/>
        <v>9.4247779607693793</v>
      </c>
      <c r="AO145" s="19">
        <f t="shared" si="92"/>
        <v>-2.5761059759436384</v>
      </c>
      <c r="AP145" s="19">
        <f t="shared" si="93"/>
        <v>-147.60000000000045</v>
      </c>
      <c r="AQ145" s="19">
        <f t="shared" si="110"/>
        <v>110.2653675289809</v>
      </c>
      <c r="AR145" s="19">
        <f t="shared" si="94"/>
        <v>-0.32149607698739391</v>
      </c>
      <c r="AS145" s="19">
        <f t="shared" si="95"/>
        <v>0.50659675530121162</v>
      </c>
      <c r="AT145" s="4" t="s">
        <v>0</v>
      </c>
      <c r="AU145" s="4">
        <f t="shared" si="96"/>
        <v>2502</v>
      </c>
      <c r="AV145" s="19">
        <f t="shared" si="66"/>
        <v>23.603700073642912</v>
      </c>
      <c r="AW145" s="19">
        <f t="shared" si="67"/>
        <v>135.83643452036179</v>
      </c>
      <c r="AX145" s="8">
        <f t="shared" si="97"/>
        <v>5</v>
      </c>
      <c r="AY145" s="4">
        <f t="shared" si="98"/>
        <v>12</v>
      </c>
      <c r="AZ145" s="8">
        <f t="shared" si="99"/>
        <v>1011.8</v>
      </c>
      <c r="BA145" s="4">
        <f t="shared" si="100"/>
        <v>0</v>
      </c>
      <c r="BB145" s="4">
        <f t="shared" si="101"/>
        <v>0</v>
      </c>
      <c r="BC145" s="4" t="str">
        <f t="shared" si="102"/>
        <v>G0</v>
      </c>
      <c r="BD145" s="4">
        <f t="shared" si="103"/>
        <v>0</v>
      </c>
      <c r="BE145" s="19">
        <f t="shared" si="104"/>
        <v>0.94243903870923584</v>
      </c>
      <c r="BF145" s="19">
        <f t="shared" si="105"/>
        <v>1.5257247671669061</v>
      </c>
      <c r="BG145" s="19">
        <f t="shared" si="106"/>
        <v>-20.351684777421408</v>
      </c>
      <c r="BH145" s="1" t="str">
        <f t="shared" si="107"/>
        <v>T,2501,25.0,135.3,5,12,1011.7,0,0,G0,0</v>
      </c>
      <c r="BI145" s="1" t="str">
        <f t="shared" si="108"/>
        <v>T,2502,23.6,135.8,5,12,1011.8,0,0,G0,0</v>
      </c>
      <c r="BJ145" s="1" t="str">
        <f t="shared" si="68"/>
        <v/>
      </c>
      <c r="BK145" s="1" t="str">
        <f t="shared" si="69"/>
        <v>24.7,135.8,5.0,9.4,0.0,110.3,-149.4,110.3</v>
      </c>
    </row>
    <row r="146" spans="1:63" x14ac:dyDescent="0.2">
      <c r="A146" s="4">
        <f t="shared" si="111"/>
        <v>11.799999999999974</v>
      </c>
      <c r="B146" s="4">
        <f t="shared" si="70"/>
        <v>58.999999999999865</v>
      </c>
      <c r="C146" s="4">
        <f t="shared" si="71"/>
        <v>1</v>
      </c>
      <c r="D146" s="4">
        <v>1</v>
      </c>
      <c r="E146" s="4">
        <f t="shared" si="72"/>
        <v>11.799999999999974</v>
      </c>
      <c r="F146" s="19">
        <f t="shared" si="56"/>
        <v>2.1362830044410512</v>
      </c>
      <c r="G146" s="19">
        <f t="shared" si="73"/>
        <v>0.31415926535897931</v>
      </c>
      <c r="H146" s="19"/>
      <c r="I146" s="19">
        <f t="shared" si="74"/>
        <v>23.925196150630306</v>
      </c>
      <c r="J146" s="19">
        <f t="shared" si="75"/>
        <v>135.32983776506057</v>
      </c>
      <c r="K146" s="19"/>
      <c r="L146" s="19">
        <f t="shared" si="76"/>
        <v>-7.957603223933563</v>
      </c>
      <c r="M146" s="19">
        <f t="shared" si="77"/>
        <v>-5.0500485681076759</v>
      </c>
      <c r="N146" s="19">
        <f t="shared" si="78"/>
        <v>9.4247779607693793</v>
      </c>
      <c r="O146" s="19">
        <f t="shared" si="79"/>
        <v>-2.5761059759436384</v>
      </c>
      <c r="P146" s="19">
        <f t="shared" si="80"/>
        <v>-147.60000000000045</v>
      </c>
      <c r="Q146" s="19">
        <f t="shared" si="109"/>
        <v>111.20780656769014</v>
      </c>
      <c r="R146" s="19">
        <f t="shared" si="81"/>
        <v>0.32149607698739391</v>
      </c>
      <c r="S146" s="19">
        <f t="shared" si="82"/>
        <v>-0.50659675530121162</v>
      </c>
      <c r="T146" s="4" t="s">
        <v>0</v>
      </c>
      <c r="U146" s="4">
        <f t="shared" si="83"/>
        <v>2501</v>
      </c>
      <c r="V146" s="19">
        <f t="shared" si="57"/>
        <v>24.2466922276177</v>
      </c>
      <c r="W146" s="19">
        <f t="shared" si="58"/>
        <v>134.82324100975936</v>
      </c>
      <c r="X146" s="8">
        <f t="shared" si="84"/>
        <v>5</v>
      </c>
      <c r="Y146" s="4">
        <f t="shared" si="59"/>
        <v>12</v>
      </c>
      <c r="Z146" s="8">
        <f t="shared" si="85"/>
        <v>1011.8</v>
      </c>
      <c r="AA146" s="4">
        <f t="shared" si="86"/>
        <v>0</v>
      </c>
      <c r="AB146" s="4">
        <f t="shared" si="87"/>
        <v>0</v>
      </c>
      <c r="AC146" s="4" t="str">
        <f t="shared" si="88"/>
        <v>G0</v>
      </c>
      <c r="AD146" s="4">
        <f t="shared" si="89"/>
        <v>0</v>
      </c>
      <c r="AE146" s="4">
        <f t="shared" si="90"/>
        <v>11.899999999999974</v>
      </c>
      <c r="AF146" s="19">
        <f t="shared" si="60"/>
        <v>2.167698930976949</v>
      </c>
      <c r="AG146" s="19">
        <f t="shared" si="61"/>
        <v>0.31415926535897931</v>
      </c>
      <c r="AH146" s="19"/>
      <c r="AI146" s="19">
        <f t="shared" si="62"/>
        <v>23.13749866443629</v>
      </c>
      <c r="AJ146" s="19">
        <f t="shared" si="63"/>
        <v>134.812417228237</v>
      </c>
      <c r="AK146" s="19"/>
      <c r="AL146" s="19">
        <f t="shared" si="64"/>
        <v>-7.7950507682034162</v>
      </c>
      <c r="AM146" s="19">
        <f t="shared" si="65"/>
        <v>-5.2975110316955023</v>
      </c>
      <c r="AN146" s="19">
        <f t="shared" si="91"/>
        <v>9.4247779607693793</v>
      </c>
      <c r="AO146" s="19">
        <f t="shared" si="92"/>
        <v>-2.5446900494077407</v>
      </c>
      <c r="AP146" s="19">
        <f t="shared" si="93"/>
        <v>-145.80000000000047</v>
      </c>
      <c r="AQ146" s="19">
        <f t="shared" si="110"/>
        <v>111.20780656769013</v>
      </c>
      <c r="AR146" s="19">
        <f t="shared" si="94"/>
        <v>-0.3372500267112743</v>
      </c>
      <c r="AS146" s="19">
        <f t="shared" si="95"/>
        <v>0.49624834456473982</v>
      </c>
      <c r="AT146" s="4" t="s">
        <v>0</v>
      </c>
      <c r="AU146" s="4">
        <f t="shared" si="96"/>
        <v>2502</v>
      </c>
      <c r="AV146" s="19">
        <f t="shared" si="66"/>
        <v>22.800248637725016</v>
      </c>
      <c r="AW146" s="19">
        <f t="shared" si="67"/>
        <v>135.30866557280174</v>
      </c>
      <c r="AX146" s="8">
        <f t="shared" si="97"/>
        <v>5</v>
      </c>
      <c r="AY146" s="4">
        <f t="shared" si="98"/>
        <v>12</v>
      </c>
      <c r="AZ146" s="8">
        <f t="shared" si="99"/>
        <v>1011.9</v>
      </c>
      <c r="BA146" s="4">
        <f t="shared" si="100"/>
        <v>0</v>
      </c>
      <c r="BB146" s="4">
        <f t="shared" si="101"/>
        <v>0</v>
      </c>
      <c r="BC146" s="4" t="str">
        <f t="shared" si="102"/>
        <v>G0</v>
      </c>
      <c r="BD146" s="4">
        <f t="shared" si="103"/>
        <v>0</v>
      </c>
      <c r="BE146" s="19">
        <f t="shared" si="104"/>
        <v>0.94243903870922763</v>
      </c>
      <c r="BF146" s="19">
        <f t="shared" si="105"/>
        <v>1.5257247671669121</v>
      </c>
      <c r="BG146" s="19">
        <f t="shared" si="106"/>
        <v>-18.551684777422516</v>
      </c>
      <c r="BH146" s="1" t="str">
        <f t="shared" si="107"/>
        <v>T,2501,24.2,134.8,5,12,1011.8,0,0,G0,0</v>
      </c>
      <c r="BI146" s="1" t="str">
        <f t="shared" si="108"/>
        <v>T,2502,22.8,135.3,5,12,1011.9,0,0,G0,0</v>
      </c>
      <c r="BJ146" s="1" t="str">
        <f t="shared" si="68"/>
        <v>T,2501,24.2,134.8,5,12,1011.8,0,0,G0,0|T,2502,22.8,135.3,5,12,1011.9,0,0,G0,0|</v>
      </c>
      <c r="BK146" s="1" t="str">
        <f t="shared" si="69"/>
        <v>23.9,135.3,5.0,9.4,0.0,111.2,-147.6,111.2</v>
      </c>
    </row>
    <row r="147" spans="1:63" x14ac:dyDescent="0.2">
      <c r="A147" s="4">
        <f t="shared" si="111"/>
        <v>11.899999999999974</v>
      </c>
      <c r="B147" s="4">
        <f t="shared" si="70"/>
        <v>59.499999999999865</v>
      </c>
      <c r="C147" s="4">
        <f t="shared" si="71"/>
        <v>0</v>
      </c>
      <c r="D147" s="4">
        <v>1</v>
      </c>
      <c r="E147" s="4">
        <f t="shared" si="72"/>
        <v>11.899999999999974</v>
      </c>
      <c r="F147" s="19">
        <f t="shared" si="56"/>
        <v>2.167698930976949</v>
      </c>
      <c r="G147" s="19">
        <f t="shared" si="73"/>
        <v>0.31415926535897931</v>
      </c>
      <c r="H147" s="19"/>
      <c r="I147" s="19">
        <f t="shared" si="74"/>
        <v>23.13749866443629</v>
      </c>
      <c r="J147" s="19">
        <f t="shared" si="75"/>
        <v>134.812417228237</v>
      </c>
      <c r="K147" s="19"/>
      <c r="L147" s="19">
        <f t="shared" si="76"/>
        <v>-7.7950507682034162</v>
      </c>
      <c r="M147" s="19">
        <f t="shared" si="77"/>
        <v>-5.2975110316955023</v>
      </c>
      <c r="N147" s="19">
        <f t="shared" si="78"/>
        <v>9.4247779607693793</v>
      </c>
      <c r="O147" s="19">
        <f t="shared" si="79"/>
        <v>-2.5446900494077407</v>
      </c>
      <c r="P147" s="19">
        <f t="shared" si="80"/>
        <v>-145.80000000000047</v>
      </c>
      <c r="Q147" s="19">
        <f t="shared" si="109"/>
        <v>112.15024560639937</v>
      </c>
      <c r="R147" s="19">
        <f t="shared" si="81"/>
        <v>0.3372500267112743</v>
      </c>
      <c r="S147" s="19">
        <f t="shared" si="82"/>
        <v>-0.49624834456473982</v>
      </c>
      <c r="T147" s="4" t="s">
        <v>0</v>
      </c>
      <c r="U147" s="4">
        <f t="shared" si="83"/>
        <v>2501</v>
      </c>
      <c r="V147" s="19">
        <f t="shared" si="57"/>
        <v>23.474748691147564</v>
      </c>
      <c r="W147" s="19">
        <f t="shared" si="58"/>
        <v>134.31616888367225</v>
      </c>
      <c r="X147" s="8">
        <f t="shared" si="84"/>
        <v>5</v>
      </c>
      <c r="Y147" s="4">
        <f t="shared" si="59"/>
        <v>12</v>
      </c>
      <c r="Z147" s="8">
        <f t="shared" si="85"/>
        <v>1011.9</v>
      </c>
      <c r="AA147" s="4">
        <f t="shared" si="86"/>
        <v>0</v>
      </c>
      <c r="AB147" s="4">
        <f t="shared" si="87"/>
        <v>0</v>
      </c>
      <c r="AC147" s="4" t="str">
        <f t="shared" si="88"/>
        <v>G0</v>
      </c>
      <c r="AD147" s="4">
        <f t="shared" si="89"/>
        <v>0</v>
      </c>
      <c r="AE147" s="4">
        <f t="shared" si="90"/>
        <v>11.999999999999973</v>
      </c>
      <c r="AF147" s="19">
        <f t="shared" si="60"/>
        <v>2.1991148575128467</v>
      </c>
      <c r="AG147" s="19">
        <f t="shared" si="61"/>
        <v>0.31415926535897931</v>
      </c>
      <c r="AH147" s="19"/>
      <c r="AI147" s="19">
        <f t="shared" si="62"/>
        <v>22.366442431226012</v>
      </c>
      <c r="AJ147" s="19">
        <f t="shared" si="63"/>
        <v>134.27050983124857</v>
      </c>
      <c r="AK147" s="19"/>
      <c r="AL147" s="19">
        <f t="shared" si="64"/>
        <v>-7.6248055384729367</v>
      </c>
      <c r="AM147" s="19">
        <f t="shared" si="65"/>
        <v>-5.5397454914713053</v>
      </c>
      <c r="AN147" s="19">
        <f t="shared" si="91"/>
        <v>9.4247779607693793</v>
      </c>
      <c r="AO147" s="19">
        <f t="shared" si="92"/>
        <v>-2.5132741228718429</v>
      </c>
      <c r="AP147" s="19">
        <f t="shared" si="93"/>
        <v>-144.00000000000048</v>
      </c>
      <c r="AQ147" s="19">
        <f t="shared" si="110"/>
        <v>112.15024560639937</v>
      </c>
      <c r="AR147" s="19">
        <f t="shared" si="94"/>
        <v>-0.35267115137547983</v>
      </c>
      <c r="AS147" s="19">
        <f t="shared" si="95"/>
        <v>0.48541019662497137</v>
      </c>
      <c r="AT147" s="4" t="s">
        <v>0</v>
      </c>
      <c r="AU147" s="4">
        <f t="shared" si="96"/>
        <v>2502</v>
      </c>
      <c r="AV147" s="19">
        <f t="shared" si="66"/>
        <v>22.013771279850534</v>
      </c>
      <c r="AW147" s="19">
        <f t="shared" si="67"/>
        <v>134.75592002787354</v>
      </c>
      <c r="AX147" s="8">
        <f t="shared" si="97"/>
        <v>5</v>
      </c>
      <c r="AY147" s="4">
        <f t="shared" si="98"/>
        <v>12</v>
      </c>
      <c r="AZ147" s="8">
        <f t="shared" si="99"/>
        <v>1012</v>
      </c>
      <c r="BA147" s="4">
        <f t="shared" si="100"/>
        <v>0</v>
      </c>
      <c r="BB147" s="4">
        <f t="shared" si="101"/>
        <v>0</v>
      </c>
      <c r="BC147" s="4" t="str">
        <f t="shared" si="102"/>
        <v>G0</v>
      </c>
      <c r="BD147" s="4">
        <f t="shared" si="103"/>
        <v>0</v>
      </c>
      <c r="BE147" s="19">
        <f t="shared" si="104"/>
        <v>0.94243903870923551</v>
      </c>
      <c r="BF147" s="19">
        <f t="shared" si="105"/>
        <v>1.5257247671669094</v>
      </c>
      <c r="BG147" s="19">
        <f t="shared" si="106"/>
        <v>-16.751684777421925</v>
      </c>
      <c r="BH147" s="1" t="str">
        <f t="shared" si="107"/>
        <v>T,2501,23.5,134.3,5,12,1011.9,0,0,G0,0</v>
      </c>
      <c r="BI147" s="1" t="str">
        <f t="shared" si="108"/>
        <v>T,2502,22.0,134.8,5,12,1012.0,0,0,G0,0</v>
      </c>
      <c r="BJ147" s="1" t="str">
        <f t="shared" si="68"/>
        <v/>
      </c>
      <c r="BK147" s="1" t="str">
        <f t="shared" si="69"/>
        <v>23.1,134.8,5.0,9.4,0.0,112.2,-145.8,112.2</v>
      </c>
    </row>
    <row r="148" spans="1:63" x14ac:dyDescent="0.2">
      <c r="A148" s="4">
        <f t="shared" si="111"/>
        <v>11.999999999999973</v>
      </c>
      <c r="B148" s="4">
        <f t="shared" si="70"/>
        <v>59.999999999999865</v>
      </c>
      <c r="C148" s="4">
        <f t="shared" si="71"/>
        <v>1</v>
      </c>
      <c r="D148" s="4">
        <v>1</v>
      </c>
      <c r="E148" s="4">
        <f t="shared" si="72"/>
        <v>11.999999999999973</v>
      </c>
      <c r="F148" s="19">
        <f t="shared" si="56"/>
        <v>2.1991148575128467</v>
      </c>
      <c r="G148" s="19">
        <f t="shared" si="73"/>
        <v>0.31415926535897931</v>
      </c>
      <c r="H148" s="19"/>
      <c r="I148" s="19">
        <f t="shared" si="74"/>
        <v>22.366442431226012</v>
      </c>
      <c r="J148" s="19">
        <f t="shared" si="75"/>
        <v>134.27050983124857</v>
      </c>
      <c r="K148" s="19"/>
      <c r="L148" s="19">
        <f t="shared" si="76"/>
        <v>-7.6248055384729367</v>
      </c>
      <c r="M148" s="19">
        <f t="shared" si="77"/>
        <v>-5.5397454914713053</v>
      </c>
      <c r="N148" s="19">
        <f t="shared" si="78"/>
        <v>9.4247779607693793</v>
      </c>
      <c r="O148" s="19">
        <f t="shared" si="79"/>
        <v>-2.5132741228718429</v>
      </c>
      <c r="P148" s="19">
        <f t="shared" si="80"/>
        <v>-144.00000000000048</v>
      </c>
      <c r="Q148" s="19">
        <f t="shared" si="109"/>
        <v>113.0926846451086</v>
      </c>
      <c r="R148" s="19">
        <f t="shared" si="81"/>
        <v>0.35267115137547983</v>
      </c>
      <c r="S148" s="19">
        <f t="shared" si="82"/>
        <v>-0.48541019662497137</v>
      </c>
      <c r="T148" s="4" t="s">
        <v>0</v>
      </c>
      <c r="U148" s="4">
        <f t="shared" si="83"/>
        <v>2501</v>
      </c>
      <c r="V148" s="19">
        <f t="shared" si="57"/>
        <v>22.719113582601491</v>
      </c>
      <c r="W148" s="19">
        <f t="shared" si="58"/>
        <v>133.78509963462361</v>
      </c>
      <c r="X148" s="8">
        <f t="shared" si="84"/>
        <v>5</v>
      </c>
      <c r="Y148" s="4">
        <f t="shared" si="59"/>
        <v>12</v>
      </c>
      <c r="Z148" s="8">
        <f t="shared" si="85"/>
        <v>1012</v>
      </c>
      <c r="AA148" s="4">
        <f t="shared" si="86"/>
        <v>0</v>
      </c>
      <c r="AB148" s="4">
        <f t="shared" si="87"/>
        <v>0</v>
      </c>
      <c r="AC148" s="4" t="str">
        <f t="shared" si="88"/>
        <v>G0</v>
      </c>
      <c r="AD148" s="4">
        <f t="shared" si="89"/>
        <v>0</v>
      </c>
      <c r="AE148" s="4">
        <f t="shared" si="90"/>
        <v>12.099999999999973</v>
      </c>
      <c r="AF148" s="19">
        <f t="shared" si="60"/>
        <v>2.2305307840487445</v>
      </c>
      <c r="AG148" s="19">
        <f t="shared" si="61"/>
        <v>0.31415926535897931</v>
      </c>
      <c r="AH148" s="19"/>
      <c r="AI148" s="19">
        <f t="shared" si="62"/>
        <v>21.612788390410913</v>
      </c>
      <c r="AJ148" s="19">
        <f t="shared" si="63"/>
        <v>133.70465037127087</v>
      </c>
      <c r="AK148" s="19"/>
      <c r="AL148" s="19">
        <f t="shared" si="64"/>
        <v>-7.4470355462299134</v>
      </c>
      <c r="AM148" s="19">
        <f t="shared" si="65"/>
        <v>-5.7765128912686032</v>
      </c>
      <c r="AN148" s="19">
        <f t="shared" si="91"/>
        <v>9.4247779607693793</v>
      </c>
      <c r="AO148" s="19">
        <f t="shared" si="92"/>
        <v>-2.4818581963359452</v>
      </c>
      <c r="AP148" s="19">
        <f t="shared" si="93"/>
        <v>-142.2000000000005</v>
      </c>
      <c r="AQ148" s="19">
        <f t="shared" si="110"/>
        <v>113.0926846451086</v>
      </c>
      <c r="AR148" s="19">
        <f t="shared" si="94"/>
        <v>-0.36774423219178182</v>
      </c>
      <c r="AS148" s="19">
        <f t="shared" si="95"/>
        <v>0.47409300742541738</v>
      </c>
      <c r="AT148" s="4" t="s">
        <v>0</v>
      </c>
      <c r="AU148" s="4">
        <f t="shared" si="96"/>
        <v>2502</v>
      </c>
      <c r="AV148" s="19">
        <f t="shared" si="66"/>
        <v>21.24504415821913</v>
      </c>
      <c r="AW148" s="19">
        <f t="shared" si="67"/>
        <v>134.17874337869628</v>
      </c>
      <c r="AX148" s="8">
        <f t="shared" si="97"/>
        <v>5</v>
      </c>
      <c r="AY148" s="4">
        <f t="shared" si="98"/>
        <v>12</v>
      </c>
      <c r="AZ148" s="8">
        <f t="shared" si="99"/>
        <v>1012.1</v>
      </c>
      <c r="BA148" s="4">
        <f t="shared" si="100"/>
        <v>0</v>
      </c>
      <c r="BB148" s="4">
        <f t="shared" si="101"/>
        <v>0</v>
      </c>
      <c r="BC148" s="4" t="str">
        <f t="shared" si="102"/>
        <v>G0</v>
      </c>
      <c r="BD148" s="4">
        <f t="shared" si="103"/>
        <v>0</v>
      </c>
      <c r="BE148" s="19">
        <f t="shared" si="104"/>
        <v>0.94243903870923362</v>
      </c>
      <c r="BF148" s="19">
        <f t="shared" si="105"/>
        <v>1.5257247671669023</v>
      </c>
      <c r="BG148" s="19">
        <f t="shared" si="106"/>
        <v>-14.951684777421336</v>
      </c>
      <c r="BH148" s="1" t="str">
        <f t="shared" si="107"/>
        <v>T,2501,22.7,133.8,5,12,1012.0,0,0,G0,0</v>
      </c>
      <c r="BI148" s="1" t="str">
        <f t="shared" si="108"/>
        <v>T,2502,21.2,134.2,5,12,1012.1,0,0,G0,0</v>
      </c>
      <c r="BJ148" s="1" t="str">
        <f t="shared" si="68"/>
        <v>T,2501,22.7,133.8,5,12,1012.0,0,0,G0,0|T,2502,21.2,134.2,5,12,1012.1,0,0,G0,0|</v>
      </c>
      <c r="BK148" s="1" t="str">
        <f t="shared" si="69"/>
        <v>22.4,134.3,5.0,9.4,0.0,113.1,-144.0,113.1</v>
      </c>
    </row>
    <row r="149" spans="1:63" x14ac:dyDescent="0.2">
      <c r="A149" s="4">
        <f t="shared" si="111"/>
        <v>12.099999999999973</v>
      </c>
      <c r="B149" s="4">
        <f t="shared" si="70"/>
        <v>60.499999999999865</v>
      </c>
      <c r="C149" s="4">
        <f t="shared" si="71"/>
        <v>0</v>
      </c>
      <c r="D149" s="4">
        <v>1</v>
      </c>
      <c r="E149" s="4">
        <f t="shared" si="72"/>
        <v>12.099999999999973</v>
      </c>
      <c r="F149" s="19">
        <f t="shared" si="56"/>
        <v>2.2305307840487445</v>
      </c>
      <c r="G149" s="19">
        <f t="shared" si="73"/>
        <v>0.31415926535897931</v>
      </c>
      <c r="H149" s="19"/>
      <c r="I149" s="19">
        <f t="shared" si="74"/>
        <v>21.612788390410913</v>
      </c>
      <c r="J149" s="19">
        <f t="shared" si="75"/>
        <v>133.70465037127087</v>
      </c>
      <c r="K149" s="19"/>
      <c r="L149" s="19">
        <f t="shared" si="76"/>
        <v>-7.4470355462299134</v>
      </c>
      <c r="M149" s="19">
        <f t="shared" si="77"/>
        <v>-5.7765128912686032</v>
      </c>
      <c r="N149" s="19">
        <f t="shared" si="78"/>
        <v>9.4247779607693793</v>
      </c>
      <c r="O149" s="19">
        <f t="shared" si="79"/>
        <v>-2.4818581963359452</v>
      </c>
      <c r="P149" s="19">
        <f t="shared" si="80"/>
        <v>-142.2000000000005</v>
      </c>
      <c r="Q149" s="19">
        <f t="shared" si="109"/>
        <v>114.03512368381784</v>
      </c>
      <c r="R149" s="19">
        <f t="shared" si="81"/>
        <v>0.36774423219178182</v>
      </c>
      <c r="S149" s="19">
        <f t="shared" si="82"/>
        <v>-0.47409300742541738</v>
      </c>
      <c r="T149" s="4" t="s">
        <v>0</v>
      </c>
      <c r="U149" s="4">
        <f t="shared" si="83"/>
        <v>2501</v>
      </c>
      <c r="V149" s="19">
        <f t="shared" si="57"/>
        <v>21.980532622602695</v>
      </c>
      <c r="W149" s="19">
        <f t="shared" si="58"/>
        <v>133.23055736384546</v>
      </c>
      <c r="X149" s="8">
        <f t="shared" si="84"/>
        <v>5</v>
      </c>
      <c r="Y149" s="4">
        <f t="shared" si="59"/>
        <v>12</v>
      </c>
      <c r="Z149" s="8">
        <f t="shared" si="85"/>
        <v>1012.1</v>
      </c>
      <c r="AA149" s="4">
        <f t="shared" si="86"/>
        <v>0</v>
      </c>
      <c r="AB149" s="4">
        <f t="shared" si="87"/>
        <v>0</v>
      </c>
      <c r="AC149" s="4" t="str">
        <f t="shared" si="88"/>
        <v>G0</v>
      </c>
      <c r="AD149" s="4">
        <f t="shared" si="89"/>
        <v>0</v>
      </c>
      <c r="AE149" s="4">
        <f t="shared" si="90"/>
        <v>12.199999999999973</v>
      </c>
      <c r="AF149" s="19">
        <f t="shared" si="60"/>
        <v>2.2619467105846423</v>
      </c>
      <c r="AG149" s="19">
        <f t="shared" si="61"/>
        <v>0.31415926535897931</v>
      </c>
      <c r="AH149" s="19"/>
      <c r="AI149" s="19">
        <f t="shared" si="62"/>
        <v>20.877280307539515</v>
      </c>
      <c r="AJ149" s="19">
        <f t="shared" si="63"/>
        <v>133.11539728327384</v>
      </c>
      <c r="AK149" s="19"/>
      <c r="AL149" s="19">
        <f t="shared" si="64"/>
        <v>-7.2619162289942576</v>
      </c>
      <c r="AM149" s="19">
        <f t="shared" si="65"/>
        <v>-6.0075795702490726</v>
      </c>
      <c r="AN149" s="19">
        <f t="shared" si="91"/>
        <v>9.4247779607693793</v>
      </c>
      <c r="AO149" s="19">
        <f t="shared" si="92"/>
        <v>-2.4504422698000474</v>
      </c>
      <c r="AP149" s="19">
        <f t="shared" si="93"/>
        <v>-140.40000000000049</v>
      </c>
      <c r="AQ149" s="19">
        <f t="shared" si="110"/>
        <v>114.03512368381784</v>
      </c>
      <c r="AR149" s="19">
        <f t="shared" si="94"/>
        <v>-0.38245439384920976</v>
      </c>
      <c r="AS149" s="19">
        <f t="shared" si="95"/>
        <v>0.46230794566547684</v>
      </c>
      <c r="AT149" s="4" t="s">
        <v>0</v>
      </c>
      <c r="AU149" s="4">
        <f t="shared" si="96"/>
        <v>2502</v>
      </c>
      <c r="AV149" s="19">
        <f t="shared" si="66"/>
        <v>20.494825913690306</v>
      </c>
      <c r="AW149" s="19">
        <f t="shared" si="67"/>
        <v>133.57770522893932</v>
      </c>
      <c r="AX149" s="8">
        <f t="shared" si="97"/>
        <v>5</v>
      </c>
      <c r="AY149" s="4">
        <f t="shared" si="98"/>
        <v>12</v>
      </c>
      <c r="AZ149" s="8">
        <f t="shared" si="99"/>
        <v>1012.1999999999999</v>
      </c>
      <c r="BA149" s="4">
        <f t="shared" si="100"/>
        <v>0</v>
      </c>
      <c r="BB149" s="4">
        <f t="shared" si="101"/>
        <v>0</v>
      </c>
      <c r="BC149" s="4" t="str">
        <f t="shared" si="102"/>
        <v>G0</v>
      </c>
      <c r="BD149" s="4">
        <f t="shared" si="103"/>
        <v>0</v>
      </c>
      <c r="BE149" s="19">
        <f t="shared" si="104"/>
        <v>0.94243903870924328</v>
      </c>
      <c r="BF149" s="19">
        <f t="shared" si="105"/>
        <v>1.5257247671669047</v>
      </c>
      <c r="BG149" s="19">
        <f t="shared" si="106"/>
        <v>-13.151684777421309</v>
      </c>
      <c r="BH149" s="1" t="str">
        <f t="shared" si="107"/>
        <v>T,2501,22.0,133.2,5,12,1012.1,0,0,G0,0</v>
      </c>
      <c r="BI149" s="1" t="str">
        <f t="shared" si="108"/>
        <v>T,2502,20.5,133.6,5,12,1012.2,0,0,G0,0</v>
      </c>
      <c r="BJ149" s="1" t="str">
        <f t="shared" si="68"/>
        <v/>
      </c>
      <c r="BK149" s="1" t="str">
        <f t="shared" si="69"/>
        <v>21.6,133.7,5.0,9.4,0.0,114.0,-142.2,114.0</v>
      </c>
    </row>
    <row r="150" spans="1:63" x14ac:dyDescent="0.2">
      <c r="A150" s="4">
        <f t="shared" si="111"/>
        <v>12.199999999999973</v>
      </c>
      <c r="B150" s="4">
        <f t="shared" si="70"/>
        <v>60.999999999999858</v>
      </c>
      <c r="C150" s="4">
        <f t="shared" si="71"/>
        <v>1</v>
      </c>
      <c r="D150" s="4">
        <v>1</v>
      </c>
      <c r="E150" s="4">
        <f t="shared" si="72"/>
        <v>12.199999999999973</v>
      </c>
      <c r="F150" s="19">
        <f t="shared" si="56"/>
        <v>2.2619467105846423</v>
      </c>
      <c r="G150" s="19">
        <f t="shared" si="73"/>
        <v>0.31415926535897931</v>
      </c>
      <c r="H150" s="19"/>
      <c r="I150" s="19">
        <f t="shared" si="74"/>
        <v>20.877280307539515</v>
      </c>
      <c r="J150" s="19">
        <f t="shared" si="75"/>
        <v>133.11539728327384</v>
      </c>
      <c r="K150" s="19"/>
      <c r="L150" s="19">
        <f t="shared" si="76"/>
        <v>-7.2619162289942576</v>
      </c>
      <c r="M150" s="19">
        <f t="shared" si="77"/>
        <v>-6.0075795702490726</v>
      </c>
      <c r="N150" s="19">
        <f t="shared" si="78"/>
        <v>9.4247779607693793</v>
      </c>
      <c r="O150" s="19">
        <f t="shared" si="79"/>
        <v>-2.4504422698000474</v>
      </c>
      <c r="P150" s="19">
        <f t="shared" si="80"/>
        <v>-140.40000000000049</v>
      </c>
      <c r="Q150" s="19">
        <f t="shared" si="109"/>
        <v>114.97756272252708</v>
      </c>
      <c r="R150" s="19">
        <f t="shared" si="81"/>
        <v>0.38245439384920976</v>
      </c>
      <c r="S150" s="19">
        <f t="shared" si="82"/>
        <v>-0.46230794566547684</v>
      </c>
      <c r="T150" s="4" t="s">
        <v>0</v>
      </c>
      <c r="U150" s="4">
        <f t="shared" si="83"/>
        <v>2501</v>
      </c>
      <c r="V150" s="19">
        <f t="shared" si="57"/>
        <v>21.259734701388723</v>
      </c>
      <c r="W150" s="19">
        <f t="shared" si="58"/>
        <v>132.65308933760835</v>
      </c>
      <c r="X150" s="8">
        <f t="shared" si="84"/>
        <v>5</v>
      </c>
      <c r="Y150" s="4">
        <f t="shared" si="59"/>
        <v>12</v>
      </c>
      <c r="Z150" s="8">
        <f t="shared" si="85"/>
        <v>1012.1999999999999</v>
      </c>
      <c r="AA150" s="4">
        <f t="shared" si="86"/>
        <v>0</v>
      </c>
      <c r="AB150" s="4">
        <f t="shared" si="87"/>
        <v>0</v>
      </c>
      <c r="AC150" s="4" t="str">
        <f t="shared" si="88"/>
        <v>G0</v>
      </c>
      <c r="AD150" s="4">
        <f t="shared" si="89"/>
        <v>0</v>
      </c>
      <c r="AE150" s="4">
        <f t="shared" si="90"/>
        <v>12.299999999999972</v>
      </c>
      <c r="AF150" s="19">
        <f t="shared" si="60"/>
        <v>2.2933626371205404</v>
      </c>
      <c r="AG150" s="19">
        <f t="shared" si="61"/>
        <v>0.31415926535897931</v>
      </c>
      <c r="AH150" s="19"/>
      <c r="AI150" s="19">
        <f t="shared" si="62"/>
        <v>20.160644040290638</v>
      </c>
      <c r="AJ150" s="19">
        <f t="shared" si="63"/>
        <v>132.50333208891396</v>
      </c>
      <c r="AK150" s="19"/>
      <c r="AL150" s="19">
        <f t="shared" si="64"/>
        <v>-7.0696302771823545</v>
      </c>
      <c r="AM150" s="19">
        <f t="shared" si="65"/>
        <v>-6.2327174934975815</v>
      </c>
      <c r="AN150" s="19">
        <f t="shared" si="91"/>
        <v>9.4247779607693793</v>
      </c>
      <c r="AO150" s="19">
        <f t="shared" si="92"/>
        <v>-2.4190263432641492</v>
      </c>
      <c r="AP150" s="19">
        <f t="shared" si="93"/>
        <v>-138.60000000000048</v>
      </c>
      <c r="AQ150" s="19">
        <f t="shared" si="110"/>
        <v>114.97756272252708</v>
      </c>
      <c r="AR150" s="19">
        <f t="shared" si="94"/>
        <v>-0.3967871191941873</v>
      </c>
      <c r="AS150" s="19">
        <f t="shared" si="95"/>
        <v>0.45006664177827904</v>
      </c>
      <c r="AT150" s="4" t="s">
        <v>0</v>
      </c>
      <c r="AU150" s="4">
        <f t="shared" si="96"/>
        <v>2502</v>
      </c>
      <c r="AV150" s="19">
        <f t="shared" si="66"/>
        <v>19.763856921096451</v>
      </c>
      <c r="AW150" s="19">
        <f t="shared" si="67"/>
        <v>132.95339873069224</v>
      </c>
      <c r="AX150" s="8">
        <f t="shared" si="97"/>
        <v>5</v>
      </c>
      <c r="AY150" s="4">
        <f t="shared" si="98"/>
        <v>12</v>
      </c>
      <c r="AZ150" s="8">
        <f t="shared" si="99"/>
        <v>1012.3</v>
      </c>
      <c r="BA150" s="4">
        <f t="shared" si="100"/>
        <v>0</v>
      </c>
      <c r="BB150" s="4">
        <f t="shared" si="101"/>
        <v>0</v>
      </c>
      <c r="BC150" s="4" t="str">
        <f t="shared" si="102"/>
        <v>G0</v>
      </c>
      <c r="BD150" s="4">
        <f t="shared" si="103"/>
        <v>0</v>
      </c>
      <c r="BE150" s="19">
        <f t="shared" si="104"/>
        <v>0.94243903870923706</v>
      </c>
      <c r="BF150" s="19">
        <f t="shared" si="105"/>
        <v>1.5257247671669194</v>
      </c>
      <c r="BG150" s="19">
        <f t="shared" si="106"/>
        <v>-11.351684777422292</v>
      </c>
      <c r="BH150" s="1" t="str">
        <f t="shared" si="107"/>
        <v>T,2501,21.3,132.7,5,12,1012.2,0,0,G0,0</v>
      </c>
      <c r="BI150" s="1" t="str">
        <f t="shared" si="108"/>
        <v>T,2502,19.8,133.0,5,12,1012.3,0,0,G0,0</v>
      </c>
      <c r="BJ150" s="1" t="str">
        <f t="shared" si="68"/>
        <v>T,2501,21.3,132.7,5,12,1012.2,0,0,G0,0|T,2502,19.8,133.0,5,12,1012.3,0,0,G0,0|</v>
      </c>
      <c r="BK150" s="1" t="str">
        <f t="shared" si="69"/>
        <v>20.9,133.1,5.0,9.4,0.0,115.0,-140.4,115.0</v>
      </c>
    </row>
    <row r="151" spans="1:63" x14ac:dyDescent="0.2">
      <c r="A151" s="4">
        <f t="shared" si="111"/>
        <v>12.299999999999972</v>
      </c>
      <c r="B151" s="4">
        <f t="shared" si="70"/>
        <v>61.499999999999858</v>
      </c>
      <c r="C151" s="4">
        <f t="shared" si="71"/>
        <v>0</v>
      </c>
      <c r="D151" s="4">
        <v>1</v>
      </c>
      <c r="E151" s="4">
        <f t="shared" si="72"/>
        <v>12.299999999999972</v>
      </c>
      <c r="F151" s="19">
        <f t="shared" si="56"/>
        <v>2.2933626371205404</v>
      </c>
      <c r="G151" s="19">
        <f t="shared" si="73"/>
        <v>0.31415926535897931</v>
      </c>
      <c r="H151" s="19"/>
      <c r="I151" s="19">
        <f t="shared" si="74"/>
        <v>20.160644040290638</v>
      </c>
      <c r="J151" s="19">
        <f t="shared" si="75"/>
        <v>132.50333208891396</v>
      </c>
      <c r="K151" s="19"/>
      <c r="L151" s="19">
        <f t="shared" si="76"/>
        <v>-7.0696302771823545</v>
      </c>
      <c r="M151" s="19">
        <f t="shared" si="77"/>
        <v>-6.2327174934975815</v>
      </c>
      <c r="N151" s="19">
        <f t="shared" si="78"/>
        <v>9.4247779607693793</v>
      </c>
      <c r="O151" s="19">
        <f t="shared" si="79"/>
        <v>-2.4190263432641492</v>
      </c>
      <c r="P151" s="19">
        <f t="shared" si="80"/>
        <v>-138.60000000000048</v>
      </c>
      <c r="Q151" s="19">
        <f t="shared" si="109"/>
        <v>115.92000176123632</v>
      </c>
      <c r="R151" s="19">
        <f t="shared" si="81"/>
        <v>0.3967871191941873</v>
      </c>
      <c r="S151" s="19">
        <f t="shared" si="82"/>
        <v>-0.45006664177827904</v>
      </c>
      <c r="T151" s="4" t="s">
        <v>0</v>
      </c>
      <c r="U151" s="4">
        <f t="shared" si="83"/>
        <v>2501</v>
      </c>
      <c r="V151" s="19">
        <f t="shared" si="57"/>
        <v>20.557431159484825</v>
      </c>
      <c r="W151" s="19">
        <f t="shared" si="58"/>
        <v>132.05326544713569</v>
      </c>
      <c r="X151" s="8">
        <f t="shared" si="84"/>
        <v>5</v>
      </c>
      <c r="Y151" s="4">
        <f t="shared" si="59"/>
        <v>12</v>
      </c>
      <c r="Z151" s="8">
        <f t="shared" si="85"/>
        <v>1012.3</v>
      </c>
      <c r="AA151" s="4">
        <f t="shared" si="86"/>
        <v>0</v>
      </c>
      <c r="AB151" s="4">
        <f t="shared" si="87"/>
        <v>0</v>
      </c>
      <c r="AC151" s="4" t="str">
        <f t="shared" si="88"/>
        <v>G0</v>
      </c>
      <c r="AD151" s="4">
        <f t="shared" si="89"/>
        <v>0</v>
      </c>
      <c r="AE151" s="4">
        <f t="shared" si="90"/>
        <v>12.399999999999972</v>
      </c>
      <c r="AF151" s="19">
        <f t="shared" si="60"/>
        <v>2.3247785636564382</v>
      </c>
      <c r="AG151" s="19">
        <f t="shared" si="61"/>
        <v>0.31415926535897931</v>
      </c>
      <c r="AH151" s="19"/>
      <c r="AI151" s="19">
        <f t="shared" si="62"/>
        <v>19.463586822139533</v>
      </c>
      <c r="AJ151" s="19">
        <f t="shared" si="63"/>
        <v>131.86905882264253</v>
      </c>
      <c r="AK151" s="19"/>
      <c r="AL151" s="19">
        <f t="shared" si="64"/>
        <v>-6.8703674538136807</v>
      </c>
      <c r="AM151" s="19">
        <f t="shared" si="65"/>
        <v>-6.451704477065106</v>
      </c>
      <c r="AN151" s="19">
        <f t="shared" si="91"/>
        <v>9.4247779607693793</v>
      </c>
      <c r="AO151" s="19">
        <f t="shared" si="92"/>
        <v>-2.3876104167282515</v>
      </c>
      <c r="AP151" s="19">
        <f t="shared" si="93"/>
        <v>-136.80000000000049</v>
      </c>
      <c r="AQ151" s="19">
        <f t="shared" si="110"/>
        <v>115.92000176123632</v>
      </c>
      <c r="AR151" s="19">
        <f t="shared" si="94"/>
        <v>-0.41072826355720943</v>
      </c>
      <c r="AS151" s="19">
        <f t="shared" si="95"/>
        <v>0.43738117645285046</v>
      </c>
      <c r="AT151" s="4" t="s">
        <v>0</v>
      </c>
      <c r="AU151" s="4">
        <f t="shared" si="96"/>
        <v>2502</v>
      </c>
      <c r="AV151" s="19">
        <f t="shared" si="66"/>
        <v>19.052858558582322</v>
      </c>
      <c r="AW151" s="19">
        <f t="shared" si="67"/>
        <v>132.30643999909537</v>
      </c>
      <c r="AX151" s="8">
        <f t="shared" si="97"/>
        <v>5</v>
      </c>
      <c r="AY151" s="4">
        <f t="shared" si="98"/>
        <v>12</v>
      </c>
      <c r="AZ151" s="8">
        <f t="shared" si="99"/>
        <v>1012.4</v>
      </c>
      <c r="BA151" s="4">
        <f t="shared" si="100"/>
        <v>0</v>
      </c>
      <c r="BB151" s="4">
        <f t="shared" si="101"/>
        <v>0</v>
      </c>
      <c r="BC151" s="4" t="str">
        <f t="shared" si="102"/>
        <v>G0</v>
      </c>
      <c r="BD151" s="4">
        <f t="shared" si="103"/>
        <v>0</v>
      </c>
      <c r="BE151" s="19">
        <f t="shared" si="104"/>
        <v>0.94243903870923806</v>
      </c>
      <c r="BF151" s="19">
        <f t="shared" si="105"/>
        <v>1.5257247671669061</v>
      </c>
      <c r="BG151" s="19">
        <f t="shared" si="106"/>
        <v>-9.5516847774213023</v>
      </c>
      <c r="BH151" s="1" t="str">
        <f t="shared" si="107"/>
        <v>T,2501,20.6,132.1,5,12,1012.3,0,0,G0,0</v>
      </c>
      <c r="BI151" s="1" t="str">
        <f t="shared" si="108"/>
        <v>T,2502,19.1,132.3,5,12,1012.4,0,0,G0,0</v>
      </c>
      <c r="BJ151" s="1" t="str">
        <f t="shared" si="68"/>
        <v/>
      </c>
      <c r="BK151" s="1" t="str">
        <f t="shared" si="69"/>
        <v>20.2,132.5,5.0,9.4,0.0,115.9,-138.6,115.9</v>
      </c>
    </row>
    <row r="152" spans="1:63" x14ac:dyDescent="0.2">
      <c r="A152" s="4">
        <f t="shared" si="111"/>
        <v>12.399999999999972</v>
      </c>
      <c r="B152" s="4">
        <f t="shared" si="70"/>
        <v>61.999999999999858</v>
      </c>
      <c r="C152" s="4">
        <f t="shared" si="71"/>
        <v>1</v>
      </c>
      <c r="D152" s="4">
        <v>1</v>
      </c>
      <c r="E152" s="4">
        <f t="shared" si="72"/>
        <v>12.399999999999972</v>
      </c>
      <c r="F152" s="19">
        <f t="shared" si="56"/>
        <v>2.3247785636564382</v>
      </c>
      <c r="G152" s="19">
        <f t="shared" si="73"/>
        <v>0.31415926535897931</v>
      </c>
      <c r="H152" s="19"/>
      <c r="I152" s="19">
        <f t="shared" si="74"/>
        <v>19.463586822139533</v>
      </c>
      <c r="J152" s="19">
        <f t="shared" si="75"/>
        <v>131.86905882264253</v>
      </c>
      <c r="K152" s="19"/>
      <c r="L152" s="19">
        <f t="shared" si="76"/>
        <v>-6.8703674538136807</v>
      </c>
      <c r="M152" s="19">
        <f t="shared" si="77"/>
        <v>-6.451704477065106</v>
      </c>
      <c r="N152" s="19">
        <f t="shared" si="78"/>
        <v>9.4247779607693793</v>
      </c>
      <c r="O152" s="19">
        <f t="shared" si="79"/>
        <v>-2.3876104167282515</v>
      </c>
      <c r="P152" s="19">
        <f t="shared" si="80"/>
        <v>-136.80000000000049</v>
      </c>
      <c r="Q152" s="19">
        <f t="shared" si="109"/>
        <v>116.86244079994556</v>
      </c>
      <c r="R152" s="19">
        <f t="shared" si="81"/>
        <v>0.41072826355720943</v>
      </c>
      <c r="S152" s="19">
        <f t="shared" si="82"/>
        <v>-0.43738117645285046</v>
      </c>
      <c r="T152" s="4" t="s">
        <v>0</v>
      </c>
      <c r="U152" s="4">
        <f t="shared" si="83"/>
        <v>2501</v>
      </c>
      <c r="V152" s="19">
        <f t="shared" si="57"/>
        <v>19.874315085696743</v>
      </c>
      <c r="W152" s="19">
        <f t="shared" si="58"/>
        <v>131.43167764618968</v>
      </c>
      <c r="X152" s="8">
        <f t="shared" si="84"/>
        <v>5</v>
      </c>
      <c r="Y152" s="4">
        <f t="shared" si="59"/>
        <v>12</v>
      </c>
      <c r="Z152" s="8">
        <f t="shared" si="85"/>
        <v>1012.4</v>
      </c>
      <c r="AA152" s="4">
        <f t="shared" si="86"/>
        <v>0</v>
      </c>
      <c r="AB152" s="4">
        <f t="shared" si="87"/>
        <v>0</v>
      </c>
      <c r="AC152" s="4" t="str">
        <f t="shared" si="88"/>
        <v>G0</v>
      </c>
      <c r="AD152" s="4">
        <f t="shared" si="89"/>
        <v>0</v>
      </c>
      <c r="AE152" s="4">
        <f t="shared" si="90"/>
        <v>12.499999999999972</v>
      </c>
      <c r="AF152" s="19">
        <f t="shared" si="60"/>
        <v>2.356194490192336</v>
      </c>
      <c r="AG152" s="19">
        <f t="shared" si="61"/>
        <v>0.31415926535897931</v>
      </c>
      <c r="AH152" s="19"/>
      <c r="AI152" s="19">
        <f t="shared" si="62"/>
        <v>18.786796564403765</v>
      </c>
      <c r="AJ152" s="19">
        <f t="shared" si="63"/>
        <v>131.21320343559663</v>
      </c>
      <c r="AK152" s="19"/>
      <c r="AL152" s="19">
        <f t="shared" si="64"/>
        <v>-6.6643244072376095</v>
      </c>
      <c r="AM152" s="19">
        <f t="shared" si="65"/>
        <v>-6.6643244072374888</v>
      </c>
      <c r="AN152" s="19">
        <f t="shared" si="91"/>
        <v>9.4247779607693793</v>
      </c>
      <c r="AO152" s="19">
        <f t="shared" si="92"/>
        <v>-2.3561944901923537</v>
      </c>
      <c r="AP152" s="19">
        <f t="shared" si="93"/>
        <v>-135.00000000000051</v>
      </c>
      <c r="AQ152" s="19">
        <f t="shared" si="110"/>
        <v>116.86244079994555</v>
      </c>
      <c r="AR152" s="19">
        <f t="shared" si="94"/>
        <v>-0.42426406871192479</v>
      </c>
      <c r="AS152" s="19">
        <f t="shared" si="95"/>
        <v>0.42426406871193229</v>
      </c>
      <c r="AT152" s="4" t="s">
        <v>0</v>
      </c>
      <c r="AU152" s="4">
        <f t="shared" si="96"/>
        <v>2502</v>
      </c>
      <c r="AV152" s="19">
        <f t="shared" si="66"/>
        <v>18.362532495691841</v>
      </c>
      <c r="AW152" s="19">
        <f t="shared" si="67"/>
        <v>131.63746750430855</v>
      </c>
      <c r="AX152" s="8">
        <f t="shared" si="97"/>
        <v>5</v>
      </c>
      <c r="AY152" s="4">
        <f t="shared" si="98"/>
        <v>12</v>
      </c>
      <c r="AZ152" s="8">
        <f t="shared" si="99"/>
        <v>1012.5</v>
      </c>
      <c r="BA152" s="4">
        <f t="shared" si="100"/>
        <v>0</v>
      </c>
      <c r="BB152" s="4">
        <f t="shared" si="101"/>
        <v>0</v>
      </c>
      <c r="BC152" s="4" t="str">
        <f t="shared" si="102"/>
        <v>G0</v>
      </c>
      <c r="BD152" s="4">
        <f t="shared" si="103"/>
        <v>0</v>
      </c>
      <c r="BE152" s="19">
        <f t="shared" si="104"/>
        <v>0.94243903870923051</v>
      </c>
      <c r="BF152" s="19">
        <f t="shared" si="105"/>
        <v>1.5257247671669065</v>
      </c>
      <c r="BG152" s="19">
        <f t="shared" si="106"/>
        <v>-7.7516847774213247</v>
      </c>
      <c r="BH152" s="1" t="str">
        <f t="shared" si="107"/>
        <v>T,2501,19.9,131.4,5,12,1012.4,0,0,G0,0</v>
      </c>
      <c r="BI152" s="1" t="str">
        <f t="shared" si="108"/>
        <v>T,2502,18.4,131.6,5,12,1012.5,0,0,G0,0</v>
      </c>
      <c r="BJ152" s="1" t="str">
        <f t="shared" si="68"/>
        <v>T,2501,19.9,131.4,5,12,1012.4,0,0,G0,0|T,2502,18.4,131.6,5,12,1012.5,0,0,G0,0|</v>
      </c>
      <c r="BK152" s="1" t="str">
        <f t="shared" si="69"/>
        <v>19.5,131.9,5.0,9.4,0.0,116.9,-136.8,116.9</v>
      </c>
    </row>
    <row r="153" spans="1:63" x14ac:dyDescent="0.2">
      <c r="A153" s="4">
        <f t="shared" si="111"/>
        <v>12.499999999999972</v>
      </c>
      <c r="B153" s="4">
        <f t="shared" si="70"/>
        <v>62.499999999999858</v>
      </c>
      <c r="C153" s="4">
        <f t="shared" si="71"/>
        <v>0</v>
      </c>
      <c r="D153" s="4">
        <v>1</v>
      </c>
      <c r="E153" s="4">
        <f t="shared" si="72"/>
        <v>12.499999999999972</v>
      </c>
      <c r="F153" s="19">
        <f t="shared" si="56"/>
        <v>2.356194490192336</v>
      </c>
      <c r="G153" s="19">
        <f t="shared" si="73"/>
        <v>0.31415926535897931</v>
      </c>
      <c r="H153" s="19"/>
      <c r="I153" s="19">
        <f t="shared" si="74"/>
        <v>18.786796564403765</v>
      </c>
      <c r="J153" s="19">
        <f t="shared" si="75"/>
        <v>131.21320343559663</v>
      </c>
      <c r="K153" s="19"/>
      <c r="L153" s="19">
        <f t="shared" si="76"/>
        <v>-6.6643244072376095</v>
      </c>
      <c r="M153" s="19">
        <f t="shared" si="77"/>
        <v>-6.6643244072374888</v>
      </c>
      <c r="N153" s="19">
        <f t="shared" si="78"/>
        <v>9.4247779607693793</v>
      </c>
      <c r="O153" s="19">
        <f t="shared" si="79"/>
        <v>-2.3561944901923537</v>
      </c>
      <c r="P153" s="19">
        <f t="shared" si="80"/>
        <v>-135.00000000000051</v>
      </c>
      <c r="Q153" s="19">
        <f t="shared" si="109"/>
        <v>117.80487983865478</v>
      </c>
      <c r="R153" s="19">
        <f t="shared" si="81"/>
        <v>0.42426406871192479</v>
      </c>
      <c r="S153" s="19">
        <f t="shared" si="82"/>
        <v>-0.42426406871193229</v>
      </c>
      <c r="T153" s="4" t="s">
        <v>0</v>
      </c>
      <c r="U153" s="4">
        <f t="shared" si="83"/>
        <v>2501</v>
      </c>
      <c r="V153" s="19">
        <f t="shared" si="57"/>
        <v>19.211060633115689</v>
      </c>
      <c r="W153" s="19">
        <f t="shared" si="58"/>
        <v>130.7889393668847</v>
      </c>
      <c r="X153" s="8">
        <f t="shared" si="84"/>
        <v>5</v>
      </c>
      <c r="Y153" s="4">
        <f t="shared" si="59"/>
        <v>12</v>
      </c>
      <c r="Z153" s="8">
        <f t="shared" si="85"/>
        <v>1012.5</v>
      </c>
      <c r="AA153" s="4">
        <f t="shared" si="86"/>
        <v>0</v>
      </c>
      <c r="AB153" s="4">
        <f t="shared" si="87"/>
        <v>0</v>
      </c>
      <c r="AC153" s="4" t="str">
        <f t="shared" si="88"/>
        <v>G0</v>
      </c>
      <c r="AD153" s="4">
        <f t="shared" si="89"/>
        <v>0</v>
      </c>
      <c r="AE153" s="4">
        <f t="shared" si="90"/>
        <v>12.599999999999971</v>
      </c>
      <c r="AF153" s="19">
        <f t="shared" si="60"/>
        <v>2.3876104167282337</v>
      </c>
      <c r="AG153" s="19">
        <f t="shared" si="61"/>
        <v>0.31415926535897931</v>
      </c>
      <c r="AH153" s="19"/>
      <c r="AI153" s="19">
        <f t="shared" si="62"/>
        <v>18.130941177357844</v>
      </c>
      <c r="AJ153" s="19">
        <f t="shared" si="63"/>
        <v>130.53641317786085</v>
      </c>
      <c r="AK153" s="19"/>
      <c r="AL153" s="19">
        <f t="shared" si="64"/>
        <v>-6.4517044770652303</v>
      </c>
      <c r="AM153" s="19">
        <f t="shared" si="65"/>
        <v>-6.8703674538135644</v>
      </c>
      <c r="AN153" s="19">
        <f t="shared" si="91"/>
        <v>9.4247779607693793</v>
      </c>
      <c r="AO153" s="19">
        <f t="shared" si="92"/>
        <v>-2.324778563656456</v>
      </c>
      <c r="AP153" s="19">
        <f t="shared" si="93"/>
        <v>-133.20000000000053</v>
      </c>
      <c r="AQ153" s="19">
        <f t="shared" si="110"/>
        <v>117.8048798386548</v>
      </c>
      <c r="AR153" s="19">
        <f t="shared" si="94"/>
        <v>-0.43738117645284319</v>
      </c>
      <c r="AS153" s="19">
        <f t="shared" si="95"/>
        <v>0.41072826355721709</v>
      </c>
      <c r="AT153" s="4" t="s">
        <v>0</v>
      </c>
      <c r="AU153" s="4">
        <f t="shared" si="96"/>
        <v>2502</v>
      </c>
      <c r="AV153" s="19">
        <f t="shared" si="66"/>
        <v>17.693560000905002</v>
      </c>
      <c r="AW153" s="19">
        <f t="shared" si="67"/>
        <v>130.94714144141807</v>
      </c>
      <c r="AX153" s="8">
        <f t="shared" si="97"/>
        <v>5</v>
      </c>
      <c r="AY153" s="4">
        <f t="shared" si="98"/>
        <v>12</v>
      </c>
      <c r="AZ153" s="8">
        <f t="shared" si="99"/>
        <v>1012.6</v>
      </c>
      <c r="BA153" s="4">
        <f t="shared" si="100"/>
        <v>0</v>
      </c>
      <c r="BB153" s="4">
        <f t="shared" si="101"/>
        <v>0</v>
      </c>
      <c r="BC153" s="4" t="str">
        <f t="shared" si="102"/>
        <v>G0</v>
      </c>
      <c r="BD153" s="4">
        <f t="shared" si="103"/>
        <v>0</v>
      </c>
      <c r="BE153" s="19">
        <f t="shared" si="104"/>
        <v>0.94243903870924806</v>
      </c>
      <c r="BF153" s="19">
        <f t="shared" si="105"/>
        <v>1.5257247671669016</v>
      </c>
      <c r="BG153" s="19">
        <f t="shared" si="106"/>
        <v>-5.9516847774206028</v>
      </c>
      <c r="BH153" s="1" t="str">
        <f t="shared" si="107"/>
        <v>T,2501,19.2,130.8,5,12,1012.5,0,0,G0,0</v>
      </c>
      <c r="BI153" s="1" t="str">
        <f t="shared" si="108"/>
        <v>T,2502,17.7,130.9,5,12,1012.6,0,0,G0,0</v>
      </c>
      <c r="BJ153" s="1" t="str">
        <f t="shared" si="68"/>
        <v/>
      </c>
      <c r="BK153" s="1" t="str">
        <f t="shared" si="69"/>
        <v>18.8,131.2,5.0,9.4,0.0,117.8,-135.0,117.8</v>
      </c>
    </row>
    <row r="154" spans="1:63" x14ac:dyDescent="0.2">
      <c r="A154" s="4">
        <f t="shared" si="111"/>
        <v>12.599999999999971</v>
      </c>
      <c r="B154" s="4">
        <f t="shared" si="70"/>
        <v>62.999999999999851</v>
      </c>
      <c r="C154" s="4">
        <f t="shared" si="71"/>
        <v>1</v>
      </c>
      <c r="D154" s="4">
        <v>1</v>
      </c>
      <c r="E154" s="4">
        <f t="shared" si="72"/>
        <v>12.599999999999971</v>
      </c>
      <c r="F154" s="19">
        <f t="shared" si="56"/>
        <v>2.3876104167282337</v>
      </c>
      <c r="G154" s="19">
        <f t="shared" si="73"/>
        <v>0.31415926535897931</v>
      </c>
      <c r="H154" s="19"/>
      <c r="I154" s="19">
        <f t="shared" si="74"/>
        <v>18.130941177357844</v>
      </c>
      <c r="J154" s="19">
        <f t="shared" si="75"/>
        <v>130.53641317786085</v>
      </c>
      <c r="K154" s="19"/>
      <c r="L154" s="19">
        <f t="shared" si="76"/>
        <v>-6.4517044770652303</v>
      </c>
      <c r="M154" s="19">
        <f t="shared" si="77"/>
        <v>-6.8703674538135644</v>
      </c>
      <c r="N154" s="19">
        <f t="shared" si="78"/>
        <v>9.4247779607693793</v>
      </c>
      <c r="O154" s="19">
        <f t="shared" si="79"/>
        <v>-2.324778563656456</v>
      </c>
      <c r="P154" s="19">
        <f t="shared" si="80"/>
        <v>-133.20000000000053</v>
      </c>
      <c r="Q154" s="19">
        <f t="shared" si="109"/>
        <v>118.74731887736404</v>
      </c>
      <c r="R154" s="19">
        <f t="shared" si="81"/>
        <v>0.43738117645284319</v>
      </c>
      <c r="S154" s="19">
        <f t="shared" si="82"/>
        <v>-0.41072826355721709</v>
      </c>
      <c r="T154" s="4" t="s">
        <v>0</v>
      </c>
      <c r="U154" s="4">
        <f t="shared" si="83"/>
        <v>2501</v>
      </c>
      <c r="V154" s="19">
        <f t="shared" si="57"/>
        <v>18.568322353810686</v>
      </c>
      <c r="W154" s="19">
        <f t="shared" si="58"/>
        <v>130.12568491430363</v>
      </c>
      <c r="X154" s="8">
        <f t="shared" si="84"/>
        <v>5</v>
      </c>
      <c r="Y154" s="4">
        <f t="shared" si="59"/>
        <v>12</v>
      </c>
      <c r="Z154" s="8">
        <f t="shared" si="85"/>
        <v>1012.6</v>
      </c>
      <c r="AA154" s="4">
        <f t="shared" si="86"/>
        <v>0</v>
      </c>
      <c r="AB154" s="4">
        <f t="shared" si="87"/>
        <v>0</v>
      </c>
      <c r="AC154" s="4" t="str">
        <f t="shared" si="88"/>
        <v>G0</v>
      </c>
      <c r="AD154" s="4">
        <f t="shared" si="89"/>
        <v>0</v>
      </c>
      <c r="AE154" s="4">
        <f t="shared" si="90"/>
        <v>12.699999999999971</v>
      </c>
      <c r="AF154" s="19">
        <f t="shared" si="60"/>
        <v>2.4190263432641315</v>
      </c>
      <c r="AG154" s="19">
        <f t="shared" si="61"/>
        <v>0.31415926535897931</v>
      </c>
      <c r="AH154" s="19"/>
      <c r="AI154" s="19">
        <f t="shared" si="62"/>
        <v>17.496667911086398</v>
      </c>
      <c r="AJ154" s="19">
        <f t="shared" si="63"/>
        <v>129.83935595970976</v>
      </c>
      <c r="AK154" s="19"/>
      <c r="AL154" s="19">
        <f t="shared" si="64"/>
        <v>-6.2327174934977077</v>
      </c>
      <c r="AM154" s="19">
        <f t="shared" si="65"/>
        <v>-7.0696302771822426</v>
      </c>
      <c r="AN154" s="19">
        <f t="shared" si="91"/>
        <v>9.4247779607693793</v>
      </c>
      <c r="AO154" s="19">
        <f t="shared" si="92"/>
        <v>-2.2933626371205582</v>
      </c>
      <c r="AP154" s="19">
        <f t="shared" si="93"/>
        <v>-131.40000000000052</v>
      </c>
      <c r="AQ154" s="19">
        <f t="shared" si="110"/>
        <v>118.74731887736404</v>
      </c>
      <c r="AR154" s="19">
        <f t="shared" si="94"/>
        <v>-0.45006664177827205</v>
      </c>
      <c r="AS154" s="19">
        <f t="shared" si="95"/>
        <v>0.39678711919419524</v>
      </c>
      <c r="AT154" s="4" t="s">
        <v>0</v>
      </c>
      <c r="AU154" s="4">
        <f t="shared" si="96"/>
        <v>2502</v>
      </c>
      <c r="AV154" s="19">
        <f t="shared" si="66"/>
        <v>17.046601269308127</v>
      </c>
      <c r="AW154" s="19">
        <f t="shared" si="67"/>
        <v>130.23614307890395</v>
      </c>
      <c r="AX154" s="8">
        <f t="shared" si="97"/>
        <v>5</v>
      </c>
      <c r="AY154" s="4">
        <f t="shared" si="98"/>
        <v>12</v>
      </c>
      <c r="AZ154" s="8">
        <f t="shared" si="99"/>
        <v>1012.6999999999999</v>
      </c>
      <c r="BA154" s="4">
        <f t="shared" si="100"/>
        <v>0</v>
      </c>
      <c r="BB154" s="4">
        <f t="shared" si="101"/>
        <v>0</v>
      </c>
      <c r="BC154" s="4" t="str">
        <f t="shared" si="102"/>
        <v>G0</v>
      </c>
      <c r="BD154" s="4">
        <f t="shared" si="103"/>
        <v>0</v>
      </c>
      <c r="BE154" s="19">
        <f t="shared" si="104"/>
        <v>0.94243903870923207</v>
      </c>
      <c r="BF154" s="19">
        <f t="shared" si="105"/>
        <v>1.5257247671669079</v>
      </c>
      <c r="BG154" s="19">
        <f t="shared" si="106"/>
        <v>-4.1516847774216679</v>
      </c>
      <c r="BH154" s="1" t="str">
        <f t="shared" si="107"/>
        <v>T,2501,18.6,130.1,5,12,1012.6,0,0,G0,0</v>
      </c>
      <c r="BI154" s="1" t="str">
        <f t="shared" si="108"/>
        <v>T,2502,17.0,130.2,5,12,1012.7,0,0,G0,0</v>
      </c>
      <c r="BJ154" s="1" t="str">
        <f t="shared" si="68"/>
        <v>T,2501,18.6,130.1,5,12,1012.6,0,0,G0,0|T,2502,17.0,130.2,5,12,1012.7,0,0,G0,0|</v>
      </c>
      <c r="BK154" s="1" t="str">
        <f t="shared" si="69"/>
        <v>18.1,130.5,5.0,9.4,0.0,118.7,-133.2,118.7</v>
      </c>
    </row>
    <row r="155" spans="1:63" x14ac:dyDescent="0.2">
      <c r="A155" s="4">
        <f t="shared" si="111"/>
        <v>12.699999999999971</v>
      </c>
      <c r="B155" s="4">
        <f t="shared" si="70"/>
        <v>63.499999999999851</v>
      </c>
      <c r="C155" s="4">
        <f t="shared" si="71"/>
        <v>0</v>
      </c>
      <c r="D155" s="4">
        <v>1</v>
      </c>
      <c r="E155" s="4">
        <f t="shared" si="72"/>
        <v>12.699999999999971</v>
      </c>
      <c r="F155" s="19">
        <f t="shared" si="56"/>
        <v>2.4190263432641315</v>
      </c>
      <c r="G155" s="19">
        <f t="shared" si="73"/>
        <v>0.31415926535897931</v>
      </c>
      <c r="H155" s="19"/>
      <c r="I155" s="19">
        <f t="shared" si="74"/>
        <v>17.496667911086398</v>
      </c>
      <c r="J155" s="19">
        <f t="shared" si="75"/>
        <v>129.83935595970976</v>
      </c>
      <c r="K155" s="19"/>
      <c r="L155" s="19">
        <f t="shared" si="76"/>
        <v>-6.2327174934977077</v>
      </c>
      <c r="M155" s="19">
        <f t="shared" si="77"/>
        <v>-7.0696302771822426</v>
      </c>
      <c r="N155" s="19">
        <f t="shared" si="78"/>
        <v>9.4247779607693793</v>
      </c>
      <c r="O155" s="19">
        <f t="shared" si="79"/>
        <v>-2.2933626371205582</v>
      </c>
      <c r="P155" s="19">
        <f t="shared" si="80"/>
        <v>-131.40000000000052</v>
      </c>
      <c r="Q155" s="19">
        <f t="shared" si="109"/>
        <v>119.68975791607328</v>
      </c>
      <c r="R155" s="19">
        <f t="shared" si="81"/>
        <v>0.45006664177827205</v>
      </c>
      <c r="S155" s="19">
        <f t="shared" si="82"/>
        <v>-0.39678711919419524</v>
      </c>
      <c r="T155" s="4" t="s">
        <v>0</v>
      </c>
      <c r="U155" s="4">
        <f t="shared" si="83"/>
        <v>2501</v>
      </c>
      <c r="V155" s="19">
        <f t="shared" si="57"/>
        <v>17.946734552864669</v>
      </c>
      <c r="W155" s="19">
        <f t="shared" si="58"/>
        <v>129.44256884051558</v>
      </c>
      <c r="X155" s="8">
        <f t="shared" si="84"/>
        <v>5</v>
      </c>
      <c r="Y155" s="4">
        <f t="shared" si="59"/>
        <v>12</v>
      </c>
      <c r="Z155" s="8">
        <f t="shared" si="85"/>
        <v>1012.6999999999999</v>
      </c>
      <c r="AA155" s="4">
        <f t="shared" si="86"/>
        <v>0</v>
      </c>
      <c r="AB155" s="4">
        <f t="shared" si="87"/>
        <v>0</v>
      </c>
      <c r="AC155" s="4" t="str">
        <f t="shared" si="88"/>
        <v>G0</v>
      </c>
      <c r="AD155" s="4">
        <f t="shared" si="89"/>
        <v>0</v>
      </c>
      <c r="AE155" s="4">
        <f t="shared" si="90"/>
        <v>12.799999999999971</v>
      </c>
      <c r="AF155" s="19">
        <f t="shared" si="60"/>
        <v>2.4504422698000292</v>
      </c>
      <c r="AG155" s="19">
        <f t="shared" si="61"/>
        <v>0.31415926535897931</v>
      </c>
      <c r="AH155" s="19"/>
      <c r="AI155" s="19">
        <f t="shared" si="62"/>
        <v>16.884602716726505</v>
      </c>
      <c r="AJ155" s="19">
        <f t="shared" si="63"/>
        <v>129.12271969246092</v>
      </c>
      <c r="AK155" s="19"/>
      <c r="AL155" s="19">
        <f t="shared" si="64"/>
        <v>-6.0075795702492067</v>
      </c>
      <c r="AM155" s="19">
        <f t="shared" si="65"/>
        <v>-7.2619162289941475</v>
      </c>
      <c r="AN155" s="19">
        <f t="shared" si="91"/>
        <v>9.4247779607693793</v>
      </c>
      <c r="AO155" s="19">
        <f t="shared" si="92"/>
        <v>-2.2619467105846605</v>
      </c>
      <c r="AP155" s="19">
        <f t="shared" si="93"/>
        <v>-129.60000000000053</v>
      </c>
      <c r="AQ155" s="19">
        <f t="shared" si="110"/>
        <v>119.68975791607326</v>
      </c>
      <c r="AR155" s="19">
        <f t="shared" si="94"/>
        <v>-0.46230794566546995</v>
      </c>
      <c r="AS155" s="19">
        <f t="shared" si="95"/>
        <v>0.38245439384921809</v>
      </c>
      <c r="AT155" s="4" t="s">
        <v>0</v>
      </c>
      <c r="AU155" s="4">
        <f t="shared" si="96"/>
        <v>2502</v>
      </c>
      <c r="AV155" s="19">
        <f t="shared" si="66"/>
        <v>16.422294771061036</v>
      </c>
      <c r="AW155" s="19">
        <f t="shared" si="67"/>
        <v>129.50517408631015</v>
      </c>
      <c r="AX155" s="8">
        <f t="shared" si="97"/>
        <v>5</v>
      </c>
      <c r="AY155" s="4">
        <f t="shared" si="98"/>
        <v>12</v>
      </c>
      <c r="AZ155" s="8">
        <f t="shared" si="99"/>
        <v>1012.8</v>
      </c>
      <c r="BA155" s="4">
        <f t="shared" si="100"/>
        <v>0</v>
      </c>
      <c r="BB155" s="4">
        <f t="shared" si="101"/>
        <v>0</v>
      </c>
      <c r="BC155" s="4" t="str">
        <f t="shared" si="102"/>
        <v>G0</v>
      </c>
      <c r="BD155" s="4">
        <f t="shared" si="103"/>
        <v>0</v>
      </c>
      <c r="BE155" s="19">
        <f t="shared" si="104"/>
        <v>0.94243903870922652</v>
      </c>
      <c r="BF155" s="19">
        <f t="shared" si="105"/>
        <v>1.5257247671669047</v>
      </c>
      <c r="BG155" s="19">
        <f t="shared" si="106"/>
        <v>-2.351684777422248</v>
      </c>
      <c r="BH155" s="1" t="str">
        <f t="shared" si="107"/>
        <v>T,2501,17.9,129.4,5,12,1012.7,0,0,G0,0</v>
      </c>
      <c r="BI155" s="1" t="str">
        <f t="shared" si="108"/>
        <v>T,2502,16.4,129.5,5,12,1012.8,0,0,G0,0</v>
      </c>
      <c r="BJ155" s="1" t="str">
        <f t="shared" si="68"/>
        <v/>
      </c>
      <c r="BK155" s="1" t="str">
        <f t="shared" si="69"/>
        <v>17.5,129.8,5.0,9.4,0.0,119.7,-131.4,119.7</v>
      </c>
    </row>
    <row r="156" spans="1:63" x14ac:dyDescent="0.2">
      <c r="A156" s="4">
        <f t="shared" si="111"/>
        <v>12.799999999999971</v>
      </c>
      <c r="B156" s="4">
        <f t="shared" si="70"/>
        <v>63.999999999999851</v>
      </c>
      <c r="C156" s="4">
        <f t="shared" si="71"/>
        <v>1</v>
      </c>
      <c r="D156" s="4">
        <v>1</v>
      </c>
      <c r="E156" s="4">
        <f t="shared" si="72"/>
        <v>12.799999999999971</v>
      </c>
      <c r="F156" s="19">
        <f t="shared" ref="F156:F219" si="112">$B$14 + $D$14*$E156 + 0.5*$F$14*$E156*$E156</f>
        <v>2.4504422698000292</v>
      </c>
      <c r="G156" s="19">
        <f t="shared" si="73"/>
        <v>0.31415926535897931</v>
      </c>
      <c r="H156" s="19"/>
      <c r="I156" s="19">
        <f t="shared" si="74"/>
        <v>16.884602716726505</v>
      </c>
      <c r="J156" s="19">
        <f t="shared" si="75"/>
        <v>129.12271969246092</v>
      </c>
      <c r="K156" s="19"/>
      <c r="L156" s="19">
        <f t="shared" si="76"/>
        <v>-6.0075795702492067</v>
      </c>
      <c r="M156" s="19">
        <f t="shared" si="77"/>
        <v>-7.2619162289941475</v>
      </c>
      <c r="N156" s="19">
        <f t="shared" si="78"/>
        <v>9.4247779607693793</v>
      </c>
      <c r="O156" s="19">
        <f t="shared" si="79"/>
        <v>-2.2619467105846605</v>
      </c>
      <c r="P156" s="19">
        <f t="shared" si="80"/>
        <v>-129.60000000000053</v>
      </c>
      <c r="Q156" s="19">
        <f t="shared" si="109"/>
        <v>120.6321969547825</v>
      </c>
      <c r="R156" s="19">
        <f t="shared" si="81"/>
        <v>0.46230794566546995</v>
      </c>
      <c r="S156" s="19">
        <f t="shared" si="82"/>
        <v>-0.38245439384921809</v>
      </c>
      <c r="T156" s="4" t="s">
        <v>0</v>
      </c>
      <c r="U156" s="4">
        <f t="shared" si="83"/>
        <v>2501</v>
      </c>
      <c r="V156" s="19">
        <f t="shared" ref="V156:V219" si="113">I156+R156</f>
        <v>17.346910662391974</v>
      </c>
      <c r="W156" s="19">
        <f t="shared" ref="W156:W219" si="114">J156+S156</f>
        <v>128.74026529861169</v>
      </c>
      <c r="X156" s="8">
        <f t="shared" si="84"/>
        <v>5</v>
      </c>
      <c r="Y156" s="4">
        <f t="shared" ref="Y156:Y219" si="115">$B$22</f>
        <v>12</v>
      </c>
      <c r="Z156" s="8">
        <f t="shared" si="85"/>
        <v>1012.8</v>
      </c>
      <c r="AA156" s="4">
        <f t="shared" si="86"/>
        <v>0</v>
      </c>
      <c r="AB156" s="4">
        <f t="shared" si="87"/>
        <v>0</v>
      </c>
      <c r="AC156" s="4" t="str">
        <f t="shared" si="88"/>
        <v>G0</v>
      </c>
      <c r="AD156" s="4">
        <f t="shared" si="89"/>
        <v>0</v>
      </c>
      <c r="AE156" s="4">
        <f t="shared" si="90"/>
        <v>12.89999999999997</v>
      </c>
      <c r="AF156" s="19">
        <f t="shared" ref="AF156:AF219" si="116">$B$14 + $D$14*$AE156 + 0.5*$F$14*$AE156*$AE156</f>
        <v>2.481858196335927</v>
      </c>
      <c r="AG156" s="19">
        <f t="shared" ref="AG156:AG219" si="117">$D$14+ $F$14*$AE156</f>
        <v>0.31415926535897931</v>
      </c>
      <c r="AH156" s="19"/>
      <c r="AI156" s="19">
        <f t="shared" ref="AI156:AI219" si="118">$B$7 + $B$10*$AE156 + 0.5*$B$12*$AE156*$AE156 + $B$13*COS(AF156)</f>
        <v>16.295349628729468</v>
      </c>
      <c r="AJ156" s="19">
        <f t="shared" ref="AJ156:AJ219" si="119">$D$7 + $D$10*$AE156 + 0.5*$D$12*$AE156*$AE156 + $B$13*SIN(AF156)</f>
        <v>128.38721160958951</v>
      </c>
      <c r="AK156" s="19"/>
      <c r="AL156" s="19">
        <f t="shared" ref="AL156:AL219" si="120">$B$10 + $B$12*$AE156 - $B$13*SIN(AF156)*AG156</f>
        <v>-5.7765128912687409</v>
      </c>
      <c r="AM156" s="19">
        <f t="shared" ref="AM156:AM219" si="121">$D$10 + $D$12*$AE156 + $B$13*COS(AF156)*AG156</f>
        <v>-7.4470355462298068</v>
      </c>
      <c r="AN156" s="19">
        <f t="shared" si="91"/>
        <v>9.4247779607693793</v>
      </c>
      <c r="AO156" s="19">
        <f t="shared" si="92"/>
        <v>-2.2305307840487627</v>
      </c>
      <c r="AP156" s="19">
        <f t="shared" si="93"/>
        <v>-127.80000000000055</v>
      </c>
      <c r="AQ156" s="19">
        <f t="shared" si="110"/>
        <v>120.63219695478251</v>
      </c>
      <c r="AR156" s="19">
        <f t="shared" si="94"/>
        <v>-0.47409300742541072</v>
      </c>
      <c r="AS156" s="19">
        <f t="shared" si="95"/>
        <v>0.36774423219179042</v>
      </c>
      <c r="AT156" s="4" t="s">
        <v>0</v>
      </c>
      <c r="AU156" s="4">
        <f t="shared" si="96"/>
        <v>2502</v>
      </c>
      <c r="AV156" s="19">
        <f t="shared" ref="AV156:AV219" si="122">AI156+AR156</f>
        <v>15.821256621304057</v>
      </c>
      <c r="AW156" s="19">
        <f t="shared" ref="AW156:AW219" si="123">AJ156+AS156</f>
        <v>128.75495584178131</v>
      </c>
      <c r="AX156" s="8">
        <f t="shared" si="97"/>
        <v>5</v>
      </c>
      <c r="AY156" s="4">
        <f t="shared" si="98"/>
        <v>12</v>
      </c>
      <c r="AZ156" s="8">
        <f t="shared" si="99"/>
        <v>1012.9</v>
      </c>
      <c r="BA156" s="4">
        <f t="shared" si="100"/>
        <v>0</v>
      </c>
      <c r="BB156" s="4">
        <f t="shared" si="101"/>
        <v>0</v>
      </c>
      <c r="BC156" s="4" t="str">
        <f t="shared" si="102"/>
        <v>G0</v>
      </c>
      <c r="BD156" s="4">
        <f t="shared" si="103"/>
        <v>0</v>
      </c>
      <c r="BE156" s="19">
        <f t="shared" si="104"/>
        <v>0.94243903870924883</v>
      </c>
      <c r="BF156" s="19">
        <f t="shared" si="105"/>
        <v>1.5257247671669056</v>
      </c>
      <c r="BG156" s="19">
        <f t="shared" si="106"/>
        <v>-0.55168477742171596</v>
      </c>
      <c r="BH156" s="1" t="str">
        <f t="shared" si="107"/>
        <v>T,2501,17.3,128.7,5,12,1012.8,0,0,G0,0</v>
      </c>
      <c r="BI156" s="1" t="str">
        <f t="shared" si="108"/>
        <v>T,2502,15.8,128.8,5,12,1012.9,0,0,G0,0</v>
      </c>
      <c r="BJ156" s="1" t="str">
        <f t="shared" ref="BJ156:BJ219" si="124">IF(C156=1,CONCATENATE(BH156,$BH$25,BI156,$BH$25),"")</f>
        <v>T,2501,17.3,128.7,5,12,1012.8,0,0,G0,0|T,2502,15.8,128.8,5,12,1012.9,0,0,G0,0|</v>
      </c>
      <c r="BK156" s="1" t="str">
        <f t="shared" ref="BK156:BK219" si="125">CONCATENATE(TEXT(I156,"0.0"),",",TEXT(J156,"0.0"),",",TEXT($F$7,"0.0"),",",TEXT(N156,"0.0"),",",TEXT(0,"0.0"),",",TEXT($Q156,"0.0"),",",TEXT($P156,"0.0"),",",TEXT($Q156,"0.0"))</f>
        <v>16.9,129.1,5.0,9.4,0.0,120.6,-129.6,120.6</v>
      </c>
    </row>
    <row r="157" spans="1:63" x14ac:dyDescent="0.2">
      <c r="A157" s="4">
        <f t="shared" si="111"/>
        <v>12.89999999999997</v>
      </c>
      <c r="B157" s="4">
        <f t="shared" ref="B157:B220" si="126">A157/$B$17</f>
        <v>64.499999999999844</v>
      </c>
      <c r="C157" s="4">
        <f t="shared" ref="C157:C220" si="127">IF(B157-INT(B157+0.001)&gt;0.001,0,1)</f>
        <v>0</v>
      </c>
      <c r="D157" s="4">
        <v>1</v>
      </c>
      <c r="E157" s="4">
        <f t="shared" ref="E157:E220" si="128">$A157+$B$21</f>
        <v>12.89999999999997</v>
      </c>
      <c r="F157" s="19">
        <f t="shared" si="112"/>
        <v>2.481858196335927</v>
      </c>
      <c r="G157" s="19">
        <f t="shared" ref="G157:G220" si="129">$D$14 + $F$14*$E157</f>
        <v>0.31415926535897931</v>
      </c>
      <c r="H157" s="19"/>
      <c r="I157" s="19">
        <f t="shared" ref="I157:I220" si="130">$B$7 + $B$10*$E157 +  0.5*$B$12*$E157*$E157 + $B$13*COS(F157)</f>
        <v>16.295349628729468</v>
      </c>
      <c r="J157" s="19">
        <f t="shared" ref="J157:J220" si="131">$D$7 + $D$10*$E157 + 0.5*$D$12*$E157*$E157 + $B$13*SIN(F157)</f>
        <v>128.38721160958951</v>
      </c>
      <c r="K157" s="19"/>
      <c r="L157" s="19">
        <f t="shared" ref="L157:L220" si="132">$B$10 + $B$12*$E157 - $B$13*SIN(F157)*$G157</f>
        <v>-5.7765128912687409</v>
      </c>
      <c r="M157" s="19">
        <f t="shared" ref="M157:M220" si="133">$D$10 + $D$12*$E157 + $B$13*COS(F157)*$G157</f>
        <v>-7.4470355462298068</v>
      </c>
      <c r="N157" s="19">
        <f t="shared" ref="N157:N220" si="134">SQRT(L157*L157+M157*M157)</f>
        <v>9.4247779607693793</v>
      </c>
      <c r="O157" s="19">
        <f t="shared" ref="O157:O220" si="135">ATAN2(L157,M157)</f>
        <v>-2.2305307840487627</v>
      </c>
      <c r="P157" s="19">
        <f t="shared" ref="P157:P220" si="136">O157/$H$12</f>
        <v>-127.80000000000055</v>
      </c>
      <c r="Q157" s="19">
        <f t="shared" si="109"/>
        <v>121.57463599349175</v>
      </c>
      <c r="R157" s="19">
        <f t="shared" ref="R157:R220" si="137">$B$20*COS(O157)-$D$20*SIN(O157)</f>
        <v>0.47409300742541072</v>
      </c>
      <c r="S157" s="19">
        <f t="shared" ref="S157:S220" si="138">$B$20*SIN(O157)+$D$20*COS(O157)</f>
        <v>-0.36774423219179042</v>
      </c>
      <c r="T157" s="4" t="s">
        <v>0</v>
      </c>
      <c r="U157" s="4">
        <f t="shared" ref="U157:U220" si="139">$B$19</f>
        <v>2501</v>
      </c>
      <c r="V157" s="19">
        <f t="shared" si="113"/>
        <v>16.769442636154878</v>
      </c>
      <c r="W157" s="19">
        <f t="shared" si="114"/>
        <v>128.01946737739772</v>
      </c>
      <c r="X157" s="8">
        <f t="shared" ref="X157:X220" si="140">$F$7</f>
        <v>5</v>
      </c>
      <c r="Y157" s="4">
        <f t="shared" si="115"/>
        <v>12</v>
      </c>
      <c r="Z157" s="8">
        <f t="shared" ref="Z157:Z220" si="141">$B$5 + E157</f>
        <v>1012.9</v>
      </c>
      <c r="AA157" s="4">
        <f t="shared" ref="AA157:AA220" si="142">$J$19</f>
        <v>0</v>
      </c>
      <c r="AB157" s="4">
        <f t="shared" ref="AB157:AB220" si="143">$J$20</f>
        <v>0</v>
      </c>
      <c r="AC157" s="4" t="str">
        <f t="shared" ref="AC157:AC220" si="144">$J$21</f>
        <v>G0</v>
      </c>
      <c r="AD157" s="4">
        <f t="shared" ref="AD157:AD220" si="145">$J$22</f>
        <v>0</v>
      </c>
      <c r="AE157" s="4">
        <f t="shared" ref="AE157:AE220" si="146">$A157+$F$21</f>
        <v>12.99999999999997</v>
      </c>
      <c r="AF157" s="19">
        <f t="shared" si="116"/>
        <v>2.5132741228718247</v>
      </c>
      <c r="AG157" s="19">
        <f t="shared" si="117"/>
        <v>0.31415926535897931</v>
      </c>
      <c r="AH157" s="19"/>
      <c r="AI157" s="19">
        <f t="shared" si="118"/>
        <v>15.729490168751749</v>
      </c>
      <c r="AJ157" s="19">
        <f t="shared" si="119"/>
        <v>127.63355756877444</v>
      </c>
      <c r="AK157" s="19"/>
      <c r="AL157" s="19">
        <f t="shared" si="120"/>
        <v>-5.5397454914714457</v>
      </c>
      <c r="AM157" s="19">
        <f t="shared" si="121"/>
        <v>-7.6248055384728355</v>
      </c>
      <c r="AN157" s="19">
        <f t="shared" ref="AN157:AN220" si="147">SQRT(AL157*AL157+AM157*AM157)</f>
        <v>9.4247779607693793</v>
      </c>
      <c r="AO157" s="19">
        <f t="shared" ref="AO157:AO220" si="148">ATAN2(AL157,AM157)</f>
        <v>-2.199114857512865</v>
      </c>
      <c r="AP157" s="19">
        <f t="shared" ref="AP157:AP220" si="149">AO157/$H$12</f>
        <v>-126.00000000000055</v>
      </c>
      <c r="AQ157" s="19">
        <f t="shared" si="110"/>
        <v>121.57463599349174</v>
      </c>
      <c r="AR157" s="19">
        <f t="shared" ref="AR157:AR220" si="150">$F$20*COS(AO157)-$H$20*SIN(AO157)</f>
        <v>-0.48541019662496498</v>
      </c>
      <c r="AS157" s="19">
        <f t="shared" ref="AS157:AS220" si="151">$F$20*SIN(AO157)+$H$20*COS(AO157)</f>
        <v>0.35267115137548855</v>
      </c>
      <c r="AT157" s="4" t="s">
        <v>0</v>
      </c>
      <c r="AU157" s="4">
        <f t="shared" ref="AU157:AU220" si="152">$F$19</f>
        <v>2502</v>
      </c>
      <c r="AV157" s="19">
        <f t="shared" si="122"/>
        <v>15.244079972126784</v>
      </c>
      <c r="AW157" s="19">
        <f t="shared" si="123"/>
        <v>127.98622872014992</v>
      </c>
      <c r="AX157" s="8">
        <f t="shared" ref="AX157:AX220" si="153">$F$7</f>
        <v>5</v>
      </c>
      <c r="AY157" s="4">
        <f t="shared" ref="AY157:AY220" si="154">$F$22</f>
        <v>12</v>
      </c>
      <c r="AZ157" s="8">
        <f t="shared" ref="AZ157:AZ220" si="155">$B$5 + AE157</f>
        <v>1013</v>
      </c>
      <c r="BA157" s="4">
        <f t="shared" ref="BA157:BA220" si="156">$J$19</f>
        <v>0</v>
      </c>
      <c r="BB157" s="4">
        <f t="shared" ref="BB157:BB220" si="157">$J$20</f>
        <v>0</v>
      </c>
      <c r="BC157" s="4" t="str">
        <f t="shared" ref="BC157:BC220" si="158">$J$21</f>
        <v>G0</v>
      </c>
      <c r="BD157" s="4">
        <f t="shared" ref="BD157:BD220" si="159">$J$22</f>
        <v>0</v>
      </c>
      <c r="BE157" s="19">
        <f t="shared" ref="BE157:BE220" si="160">SQRT((I157-AI157)*(I157-AI157)+(J157-AJ157)*(J157-AJ157))</f>
        <v>0.94243903870922729</v>
      </c>
      <c r="BF157" s="19">
        <f t="shared" ref="BF157:BF220" si="161">SQRT((V157-AV157)*(V157-AV157)+(W157-AW157)*(W157-AW157))</f>
        <v>1.5257247671669099</v>
      </c>
      <c r="BG157" s="19">
        <f t="shared" ref="BG157:BG220" si="162">ATAN2(V157-AV157,W157-AW157)/$H$12</f>
        <v>1.2483152225775256</v>
      </c>
      <c r="BH157" s="1" t="str">
        <f t="shared" ref="BH157:BH220" si="163">CONCATENATE(T157,",",U157,",",TEXT(V157,"0.0"),",",TEXT(W157,"0.0"),",",X157,",",Y157,",",TEXT(Z157,"0.0"),",",AA157,",",AB157,",",AC157,",",AD157)</f>
        <v>T,2501,16.8,128.0,5,12,1012.9,0,0,G0,0</v>
      </c>
      <c r="BI157" s="1" t="str">
        <f t="shared" ref="BI157:BI220" si="164">CONCATENATE(AT157,",",AU157,",",TEXT(AV157,"0.0"),",",TEXT(AW157,"0.0"),",",AX157,",",AY157,",",TEXT(AZ157,"0.0"),",",BA157,",",BB157,",",BC157,",",BD157)</f>
        <v>T,2502,15.2,128.0,5,12,1013.0,0,0,G0,0</v>
      </c>
      <c r="BJ157" s="1" t="str">
        <f t="shared" si="124"/>
        <v/>
      </c>
      <c r="BK157" s="1" t="str">
        <f t="shared" si="125"/>
        <v>16.3,128.4,5.0,9.4,0.0,121.6,-127.8,121.6</v>
      </c>
    </row>
    <row r="158" spans="1:63" x14ac:dyDescent="0.2">
      <c r="A158" s="4">
        <f t="shared" si="111"/>
        <v>12.99999999999997</v>
      </c>
      <c r="B158" s="4">
        <f t="shared" si="126"/>
        <v>64.999999999999844</v>
      </c>
      <c r="C158" s="4">
        <f t="shared" si="127"/>
        <v>1</v>
      </c>
      <c r="D158" s="4">
        <v>1</v>
      </c>
      <c r="E158" s="4">
        <f t="shared" si="128"/>
        <v>12.99999999999997</v>
      </c>
      <c r="F158" s="19">
        <f t="shared" si="112"/>
        <v>2.5132741228718247</v>
      </c>
      <c r="G158" s="19">
        <f t="shared" si="129"/>
        <v>0.31415926535897931</v>
      </c>
      <c r="H158" s="19"/>
      <c r="I158" s="19">
        <f t="shared" si="130"/>
        <v>15.729490168751749</v>
      </c>
      <c r="J158" s="19">
        <f t="shared" si="131"/>
        <v>127.63355756877444</v>
      </c>
      <c r="K158" s="19"/>
      <c r="L158" s="19">
        <f t="shared" si="132"/>
        <v>-5.5397454914714457</v>
      </c>
      <c r="M158" s="19">
        <f t="shared" si="133"/>
        <v>-7.6248055384728355</v>
      </c>
      <c r="N158" s="19">
        <f t="shared" si="134"/>
        <v>9.4247779607693793</v>
      </c>
      <c r="O158" s="19">
        <f t="shared" si="135"/>
        <v>-2.199114857512865</v>
      </c>
      <c r="P158" s="19">
        <f t="shared" si="136"/>
        <v>-126.00000000000055</v>
      </c>
      <c r="Q158" s="19">
        <f t="shared" ref="Q158:Q221" si="165">Q157+ SQRT( (I158-I157)* (I158-I157) + (J158-J157)* (J158-J157))</f>
        <v>122.51707503220098</v>
      </c>
      <c r="R158" s="19">
        <f t="shared" si="137"/>
        <v>0.48541019662496498</v>
      </c>
      <c r="S158" s="19">
        <f t="shared" si="138"/>
        <v>-0.35267115137548855</v>
      </c>
      <c r="T158" s="4" t="s">
        <v>0</v>
      </c>
      <c r="U158" s="4">
        <f t="shared" si="139"/>
        <v>2501</v>
      </c>
      <c r="V158" s="19">
        <f t="shared" si="113"/>
        <v>16.214900365376714</v>
      </c>
      <c r="W158" s="19">
        <f t="shared" si="114"/>
        <v>127.28088641739895</v>
      </c>
      <c r="X158" s="8">
        <f t="shared" si="140"/>
        <v>5</v>
      </c>
      <c r="Y158" s="4">
        <f t="shared" si="115"/>
        <v>12</v>
      </c>
      <c r="Z158" s="8">
        <f t="shared" si="141"/>
        <v>1013</v>
      </c>
      <c r="AA158" s="4">
        <f t="shared" si="142"/>
        <v>0</v>
      </c>
      <c r="AB158" s="4">
        <f t="shared" si="143"/>
        <v>0</v>
      </c>
      <c r="AC158" s="4" t="str">
        <f t="shared" si="144"/>
        <v>G0</v>
      </c>
      <c r="AD158" s="4">
        <f t="shared" si="145"/>
        <v>0</v>
      </c>
      <c r="AE158" s="4">
        <f t="shared" si="146"/>
        <v>13.099999999999969</v>
      </c>
      <c r="AF158" s="19">
        <f t="shared" si="116"/>
        <v>2.5446900494077225</v>
      </c>
      <c r="AG158" s="19">
        <f t="shared" si="117"/>
        <v>0.31415926535897931</v>
      </c>
      <c r="AH158" s="19"/>
      <c r="AI158" s="19">
        <f t="shared" si="118"/>
        <v>15.187582771763314</v>
      </c>
      <c r="AJ158" s="19">
        <f t="shared" si="119"/>
        <v>126.86250133556416</v>
      </c>
      <c r="AK158" s="19"/>
      <c r="AL158" s="19">
        <f t="shared" si="120"/>
        <v>-5.2975110316956462</v>
      </c>
      <c r="AM158" s="19">
        <f t="shared" si="121"/>
        <v>-7.7950507682033194</v>
      </c>
      <c r="AN158" s="19">
        <f t="shared" si="147"/>
        <v>9.4247779607693793</v>
      </c>
      <c r="AO158" s="19">
        <f t="shared" si="148"/>
        <v>-2.1676989309769672</v>
      </c>
      <c r="AP158" s="19">
        <f t="shared" si="149"/>
        <v>-124.20000000000057</v>
      </c>
      <c r="AQ158" s="19">
        <f t="shared" ref="AQ158:AQ221" si="166">AQ157+ SQRT( (AI158-AI157)* (AI158-AI157) + (AJ158-AJ157)* (AJ158-AJ157))</f>
        <v>122.51707503220098</v>
      </c>
      <c r="AR158" s="19">
        <f t="shared" si="150"/>
        <v>-0.49624834456473377</v>
      </c>
      <c r="AS158" s="19">
        <f t="shared" si="151"/>
        <v>0.33725002671128329</v>
      </c>
      <c r="AT158" s="4" t="s">
        <v>0</v>
      </c>
      <c r="AU158" s="4">
        <f t="shared" si="152"/>
        <v>2502</v>
      </c>
      <c r="AV158" s="19">
        <f t="shared" si="122"/>
        <v>14.69133442719858</v>
      </c>
      <c r="AW158" s="19">
        <f t="shared" si="123"/>
        <v>127.19975136227545</v>
      </c>
      <c r="AX158" s="8">
        <f t="shared" si="153"/>
        <v>5</v>
      </c>
      <c r="AY158" s="4">
        <f t="shared" si="154"/>
        <v>12</v>
      </c>
      <c r="AZ158" s="8">
        <f t="shared" si="155"/>
        <v>1013.1</v>
      </c>
      <c r="BA158" s="4">
        <f t="shared" si="156"/>
        <v>0</v>
      </c>
      <c r="BB158" s="4">
        <f t="shared" si="157"/>
        <v>0</v>
      </c>
      <c r="BC158" s="4" t="str">
        <f t="shared" si="158"/>
        <v>G0</v>
      </c>
      <c r="BD158" s="4">
        <f t="shared" si="159"/>
        <v>0</v>
      </c>
      <c r="BE158" s="19">
        <f t="shared" si="160"/>
        <v>0.94243903870924084</v>
      </c>
      <c r="BF158" s="19">
        <f t="shared" si="161"/>
        <v>1.5257247671669063</v>
      </c>
      <c r="BG158" s="19">
        <f t="shared" si="162"/>
        <v>3.0483152225783288</v>
      </c>
      <c r="BH158" s="1" t="str">
        <f t="shared" si="163"/>
        <v>T,2501,16.2,127.3,5,12,1013.0,0,0,G0,0</v>
      </c>
      <c r="BI158" s="1" t="str">
        <f t="shared" si="164"/>
        <v>T,2502,14.7,127.2,5,12,1013.1,0,0,G0,0</v>
      </c>
      <c r="BJ158" s="1" t="str">
        <f t="shared" si="124"/>
        <v>T,2501,16.2,127.3,5,12,1013.0,0,0,G0,0|T,2502,14.7,127.2,5,12,1013.1,0,0,G0,0|</v>
      </c>
      <c r="BK158" s="1" t="str">
        <f t="shared" si="125"/>
        <v>15.7,127.6,5.0,9.4,0.0,122.5,-126.0,122.5</v>
      </c>
    </row>
    <row r="159" spans="1:63" x14ac:dyDescent="0.2">
      <c r="A159" s="4">
        <f t="shared" ref="A159:A222" si="167">A158+$B$16</f>
        <v>13.099999999999969</v>
      </c>
      <c r="B159" s="4">
        <f t="shared" si="126"/>
        <v>65.499999999999844</v>
      </c>
      <c r="C159" s="4">
        <f t="shared" si="127"/>
        <v>0</v>
      </c>
      <c r="D159" s="4">
        <v>1</v>
      </c>
      <c r="E159" s="4">
        <f t="shared" si="128"/>
        <v>13.099999999999969</v>
      </c>
      <c r="F159" s="19">
        <f t="shared" si="112"/>
        <v>2.5446900494077225</v>
      </c>
      <c r="G159" s="19">
        <f t="shared" si="129"/>
        <v>0.31415926535897931</v>
      </c>
      <c r="H159" s="19"/>
      <c r="I159" s="19">
        <f t="shared" si="130"/>
        <v>15.187582771763314</v>
      </c>
      <c r="J159" s="19">
        <f t="shared" si="131"/>
        <v>126.86250133556416</v>
      </c>
      <c r="K159" s="19"/>
      <c r="L159" s="19">
        <f t="shared" si="132"/>
        <v>-5.2975110316956462</v>
      </c>
      <c r="M159" s="19">
        <f t="shared" si="133"/>
        <v>-7.7950507682033194</v>
      </c>
      <c r="N159" s="19">
        <f t="shared" si="134"/>
        <v>9.4247779607693793</v>
      </c>
      <c r="O159" s="19">
        <f t="shared" si="135"/>
        <v>-2.1676989309769672</v>
      </c>
      <c r="P159" s="19">
        <f t="shared" si="136"/>
        <v>-124.20000000000057</v>
      </c>
      <c r="Q159" s="19">
        <f t="shared" si="165"/>
        <v>123.45951407091022</v>
      </c>
      <c r="R159" s="19">
        <f t="shared" si="137"/>
        <v>0.49624834456473377</v>
      </c>
      <c r="S159" s="19">
        <f t="shared" si="138"/>
        <v>-0.33725002671128329</v>
      </c>
      <c r="T159" s="4" t="s">
        <v>0</v>
      </c>
      <c r="U159" s="4">
        <f t="shared" si="139"/>
        <v>2501</v>
      </c>
      <c r="V159" s="19">
        <f t="shared" si="113"/>
        <v>15.683831116328047</v>
      </c>
      <c r="W159" s="19">
        <f t="shared" si="114"/>
        <v>126.52525130885287</v>
      </c>
      <c r="X159" s="8">
        <f t="shared" si="140"/>
        <v>5</v>
      </c>
      <c r="Y159" s="4">
        <f t="shared" si="115"/>
        <v>12</v>
      </c>
      <c r="Z159" s="8">
        <f t="shared" si="141"/>
        <v>1013.1</v>
      </c>
      <c r="AA159" s="4">
        <f t="shared" si="142"/>
        <v>0</v>
      </c>
      <c r="AB159" s="4">
        <f t="shared" si="143"/>
        <v>0</v>
      </c>
      <c r="AC159" s="4" t="str">
        <f t="shared" si="144"/>
        <v>G0</v>
      </c>
      <c r="AD159" s="4">
        <f t="shared" si="145"/>
        <v>0</v>
      </c>
      <c r="AE159" s="4">
        <f t="shared" si="146"/>
        <v>13.199999999999969</v>
      </c>
      <c r="AF159" s="19">
        <f t="shared" si="116"/>
        <v>2.5761059759436202</v>
      </c>
      <c r="AG159" s="19">
        <f t="shared" si="117"/>
        <v>0.31415926535897931</v>
      </c>
      <c r="AH159" s="19"/>
      <c r="AI159" s="19">
        <f t="shared" si="118"/>
        <v>14.67016223493971</v>
      </c>
      <c r="AJ159" s="19">
        <f t="shared" si="119"/>
        <v>126.07480384937016</v>
      </c>
      <c r="AK159" s="19"/>
      <c r="AL159" s="19">
        <f t="shared" si="120"/>
        <v>-5.0500485681078207</v>
      </c>
      <c r="AM159" s="19">
        <f t="shared" si="121"/>
        <v>-7.9576032239334715</v>
      </c>
      <c r="AN159" s="19">
        <f t="shared" si="147"/>
        <v>9.4247779607693793</v>
      </c>
      <c r="AO159" s="19">
        <f t="shared" si="148"/>
        <v>-2.1362830044410694</v>
      </c>
      <c r="AP159" s="19">
        <f t="shared" si="149"/>
        <v>-122.40000000000057</v>
      </c>
      <c r="AQ159" s="19">
        <f t="shared" si="166"/>
        <v>123.45951407091022</v>
      </c>
      <c r="AR159" s="19">
        <f t="shared" si="150"/>
        <v>-0.50659675530120585</v>
      </c>
      <c r="AS159" s="19">
        <f t="shared" si="151"/>
        <v>0.32149607698740307</v>
      </c>
      <c r="AT159" s="4" t="s">
        <v>0</v>
      </c>
      <c r="AU159" s="4">
        <f t="shared" si="152"/>
        <v>2502</v>
      </c>
      <c r="AV159" s="19">
        <f t="shared" si="122"/>
        <v>14.163565479638503</v>
      </c>
      <c r="AW159" s="19">
        <f t="shared" si="123"/>
        <v>126.39629992635756</v>
      </c>
      <c r="AX159" s="8">
        <f t="shared" si="153"/>
        <v>5</v>
      </c>
      <c r="AY159" s="4">
        <f t="shared" si="154"/>
        <v>12</v>
      </c>
      <c r="AZ159" s="8">
        <f t="shared" si="155"/>
        <v>1013.1999999999999</v>
      </c>
      <c r="BA159" s="4">
        <f t="shared" si="156"/>
        <v>0</v>
      </c>
      <c r="BB159" s="4">
        <f t="shared" si="157"/>
        <v>0</v>
      </c>
      <c r="BC159" s="4" t="str">
        <f t="shared" si="158"/>
        <v>G0</v>
      </c>
      <c r="BD159" s="4">
        <f t="shared" si="159"/>
        <v>0</v>
      </c>
      <c r="BE159" s="19">
        <f t="shared" si="160"/>
        <v>0.94243903870923229</v>
      </c>
      <c r="BF159" s="19">
        <f t="shared" si="161"/>
        <v>1.5257247671669085</v>
      </c>
      <c r="BG159" s="19">
        <f t="shared" si="162"/>
        <v>4.8483152225779493</v>
      </c>
      <c r="BH159" s="1" t="str">
        <f t="shared" si="163"/>
        <v>T,2501,15.7,126.5,5,12,1013.1,0,0,G0,0</v>
      </c>
      <c r="BI159" s="1" t="str">
        <f t="shared" si="164"/>
        <v>T,2502,14.2,126.4,5,12,1013.2,0,0,G0,0</v>
      </c>
      <c r="BJ159" s="1" t="str">
        <f t="shared" si="124"/>
        <v/>
      </c>
      <c r="BK159" s="1" t="str">
        <f t="shared" si="125"/>
        <v>15.2,126.9,5.0,9.4,0.0,123.5,-124.2,123.5</v>
      </c>
    </row>
    <row r="160" spans="1:63" x14ac:dyDescent="0.2">
      <c r="A160" s="4">
        <f t="shared" si="167"/>
        <v>13.199999999999969</v>
      </c>
      <c r="B160" s="4">
        <f t="shared" si="126"/>
        <v>65.999999999999844</v>
      </c>
      <c r="C160" s="4">
        <f t="shared" si="127"/>
        <v>1</v>
      </c>
      <c r="D160" s="4">
        <v>1</v>
      </c>
      <c r="E160" s="4">
        <f t="shared" si="128"/>
        <v>13.199999999999969</v>
      </c>
      <c r="F160" s="19">
        <f t="shared" si="112"/>
        <v>2.5761059759436202</v>
      </c>
      <c r="G160" s="19">
        <f t="shared" si="129"/>
        <v>0.31415926535897931</v>
      </c>
      <c r="H160" s="19"/>
      <c r="I160" s="19">
        <f t="shared" si="130"/>
        <v>14.67016223493971</v>
      </c>
      <c r="J160" s="19">
        <f t="shared" si="131"/>
        <v>126.07480384937016</v>
      </c>
      <c r="K160" s="19"/>
      <c r="L160" s="19">
        <f t="shared" si="132"/>
        <v>-5.0500485681078207</v>
      </c>
      <c r="M160" s="19">
        <f t="shared" si="133"/>
        <v>-7.9576032239334715</v>
      </c>
      <c r="N160" s="19">
        <f t="shared" si="134"/>
        <v>9.4247779607693793</v>
      </c>
      <c r="O160" s="19">
        <f t="shared" si="135"/>
        <v>-2.1362830044410694</v>
      </c>
      <c r="P160" s="19">
        <f t="shared" si="136"/>
        <v>-122.40000000000057</v>
      </c>
      <c r="Q160" s="19">
        <f t="shared" si="165"/>
        <v>124.40195310961946</v>
      </c>
      <c r="R160" s="19">
        <f t="shared" si="137"/>
        <v>0.50659675530120585</v>
      </c>
      <c r="S160" s="19">
        <f t="shared" si="138"/>
        <v>-0.32149607698740307</v>
      </c>
      <c r="T160" s="4" t="s">
        <v>0</v>
      </c>
      <c r="U160" s="4">
        <f t="shared" si="139"/>
        <v>2501</v>
      </c>
      <c r="V160" s="19">
        <f t="shared" si="113"/>
        <v>15.176758990240916</v>
      </c>
      <c r="W160" s="19">
        <f t="shared" si="114"/>
        <v>125.75330777238275</v>
      </c>
      <c r="X160" s="8">
        <f t="shared" si="140"/>
        <v>5</v>
      </c>
      <c r="Y160" s="4">
        <f t="shared" si="115"/>
        <v>12</v>
      </c>
      <c r="Z160" s="8">
        <f t="shared" si="141"/>
        <v>1013.1999999999999</v>
      </c>
      <c r="AA160" s="4">
        <f t="shared" si="142"/>
        <v>0</v>
      </c>
      <c r="AB160" s="4">
        <f t="shared" si="143"/>
        <v>0</v>
      </c>
      <c r="AC160" s="4" t="str">
        <f t="shared" si="144"/>
        <v>G0</v>
      </c>
      <c r="AD160" s="4">
        <f t="shared" si="145"/>
        <v>0</v>
      </c>
      <c r="AE160" s="4">
        <f t="shared" si="146"/>
        <v>13.299999999999969</v>
      </c>
      <c r="AF160" s="19">
        <f t="shared" si="116"/>
        <v>2.6075219024795189</v>
      </c>
      <c r="AG160" s="19">
        <f t="shared" si="117"/>
        <v>0.31415926535897931</v>
      </c>
      <c r="AH160" s="19"/>
      <c r="AI160" s="19">
        <f t="shared" si="118"/>
        <v>14.177739189881837</v>
      </c>
      <c r="AJ160" s="19">
        <f t="shared" si="119"/>
        <v>125.27124247251139</v>
      </c>
      <c r="AK160" s="19"/>
      <c r="AL160" s="19">
        <f t="shared" si="120"/>
        <v>-4.7976023162830197</v>
      </c>
      <c r="AM160" s="19">
        <f t="shared" si="121"/>
        <v>-8.1123024860146842</v>
      </c>
      <c r="AN160" s="19">
        <f t="shared" si="147"/>
        <v>9.4247779607693793</v>
      </c>
      <c r="AO160" s="19">
        <f t="shared" si="148"/>
        <v>-2.1048670779051708</v>
      </c>
      <c r="AP160" s="19">
        <f t="shared" si="149"/>
        <v>-120.60000000000053</v>
      </c>
      <c r="AQ160" s="19">
        <f t="shared" si="166"/>
        <v>124.40195310961947</v>
      </c>
      <c r="AR160" s="19">
        <f t="shared" si="150"/>
        <v>-0.51644521620236328</v>
      </c>
      <c r="AS160" s="19">
        <f t="shared" si="151"/>
        <v>0.30542484945022758</v>
      </c>
      <c r="AT160" s="4" t="s">
        <v>0</v>
      </c>
      <c r="AU160" s="4">
        <f t="shared" si="152"/>
        <v>2502</v>
      </c>
      <c r="AV160" s="19">
        <f t="shared" si="122"/>
        <v>13.661293973679474</v>
      </c>
      <c r="AW160" s="19">
        <f t="shared" si="123"/>
        <v>125.57666732196162</v>
      </c>
      <c r="AX160" s="8">
        <f t="shared" si="153"/>
        <v>5</v>
      </c>
      <c r="AY160" s="4">
        <f t="shared" si="154"/>
        <v>12</v>
      </c>
      <c r="AZ160" s="8">
        <f t="shared" si="155"/>
        <v>1013.3</v>
      </c>
      <c r="BA160" s="4">
        <f t="shared" si="156"/>
        <v>0</v>
      </c>
      <c r="BB160" s="4">
        <f t="shared" si="157"/>
        <v>0</v>
      </c>
      <c r="BC160" s="4" t="str">
        <f t="shared" si="158"/>
        <v>G0</v>
      </c>
      <c r="BD160" s="4">
        <f t="shared" si="159"/>
        <v>0</v>
      </c>
      <c r="BE160" s="19">
        <f t="shared" si="160"/>
        <v>0.94243903870925483</v>
      </c>
      <c r="BF160" s="19">
        <f t="shared" si="161"/>
        <v>1.5257247671669207</v>
      </c>
      <c r="BG160" s="19">
        <f t="shared" si="162"/>
        <v>6.6483152225786704</v>
      </c>
      <c r="BH160" s="1" t="str">
        <f t="shared" si="163"/>
        <v>T,2501,15.2,125.8,5,12,1013.2,0,0,G0,0</v>
      </c>
      <c r="BI160" s="1" t="str">
        <f t="shared" si="164"/>
        <v>T,2502,13.7,125.6,5,12,1013.3,0,0,G0,0</v>
      </c>
      <c r="BJ160" s="1" t="str">
        <f t="shared" si="124"/>
        <v>T,2501,15.2,125.8,5,12,1013.2,0,0,G0,0|T,2502,13.7,125.6,5,12,1013.3,0,0,G0,0|</v>
      </c>
      <c r="BK160" s="1" t="str">
        <f t="shared" si="125"/>
        <v>14.7,126.1,5.0,9.4,0.0,124.4,-122.4,124.4</v>
      </c>
    </row>
    <row r="161" spans="1:63" x14ac:dyDescent="0.2">
      <c r="A161" s="4">
        <f t="shared" si="167"/>
        <v>13.299999999999969</v>
      </c>
      <c r="B161" s="4">
        <f t="shared" si="126"/>
        <v>66.499999999999844</v>
      </c>
      <c r="C161" s="4">
        <f t="shared" si="127"/>
        <v>0</v>
      </c>
      <c r="D161" s="4">
        <v>1</v>
      </c>
      <c r="E161" s="4">
        <f t="shared" si="128"/>
        <v>13.299999999999969</v>
      </c>
      <c r="F161" s="19">
        <f t="shared" si="112"/>
        <v>2.6075219024795189</v>
      </c>
      <c r="G161" s="19">
        <f t="shared" si="129"/>
        <v>0.31415926535897931</v>
      </c>
      <c r="H161" s="19"/>
      <c r="I161" s="19">
        <f t="shared" si="130"/>
        <v>14.177739189881837</v>
      </c>
      <c r="J161" s="19">
        <f t="shared" si="131"/>
        <v>125.27124247251139</v>
      </c>
      <c r="K161" s="19"/>
      <c r="L161" s="19">
        <f t="shared" si="132"/>
        <v>-4.7976023162830197</v>
      </c>
      <c r="M161" s="19">
        <f t="shared" si="133"/>
        <v>-8.1123024860146842</v>
      </c>
      <c r="N161" s="19">
        <f t="shared" si="134"/>
        <v>9.4247779607693793</v>
      </c>
      <c r="O161" s="19">
        <f t="shared" si="135"/>
        <v>-2.1048670779051708</v>
      </c>
      <c r="P161" s="19">
        <f t="shared" si="136"/>
        <v>-120.60000000000053</v>
      </c>
      <c r="Q161" s="19">
        <f t="shared" si="165"/>
        <v>125.34439214832871</v>
      </c>
      <c r="R161" s="19">
        <f t="shared" si="137"/>
        <v>0.51644521620236328</v>
      </c>
      <c r="S161" s="19">
        <f t="shared" si="138"/>
        <v>-0.30542484945022758</v>
      </c>
      <c r="T161" s="4" t="s">
        <v>0</v>
      </c>
      <c r="U161" s="4">
        <f t="shared" si="139"/>
        <v>2501</v>
      </c>
      <c r="V161" s="19">
        <f t="shared" si="113"/>
        <v>14.694184406084201</v>
      </c>
      <c r="W161" s="19">
        <f t="shared" si="114"/>
        <v>124.96581762306116</v>
      </c>
      <c r="X161" s="8">
        <f t="shared" si="140"/>
        <v>5</v>
      </c>
      <c r="Y161" s="4">
        <f t="shared" si="115"/>
        <v>12</v>
      </c>
      <c r="Z161" s="8">
        <f t="shared" si="141"/>
        <v>1013.3</v>
      </c>
      <c r="AA161" s="4">
        <f t="shared" si="142"/>
        <v>0</v>
      </c>
      <c r="AB161" s="4">
        <f t="shared" si="143"/>
        <v>0</v>
      </c>
      <c r="AC161" s="4" t="str">
        <f t="shared" si="144"/>
        <v>G0</v>
      </c>
      <c r="AD161" s="4">
        <f t="shared" si="145"/>
        <v>0</v>
      </c>
      <c r="AE161" s="4">
        <f t="shared" si="146"/>
        <v>13.399999999999968</v>
      </c>
      <c r="AF161" s="19">
        <f t="shared" si="116"/>
        <v>2.6389378290154166</v>
      </c>
      <c r="AG161" s="19">
        <f t="shared" si="117"/>
        <v>0.31415926535897931</v>
      </c>
      <c r="AH161" s="19"/>
      <c r="AI161" s="19">
        <f t="shared" si="118"/>
        <v>13.710799598684233</v>
      </c>
      <c r="AJ161" s="19">
        <f t="shared" si="119"/>
        <v>124.45261022305171</v>
      </c>
      <c r="AK161" s="19"/>
      <c r="AL161" s="19">
        <f t="shared" si="120"/>
        <v>-4.5404214101936002</v>
      </c>
      <c r="AM161" s="19">
        <f t="shared" si="121"/>
        <v>-8.2589958849523448</v>
      </c>
      <c r="AN161" s="19">
        <f t="shared" si="147"/>
        <v>9.4247779607693776</v>
      </c>
      <c r="AO161" s="19">
        <f t="shared" si="148"/>
        <v>-2.073451151369273</v>
      </c>
      <c r="AP161" s="19">
        <f t="shared" si="149"/>
        <v>-118.80000000000055</v>
      </c>
      <c r="AQ161" s="19">
        <f t="shared" si="166"/>
        <v>125.34439214832871</v>
      </c>
      <c r="AR161" s="19">
        <f t="shared" si="150"/>
        <v>-0.52578400802631542</v>
      </c>
      <c r="AS161" s="19">
        <f t="shared" si="151"/>
        <v>0.28905220446103413</v>
      </c>
      <c r="AT161" s="4" t="s">
        <v>0</v>
      </c>
      <c r="AU161" s="4">
        <f t="shared" si="152"/>
        <v>2502</v>
      </c>
      <c r="AV161" s="19">
        <f t="shared" si="122"/>
        <v>13.185015590657917</v>
      </c>
      <c r="AW161" s="19">
        <f t="shared" si="123"/>
        <v>124.74166242751274</v>
      </c>
      <c r="AX161" s="8">
        <f t="shared" si="153"/>
        <v>5</v>
      </c>
      <c r="AY161" s="4">
        <f t="shared" si="154"/>
        <v>12</v>
      </c>
      <c r="AZ161" s="8">
        <f t="shared" si="155"/>
        <v>1013.4</v>
      </c>
      <c r="BA161" s="4">
        <f t="shared" si="156"/>
        <v>0</v>
      </c>
      <c r="BB161" s="4">
        <f t="shared" si="157"/>
        <v>0</v>
      </c>
      <c r="BC161" s="4" t="str">
        <f t="shared" si="158"/>
        <v>G0</v>
      </c>
      <c r="BD161" s="4">
        <f t="shared" si="159"/>
        <v>0</v>
      </c>
      <c r="BE161" s="19">
        <f t="shared" si="160"/>
        <v>0.94243903870924495</v>
      </c>
      <c r="BF161" s="19">
        <f t="shared" si="161"/>
        <v>1.5257247671669103</v>
      </c>
      <c r="BG161" s="19">
        <f t="shared" si="162"/>
        <v>8.4483152225786196</v>
      </c>
      <c r="BH161" s="1" t="str">
        <f t="shared" si="163"/>
        <v>T,2501,14.7,125.0,5,12,1013.3,0,0,G0,0</v>
      </c>
      <c r="BI161" s="1" t="str">
        <f t="shared" si="164"/>
        <v>T,2502,13.2,124.7,5,12,1013.4,0,0,G0,0</v>
      </c>
      <c r="BJ161" s="1" t="str">
        <f t="shared" si="124"/>
        <v/>
      </c>
      <c r="BK161" s="1" t="str">
        <f t="shared" si="125"/>
        <v>14.2,125.3,5.0,9.4,0.0,125.3,-120.6,125.3</v>
      </c>
    </row>
    <row r="162" spans="1:63" x14ac:dyDescent="0.2">
      <c r="A162" s="4">
        <f t="shared" si="167"/>
        <v>13.399999999999968</v>
      </c>
      <c r="B162" s="4">
        <f t="shared" si="126"/>
        <v>66.999999999999844</v>
      </c>
      <c r="C162" s="4">
        <f t="shared" si="127"/>
        <v>1</v>
      </c>
      <c r="D162" s="4">
        <v>1</v>
      </c>
      <c r="E162" s="4">
        <f t="shared" si="128"/>
        <v>13.399999999999968</v>
      </c>
      <c r="F162" s="19">
        <f t="shared" si="112"/>
        <v>2.6389378290154166</v>
      </c>
      <c r="G162" s="19">
        <f t="shared" si="129"/>
        <v>0.31415926535897931</v>
      </c>
      <c r="H162" s="19"/>
      <c r="I162" s="19">
        <f t="shared" si="130"/>
        <v>13.710799598684233</v>
      </c>
      <c r="J162" s="19">
        <f t="shared" si="131"/>
        <v>124.45261022305171</v>
      </c>
      <c r="K162" s="19"/>
      <c r="L162" s="19">
        <f t="shared" si="132"/>
        <v>-4.5404214101936002</v>
      </c>
      <c r="M162" s="19">
        <f t="shared" si="133"/>
        <v>-8.2589958849523448</v>
      </c>
      <c r="N162" s="19">
        <f t="shared" si="134"/>
        <v>9.4247779607693776</v>
      </c>
      <c r="O162" s="19">
        <f t="shared" si="135"/>
        <v>-2.073451151369273</v>
      </c>
      <c r="P162" s="19">
        <f t="shared" si="136"/>
        <v>-118.80000000000055</v>
      </c>
      <c r="Q162" s="19">
        <f t="shared" si="165"/>
        <v>126.28683118703795</v>
      </c>
      <c r="R162" s="19">
        <f t="shared" si="137"/>
        <v>0.52578400802631542</v>
      </c>
      <c r="S162" s="19">
        <f t="shared" si="138"/>
        <v>-0.28905220446103413</v>
      </c>
      <c r="T162" s="4" t="s">
        <v>0</v>
      </c>
      <c r="U162" s="4">
        <f t="shared" si="139"/>
        <v>2501</v>
      </c>
      <c r="V162" s="19">
        <f t="shared" si="113"/>
        <v>14.236583606710548</v>
      </c>
      <c r="W162" s="19">
        <f t="shared" si="114"/>
        <v>124.16355801859068</v>
      </c>
      <c r="X162" s="8">
        <f t="shared" si="140"/>
        <v>5</v>
      </c>
      <c r="Y162" s="4">
        <f t="shared" si="115"/>
        <v>12</v>
      </c>
      <c r="Z162" s="8">
        <f t="shared" si="141"/>
        <v>1013.4</v>
      </c>
      <c r="AA162" s="4">
        <f t="shared" si="142"/>
        <v>0</v>
      </c>
      <c r="AB162" s="4">
        <f t="shared" si="143"/>
        <v>0</v>
      </c>
      <c r="AC162" s="4" t="str">
        <f t="shared" si="144"/>
        <v>G0</v>
      </c>
      <c r="AD162" s="4">
        <f t="shared" si="145"/>
        <v>0</v>
      </c>
      <c r="AE162" s="4">
        <f t="shared" si="146"/>
        <v>13.499999999999968</v>
      </c>
      <c r="AF162" s="19">
        <f t="shared" si="116"/>
        <v>2.6703537555513144</v>
      </c>
      <c r="AG162" s="19">
        <f t="shared" si="117"/>
        <v>0.31415926535897931</v>
      </c>
      <c r="AH162" s="19"/>
      <c r="AI162" s="19">
        <f t="shared" si="118"/>
        <v>13.269804274349099</v>
      </c>
      <c r="AJ162" s="19">
        <f t="shared" si="119"/>
        <v>123.61971499218667</v>
      </c>
      <c r="AK162" s="19"/>
      <c r="AL162" s="19">
        <f t="shared" si="120"/>
        <v>-4.2787596563440404</v>
      </c>
      <c r="AM162" s="19">
        <f t="shared" si="121"/>
        <v>-8.3975386520722157</v>
      </c>
      <c r="AN162" s="19">
        <f t="shared" si="147"/>
        <v>9.4247779607693793</v>
      </c>
      <c r="AO162" s="19">
        <f t="shared" si="148"/>
        <v>-2.0420352248333753</v>
      </c>
      <c r="AP162" s="19">
        <f t="shared" si="149"/>
        <v>-117.00000000000055</v>
      </c>
      <c r="AQ162" s="19">
        <f t="shared" si="166"/>
        <v>126.28683118703793</v>
      </c>
      <c r="AR162" s="19">
        <f t="shared" si="150"/>
        <v>-0.53460391451301803</v>
      </c>
      <c r="AS162" s="19">
        <f t="shared" si="151"/>
        <v>0.27239429984373326</v>
      </c>
      <c r="AT162" s="4" t="s">
        <v>0</v>
      </c>
      <c r="AU162" s="4">
        <f t="shared" si="152"/>
        <v>2502</v>
      </c>
      <c r="AV162" s="19">
        <f t="shared" si="122"/>
        <v>12.73520035983608</v>
      </c>
      <c r="AW162" s="19">
        <f t="shared" si="123"/>
        <v>123.89210929203041</v>
      </c>
      <c r="AX162" s="8">
        <f t="shared" si="153"/>
        <v>5</v>
      </c>
      <c r="AY162" s="4">
        <f t="shared" si="154"/>
        <v>12</v>
      </c>
      <c r="AZ162" s="8">
        <f t="shared" si="155"/>
        <v>1013.5</v>
      </c>
      <c r="BA162" s="4">
        <f t="shared" si="156"/>
        <v>0</v>
      </c>
      <c r="BB162" s="4">
        <f t="shared" si="157"/>
        <v>0</v>
      </c>
      <c r="BC162" s="4" t="str">
        <f t="shared" si="158"/>
        <v>G0</v>
      </c>
      <c r="BD162" s="4">
        <f t="shared" si="159"/>
        <v>0</v>
      </c>
      <c r="BE162" s="19">
        <f t="shared" si="160"/>
        <v>0.94243903870922541</v>
      </c>
      <c r="BF162" s="19">
        <f t="shared" si="161"/>
        <v>1.5257247671669061</v>
      </c>
      <c r="BG162" s="19">
        <f t="shared" si="162"/>
        <v>10.248315222577785</v>
      </c>
      <c r="BH162" s="1" t="str">
        <f t="shared" si="163"/>
        <v>T,2501,14.2,124.2,5,12,1013.4,0,0,G0,0</v>
      </c>
      <c r="BI162" s="1" t="str">
        <f t="shared" si="164"/>
        <v>T,2502,12.7,123.9,5,12,1013.5,0,0,G0,0</v>
      </c>
      <c r="BJ162" s="1" t="str">
        <f t="shared" si="124"/>
        <v>T,2501,14.2,124.2,5,12,1013.4,0,0,G0,0|T,2502,12.7,123.9,5,12,1013.5,0,0,G0,0|</v>
      </c>
      <c r="BK162" s="1" t="str">
        <f t="shared" si="125"/>
        <v>13.7,124.5,5.0,9.4,0.0,126.3,-118.8,126.3</v>
      </c>
    </row>
    <row r="163" spans="1:63" x14ac:dyDescent="0.2">
      <c r="A163" s="4">
        <f t="shared" si="167"/>
        <v>13.499999999999968</v>
      </c>
      <c r="B163" s="4">
        <f t="shared" si="126"/>
        <v>67.499999999999829</v>
      </c>
      <c r="C163" s="4">
        <f t="shared" si="127"/>
        <v>0</v>
      </c>
      <c r="D163" s="4">
        <v>1</v>
      </c>
      <c r="E163" s="4">
        <f t="shared" si="128"/>
        <v>13.499999999999968</v>
      </c>
      <c r="F163" s="19">
        <f t="shared" si="112"/>
        <v>2.6703537555513144</v>
      </c>
      <c r="G163" s="19">
        <f t="shared" si="129"/>
        <v>0.31415926535897931</v>
      </c>
      <c r="H163" s="19"/>
      <c r="I163" s="19">
        <f t="shared" si="130"/>
        <v>13.269804274349099</v>
      </c>
      <c r="J163" s="19">
        <f t="shared" si="131"/>
        <v>123.61971499218667</v>
      </c>
      <c r="K163" s="19"/>
      <c r="L163" s="19">
        <f t="shared" si="132"/>
        <v>-4.2787596563440404</v>
      </c>
      <c r="M163" s="19">
        <f t="shared" si="133"/>
        <v>-8.3975386520722157</v>
      </c>
      <c r="N163" s="19">
        <f t="shared" si="134"/>
        <v>9.4247779607693793</v>
      </c>
      <c r="O163" s="19">
        <f t="shared" si="135"/>
        <v>-2.0420352248333753</v>
      </c>
      <c r="P163" s="19">
        <f t="shared" si="136"/>
        <v>-117.00000000000055</v>
      </c>
      <c r="Q163" s="19">
        <f t="shared" si="165"/>
        <v>127.22927022574717</v>
      </c>
      <c r="R163" s="19">
        <f t="shared" si="137"/>
        <v>0.53460391451301803</v>
      </c>
      <c r="S163" s="19">
        <f t="shared" si="138"/>
        <v>-0.27239429984373326</v>
      </c>
      <c r="T163" s="4" t="s">
        <v>0</v>
      </c>
      <c r="U163" s="4">
        <f t="shared" si="139"/>
        <v>2501</v>
      </c>
      <c r="V163" s="19">
        <f t="shared" si="113"/>
        <v>13.804408188862118</v>
      </c>
      <c r="W163" s="19">
        <f t="shared" si="114"/>
        <v>123.34732069234293</v>
      </c>
      <c r="X163" s="8">
        <f t="shared" si="140"/>
        <v>5</v>
      </c>
      <c r="Y163" s="4">
        <f t="shared" si="115"/>
        <v>12</v>
      </c>
      <c r="Z163" s="8">
        <f t="shared" si="141"/>
        <v>1013.5</v>
      </c>
      <c r="AA163" s="4">
        <f t="shared" si="142"/>
        <v>0</v>
      </c>
      <c r="AB163" s="4">
        <f t="shared" si="143"/>
        <v>0</v>
      </c>
      <c r="AC163" s="4" t="str">
        <f t="shared" si="144"/>
        <v>G0</v>
      </c>
      <c r="AD163" s="4">
        <f t="shared" si="145"/>
        <v>0</v>
      </c>
      <c r="AE163" s="4">
        <f t="shared" si="146"/>
        <v>13.599999999999968</v>
      </c>
      <c r="AF163" s="19">
        <f t="shared" si="116"/>
        <v>2.7017696820872121</v>
      </c>
      <c r="AG163" s="19">
        <f t="shared" si="117"/>
        <v>0.31415926535897931</v>
      </c>
      <c r="AH163" s="19"/>
      <c r="AI163" s="19">
        <f t="shared" si="118"/>
        <v>12.855188426019541</v>
      </c>
      <c r="AJ163" s="19">
        <f t="shared" si="119"/>
        <v>122.77337874695246</v>
      </c>
      <c r="AK163" s="19"/>
      <c r="AL163" s="19">
        <f t="shared" si="120"/>
        <v>-4.0128752832945827</v>
      </c>
      <c r="AM163" s="19">
        <f t="shared" si="121"/>
        <v>-8.5277940623896189</v>
      </c>
      <c r="AN163" s="19">
        <f t="shared" si="147"/>
        <v>9.4247779607693793</v>
      </c>
      <c r="AO163" s="19">
        <f t="shared" si="148"/>
        <v>-2.0106192982974775</v>
      </c>
      <c r="AP163" s="19">
        <f t="shared" si="149"/>
        <v>-115.20000000000057</v>
      </c>
      <c r="AQ163" s="19">
        <f t="shared" si="166"/>
        <v>127.22927022574717</v>
      </c>
      <c r="AR163" s="19">
        <f t="shared" si="150"/>
        <v>-0.54289623147960919</v>
      </c>
      <c r="AS163" s="19">
        <f t="shared" si="151"/>
        <v>0.25546757493904892</v>
      </c>
      <c r="AT163" s="4" t="s">
        <v>0</v>
      </c>
      <c r="AU163" s="4">
        <f t="shared" si="152"/>
        <v>2502</v>
      </c>
      <c r="AV163" s="19">
        <f t="shared" si="122"/>
        <v>12.312292194539932</v>
      </c>
      <c r="AW163" s="19">
        <f t="shared" si="123"/>
        <v>123.02884632189151</v>
      </c>
      <c r="AX163" s="8">
        <f t="shared" si="153"/>
        <v>5</v>
      </c>
      <c r="AY163" s="4">
        <f t="shared" si="154"/>
        <v>12</v>
      </c>
      <c r="AZ163" s="8">
        <f t="shared" si="155"/>
        <v>1013.6</v>
      </c>
      <c r="BA163" s="4">
        <f t="shared" si="156"/>
        <v>0</v>
      </c>
      <c r="BB163" s="4">
        <f t="shared" si="157"/>
        <v>0</v>
      </c>
      <c r="BC163" s="4" t="str">
        <f t="shared" si="158"/>
        <v>G0</v>
      </c>
      <c r="BD163" s="4">
        <f t="shared" si="159"/>
        <v>0</v>
      </c>
      <c r="BE163" s="19">
        <f t="shared" si="160"/>
        <v>0.94243903870923307</v>
      </c>
      <c r="BF163" s="19">
        <f t="shared" si="161"/>
        <v>1.5257247671669083</v>
      </c>
      <c r="BG163" s="19">
        <f t="shared" si="162"/>
        <v>12.048315222577962</v>
      </c>
      <c r="BH163" s="1" t="str">
        <f t="shared" si="163"/>
        <v>T,2501,13.8,123.3,5,12,1013.5,0,0,G0,0</v>
      </c>
      <c r="BI163" s="1" t="str">
        <f t="shared" si="164"/>
        <v>T,2502,12.3,123.0,5,12,1013.6,0,0,G0,0</v>
      </c>
      <c r="BJ163" s="1" t="str">
        <f t="shared" si="124"/>
        <v/>
      </c>
      <c r="BK163" s="1" t="str">
        <f t="shared" si="125"/>
        <v>13.3,123.6,5.0,9.4,0.0,127.2,-117.0,127.2</v>
      </c>
    </row>
    <row r="164" spans="1:63" x14ac:dyDescent="0.2">
      <c r="A164" s="4">
        <f t="shared" si="167"/>
        <v>13.599999999999968</v>
      </c>
      <c r="B164" s="4">
        <f t="shared" si="126"/>
        <v>67.999999999999829</v>
      </c>
      <c r="C164" s="4">
        <f t="shared" si="127"/>
        <v>1</v>
      </c>
      <c r="D164" s="4">
        <v>1</v>
      </c>
      <c r="E164" s="4">
        <f t="shared" si="128"/>
        <v>13.599999999999968</v>
      </c>
      <c r="F164" s="19">
        <f t="shared" si="112"/>
        <v>2.7017696820872121</v>
      </c>
      <c r="G164" s="19">
        <f t="shared" si="129"/>
        <v>0.31415926535897931</v>
      </c>
      <c r="H164" s="19"/>
      <c r="I164" s="19">
        <f t="shared" si="130"/>
        <v>12.855188426019541</v>
      </c>
      <c r="J164" s="19">
        <f t="shared" si="131"/>
        <v>122.77337874695246</v>
      </c>
      <c r="K164" s="19"/>
      <c r="L164" s="19">
        <f t="shared" si="132"/>
        <v>-4.0128752832945827</v>
      </c>
      <c r="M164" s="19">
        <f t="shared" si="133"/>
        <v>-8.5277940623896189</v>
      </c>
      <c r="N164" s="19">
        <f t="shared" si="134"/>
        <v>9.4247779607693793</v>
      </c>
      <c r="O164" s="19">
        <f t="shared" si="135"/>
        <v>-2.0106192982974775</v>
      </c>
      <c r="P164" s="19">
        <f t="shared" si="136"/>
        <v>-115.20000000000057</v>
      </c>
      <c r="Q164" s="19">
        <f t="shared" si="165"/>
        <v>128.17170926445641</v>
      </c>
      <c r="R164" s="19">
        <f t="shared" si="137"/>
        <v>0.54289623147960919</v>
      </c>
      <c r="S164" s="19">
        <f t="shared" si="138"/>
        <v>-0.25546757493904892</v>
      </c>
      <c r="T164" s="4" t="s">
        <v>0</v>
      </c>
      <c r="U164" s="4">
        <f t="shared" si="139"/>
        <v>2501</v>
      </c>
      <c r="V164" s="19">
        <f t="shared" si="113"/>
        <v>13.398084657499151</v>
      </c>
      <c r="W164" s="19">
        <f t="shared" si="114"/>
        <v>122.51791117201341</v>
      </c>
      <c r="X164" s="8">
        <f t="shared" si="140"/>
        <v>5</v>
      </c>
      <c r="Y164" s="4">
        <f t="shared" si="115"/>
        <v>12</v>
      </c>
      <c r="Z164" s="8">
        <f t="shared" si="141"/>
        <v>1013.6</v>
      </c>
      <c r="AA164" s="4">
        <f t="shared" si="142"/>
        <v>0</v>
      </c>
      <c r="AB164" s="4">
        <f t="shared" si="143"/>
        <v>0</v>
      </c>
      <c r="AC164" s="4" t="str">
        <f t="shared" si="144"/>
        <v>G0</v>
      </c>
      <c r="AD164" s="4">
        <f t="shared" si="145"/>
        <v>0</v>
      </c>
      <c r="AE164" s="4">
        <f t="shared" si="146"/>
        <v>13.699999999999967</v>
      </c>
      <c r="AF164" s="19">
        <f t="shared" si="116"/>
        <v>2.7331856086231099</v>
      </c>
      <c r="AG164" s="19">
        <f t="shared" si="117"/>
        <v>0.31415926535897931</v>
      </c>
      <c r="AH164" s="19"/>
      <c r="AI164" s="19">
        <f t="shared" si="118"/>
        <v>12.467361229480687</v>
      </c>
      <c r="AJ164" s="19">
        <f t="shared" si="119"/>
        <v>121.91443671904369</v>
      </c>
      <c r="AK164" s="19"/>
      <c r="AL164" s="19">
        <f t="shared" si="120"/>
        <v>-3.7430306868208163</v>
      </c>
      <c r="AM164" s="19">
        <f t="shared" si="121"/>
        <v>-8.649633569540498</v>
      </c>
      <c r="AN164" s="19">
        <f t="shared" si="147"/>
        <v>9.4247779607693793</v>
      </c>
      <c r="AO164" s="19">
        <f t="shared" si="148"/>
        <v>-1.9792033717615798</v>
      </c>
      <c r="AP164" s="19">
        <f t="shared" si="149"/>
        <v>-113.40000000000057</v>
      </c>
      <c r="AQ164" s="19">
        <f t="shared" si="166"/>
        <v>128.17170926445641</v>
      </c>
      <c r="AR164" s="19">
        <f t="shared" si="150"/>
        <v>-0.55065277541038626</v>
      </c>
      <c r="AS164" s="19">
        <f t="shared" si="151"/>
        <v>0.23828873438087389</v>
      </c>
      <c r="AT164" s="4" t="s">
        <v>0</v>
      </c>
      <c r="AU164" s="4">
        <f t="shared" si="152"/>
        <v>2502</v>
      </c>
      <c r="AV164" s="19">
        <f t="shared" si="122"/>
        <v>11.916708454070301</v>
      </c>
      <c r="AW164" s="19">
        <f t="shared" si="123"/>
        <v>122.15272545342457</v>
      </c>
      <c r="AX164" s="8">
        <f t="shared" si="153"/>
        <v>5</v>
      </c>
      <c r="AY164" s="4">
        <f t="shared" si="154"/>
        <v>12</v>
      </c>
      <c r="AZ164" s="8">
        <f t="shared" si="155"/>
        <v>1013.6999999999999</v>
      </c>
      <c r="BA164" s="4">
        <f t="shared" si="156"/>
        <v>0</v>
      </c>
      <c r="BB164" s="4">
        <f t="shared" si="157"/>
        <v>0</v>
      </c>
      <c r="BC164" s="4" t="str">
        <f t="shared" si="158"/>
        <v>G0</v>
      </c>
      <c r="BD164" s="4">
        <f t="shared" si="159"/>
        <v>0</v>
      </c>
      <c r="BE164" s="19">
        <f t="shared" si="160"/>
        <v>0.94243903870924894</v>
      </c>
      <c r="BF164" s="19">
        <f t="shared" si="161"/>
        <v>1.5257247671669112</v>
      </c>
      <c r="BG164" s="19">
        <f t="shared" si="162"/>
        <v>13.84831522257889</v>
      </c>
      <c r="BH164" s="1" t="str">
        <f t="shared" si="163"/>
        <v>T,2501,13.4,122.5,5,12,1013.6,0,0,G0,0</v>
      </c>
      <c r="BI164" s="1" t="str">
        <f t="shared" si="164"/>
        <v>T,2502,11.9,122.2,5,12,1013.7,0,0,G0,0</v>
      </c>
      <c r="BJ164" s="1" t="str">
        <f t="shared" si="124"/>
        <v>T,2501,13.4,122.5,5,12,1013.6,0,0,G0,0|T,2502,11.9,122.2,5,12,1013.7,0,0,G0,0|</v>
      </c>
      <c r="BK164" s="1" t="str">
        <f t="shared" si="125"/>
        <v>12.9,122.8,5.0,9.4,0.0,128.2,-115.2,128.2</v>
      </c>
    </row>
    <row r="165" spans="1:63" x14ac:dyDescent="0.2">
      <c r="A165" s="4">
        <f t="shared" si="167"/>
        <v>13.699999999999967</v>
      </c>
      <c r="B165" s="4">
        <f t="shared" si="126"/>
        <v>68.499999999999829</v>
      </c>
      <c r="C165" s="4">
        <f t="shared" si="127"/>
        <v>0</v>
      </c>
      <c r="D165" s="4">
        <v>1</v>
      </c>
      <c r="E165" s="4">
        <f t="shared" si="128"/>
        <v>13.699999999999967</v>
      </c>
      <c r="F165" s="19">
        <f t="shared" si="112"/>
        <v>2.7331856086231099</v>
      </c>
      <c r="G165" s="19">
        <f t="shared" si="129"/>
        <v>0.31415926535897931</v>
      </c>
      <c r="H165" s="19"/>
      <c r="I165" s="19">
        <f t="shared" si="130"/>
        <v>12.467361229480687</v>
      </c>
      <c r="J165" s="19">
        <f t="shared" si="131"/>
        <v>121.91443671904369</v>
      </c>
      <c r="K165" s="19"/>
      <c r="L165" s="19">
        <f t="shared" si="132"/>
        <v>-3.7430306868208163</v>
      </c>
      <c r="M165" s="19">
        <f t="shared" si="133"/>
        <v>-8.649633569540498</v>
      </c>
      <c r="N165" s="19">
        <f t="shared" si="134"/>
        <v>9.4247779607693793</v>
      </c>
      <c r="O165" s="19">
        <f t="shared" si="135"/>
        <v>-1.9792033717615798</v>
      </c>
      <c r="P165" s="19">
        <f t="shared" si="136"/>
        <v>-113.40000000000057</v>
      </c>
      <c r="Q165" s="19">
        <f t="shared" si="165"/>
        <v>129.11414830316565</v>
      </c>
      <c r="R165" s="19">
        <f t="shared" si="137"/>
        <v>0.55065277541038626</v>
      </c>
      <c r="S165" s="19">
        <f t="shared" si="138"/>
        <v>-0.23828873438087389</v>
      </c>
      <c r="T165" s="4" t="s">
        <v>0</v>
      </c>
      <c r="U165" s="4">
        <f t="shared" si="139"/>
        <v>2501</v>
      </c>
      <c r="V165" s="19">
        <f t="shared" si="113"/>
        <v>13.018014004891073</v>
      </c>
      <c r="W165" s="19">
        <f t="shared" si="114"/>
        <v>121.67614798466282</v>
      </c>
      <c r="X165" s="8">
        <f t="shared" si="140"/>
        <v>5</v>
      </c>
      <c r="Y165" s="4">
        <f t="shared" si="115"/>
        <v>12</v>
      </c>
      <c r="Z165" s="8">
        <f t="shared" si="141"/>
        <v>1013.6999999999999</v>
      </c>
      <c r="AA165" s="4">
        <f t="shared" si="142"/>
        <v>0</v>
      </c>
      <c r="AB165" s="4">
        <f t="shared" si="143"/>
        <v>0</v>
      </c>
      <c r="AC165" s="4" t="str">
        <f t="shared" si="144"/>
        <v>G0</v>
      </c>
      <c r="AD165" s="4">
        <f t="shared" si="145"/>
        <v>0</v>
      </c>
      <c r="AE165" s="4">
        <f t="shared" si="146"/>
        <v>13.799999999999967</v>
      </c>
      <c r="AF165" s="19">
        <f t="shared" si="116"/>
        <v>2.7646015351590076</v>
      </c>
      <c r="AG165" s="19">
        <f t="shared" si="117"/>
        <v>0.31415926535897931</v>
      </c>
      <c r="AH165" s="19"/>
      <c r="AI165" s="19">
        <f t="shared" si="118"/>
        <v>12.106705423352572</v>
      </c>
      <c r="AJ165" s="19">
        <f t="shared" si="119"/>
        <v>121.04373658054062</v>
      </c>
      <c r="AK165" s="19"/>
      <c r="AL165" s="19">
        <f t="shared" si="120"/>
        <v>-3.4694921709607307</v>
      </c>
      <c r="AM165" s="19">
        <f t="shared" si="121"/>
        <v>-8.762936932641157</v>
      </c>
      <c r="AN165" s="19">
        <f t="shared" si="147"/>
        <v>9.4247779607693793</v>
      </c>
      <c r="AO165" s="19">
        <f t="shared" si="148"/>
        <v>-1.9477874452256823</v>
      </c>
      <c r="AP165" s="19">
        <f t="shared" si="149"/>
        <v>-111.60000000000061</v>
      </c>
      <c r="AQ165" s="19">
        <f t="shared" si="166"/>
        <v>129.11414830316565</v>
      </c>
      <c r="AR165" s="19">
        <f t="shared" si="150"/>
        <v>-0.55786589153294852</v>
      </c>
      <c r="AS165" s="19">
        <f t="shared" si="151"/>
        <v>0.22087473161081261</v>
      </c>
      <c r="AT165" s="4" t="s">
        <v>0</v>
      </c>
      <c r="AU165" s="4">
        <f t="shared" si="152"/>
        <v>2502</v>
      </c>
      <c r="AV165" s="19">
        <f t="shared" si="122"/>
        <v>11.548839531819624</v>
      </c>
      <c r="AW165" s="19">
        <f t="shared" si="123"/>
        <v>121.26461131215143</v>
      </c>
      <c r="AX165" s="8">
        <f t="shared" si="153"/>
        <v>5</v>
      </c>
      <c r="AY165" s="4">
        <f t="shared" si="154"/>
        <v>12</v>
      </c>
      <c r="AZ165" s="8">
        <f t="shared" si="155"/>
        <v>1013.8</v>
      </c>
      <c r="BA165" s="4">
        <f t="shared" si="156"/>
        <v>0</v>
      </c>
      <c r="BB165" s="4">
        <f t="shared" si="157"/>
        <v>0</v>
      </c>
      <c r="BC165" s="4" t="str">
        <f t="shared" si="158"/>
        <v>G0</v>
      </c>
      <c r="BD165" s="4">
        <f t="shared" si="159"/>
        <v>0</v>
      </c>
      <c r="BE165" s="19">
        <f t="shared" si="160"/>
        <v>0.9424390387092324</v>
      </c>
      <c r="BF165" s="19">
        <f t="shared" si="161"/>
        <v>1.5257247671669083</v>
      </c>
      <c r="BG165" s="19">
        <f t="shared" si="162"/>
        <v>15.648315222578368</v>
      </c>
      <c r="BH165" s="1" t="str">
        <f t="shared" si="163"/>
        <v>T,2501,13.0,121.7,5,12,1013.7,0,0,G0,0</v>
      </c>
      <c r="BI165" s="1" t="str">
        <f t="shared" si="164"/>
        <v>T,2502,11.5,121.3,5,12,1013.8,0,0,G0,0</v>
      </c>
      <c r="BJ165" s="1" t="str">
        <f t="shared" si="124"/>
        <v/>
      </c>
      <c r="BK165" s="1" t="str">
        <f t="shared" si="125"/>
        <v>12.5,121.9,5.0,9.4,0.0,129.1,-113.4,129.1</v>
      </c>
    </row>
    <row r="166" spans="1:63" x14ac:dyDescent="0.2">
      <c r="A166" s="4">
        <f t="shared" si="167"/>
        <v>13.799999999999967</v>
      </c>
      <c r="B166" s="4">
        <f t="shared" si="126"/>
        <v>68.999999999999829</v>
      </c>
      <c r="C166" s="4">
        <f t="shared" si="127"/>
        <v>1</v>
      </c>
      <c r="D166" s="4">
        <v>1</v>
      </c>
      <c r="E166" s="4">
        <f t="shared" si="128"/>
        <v>13.799999999999967</v>
      </c>
      <c r="F166" s="19">
        <f t="shared" si="112"/>
        <v>2.7646015351590076</v>
      </c>
      <c r="G166" s="19">
        <f t="shared" si="129"/>
        <v>0.31415926535897931</v>
      </c>
      <c r="H166" s="19"/>
      <c r="I166" s="19">
        <f t="shared" si="130"/>
        <v>12.106705423352572</v>
      </c>
      <c r="J166" s="19">
        <f t="shared" si="131"/>
        <v>121.04373658054062</v>
      </c>
      <c r="K166" s="19"/>
      <c r="L166" s="19">
        <f t="shared" si="132"/>
        <v>-3.4694921709607307</v>
      </c>
      <c r="M166" s="19">
        <f t="shared" si="133"/>
        <v>-8.762936932641157</v>
      </c>
      <c r="N166" s="19">
        <f t="shared" si="134"/>
        <v>9.4247779607693793</v>
      </c>
      <c r="O166" s="19">
        <f t="shared" si="135"/>
        <v>-1.9477874452256823</v>
      </c>
      <c r="P166" s="19">
        <f t="shared" si="136"/>
        <v>-111.60000000000061</v>
      </c>
      <c r="Q166" s="19">
        <f t="shared" si="165"/>
        <v>130.05658734187489</v>
      </c>
      <c r="R166" s="19">
        <f t="shared" si="137"/>
        <v>0.55786589153294852</v>
      </c>
      <c r="S166" s="19">
        <f t="shared" si="138"/>
        <v>-0.22087473161081261</v>
      </c>
      <c r="T166" s="4" t="s">
        <v>0</v>
      </c>
      <c r="U166" s="4">
        <f t="shared" si="139"/>
        <v>2501</v>
      </c>
      <c r="V166" s="19">
        <f t="shared" si="113"/>
        <v>12.664571314885521</v>
      </c>
      <c r="W166" s="19">
        <f t="shared" si="114"/>
        <v>120.82286184892982</v>
      </c>
      <c r="X166" s="8">
        <f t="shared" si="140"/>
        <v>5</v>
      </c>
      <c r="Y166" s="4">
        <f t="shared" si="115"/>
        <v>12</v>
      </c>
      <c r="Z166" s="8">
        <f t="shared" si="141"/>
        <v>1013.8</v>
      </c>
      <c r="AA166" s="4">
        <f t="shared" si="142"/>
        <v>0</v>
      </c>
      <c r="AB166" s="4">
        <f t="shared" si="143"/>
        <v>0</v>
      </c>
      <c r="AC166" s="4" t="str">
        <f t="shared" si="144"/>
        <v>G0</v>
      </c>
      <c r="AD166" s="4">
        <f t="shared" si="145"/>
        <v>0</v>
      </c>
      <c r="AE166" s="4">
        <f t="shared" si="146"/>
        <v>13.899999999999967</v>
      </c>
      <c r="AF166" s="19">
        <f t="shared" si="116"/>
        <v>2.7960174616949054</v>
      </c>
      <c r="AG166" s="19">
        <f t="shared" si="117"/>
        <v>0.31415926535897931</v>
      </c>
      <c r="AH166" s="19"/>
      <c r="AI166" s="19">
        <f t="shared" si="118"/>
        <v>11.773576931373341</v>
      </c>
      <c r="AJ166" s="19">
        <f t="shared" si="119"/>
        <v>120.16213760735904</v>
      </c>
      <c r="AK166" s="19"/>
      <c r="AL166" s="19">
        <f t="shared" si="120"/>
        <v>-3.192529685204772</v>
      </c>
      <c r="AM166" s="19">
        <f t="shared" si="121"/>
        <v>-8.8675923349514978</v>
      </c>
      <c r="AN166" s="19">
        <f t="shared" si="147"/>
        <v>9.4247779607693793</v>
      </c>
      <c r="AO166" s="19">
        <f t="shared" si="148"/>
        <v>-1.9163715186897843</v>
      </c>
      <c r="AP166" s="19">
        <f t="shared" si="149"/>
        <v>-109.80000000000059</v>
      </c>
      <c r="AQ166" s="19">
        <f t="shared" si="166"/>
        <v>130.05658734187489</v>
      </c>
      <c r="AR166" s="19">
        <f t="shared" si="150"/>
        <v>-0.5645284613725331</v>
      </c>
      <c r="AS166" s="19">
        <f t="shared" si="151"/>
        <v>0.20324275214718071</v>
      </c>
      <c r="AT166" s="4" t="s">
        <v>0</v>
      </c>
      <c r="AU166" s="4">
        <f t="shared" si="152"/>
        <v>2502</v>
      </c>
      <c r="AV166" s="19">
        <f t="shared" si="122"/>
        <v>11.209048470000809</v>
      </c>
      <c r="AW166" s="19">
        <f t="shared" si="123"/>
        <v>120.36538035950622</v>
      </c>
      <c r="AX166" s="8">
        <f t="shared" si="153"/>
        <v>5</v>
      </c>
      <c r="AY166" s="4">
        <f t="shared" si="154"/>
        <v>12</v>
      </c>
      <c r="AZ166" s="8">
        <f t="shared" si="155"/>
        <v>1013.9</v>
      </c>
      <c r="BA166" s="4">
        <f t="shared" si="156"/>
        <v>0</v>
      </c>
      <c r="BB166" s="4">
        <f t="shared" si="157"/>
        <v>0</v>
      </c>
      <c r="BC166" s="4" t="str">
        <f t="shared" si="158"/>
        <v>G0</v>
      </c>
      <c r="BD166" s="4">
        <f t="shared" si="159"/>
        <v>0</v>
      </c>
      <c r="BE166" s="19">
        <f t="shared" si="160"/>
        <v>0.94243903870922929</v>
      </c>
      <c r="BF166" s="19">
        <f t="shared" si="161"/>
        <v>1.5257247671669094</v>
      </c>
      <c r="BG166" s="19">
        <f t="shared" si="162"/>
        <v>17.448315222578351</v>
      </c>
      <c r="BH166" s="1" t="str">
        <f t="shared" si="163"/>
        <v>T,2501,12.7,120.8,5,12,1013.8,0,0,G0,0</v>
      </c>
      <c r="BI166" s="1" t="str">
        <f t="shared" si="164"/>
        <v>T,2502,11.2,120.4,5,12,1013.9,0,0,G0,0</v>
      </c>
      <c r="BJ166" s="1" t="str">
        <f t="shared" si="124"/>
        <v>T,2501,12.7,120.8,5,12,1013.8,0,0,G0,0|T,2502,11.2,120.4,5,12,1013.9,0,0,G0,0|</v>
      </c>
      <c r="BK166" s="1" t="str">
        <f t="shared" si="125"/>
        <v>12.1,121.0,5.0,9.4,0.0,130.1,-111.6,130.1</v>
      </c>
    </row>
    <row r="167" spans="1:63" x14ac:dyDescent="0.2">
      <c r="A167" s="4">
        <f t="shared" si="167"/>
        <v>13.899999999999967</v>
      </c>
      <c r="B167" s="4">
        <f t="shared" si="126"/>
        <v>69.499999999999829</v>
      </c>
      <c r="C167" s="4">
        <f t="shared" si="127"/>
        <v>0</v>
      </c>
      <c r="D167" s="4">
        <v>1</v>
      </c>
      <c r="E167" s="4">
        <f t="shared" si="128"/>
        <v>13.899999999999967</v>
      </c>
      <c r="F167" s="19">
        <f t="shared" si="112"/>
        <v>2.7960174616949054</v>
      </c>
      <c r="G167" s="19">
        <f t="shared" si="129"/>
        <v>0.31415926535897931</v>
      </c>
      <c r="H167" s="19"/>
      <c r="I167" s="19">
        <f t="shared" si="130"/>
        <v>11.773576931373341</v>
      </c>
      <c r="J167" s="19">
        <f t="shared" si="131"/>
        <v>120.16213760735904</v>
      </c>
      <c r="K167" s="19"/>
      <c r="L167" s="19">
        <f t="shared" si="132"/>
        <v>-3.192529685204772</v>
      </c>
      <c r="M167" s="19">
        <f t="shared" si="133"/>
        <v>-8.8675923349514978</v>
      </c>
      <c r="N167" s="19">
        <f t="shared" si="134"/>
        <v>9.4247779607693793</v>
      </c>
      <c r="O167" s="19">
        <f t="shared" si="135"/>
        <v>-1.9163715186897843</v>
      </c>
      <c r="P167" s="19">
        <f t="shared" si="136"/>
        <v>-109.80000000000059</v>
      </c>
      <c r="Q167" s="19">
        <f t="shared" si="165"/>
        <v>130.99902638058413</v>
      </c>
      <c r="R167" s="19">
        <f t="shared" si="137"/>
        <v>0.5645284613725331</v>
      </c>
      <c r="S167" s="19">
        <f t="shared" si="138"/>
        <v>-0.20324275214718071</v>
      </c>
      <c r="T167" s="4" t="s">
        <v>0</v>
      </c>
      <c r="U167" s="4">
        <f t="shared" si="139"/>
        <v>2501</v>
      </c>
      <c r="V167" s="19">
        <f t="shared" si="113"/>
        <v>12.338105392745874</v>
      </c>
      <c r="W167" s="19">
        <f t="shared" si="114"/>
        <v>119.95889485521187</v>
      </c>
      <c r="X167" s="8">
        <f t="shared" si="140"/>
        <v>5</v>
      </c>
      <c r="Y167" s="4">
        <f t="shared" si="115"/>
        <v>12</v>
      </c>
      <c r="Z167" s="8">
        <f t="shared" si="141"/>
        <v>1013.9</v>
      </c>
      <c r="AA167" s="4">
        <f t="shared" si="142"/>
        <v>0</v>
      </c>
      <c r="AB167" s="4">
        <f t="shared" si="143"/>
        <v>0</v>
      </c>
      <c r="AC167" s="4" t="str">
        <f t="shared" si="144"/>
        <v>G0</v>
      </c>
      <c r="AD167" s="4">
        <f t="shared" si="145"/>
        <v>0</v>
      </c>
      <c r="AE167" s="4">
        <f t="shared" si="146"/>
        <v>13.999999999999966</v>
      </c>
      <c r="AF167" s="19">
        <f t="shared" si="116"/>
        <v>2.8274333882308031</v>
      </c>
      <c r="AG167" s="19">
        <f t="shared" si="117"/>
        <v>0.31415926535897931</v>
      </c>
      <c r="AH167" s="19"/>
      <c r="AI167" s="19">
        <f t="shared" si="118"/>
        <v>11.468304511145494</v>
      </c>
      <c r="AJ167" s="19">
        <f t="shared" si="119"/>
        <v>119.27050983124873</v>
      </c>
      <c r="AK167" s="19"/>
      <c r="AL167" s="19">
        <f t="shared" si="120"/>
        <v>-2.9124165580882964</v>
      </c>
      <c r="AM167" s="19">
        <f t="shared" si="121"/>
        <v>-8.9634964942246356</v>
      </c>
      <c r="AN167" s="19">
        <f t="shared" si="147"/>
        <v>9.4247779607693793</v>
      </c>
      <c r="AO167" s="19">
        <f t="shared" si="148"/>
        <v>-1.8849555921538865</v>
      </c>
      <c r="AP167" s="19">
        <f t="shared" si="149"/>
        <v>-108.00000000000061</v>
      </c>
      <c r="AQ167" s="19">
        <f t="shared" si="166"/>
        <v>130.99902638058413</v>
      </c>
      <c r="AR167" s="19">
        <f t="shared" si="150"/>
        <v>-0.57063390977709016</v>
      </c>
      <c r="AS167" s="19">
        <f t="shared" si="151"/>
        <v>0.18541019662497449</v>
      </c>
      <c r="AT167" s="4" t="s">
        <v>0</v>
      </c>
      <c r="AU167" s="4">
        <f t="shared" si="152"/>
        <v>2502</v>
      </c>
      <c r="AV167" s="19">
        <f t="shared" si="122"/>
        <v>10.897670601368404</v>
      </c>
      <c r="AW167" s="19">
        <f t="shared" si="123"/>
        <v>119.4559200278737</v>
      </c>
      <c r="AX167" s="8">
        <f t="shared" si="153"/>
        <v>5</v>
      </c>
      <c r="AY167" s="4">
        <f t="shared" si="154"/>
        <v>12</v>
      </c>
      <c r="AZ167" s="8">
        <f t="shared" si="155"/>
        <v>1014</v>
      </c>
      <c r="BA167" s="4">
        <f t="shared" si="156"/>
        <v>0</v>
      </c>
      <c r="BB167" s="4">
        <f t="shared" si="157"/>
        <v>0</v>
      </c>
      <c r="BC167" s="4" t="str">
        <f t="shared" si="158"/>
        <v>G0</v>
      </c>
      <c r="BD167" s="4">
        <f t="shared" si="159"/>
        <v>0</v>
      </c>
      <c r="BE167" s="19">
        <f t="shared" si="160"/>
        <v>0.94243903870923551</v>
      </c>
      <c r="BF167" s="19">
        <f t="shared" si="161"/>
        <v>1.5257247671669067</v>
      </c>
      <c r="BG167" s="19">
        <f t="shared" si="162"/>
        <v>19.248315222578569</v>
      </c>
      <c r="BH167" s="1" t="str">
        <f t="shared" si="163"/>
        <v>T,2501,12.3,120.0,5,12,1013.9,0,0,G0,0</v>
      </c>
      <c r="BI167" s="1" t="str">
        <f t="shared" si="164"/>
        <v>T,2502,10.9,119.5,5,12,1014.0,0,0,G0,0</v>
      </c>
      <c r="BJ167" s="1" t="str">
        <f t="shared" si="124"/>
        <v/>
      </c>
      <c r="BK167" s="1" t="str">
        <f t="shared" si="125"/>
        <v>11.8,120.2,5.0,9.4,0.0,131.0,-109.8,131.0</v>
      </c>
    </row>
    <row r="168" spans="1:63" x14ac:dyDescent="0.2">
      <c r="A168" s="4">
        <f t="shared" si="167"/>
        <v>13.999999999999966</v>
      </c>
      <c r="B168" s="4">
        <f t="shared" si="126"/>
        <v>69.999999999999829</v>
      </c>
      <c r="C168" s="4">
        <f t="shared" si="127"/>
        <v>1</v>
      </c>
      <c r="D168" s="4">
        <v>1</v>
      </c>
      <c r="E168" s="4">
        <f t="shared" si="128"/>
        <v>13.999999999999966</v>
      </c>
      <c r="F168" s="19">
        <f t="shared" si="112"/>
        <v>2.8274333882308031</v>
      </c>
      <c r="G168" s="19">
        <f t="shared" si="129"/>
        <v>0.31415926535897931</v>
      </c>
      <c r="H168" s="19"/>
      <c r="I168" s="19">
        <f t="shared" si="130"/>
        <v>11.468304511145494</v>
      </c>
      <c r="J168" s="19">
        <f t="shared" si="131"/>
        <v>119.27050983124873</v>
      </c>
      <c r="K168" s="19"/>
      <c r="L168" s="19">
        <f t="shared" si="132"/>
        <v>-2.9124165580882964</v>
      </c>
      <c r="M168" s="19">
        <f t="shared" si="133"/>
        <v>-8.9634964942246356</v>
      </c>
      <c r="N168" s="19">
        <f t="shared" si="134"/>
        <v>9.4247779607693793</v>
      </c>
      <c r="O168" s="19">
        <f t="shared" si="135"/>
        <v>-1.8849555921538865</v>
      </c>
      <c r="P168" s="19">
        <f t="shared" si="136"/>
        <v>-108.00000000000061</v>
      </c>
      <c r="Q168" s="19">
        <f t="shared" si="165"/>
        <v>131.94146541929337</v>
      </c>
      <c r="R168" s="19">
        <f t="shared" si="137"/>
        <v>0.57063390977709016</v>
      </c>
      <c r="S168" s="19">
        <f t="shared" si="138"/>
        <v>-0.18541019662497449</v>
      </c>
      <c r="T168" s="4" t="s">
        <v>0</v>
      </c>
      <c r="U168" s="4">
        <f t="shared" si="139"/>
        <v>2501</v>
      </c>
      <c r="V168" s="19">
        <f t="shared" si="113"/>
        <v>12.038938420922584</v>
      </c>
      <c r="W168" s="19">
        <f t="shared" si="114"/>
        <v>119.08509963462376</v>
      </c>
      <c r="X168" s="8">
        <f t="shared" si="140"/>
        <v>5</v>
      </c>
      <c r="Y168" s="4">
        <f t="shared" si="115"/>
        <v>12</v>
      </c>
      <c r="Z168" s="8">
        <f t="shared" si="141"/>
        <v>1014</v>
      </c>
      <c r="AA168" s="4">
        <f t="shared" si="142"/>
        <v>0</v>
      </c>
      <c r="AB168" s="4">
        <f t="shared" si="143"/>
        <v>0</v>
      </c>
      <c r="AC168" s="4" t="str">
        <f t="shared" si="144"/>
        <v>G0</v>
      </c>
      <c r="AD168" s="4">
        <f t="shared" si="145"/>
        <v>0</v>
      </c>
      <c r="AE168" s="4">
        <f t="shared" si="146"/>
        <v>14.099999999999966</v>
      </c>
      <c r="AF168" s="19">
        <f t="shared" si="116"/>
        <v>2.8588493147667009</v>
      </c>
      <c r="AG168" s="19">
        <f t="shared" si="117"/>
        <v>0.31415926535897931</v>
      </c>
      <c r="AH168" s="19"/>
      <c r="AI168" s="19">
        <f t="shared" si="118"/>
        <v>11.191189429691796</v>
      </c>
      <c r="AJ168" s="19">
        <f t="shared" si="119"/>
        <v>118.3697331811772</v>
      </c>
      <c r="AK168" s="19"/>
      <c r="AL168" s="19">
        <f t="shared" si="120"/>
        <v>-2.6294292274492999</v>
      </c>
      <c r="AM168" s="19">
        <f t="shared" si="121"/>
        <v>-9.0505547646340236</v>
      </c>
      <c r="AN168" s="19">
        <f t="shared" si="147"/>
        <v>9.4247779607693811</v>
      </c>
      <c r="AO168" s="19">
        <f t="shared" si="148"/>
        <v>-1.8535396656179888</v>
      </c>
      <c r="AP168" s="19">
        <f t="shared" si="149"/>
        <v>-106.20000000000061</v>
      </c>
      <c r="AQ168" s="19">
        <f t="shared" si="166"/>
        <v>131.94146541929337</v>
      </c>
      <c r="AR168" s="19">
        <f t="shared" si="150"/>
        <v>-0.57617621140616404</v>
      </c>
      <c r="AS168" s="19">
        <f t="shared" si="151"/>
        <v>0.16739466362354374</v>
      </c>
      <c r="AT168" s="4" t="s">
        <v>0</v>
      </c>
      <c r="AU168" s="4">
        <f t="shared" si="152"/>
        <v>2502</v>
      </c>
      <c r="AV168" s="19">
        <f t="shared" si="122"/>
        <v>10.615013218285632</v>
      </c>
      <c r="AW168" s="19">
        <f t="shared" si="123"/>
        <v>118.53712784480074</v>
      </c>
      <c r="AX168" s="8">
        <f t="shared" si="153"/>
        <v>5</v>
      </c>
      <c r="AY168" s="4">
        <f t="shared" si="154"/>
        <v>12</v>
      </c>
      <c r="AZ168" s="8">
        <f t="shared" si="155"/>
        <v>1014.0999999999999</v>
      </c>
      <c r="BA168" s="4">
        <f t="shared" si="156"/>
        <v>0</v>
      </c>
      <c r="BB168" s="4">
        <f t="shared" si="157"/>
        <v>0</v>
      </c>
      <c r="BC168" s="4" t="str">
        <f t="shared" si="158"/>
        <v>G0</v>
      </c>
      <c r="BD168" s="4">
        <f t="shared" si="159"/>
        <v>0</v>
      </c>
      <c r="BE168" s="19">
        <f t="shared" si="160"/>
        <v>0.94243903870923429</v>
      </c>
      <c r="BF168" s="19">
        <f t="shared" si="161"/>
        <v>1.525724767166913</v>
      </c>
      <c r="BG168" s="19">
        <f t="shared" si="162"/>
        <v>21.048315222578292</v>
      </c>
      <c r="BH168" s="1" t="str">
        <f t="shared" si="163"/>
        <v>T,2501,12.0,119.1,5,12,1014.0,0,0,G0,0</v>
      </c>
      <c r="BI168" s="1" t="str">
        <f t="shared" si="164"/>
        <v>T,2502,10.6,118.5,5,12,1014.1,0,0,G0,0</v>
      </c>
      <c r="BJ168" s="1" t="str">
        <f t="shared" si="124"/>
        <v>T,2501,12.0,119.1,5,12,1014.0,0,0,G0,0|T,2502,10.6,118.5,5,12,1014.1,0,0,G0,0|</v>
      </c>
      <c r="BK168" s="1" t="str">
        <f t="shared" si="125"/>
        <v>11.5,119.3,5.0,9.4,0.0,131.9,-108.0,131.9</v>
      </c>
    </row>
    <row r="169" spans="1:63" x14ac:dyDescent="0.2">
      <c r="A169" s="4">
        <f t="shared" si="167"/>
        <v>14.099999999999966</v>
      </c>
      <c r="B169" s="4">
        <f t="shared" si="126"/>
        <v>70.499999999999829</v>
      </c>
      <c r="C169" s="4">
        <f t="shared" si="127"/>
        <v>0</v>
      </c>
      <c r="D169" s="4">
        <v>1</v>
      </c>
      <c r="E169" s="4">
        <f t="shared" si="128"/>
        <v>14.099999999999966</v>
      </c>
      <c r="F169" s="19">
        <f t="shared" si="112"/>
        <v>2.8588493147667009</v>
      </c>
      <c r="G169" s="19">
        <f t="shared" si="129"/>
        <v>0.31415926535897931</v>
      </c>
      <c r="H169" s="19"/>
      <c r="I169" s="19">
        <f t="shared" si="130"/>
        <v>11.191189429691796</v>
      </c>
      <c r="J169" s="19">
        <f t="shared" si="131"/>
        <v>118.3697331811772</v>
      </c>
      <c r="K169" s="19"/>
      <c r="L169" s="19">
        <f t="shared" si="132"/>
        <v>-2.6294292274492999</v>
      </c>
      <c r="M169" s="19">
        <f t="shared" si="133"/>
        <v>-9.0505547646340236</v>
      </c>
      <c r="N169" s="19">
        <f t="shared" si="134"/>
        <v>9.4247779607693811</v>
      </c>
      <c r="O169" s="19">
        <f t="shared" si="135"/>
        <v>-1.8535396656179888</v>
      </c>
      <c r="P169" s="19">
        <f t="shared" si="136"/>
        <v>-106.20000000000061</v>
      </c>
      <c r="Q169" s="19">
        <f t="shared" si="165"/>
        <v>132.8839044580026</v>
      </c>
      <c r="R169" s="19">
        <f t="shared" si="137"/>
        <v>0.57617621140616404</v>
      </c>
      <c r="S169" s="19">
        <f t="shared" si="138"/>
        <v>-0.16739466362354374</v>
      </c>
      <c r="T169" s="4" t="s">
        <v>0</v>
      </c>
      <c r="U169" s="4">
        <f t="shared" si="139"/>
        <v>2501</v>
      </c>
      <c r="V169" s="19">
        <f t="shared" si="113"/>
        <v>11.76736564109796</v>
      </c>
      <c r="W169" s="19">
        <f t="shared" si="114"/>
        <v>118.20233851755366</v>
      </c>
      <c r="X169" s="8">
        <f t="shared" si="140"/>
        <v>5</v>
      </c>
      <c r="Y169" s="4">
        <f t="shared" si="115"/>
        <v>12</v>
      </c>
      <c r="Z169" s="8">
        <f t="shared" si="141"/>
        <v>1014.0999999999999</v>
      </c>
      <c r="AA169" s="4">
        <f t="shared" si="142"/>
        <v>0</v>
      </c>
      <c r="AB169" s="4">
        <f t="shared" si="143"/>
        <v>0</v>
      </c>
      <c r="AC169" s="4" t="str">
        <f t="shared" si="144"/>
        <v>G0</v>
      </c>
      <c r="AD169" s="4">
        <f t="shared" si="145"/>
        <v>0</v>
      </c>
      <c r="AE169" s="4">
        <f t="shared" si="146"/>
        <v>14.199999999999966</v>
      </c>
      <c r="AF169" s="19">
        <f t="shared" si="116"/>
        <v>2.8902652413025987</v>
      </c>
      <c r="AG169" s="19">
        <f t="shared" si="117"/>
        <v>0.31415926535897931</v>
      </c>
      <c r="AH169" s="19"/>
      <c r="AI169" s="19">
        <f t="shared" si="118"/>
        <v>10.942505166141149</v>
      </c>
      <c r="AJ169" s="19">
        <f t="shared" si="119"/>
        <v>117.46069661494596</v>
      </c>
      <c r="AK169" s="19"/>
      <c r="AL169" s="19">
        <f t="shared" si="120"/>
        <v>-2.3438469676176488</v>
      </c>
      <c r="AM169" s="19">
        <f t="shared" si="121"/>
        <v>-9.1286812301774329</v>
      </c>
      <c r="AN169" s="19">
        <f t="shared" si="147"/>
        <v>9.4247779607693793</v>
      </c>
      <c r="AO169" s="19">
        <f t="shared" si="148"/>
        <v>-1.822123739082091</v>
      </c>
      <c r="AP169" s="19">
        <f t="shared" si="149"/>
        <v>-104.40000000000063</v>
      </c>
      <c r="AQ169" s="19">
        <f t="shared" si="166"/>
        <v>132.8839044580026</v>
      </c>
      <c r="AR169" s="19">
        <f t="shared" si="150"/>
        <v>-0.58114989667717698</v>
      </c>
      <c r="AS169" s="19">
        <f t="shared" si="151"/>
        <v>0.14921393229891924</v>
      </c>
      <c r="AT169" s="4" t="s">
        <v>0</v>
      </c>
      <c r="AU169" s="4">
        <f t="shared" si="152"/>
        <v>2502</v>
      </c>
      <c r="AV169" s="19">
        <f t="shared" si="122"/>
        <v>10.361355269463973</v>
      </c>
      <c r="AW169" s="19">
        <f t="shared" si="123"/>
        <v>117.60991054724488</v>
      </c>
      <c r="AX169" s="8">
        <f t="shared" si="153"/>
        <v>5</v>
      </c>
      <c r="AY169" s="4">
        <f t="shared" si="154"/>
        <v>12</v>
      </c>
      <c r="AZ169" s="8">
        <f t="shared" si="155"/>
        <v>1014.1999999999999</v>
      </c>
      <c r="BA169" s="4">
        <f t="shared" si="156"/>
        <v>0</v>
      </c>
      <c r="BB169" s="4">
        <f t="shared" si="157"/>
        <v>0</v>
      </c>
      <c r="BC169" s="4" t="str">
        <f t="shared" si="158"/>
        <v>G0</v>
      </c>
      <c r="BD169" s="4">
        <f t="shared" si="159"/>
        <v>0</v>
      </c>
      <c r="BE169" s="19">
        <f t="shared" si="160"/>
        <v>0.94243903870924461</v>
      </c>
      <c r="BF169" s="19">
        <f t="shared" si="161"/>
        <v>1.5257247671669096</v>
      </c>
      <c r="BG169" s="19">
        <f t="shared" si="162"/>
        <v>22.84831522257868</v>
      </c>
      <c r="BH169" s="1" t="str">
        <f t="shared" si="163"/>
        <v>T,2501,11.8,118.2,5,12,1014.1,0,0,G0,0</v>
      </c>
      <c r="BI169" s="1" t="str">
        <f t="shared" si="164"/>
        <v>T,2502,10.4,117.6,5,12,1014.2,0,0,G0,0</v>
      </c>
      <c r="BJ169" s="1" t="str">
        <f t="shared" si="124"/>
        <v/>
      </c>
      <c r="BK169" s="1" t="str">
        <f t="shared" si="125"/>
        <v>11.2,118.4,5.0,9.4,0.0,132.9,-106.2,132.9</v>
      </c>
    </row>
    <row r="170" spans="1:63" x14ac:dyDescent="0.2">
      <c r="A170" s="4">
        <f t="shared" si="167"/>
        <v>14.199999999999966</v>
      </c>
      <c r="B170" s="4">
        <f t="shared" si="126"/>
        <v>70.999999999999829</v>
      </c>
      <c r="C170" s="4">
        <f t="shared" si="127"/>
        <v>1</v>
      </c>
      <c r="D170" s="4">
        <v>1</v>
      </c>
      <c r="E170" s="4">
        <f t="shared" si="128"/>
        <v>14.199999999999966</v>
      </c>
      <c r="F170" s="19">
        <f t="shared" si="112"/>
        <v>2.8902652413025987</v>
      </c>
      <c r="G170" s="19">
        <f t="shared" si="129"/>
        <v>0.31415926535897931</v>
      </c>
      <c r="H170" s="19"/>
      <c r="I170" s="19">
        <f t="shared" si="130"/>
        <v>10.942505166141149</v>
      </c>
      <c r="J170" s="19">
        <f t="shared" si="131"/>
        <v>117.46069661494596</v>
      </c>
      <c r="K170" s="19"/>
      <c r="L170" s="19">
        <f t="shared" si="132"/>
        <v>-2.3438469676176488</v>
      </c>
      <c r="M170" s="19">
        <f t="shared" si="133"/>
        <v>-9.1286812301774329</v>
      </c>
      <c r="N170" s="19">
        <f t="shared" si="134"/>
        <v>9.4247779607693793</v>
      </c>
      <c r="O170" s="19">
        <f t="shared" si="135"/>
        <v>-1.822123739082091</v>
      </c>
      <c r="P170" s="19">
        <f t="shared" si="136"/>
        <v>-104.40000000000063</v>
      </c>
      <c r="Q170" s="19">
        <f t="shared" si="165"/>
        <v>133.82634349671184</v>
      </c>
      <c r="R170" s="19">
        <f t="shared" si="137"/>
        <v>0.58114989667717698</v>
      </c>
      <c r="S170" s="19">
        <f t="shared" si="138"/>
        <v>-0.14921393229891924</v>
      </c>
      <c r="T170" s="4" t="s">
        <v>0</v>
      </c>
      <c r="U170" s="4">
        <f t="shared" si="139"/>
        <v>2501</v>
      </c>
      <c r="V170" s="19">
        <f t="shared" si="113"/>
        <v>11.523655062818326</v>
      </c>
      <c r="W170" s="19">
        <f t="shared" si="114"/>
        <v>117.31148268264704</v>
      </c>
      <c r="X170" s="8">
        <f t="shared" si="140"/>
        <v>5</v>
      </c>
      <c r="Y170" s="4">
        <f t="shared" si="115"/>
        <v>12</v>
      </c>
      <c r="Z170" s="8">
        <f t="shared" si="141"/>
        <v>1014.1999999999999</v>
      </c>
      <c r="AA170" s="4">
        <f t="shared" si="142"/>
        <v>0</v>
      </c>
      <c r="AB170" s="4">
        <f t="shared" si="143"/>
        <v>0</v>
      </c>
      <c r="AC170" s="4" t="str">
        <f t="shared" si="144"/>
        <v>G0</v>
      </c>
      <c r="AD170" s="4">
        <f t="shared" si="145"/>
        <v>0</v>
      </c>
      <c r="AE170" s="4">
        <f t="shared" si="146"/>
        <v>14.299999999999965</v>
      </c>
      <c r="AF170" s="19">
        <f t="shared" si="116"/>
        <v>2.9216811678384964</v>
      </c>
      <c r="AG170" s="19">
        <f t="shared" si="117"/>
        <v>0.31415926535897931</v>
      </c>
      <c r="AH170" s="19"/>
      <c r="AI170" s="19">
        <f t="shared" si="118"/>
        <v>10.722497141837653</v>
      </c>
      <c r="AJ170" s="19">
        <f t="shared" si="119"/>
        <v>116.5442972418966</v>
      </c>
      <c r="AK170" s="19"/>
      <c r="AL170" s="19">
        <f t="shared" si="120"/>
        <v>-2.0559516138050329</v>
      </c>
      <c r="AM170" s="19">
        <f t="shared" si="121"/>
        <v>-9.1977987894657005</v>
      </c>
      <c r="AN170" s="19">
        <f t="shared" si="147"/>
        <v>9.4247779607693793</v>
      </c>
      <c r="AO170" s="19">
        <f t="shared" si="148"/>
        <v>-1.7907078125461933</v>
      </c>
      <c r="AP170" s="19">
        <f t="shared" si="149"/>
        <v>-102.60000000000063</v>
      </c>
      <c r="AQ170" s="19">
        <f t="shared" si="166"/>
        <v>133.82634349671184</v>
      </c>
      <c r="AR170" s="19">
        <f t="shared" si="150"/>
        <v>-0.58555005716324693</v>
      </c>
      <c r="AS170" s="19">
        <f t="shared" si="151"/>
        <v>0.13088594483793203</v>
      </c>
      <c r="AT170" s="4" t="s">
        <v>0</v>
      </c>
      <c r="AU170" s="4">
        <f t="shared" si="152"/>
        <v>2502</v>
      </c>
      <c r="AV170" s="19">
        <f t="shared" si="122"/>
        <v>10.136947084674407</v>
      </c>
      <c r="AW170" s="19">
        <f t="shared" si="123"/>
        <v>116.67518318673453</v>
      </c>
      <c r="AX170" s="8">
        <f t="shared" si="153"/>
        <v>5</v>
      </c>
      <c r="AY170" s="4">
        <f t="shared" si="154"/>
        <v>12</v>
      </c>
      <c r="AZ170" s="8">
        <f t="shared" si="155"/>
        <v>1014.3</v>
      </c>
      <c r="BA170" s="4">
        <f t="shared" si="156"/>
        <v>0</v>
      </c>
      <c r="BB170" s="4">
        <f t="shared" si="157"/>
        <v>0</v>
      </c>
      <c r="BC170" s="4" t="str">
        <f t="shared" si="158"/>
        <v>G0</v>
      </c>
      <c r="BD170" s="4">
        <f t="shared" si="159"/>
        <v>0</v>
      </c>
      <c r="BE170" s="19">
        <f t="shared" si="160"/>
        <v>0.94243903870923418</v>
      </c>
      <c r="BF170" s="19">
        <f t="shared" si="161"/>
        <v>1.5257247671669065</v>
      </c>
      <c r="BG170" s="19">
        <f t="shared" si="162"/>
        <v>24.648315222578276</v>
      </c>
      <c r="BH170" s="1" t="str">
        <f t="shared" si="163"/>
        <v>T,2501,11.5,117.3,5,12,1014.2,0,0,G0,0</v>
      </c>
      <c r="BI170" s="1" t="str">
        <f t="shared" si="164"/>
        <v>T,2502,10.1,116.7,5,12,1014.3,0,0,G0,0</v>
      </c>
      <c r="BJ170" s="1" t="str">
        <f t="shared" si="124"/>
        <v>T,2501,11.5,117.3,5,12,1014.2,0,0,G0,0|T,2502,10.1,116.7,5,12,1014.3,0,0,G0,0|</v>
      </c>
      <c r="BK170" s="1" t="str">
        <f t="shared" si="125"/>
        <v>10.9,117.5,5.0,9.4,0.0,133.8,-104.4,133.8</v>
      </c>
    </row>
    <row r="171" spans="1:63" x14ac:dyDescent="0.2">
      <c r="A171" s="4">
        <f t="shared" si="167"/>
        <v>14.299999999999965</v>
      </c>
      <c r="B171" s="4">
        <f t="shared" si="126"/>
        <v>71.499999999999815</v>
      </c>
      <c r="C171" s="4">
        <f t="shared" si="127"/>
        <v>0</v>
      </c>
      <c r="D171" s="4">
        <v>1</v>
      </c>
      <c r="E171" s="4">
        <f t="shared" si="128"/>
        <v>14.299999999999965</v>
      </c>
      <c r="F171" s="19">
        <f t="shared" si="112"/>
        <v>2.9216811678384964</v>
      </c>
      <c r="G171" s="19">
        <f t="shared" si="129"/>
        <v>0.31415926535897931</v>
      </c>
      <c r="H171" s="19"/>
      <c r="I171" s="19">
        <f t="shared" si="130"/>
        <v>10.722497141837653</v>
      </c>
      <c r="J171" s="19">
        <f t="shared" si="131"/>
        <v>116.5442972418966</v>
      </c>
      <c r="K171" s="19"/>
      <c r="L171" s="19">
        <f t="shared" si="132"/>
        <v>-2.0559516138050329</v>
      </c>
      <c r="M171" s="19">
        <f t="shared" si="133"/>
        <v>-9.1977987894657005</v>
      </c>
      <c r="N171" s="19">
        <f t="shared" si="134"/>
        <v>9.4247779607693793</v>
      </c>
      <c r="O171" s="19">
        <f t="shared" si="135"/>
        <v>-1.7907078125461933</v>
      </c>
      <c r="P171" s="19">
        <f t="shared" si="136"/>
        <v>-102.60000000000063</v>
      </c>
      <c r="Q171" s="19">
        <f t="shared" si="165"/>
        <v>134.76878253542108</v>
      </c>
      <c r="R171" s="19">
        <f t="shared" si="137"/>
        <v>0.58555005716324693</v>
      </c>
      <c r="S171" s="19">
        <f t="shared" si="138"/>
        <v>-0.13088594483793203</v>
      </c>
      <c r="T171" s="4" t="s">
        <v>0</v>
      </c>
      <c r="U171" s="4">
        <f t="shared" si="139"/>
        <v>2501</v>
      </c>
      <c r="V171" s="19">
        <f t="shared" si="113"/>
        <v>11.308047199000899</v>
      </c>
      <c r="W171" s="19">
        <f t="shared" si="114"/>
        <v>116.41341129705867</v>
      </c>
      <c r="X171" s="8">
        <f t="shared" si="140"/>
        <v>5</v>
      </c>
      <c r="Y171" s="4">
        <f t="shared" si="115"/>
        <v>12</v>
      </c>
      <c r="Z171" s="8">
        <f t="shared" si="141"/>
        <v>1014.3</v>
      </c>
      <c r="AA171" s="4">
        <f t="shared" si="142"/>
        <v>0</v>
      </c>
      <c r="AB171" s="4">
        <f t="shared" si="143"/>
        <v>0</v>
      </c>
      <c r="AC171" s="4" t="str">
        <f t="shared" si="144"/>
        <v>G0</v>
      </c>
      <c r="AD171" s="4">
        <f t="shared" si="145"/>
        <v>0</v>
      </c>
      <c r="AE171" s="4">
        <f t="shared" si="146"/>
        <v>14.399999999999965</v>
      </c>
      <c r="AF171" s="19">
        <f t="shared" si="116"/>
        <v>2.9530970943743942</v>
      </c>
      <c r="AG171" s="19">
        <f t="shared" si="117"/>
        <v>0.31415926535897931</v>
      </c>
      <c r="AH171" s="19"/>
      <c r="AI171" s="19">
        <f t="shared" si="118"/>
        <v>10.531382478139406</v>
      </c>
      <c r="AJ171" s="19">
        <f t="shared" si="119"/>
        <v>115.62143943757208</v>
      </c>
      <c r="AK171" s="19"/>
      <c r="AL171" s="19">
        <f t="shared" si="120"/>
        <v>-1.7660272839676374</v>
      </c>
      <c r="AM171" s="19">
        <f t="shared" si="121"/>
        <v>-9.2578392318124703</v>
      </c>
      <c r="AN171" s="19">
        <f t="shared" si="147"/>
        <v>9.4247779607693793</v>
      </c>
      <c r="AO171" s="19">
        <f t="shared" si="148"/>
        <v>-1.7592918860102955</v>
      </c>
      <c r="AP171" s="19">
        <f t="shared" si="149"/>
        <v>-100.80000000000065</v>
      </c>
      <c r="AQ171" s="19">
        <f t="shared" si="166"/>
        <v>134.76878253542108</v>
      </c>
      <c r="AR171" s="19">
        <f t="shared" si="150"/>
        <v>-0.58937235043721192</v>
      </c>
      <c r="AS171" s="19">
        <f t="shared" si="151"/>
        <v>0.11242878875144144</v>
      </c>
      <c r="AT171" s="4" t="s">
        <v>0</v>
      </c>
      <c r="AU171" s="4">
        <f t="shared" si="152"/>
        <v>2502</v>
      </c>
      <c r="AV171" s="19">
        <f t="shared" si="122"/>
        <v>9.9420101277021935</v>
      </c>
      <c r="AW171" s="19">
        <f t="shared" si="123"/>
        <v>115.73386822632352</v>
      </c>
      <c r="AX171" s="8">
        <f t="shared" si="153"/>
        <v>5</v>
      </c>
      <c r="AY171" s="4">
        <f t="shared" si="154"/>
        <v>12</v>
      </c>
      <c r="AZ171" s="8">
        <f t="shared" si="155"/>
        <v>1014.4</v>
      </c>
      <c r="BA171" s="4">
        <f t="shared" si="156"/>
        <v>0</v>
      </c>
      <c r="BB171" s="4">
        <f t="shared" si="157"/>
        <v>0</v>
      </c>
      <c r="BC171" s="4" t="str">
        <f t="shared" si="158"/>
        <v>G0</v>
      </c>
      <c r="BD171" s="4">
        <f t="shared" si="159"/>
        <v>0</v>
      </c>
      <c r="BE171" s="19">
        <f t="shared" si="160"/>
        <v>0.94243903870922718</v>
      </c>
      <c r="BF171" s="19">
        <f t="shared" si="161"/>
        <v>1.5257247671669039</v>
      </c>
      <c r="BG171" s="19">
        <f t="shared" si="162"/>
        <v>26.448315222577943</v>
      </c>
      <c r="BH171" s="1" t="str">
        <f t="shared" si="163"/>
        <v>T,2501,11.3,116.4,5,12,1014.3,0,0,G0,0</v>
      </c>
      <c r="BI171" s="1" t="str">
        <f t="shared" si="164"/>
        <v>T,2502,9.9,115.7,5,12,1014.4,0,0,G0,0</v>
      </c>
      <c r="BJ171" s="1" t="str">
        <f t="shared" si="124"/>
        <v/>
      </c>
      <c r="BK171" s="1" t="str">
        <f t="shared" si="125"/>
        <v>10.7,116.5,5.0,9.4,0.0,134.8,-102.6,134.8</v>
      </c>
    </row>
    <row r="172" spans="1:63" x14ac:dyDescent="0.2">
      <c r="A172" s="4">
        <f t="shared" si="167"/>
        <v>14.399999999999965</v>
      </c>
      <c r="B172" s="4">
        <f t="shared" si="126"/>
        <v>71.999999999999815</v>
      </c>
      <c r="C172" s="4">
        <f t="shared" si="127"/>
        <v>1</v>
      </c>
      <c r="D172" s="4">
        <v>1</v>
      </c>
      <c r="E172" s="4">
        <f t="shared" si="128"/>
        <v>14.399999999999965</v>
      </c>
      <c r="F172" s="19">
        <f t="shared" si="112"/>
        <v>2.9530970943743942</v>
      </c>
      <c r="G172" s="19">
        <f t="shared" si="129"/>
        <v>0.31415926535897931</v>
      </c>
      <c r="H172" s="19"/>
      <c r="I172" s="19">
        <f t="shared" si="130"/>
        <v>10.531382478139406</v>
      </c>
      <c r="J172" s="19">
        <f t="shared" si="131"/>
        <v>115.62143943757208</v>
      </c>
      <c r="K172" s="19"/>
      <c r="L172" s="19">
        <f t="shared" si="132"/>
        <v>-1.7660272839676374</v>
      </c>
      <c r="M172" s="19">
        <f t="shared" si="133"/>
        <v>-9.2578392318124703</v>
      </c>
      <c r="N172" s="19">
        <f t="shared" si="134"/>
        <v>9.4247779607693793</v>
      </c>
      <c r="O172" s="19">
        <f t="shared" si="135"/>
        <v>-1.7592918860102955</v>
      </c>
      <c r="P172" s="19">
        <f t="shared" si="136"/>
        <v>-100.80000000000065</v>
      </c>
      <c r="Q172" s="19">
        <f t="shared" si="165"/>
        <v>135.71122157413032</v>
      </c>
      <c r="R172" s="19">
        <f t="shared" si="137"/>
        <v>0.58937235043721192</v>
      </c>
      <c r="S172" s="19">
        <f t="shared" si="138"/>
        <v>-0.11242878875144144</v>
      </c>
      <c r="T172" s="4" t="s">
        <v>0</v>
      </c>
      <c r="U172" s="4">
        <f t="shared" si="139"/>
        <v>2501</v>
      </c>
      <c r="V172" s="19">
        <f t="shared" si="113"/>
        <v>11.120754828576619</v>
      </c>
      <c r="W172" s="19">
        <f t="shared" si="114"/>
        <v>115.50901064882063</v>
      </c>
      <c r="X172" s="8">
        <f t="shared" si="140"/>
        <v>5</v>
      </c>
      <c r="Y172" s="4">
        <f t="shared" si="115"/>
        <v>12</v>
      </c>
      <c r="Z172" s="8">
        <f t="shared" si="141"/>
        <v>1014.4</v>
      </c>
      <c r="AA172" s="4">
        <f t="shared" si="142"/>
        <v>0</v>
      </c>
      <c r="AB172" s="4">
        <f t="shared" si="143"/>
        <v>0</v>
      </c>
      <c r="AC172" s="4" t="str">
        <f t="shared" si="144"/>
        <v>G0</v>
      </c>
      <c r="AD172" s="4">
        <f t="shared" si="145"/>
        <v>0</v>
      </c>
      <c r="AE172" s="4">
        <f t="shared" si="146"/>
        <v>14.499999999999964</v>
      </c>
      <c r="AF172" s="19">
        <f t="shared" si="116"/>
        <v>2.9845130209102919</v>
      </c>
      <c r="AG172" s="19">
        <f t="shared" si="117"/>
        <v>0.31415926535897931</v>
      </c>
      <c r="AH172" s="19"/>
      <c r="AI172" s="19">
        <f t="shared" si="118"/>
        <v>10.369349782145925</v>
      </c>
      <c r="AJ172" s="19">
        <f t="shared" si="119"/>
        <v>114.69303395120727</v>
      </c>
      <c r="AK172" s="19"/>
      <c r="AL172" s="19">
        <f t="shared" si="120"/>
        <v>-1.4743600984160246</v>
      </c>
      <c r="AM172" s="19">
        <f t="shared" si="121"/>
        <v>-9.3087433045499175</v>
      </c>
      <c r="AN172" s="19">
        <f t="shared" si="147"/>
        <v>9.4247779607693793</v>
      </c>
      <c r="AO172" s="19">
        <f t="shared" si="148"/>
        <v>-1.7278759594743978</v>
      </c>
      <c r="AP172" s="19">
        <f t="shared" si="149"/>
        <v>-99.000000000000654</v>
      </c>
      <c r="AQ172" s="19">
        <f t="shared" si="166"/>
        <v>135.71122157413032</v>
      </c>
      <c r="AR172" s="19">
        <f t="shared" si="150"/>
        <v>-0.59261300435708153</v>
      </c>
      <c r="AS172" s="19">
        <f t="shared" si="151"/>
        <v>9.3860679024145313E-2</v>
      </c>
      <c r="AT172" s="4" t="s">
        <v>0</v>
      </c>
      <c r="AU172" s="4">
        <f t="shared" si="152"/>
        <v>2502</v>
      </c>
      <c r="AV172" s="19">
        <f t="shared" si="122"/>
        <v>9.7767367777888428</v>
      </c>
      <c r="AW172" s="19">
        <f t="shared" si="123"/>
        <v>114.78689463023142</v>
      </c>
      <c r="AX172" s="8">
        <f t="shared" si="153"/>
        <v>5</v>
      </c>
      <c r="AY172" s="4">
        <f t="shared" si="154"/>
        <v>12</v>
      </c>
      <c r="AZ172" s="8">
        <f t="shared" si="155"/>
        <v>1014.5</v>
      </c>
      <c r="BA172" s="4">
        <f t="shared" si="156"/>
        <v>0</v>
      </c>
      <c r="BB172" s="4">
        <f t="shared" si="157"/>
        <v>0</v>
      </c>
      <c r="BC172" s="4" t="str">
        <f t="shared" si="158"/>
        <v>G0</v>
      </c>
      <c r="BD172" s="4">
        <f t="shared" si="159"/>
        <v>0</v>
      </c>
      <c r="BE172" s="19">
        <f t="shared" si="160"/>
        <v>0.94243903870923895</v>
      </c>
      <c r="BF172" s="19">
        <f t="shared" si="161"/>
        <v>1.5257247671669085</v>
      </c>
      <c r="BG172" s="19">
        <f t="shared" si="162"/>
        <v>28.248315222578118</v>
      </c>
      <c r="BH172" s="1" t="str">
        <f t="shared" si="163"/>
        <v>T,2501,11.1,115.5,5,12,1014.4,0,0,G0,0</v>
      </c>
      <c r="BI172" s="1" t="str">
        <f t="shared" si="164"/>
        <v>T,2502,9.8,114.8,5,12,1014.5,0,0,G0,0</v>
      </c>
      <c r="BJ172" s="1" t="str">
        <f t="shared" si="124"/>
        <v>T,2501,11.1,115.5,5,12,1014.4,0,0,G0,0|T,2502,9.8,114.8,5,12,1014.5,0,0,G0,0|</v>
      </c>
      <c r="BK172" s="1" t="str">
        <f t="shared" si="125"/>
        <v>10.5,115.6,5.0,9.4,0.0,135.7,-100.8,135.7</v>
      </c>
    </row>
    <row r="173" spans="1:63" x14ac:dyDescent="0.2">
      <c r="A173" s="4">
        <f t="shared" si="167"/>
        <v>14.499999999999964</v>
      </c>
      <c r="B173" s="4">
        <f t="shared" si="126"/>
        <v>72.499999999999815</v>
      </c>
      <c r="C173" s="4">
        <f t="shared" si="127"/>
        <v>0</v>
      </c>
      <c r="D173" s="4">
        <v>1</v>
      </c>
      <c r="E173" s="4">
        <f t="shared" si="128"/>
        <v>14.499999999999964</v>
      </c>
      <c r="F173" s="19">
        <f t="shared" si="112"/>
        <v>2.9845130209102919</v>
      </c>
      <c r="G173" s="19">
        <f t="shared" si="129"/>
        <v>0.31415926535897931</v>
      </c>
      <c r="H173" s="19"/>
      <c r="I173" s="19">
        <f t="shared" si="130"/>
        <v>10.369349782145925</v>
      </c>
      <c r="J173" s="19">
        <f t="shared" si="131"/>
        <v>114.69303395120727</v>
      </c>
      <c r="K173" s="19"/>
      <c r="L173" s="19">
        <f t="shared" si="132"/>
        <v>-1.4743600984160246</v>
      </c>
      <c r="M173" s="19">
        <f t="shared" si="133"/>
        <v>-9.3087433045499175</v>
      </c>
      <c r="N173" s="19">
        <f t="shared" si="134"/>
        <v>9.4247779607693793</v>
      </c>
      <c r="O173" s="19">
        <f t="shared" si="135"/>
        <v>-1.7278759594743978</v>
      </c>
      <c r="P173" s="19">
        <f t="shared" si="136"/>
        <v>-99.000000000000654</v>
      </c>
      <c r="Q173" s="19">
        <f t="shared" si="165"/>
        <v>136.65366061283956</v>
      </c>
      <c r="R173" s="19">
        <f t="shared" si="137"/>
        <v>0.59261300435708153</v>
      </c>
      <c r="S173" s="19">
        <f t="shared" si="138"/>
        <v>-9.3860679024145313E-2</v>
      </c>
      <c r="T173" s="4" t="s">
        <v>0</v>
      </c>
      <c r="U173" s="4">
        <f t="shared" si="139"/>
        <v>2501</v>
      </c>
      <c r="V173" s="19">
        <f t="shared" si="113"/>
        <v>10.961962786503006</v>
      </c>
      <c r="W173" s="19">
        <f t="shared" si="114"/>
        <v>114.59917327218312</v>
      </c>
      <c r="X173" s="8">
        <f t="shared" si="140"/>
        <v>5</v>
      </c>
      <c r="Y173" s="4">
        <f t="shared" si="115"/>
        <v>12</v>
      </c>
      <c r="Z173" s="8">
        <f t="shared" si="141"/>
        <v>1014.5</v>
      </c>
      <c r="AA173" s="4">
        <f t="shared" si="142"/>
        <v>0</v>
      </c>
      <c r="AB173" s="4">
        <f t="shared" si="143"/>
        <v>0</v>
      </c>
      <c r="AC173" s="4" t="str">
        <f t="shared" si="144"/>
        <v>G0</v>
      </c>
      <c r="AD173" s="4">
        <f t="shared" si="145"/>
        <v>0</v>
      </c>
      <c r="AE173" s="4">
        <f t="shared" si="146"/>
        <v>14.599999999999964</v>
      </c>
      <c r="AF173" s="19">
        <f t="shared" si="116"/>
        <v>3.0159289474461906</v>
      </c>
      <c r="AG173" s="19">
        <f t="shared" si="117"/>
        <v>0.31415926535897931</v>
      </c>
      <c r="AH173" s="19"/>
      <c r="AI173" s="19">
        <f t="shared" si="118"/>
        <v>10.236558960565706</v>
      </c>
      <c r="AJ173" s="19">
        <f t="shared" si="119"/>
        <v>113.75999700692945</v>
      </c>
      <c r="AK173" s="19"/>
      <c r="AL173" s="19">
        <f t="shared" si="120"/>
        <v>-1.1812378974489182</v>
      </c>
      <c r="AM173" s="19">
        <f t="shared" si="121"/>
        <v>-9.3504607715039736</v>
      </c>
      <c r="AN173" s="19">
        <f t="shared" si="147"/>
        <v>9.4247779607693793</v>
      </c>
      <c r="AO173" s="19">
        <f t="shared" si="148"/>
        <v>-1.6964600329384991</v>
      </c>
      <c r="AP173" s="19">
        <f t="shared" si="149"/>
        <v>-97.200000000000614</v>
      </c>
      <c r="AQ173" s="19">
        <f t="shared" si="166"/>
        <v>136.65366061283959</v>
      </c>
      <c r="AR173" s="19">
        <f t="shared" si="150"/>
        <v>-0.59526882078868582</v>
      </c>
      <c r="AS173" s="19">
        <f t="shared" si="151"/>
        <v>7.5199940138588953E-2</v>
      </c>
      <c r="AT173" s="4" t="s">
        <v>0</v>
      </c>
      <c r="AU173" s="4">
        <f t="shared" si="152"/>
        <v>2502</v>
      </c>
      <c r="AV173" s="19">
        <f t="shared" si="122"/>
        <v>9.6412901397770199</v>
      </c>
      <c r="AW173" s="19">
        <f t="shared" si="123"/>
        <v>113.83519694706804</v>
      </c>
      <c r="AX173" s="8">
        <f t="shared" si="153"/>
        <v>5</v>
      </c>
      <c r="AY173" s="4">
        <f t="shared" si="154"/>
        <v>12</v>
      </c>
      <c r="AZ173" s="8">
        <f t="shared" si="155"/>
        <v>1014.5999999999999</v>
      </c>
      <c r="BA173" s="4">
        <f t="shared" si="156"/>
        <v>0</v>
      </c>
      <c r="BB173" s="4">
        <f t="shared" si="157"/>
        <v>0</v>
      </c>
      <c r="BC173" s="4" t="str">
        <f t="shared" si="158"/>
        <v>G0</v>
      </c>
      <c r="BD173" s="4">
        <f t="shared" si="159"/>
        <v>0</v>
      </c>
      <c r="BE173" s="19">
        <f t="shared" si="160"/>
        <v>0.94243903870926027</v>
      </c>
      <c r="BF173" s="19">
        <f t="shared" si="161"/>
        <v>1.5257247671669247</v>
      </c>
      <c r="BG173" s="19">
        <f t="shared" si="162"/>
        <v>30.048315222578804</v>
      </c>
      <c r="BH173" s="1" t="str">
        <f t="shared" si="163"/>
        <v>T,2501,11.0,114.6,5,12,1014.5,0,0,G0,0</v>
      </c>
      <c r="BI173" s="1" t="str">
        <f t="shared" si="164"/>
        <v>T,2502,9.6,113.8,5,12,1014.6,0,0,G0,0</v>
      </c>
      <c r="BJ173" s="1" t="str">
        <f t="shared" si="124"/>
        <v/>
      </c>
      <c r="BK173" s="1" t="str">
        <f t="shared" si="125"/>
        <v>10.4,114.7,5.0,9.4,0.0,136.7,-99.0,136.7</v>
      </c>
    </row>
    <row r="174" spans="1:63" x14ac:dyDescent="0.2">
      <c r="A174" s="4">
        <f t="shared" si="167"/>
        <v>14.599999999999964</v>
      </c>
      <c r="B174" s="4">
        <f t="shared" si="126"/>
        <v>72.999999999999815</v>
      </c>
      <c r="C174" s="4">
        <f t="shared" si="127"/>
        <v>1</v>
      </c>
      <c r="D174" s="4">
        <v>1</v>
      </c>
      <c r="E174" s="4">
        <f t="shared" si="128"/>
        <v>14.599999999999964</v>
      </c>
      <c r="F174" s="19">
        <f t="shared" si="112"/>
        <v>3.0159289474461906</v>
      </c>
      <c r="G174" s="19">
        <f t="shared" si="129"/>
        <v>0.31415926535897931</v>
      </c>
      <c r="H174" s="19"/>
      <c r="I174" s="19">
        <f t="shared" si="130"/>
        <v>10.236558960565706</v>
      </c>
      <c r="J174" s="19">
        <f t="shared" si="131"/>
        <v>113.75999700692945</v>
      </c>
      <c r="K174" s="19"/>
      <c r="L174" s="19">
        <f t="shared" si="132"/>
        <v>-1.1812378974489182</v>
      </c>
      <c r="M174" s="19">
        <f t="shared" si="133"/>
        <v>-9.3504607715039736</v>
      </c>
      <c r="N174" s="19">
        <f t="shared" si="134"/>
        <v>9.4247779607693793</v>
      </c>
      <c r="O174" s="19">
        <f t="shared" si="135"/>
        <v>-1.6964600329384991</v>
      </c>
      <c r="P174" s="19">
        <f t="shared" si="136"/>
        <v>-97.200000000000614</v>
      </c>
      <c r="Q174" s="19">
        <f t="shared" si="165"/>
        <v>137.59609965154883</v>
      </c>
      <c r="R174" s="19">
        <f t="shared" si="137"/>
        <v>0.59526882078868582</v>
      </c>
      <c r="S174" s="19">
        <f t="shared" si="138"/>
        <v>-7.5199940138588953E-2</v>
      </c>
      <c r="T174" s="4" t="s">
        <v>0</v>
      </c>
      <c r="U174" s="4">
        <f t="shared" si="139"/>
        <v>2501</v>
      </c>
      <c r="V174" s="19">
        <f t="shared" si="113"/>
        <v>10.831827781354392</v>
      </c>
      <c r="W174" s="19">
        <f t="shared" si="114"/>
        <v>113.68479706679086</v>
      </c>
      <c r="X174" s="8">
        <f t="shared" si="140"/>
        <v>5</v>
      </c>
      <c r="Y174" s="4">
        <f t="shared" si="115"/>
        <v>12</v>
      </c>
      <c r="Z174" s="8">
        <f t="shared" si="141"/>
        <v>1014.5999999999999</v>
      </c>
      <c r="AA174" s="4">
        <f t="shared" si="142"/>
        <v>0</v>
      </c>
      <c r="AB174" s="4">
        <f t="shared" si="143"/>
        <v>0</v>
      </c>
      <c r="AC174" s="4" t="str">
        <f t="shared" si="144"/>
        <v>G0</v>
      </c>
      <c r="AD174" s="4">
        <f t="shared" si="145"/>
        <v>0</v>
      </c>
      <c r="AE174" s="4">
        <f t="shared" si="146"/>
        <v>14.699999999999964</v>
      </c>
      <c r="AF174" s="19">
        <f t="shared" si="116"/>
        <v>3.0473448739820883</v>
      </c>
      <c r="AG174" s="19">
        <f t="shared" si="117"/>
        <v>0.31415926535897931</v>
      </c>
      <c r="AH174" s="19"/>
      <c r="AI174" s="19">
        <f t="shared" si="118"/>
        <v>10.133141061907629</v>
      </c>
      <c r="AJ174" s="19">
        <f t="shared" si="119"/>
        <v>112.82324939955576</v>
      </c>
      <c r="AK174" s="19"/>
      <c r="AL174" s="19">
        <f t="shared" si="120"/>
        <v>-0.88694995728961767</v>
      </c>
      <c r="AM174" s="19">
        <f t="shared" si="121"/>
        <v>-9.3829504625713636</v>
      </c>
      <c r="AN174" s="19">
        <f t="shared" si="147"/>
        <v>9.4247779607693793</v>
      </c>
      <c r="AO174" s="19">
        <f t="shared" si="148"/>
        <v>-1.6650441064026014</v>
      </c>
      <c r="AP174" s="19">
        <f t="shared" si="149"/>
        <v>-95.400000000000631</v>
      </c>
      <c r="AQ174" s="19">
        <f t="shared" si="166"/>
        <v>137.59609965154883</v>
      </c>
      <c r="AR174" s="19">
        <f t="shared" si="150"/>
        <v>-0.59733717876184733</v>
      </c>
      <c r="AS174" s="19">
        <f t="shared" si="151"/>
        <v>5.6464987991115129E-2</v>
      </c>
      <c r="AT174" s="4" t="s">
        <v>0</v>
      </c>
      <c r="AU174" s="4">
        <f t="shared" si="152"/>
        <v>2502</v>
      </c>
      <c r="AV174" s="19">
        <f t="shared" si="122"/>
        <v>9.5358038831457819</v>
      </c>
      <c r="AW174" s="19">
        <f t="shared" si="123"/>
        <v>112.87971438754688</v>
      </c>
      <c r="AX174" s="8">
        <f t="shared" si="153"/>
        <v>5</v>
      </c>
      <c r="AY174" s="4">
        <f t="shared" si="154"/>
        <v>12</v>
      </c>
      <c r="AZ174" s="8">
        <f t="shared" si="155"/>
        <v>1014.6999999999999</v>
      </c>
      <c r="BA174" s="4">
        <f t="shared" si="156"/>
        <v>0</v>
      </c>
      <c r="BB174" s="4">
        <f t="shared" si="157"/>
        <v>0</v>
      </c>
      <c r="BC174" s="4" t="str">
        <f t="shared" si="158"/>
        <v>G0</v>
      </c>
      <c r="BD174" s="4">
        <f t="shared" si="159"/>
        <v>0</v>
      </c>
      <c r="BE174" s="19">
        <f t="shared" si="160"/>
        <v>0.94243903870923362</v>
      </c>
      <c r="BF174" s="19">
        <f t="shared" si="161"/>
        <v>1.5257247671669052</v>
      </c>
      <c r="BG174" s="19">
        <f t="shared" si="162"/>
        <v>31.848315222577945</v>
      </c>
      <c r="BH174" s="1" t="str">
        <f t="shared" si="163"/>
        <v>T,2501,10.8,113.7,5,12,1014.6,0,0,G0,0</v>
      </c>
      <c r="BI174" s="1" t="str">
        <f t="shared" si="164"/>
        <v>T,2502,9.5,112.9,5,12,1014.7,0,0,G0,0</v>
      </c>
      <c r="BJ174" s="1" t="str">
        <f t="shared" si="124"/>
        <v>T,2501,10.8,113.7,5,12,1014.6,0,0,G0,0|T,2502,9.5,112.9,5,12,1014.7,0,0,G0,0|</v>
      </c>
      <c r="BK174" s="1" t="str">
        <f t="shared" si="125"/>
        <v>10.2,113.8,5.0,9.4,0.0,137.6,-97.2,137.6</v>
      </c>
    </row>
    <row r="175" spans="1:63" x14ac:dyDescent="0.2">
      <c r="A175" s="4">
        <f t="shared" si="167"/>
        <v>14.699999999999964</v>
      </c>
      <c r="B175" s="4">
        <f t="shared" si="126"/>
        <v>73.499999999999815</v>
      </c>
      <c r="C175" s="4">
        <f t="shared" si="127"/>
        <v>0</v>
      </c>
      <c r="D175" s="4">
        <v>1</v>
      </c>
      <c r="E175" s="4">
        <f t="shared" si="128"/>
        <v>14.699999999999964</v>
      </c>
      <c r="F175" s="19">
        <f t="shared" si="112"/>
        <v>3.0473448739820883</v>
      </c>
      <c r="G175" s="19">
        <f t="shared" si="129"/>
        <v>0.31415926535897931</v>
      </c>
      <c r="H175" s="19"/>
      <c r="I175" s="19">
        <f t="shared" si="130"/>
        <v>10.133141061907629</v>
      </c>
      <c r="J175" s="19">
        <f t="shared" si="131"/>
        <v>112.82324939955576</v>
      </c>
      <c r="K175" s="19"/>
      <c r="L175" s="19">
        <f t="shared" si="132"/>
        <v>-0.88694995728961767</v>
      </c>
      <c r="M175" s="19">
        <f t="shared" si="133"/>
        <v>-9.3829504625713636</v>
      </c>
      <c r="N175" s="19">
        <f t="shared" si="134"/>
        <v>9.4247779607693793</v>
      </c>
      <c r="O175" s="19">
        <f t="shared" si="135"/>
        <v>-1.6650441064026014</v>
      </c>
      <c r="P175" s="19">
        <f t="shared" si="136"/>
        <v>-95.400000000000631</v>
      </c>
      <c r="Q175" s="19">
        <f t="shared" si="165"/>
        <v>138.53853869025806</v>
      </c>
      <c r="R175" s="19">
        <f t="shared" si="137"/>
        <v>0.59733717876184733</v>
      </c>
      <c r="S175" s="19">
        <f t="shared" si="138"/>
        <v>-5.6464987991115129E-2</v>
      </c>
      <c r="T175" s="4" t="s">
        <v>0</v>
      </c>
      <c r="U175" s="4">
        <f t="shared" si="139"/>
        <v>2501</v>
      </c>
      <c r="V175" s="19">
        <f t="shared" si="113"/>
        <v>10.730478240669477</v>
      </c>
      <c r="W175" s="19">
        <f t="shared" si="114"/>
        <v>112.76678441156464</v>
      </c>
      <c r="X175" s="8">
        <f t="shared" si="140"/>
        <v>5</v>
      </c>
      <c r="Y175" s="4">
        <f t="shared" si="115"/>
        <v>12</v>
      </c>
      <c r="Z175" s="8">
        <f t="shared" si="141"/>
        <v>1014.6999999999999</v>
      </c>
      <c r="AA175" s="4">
        <f t="shared" si="142"/>
        <v>0</v>
      </c>
      <c r="AB175" s="4">
        <f t="shared" si="143"/>
        <v>0</v>
      </c>
      <c r="AC175" s="4" t="str">
        <f t="shared" si="144"/>
        <v>G0</v>
      </c>
      <c r="AD175" s="4">
        <f t="shared" si="145"/>
        <v>0</v>
      </c>
      <c r="AE175" s="4">
        <f t="shared" si="146"/>
        <v>14.799999999999963</v>
      </c>
      <c r="AF175" s="19">
        <f t="shared" si="116"/>
        <v>3.0787608005179861</v>
      </c>
      <c r="AG175" s="19">
        <f t="shared" si="117"/>
        <v>0.31415926535897931</v>
      </c>
      <c r="AH175" s="19"/>
      <c r="AI175" s="19">
        <f t="shared" si="118"/>
        <v>10.059198147151875</v>
      </c>
      <c r="AJ175" s="19">
        <f t="shared" si="119"/>
        <v>111.88371558587974</v>
      </c>
      <c r="AK175" s="19"/>
      <c r="AL175" s="19">
        <f t="shared" si="120"/>
        <v>-0.59178670460523841</v>
      </c>
      <c r="AM175" s="19">
        <f t="shared" si="121"/>
        <v>-9.4061803143495339</v>
      </c>
      <c r="AN175" s="19">
        <f t="shared" si="147"/>
        <v>9.4247779607693793</v>
      </c>
      <c r="AO175" s="19">
        <f t="shared" si="148"/>
        <v>-1.6336281798667036</v>
      </c>
      <c r="AP175" s="19">
        <f t="shared" si="149"/>
        <v>-93.600000000000634</v>
      </c>
      <c r="AQ175" s="19">
        <f t="shared" si="166"/>
        <v>138.53853869025806</v>
      </c>
      <c r="AR175" s="19">
        <f t="shared" si="150"/>
        <v>-0.59881603705696251</v>
      </c>
      <c r="AS175" s="19">
        <f t="shared" si="151"/>
        <v>3.7674311717594687E-2</v>
      </c>
      <c r="AT175" s="4" t="s">
        <v>0</v>
      </c>
      <c r="AU175" s="4">
        <f t="shared" si="152"/>
        <v>2502</v>
      </c>
      <c r="AV175" s="19">
        <f t="shared" si="122"/>
        <v>9.4603821100949119</v>
      </c>
      <c r="AW175" s="19">
        <f t="shared" si="123"/>
        <v>111.92138989759734</v>
      </c>
      <c r="AX175" s="8">
        <f t="shared" si="153"/>
        <v>5</v>
      </c>
      <c r="AY175" s="4">
        <f t="shared" si="154"/>
        <v>12</v>
      </c>
      <c r="AZ175" s="8">
        <f t="shared" si="155"/>
        <v>1014.8</v>
      </c>
      <c r="BA175" s="4">
        <f t="shared" si="156"/>
        <v>0</v>
      </c>
      <c r="BB175" s="4">
        <f t="shared" si="157"/>
        <v>0</v>
      </c>
      <c r="BC175" s="4" t="str">
        <f t="shared" si="158"/>
        <v>G0</v>
      </c>
      <c r="BD175" s="4">
        <f t="shared" si="159"/>
        <v>0</v>
      </c>
      <c r="BE175" s="19">
        <f t="shared" si="160"/>
        <v>0.94243903870923451</v>
      </c>
      <c r="BF175" s="19">
        <f t="shared" si="161"/>
        <v>1.5257247671669032</v>
      </c>
      <c r="BG175" s="19">
        <f t="shared" si="162"/>
        <v>33.64831522257802</v>
      </c>
      <c r="BH175" s="1" t="str">
        <f t="shared" si="163"/>
        <v>T,2501,10.7,112.8,5,12,1014.7,0,0,G0,0</v>
      </c>
      <c r="BI175" s="1" t="str">
        <f t="shared" si="164"/>
        <v>T,2502,9.5,111.9,5,12,1014.8,0,0,G0,0</v>
      </c>
      <c r="BJ175" s="1" t="str">
        <f t="shared" si="124"/>
        <v/>
      </c>
      <c r="BK175" s="1" t="str">
        <f t="shared" si="125"/>
        <v>10.1,112.8,5.0,9.4,0.0,138.5,-95.4,138.5</v>
      </c>
    </row>
    <row r="176" spans="1:63" x14ac:dyDescent="0.2">
      <c r="A176" s="4">
        <f t="shared" si="167"/>
        <v>14.799999999999963</v>
      </c>
      <c r="B176" s="4">
        <f t="shared" si="126"/>
        <v>73.999999999999815</v>
      </c>
      <c r="C176" s="4">
        <f t="shared" si="127"/>
        <v>1</v>
      </c>
      <c r="D176" s="4">
        <v>1</v>
      </c>
      <c r="E176" s="4">
        <f t="shared" si="128"/>
        <v>14.799999999999963</v>
      </c>
      <c r="F176" s="19">
        <f t="shared" si="112"/>
        <v>3.0787608005179861</v>
      </c>
      <c r="G176" s="19">
        <f t="shared" si="129"/>
        <v>0.31415926535897931</v>
      </c>
      <c r="H176" s="19"/>
      <c r="I176" s="19">
        <f t="shared" si="130"/>
        <v>10.059198147151875</v>
      </c>
      <c r="J176" s="19">
        <f t="shared" si="131"/>
        <v>111.88371558587974</v>
      </c>
      <c r="K176" s="19"/>
      <c r="L176" s="19">
        <f t="shared" si="132"/>
        <v>-0.59178670460523841</v>
      </c>
      <c r="M176" s="19">
        <f t="shared" si="133"/>
        <v>-9.4061803143495339</v>
      </c>
      <c r="N176" s="19">
        <f t="shared" si="134"/>
        <v>9.4247779607693793</v>
      </c>
      <c r="O176" s="19">
        <f t="shared" si="135"/>
        <v>-1.6336281798667036</v>
      </c>
      <c r="P176" s="19">
        <f t="shared" si="136"/>
        <v>-93.600000000000634</v>
      </c>
      <c r="Q176" s="19">
        <f t="shared" si="165"/>
        <v>139.4809777289673</v>
      </c>
      <c r="R176" s="19">
        <f t="shared" si="137"/>
        <v>0.59881603705696251</v>
      </c>
      <c r="S176" s="19">
        <f t="shared" si="138"/>
        <v>-3.7674311717594687E-2</v>
      </c>
      <c r="T176" s="4" t="s">
        <v>0</v>
      </c>
      <c r="U176" s="4">
        <f t="shared" si="139"/>
        <v>2501</v>
      </c>
      <c r="V176" s="19">
        <f t="shared" si="113"/>
        <v>10.658014184208838</v>
      </c>
      <c r="W176" s="19">
        <f t="shared" si="114"/>
        <v>111.84604127416215</v>
      </c>
      <c r="X176" s="8">
        <f t="shared" si="140"/>
        <v>5</v>
      </c>
      <c r="Y176" s="4">
        <f t="shared" si="115"/>
        <v>12</v>
      </c>
      <c r="Z176" s="8">
        <f t="shared" si="141"/>
        <v>1014.8</v>
      </c>
      <c r="AA176" s="4">
        <f t="shared" si="142"/>
        <v>0</v>
      </c>
      <c r="AB176" s="4">
        <f t="shared" si="143"/>
        <v>0</v>
      </c>
      <c r="AC176" s="4" t="str">
        <f t="shared" si="144"/>
        <v>G0</v>
      </c>
      <c r="AD176" s="4">
        <f t="shared" si="145"/>
        <v>0</v>
      </c>
      <c r="AE176" s="4">
        <f t="shared" si="146"/>
        <v>14.899999999999963</v>
      </c>
      <c r="AF176" s="19">
        <f t="shared" si="116"/>
        <v>3.1101767270538838</v>
      </c>
      <c r="AG176" s="19">
        <f t="shared" si="117"/>
        <v>0.31415926535897931</v>
      </c>
      <c r="AH176" s="19"/>
      <c r="AI176" s="19">
        <f t="shared" si="118"/>
        <v>10.014803189028065</v>
      </c>
      <c r="AJ176" s="19">
        <f t="shared" si="119"/>
        <v>110.9423227723442</v>
      </c>
      <c r="AK176" s="19"/>
      <c r="AL176" s="19">
        <f t="shared" si="120"/>
        <v>-0.29603942989068849</v>
      </c>
      <c r="AM176" s="19">
        <f t="shared" si="121"/>
        <v>-9.4201274017793519</v>
      </c>
      <c r="AN176" s="19">
        <f t="shared" si="147"/>
        <v>9.4247779607693793</v>
      </c>
      <c r="AO176" s="19">
        <f t="shared" si="148"/>
        <v>-1.6022122533308059</v>
      </c>
      <c r="AP176" s="19">
        <f t="shared" si="149"/>
        <v>-91.800000000000651</v>
      </c>
      <c r="AQ176" s="19">
        <f t="shared" si="166"/>
        <v>139.4809777289673</v>
      </c>
      <c r="AR176" s="19">
        <f t="shared" si="150"/>
        <v>-0.59970393621943863</v>
      </c>
      <c r="AS176" s="19">
        <f t="shared" si="151"/>
        <v>1.8846455446883757E-2</v>
      </c>
      <c r="AT176" s="4" t="s">
        <v>0</v>
      </c>
      <c r="AU176" s="4">
        <f t="shared" si="152"/>
        <v>2502</v>
      </c>
      <c r="AV176" s="19">
        <f t="shared" si="122"/>
        <v>9.415099252808627</v>
      </c>
      <c r="AW176" s="19">
        <f t="shared" si="123"/>
        <v>110.96116922779109</v>
      </c>
      <c r="AX176" s="8">
        <f t="shared" si="153"/>
        <v>5</v>
      </c>
      <c r="AY176" s="4">
        <f t="shared" si="154"/>
        <v>12</v>
      </c>
      <c r="AZ176" s="8">
        <f t="shared" si="155"/>
        <v>1014.9</v>
      </c>
      <c r="BA176" s="4">
        <f t="shared" si="156"/>
        <v>0</v>
      </c>
      <c r="BB176" s="4">
        <f t="shared" si="157"/>
        <v>0</v>
      </c>
      <c r="BC176" s="4" t="str">
        <f t="shared" si="158"/>
        <v>G0</v>
      </c>
      <c r="BD176" s="4">
        <f t="shared" si="159"/>
        <v>0</v>
      </c>
      <c r="BE176" s="19">
        <f t="shared" si="160"/>
        <v>0.94243903870923196</v>
      </c>
      <c r="BF176" s="19">
        <f t="shared" si="161"/>
        <v>1.5257247671669012</v>
      </c>
      <c r="BG176" s="19">
        <f t="shared" si="162"/>
        <v>35.448315222577847</v>
      </c>
      <c r="BH176" s="1" t="str">
        <f t="shared" si="163"/>
        <v>T,2501,10.7,111.8,5,12,1014.8,0,0,G0,0</v>
      </c>
      <c r="BI176" s="1" t="str">
        <f t="shared" si="164"/>
        <v>T,2502,9.4,111.0,5,12,1014.9,0,0,G0,0</v>
      </c>
      <c r="BJ176" s="1" t="str">
        <f t="shared" si="124"/>
        <v>T,2501,10.7,111.8,5,12,1014.8,0,0,G0,0|T,2502,9.4,111.0,5,12,1014.9,0,0,G0,0|</v>
      </c>
      <c r="BK176" s="1" t="str">
        <f t="shared" si="125"/>
        <v>10.1,111.9,5.0,9.4,0.0,139.5,-93.6,139.5</v>
      </c>
    </row>
    <row r="177" spans="1:63" x14ac:dyDescent="0.2">
      <c r="A177" s="4">
        <f t="shared" si="167"/>
        <v>14.899999999999963</v>
      </c>
      <c r="B177" s="4">
        <f t="shared" si="126"/>
        <v>74.499999999999815</v>
      </c>
      <c r="C177" s="4">
        <f t="shared" si="127"/>
        <v>0</v>
      </c>
      <c r="D177" s="4">
        <v>1</v>
      </c>
      <c r="E177" s="4">
        <f t="shared" si="128"/>
        <v>14.899999999999963</v>
      </c>
      <c r="F177" s="19">
        <f t="shared" si="112"/>
        <v>3.1101767270538838</v>
      </c>
      <c r="G177" s="19">
        <f t="shared" si="129"/>
        <v>0.31415926535897931</v>
      </c>
      <c r="H177" s="19"/>
      <c r="I177" s="19">
        <f t="shared" si="130"/>
        <v>10.014803189028065</v>
      </c>
      <c r="J177" s="19">
        <f t="shared" si="131"/>
        <v>110.9423227723442</v>
      </c>
      <c r="K177" s="19"/>
      <c r="L177" s="19">
        <f t="shared" si="132"/>
        <v>-0.29603942989068849</v>
      </c>
      <c r="M177" s="19">
        <f t="shared" si="133"/>
        <v>-9.4201274017793519</v>
      </c>
      <c r="N177" s="19">
        <f t="shared" si="134"/>
        <v>9.4247779607693793</v>
      </c>
      <c r="O177" s="19">
        <f t="shared" si="135"/>
        <v>-1.6022122533308059</v>
      </c>
      <c r="P177" s="19">
        <f t="shared" si="136"/>
        <v>-91.800000000000651</v>
      </c>
      <c r="Q177" s="19">
        <f t="shared" si="165"/>
        <v>140.42341676767654</v>
      </c>
      <c r="R177" s="19">
        <f t="shared" si="137"/>
        <v>0.59970393621943863</v>
      </c>
      <c r="S177" s="19">
        <f t="shared" si="138"/>
        <v>-1.8846455446883757E-2</v>
      </c>
      <c r="T177" s="4" t="s">
        <v>0</v>
      </c>
      <c r="U177" s="4">
        <f t="shared" si="139"/>
        <v>2501</v>
      </c>
      <c r="V177" s="19">
        <f t="shared" si="113"/>
        <v>10.614507125247503</v>
      </c>
      <c r="W177" s="19">
        <f t="shared" si="114"/>
        <v>110.92347631689731</v>
      </c>
      <c r="X177" s="8">
        <f t="shared" si="140"/>
        <v>5</v>
      </c>
      <c r="Y177" s="4">
        <f t="shared" si="115"/>
        <v>12</v>
      </c>
      <c r="Z177" s="8">
        <f t="shared" si="141"/>
        <v>1014.9</v>
      </c>
      <c r="AA177" s="4">
        <f t="shared" si="142"/>
        <v>0</v>
      </c>
      <c r="AB177" s="4">
        <f t="shared" si="143"/>
        <v>0</v>
      </c>
      <c r="AC177" s="4" t="str">
        <f t="shared" si="144"/>
        <v>G0</v>
      </c>
      <c r="AD177" s="4">
        <f t="shared" si="145"/>
        <v>0</v>
      </c>
      <c r="AE177" s="4">
        <f t="shared" si="146"/>
        <v>14.999999999999963</v>
      </c>
      <c r="AF177" s="19">
        <f t="shared" si="116"/>
        <v>3.1415926535897816</v>
      </c>
      <c r="AG177" s="19">
        <f t="shared" si="117"/>
        <v>0.31415926535897931</v>
      </c>
      <c r="AH177" s="19"/>
      <c r="AI177" s="19">
        <f t="shared" si="118"/>
        <v>10</v>
      </c>
      <c r="AJ177" s="19">
        <f t="shared" si="119"/>
        <v>110.00000000000036</v>
      </c>
      <c r="AK177" s="19"/>
      <c r="AL177" s="19">
        <f t="shared" si="120"/>
        <v>-1.0997617235351866E-13</v>
      </c>
      <c r="AM177" s="19">
        <f t="shared" si="121"/>
        <v>-9.4247779607693793</v>
      </c>
      <c r="AN177" s="19">
        <f t="shared" si="147"/>
        <v>9.4247779607693793</v>
      </c>
      <c r="AO177" s="19">
        <f t="shared" si="148"/>
        <v>-1.5707963267949081</v>
      </c>
      <c r="AP177" s="19">
        <f t="shared" si="149"/>
        <v>-90.000000000000654</v>
      </c>
      <c r="AQ177" s="19">
        <f t="shared" si="166"/>
        <v>140.42341676767654</v>
      </c>
      <c r="AR177" s="19">
        <f t="shared" si="150"/>
        <v>-0.6</v>
      </c>
      <c r="AS177" s="19">
        <f t="shared" si="151"/>
        <v>6.8910372200137181E-15</v>
      </c>
      <c r="AT177" s="4" t="s">
        <v>0</v>
      </c>
      <c r="AU177" s="4">
        <f t="shared" si="152"/>
        <v>2502</v>
      </c>
      <c r="AV177" s="19">
        <f t="shared" si="122"/>
        <v>9.4</v>
      </c>
      <c r="AW177" s="19">
        <f t="shared" si="123"/>
        <v>110.00000000000036</v>
      </c>
      <c r="AX177" s="8">
        <f t="shared" si="153"/>
        <v>5</v>
      </c>
      <c r="AY177" s="4">
        <f t="shared" si="154"/>
        <v>12</v>
      </c>
      <c r="AZ177" s="8">
        <f t="shared" si="155"/>
        <v>1015</v>
      </c>
      <c r="BA177" s="4">
        <f t="shared" si="156"/>
        <v>0</v>
      </c>
      <c r="BB177" s="4">
        <f t="shared" si="157"/>
        <v>0</v>
      </c>
      <c r="BC177" s="4" t="str">
        <f t="shared" si="158"/>
        <v>G0</v>
      </c>
      <c r="BD177" s="4">
        <f t="shared" si="159"/>
        <v>0</v>
      </c>
      <c r="BE177" s="19">
        <f t="shared" si="160"/>
        <v>0.94243903870923496</v>
      </c>
      <c r="BF177" s="19">
        <f t="shared" si="161"/>
        <v>1.525724767166907</v>
      </c>
      <c r="BG177" s="19">
        <f t="shared" si="162"/>
        <v>37.248315222578135</v>
      </c>
      <c r="BH177" s="1" t="str">
        <f t="shared" si="163"/>
        <v>T,2501,10.6,110.9,5,12,1014.9,0,0,G0,0</v>
      </c>
      <c r="BI177" s="1" t="str">
        <f t="shared" si="164"/>
        <v>T,2502,9.4,110.0,5,12,1015.0,0,0,G0,0</v>
      </c>
      <c r="BJ177" s="1" t="str">
        <f t="shared" si="124"/>
        <v/>
      </c>
      <c r="BK177" s="1" t="str">
        <f t="shared" si="125"/>
        <v>10.0,110.9,5.0,9.4,0.0,140.4,-91.8,140.4</v>
      </c>
    </row>
    <row r="178" spans="1:63" x14ac:dyDescent="0.2">
      <c r="A178" s="4">
        <f t="shared" si="167"/>
        <v>14.999999999999963</v>
      </c>
      <c r="B178" s="4">
        <f t="shared" si="126"/>
        <v>74.999999999999815</v>
      </c>
      <c r="C178" s="4">
        <f t="shared" si="127"/>
        <v>1</v>
      </c>
      <c r="D178" s="4">
        <v>1</v>
      </c>
      <c r="E178" s="4">
        <f t="shared" si="128"/>
        <v>14.999999999999963</v>
      </c>
      <c r="F178" s="19">
        <f t="shared" si="112"/>
        <v>3.1415926535897816</v>
      </c>
      <c r="G178" s="19">
        <f t="shared" si="129"/>
        <v>0.31415926535897931</v>
      </c>
      <c r="H178" s="19"/>
      <c r="I178" s="19">
        <f t="shared" si="130"/>
        <v>10</v>
      </c>
      <c r="J178" s="19">
        <f t="shared" si="131"/>
        <v>110.00000000000036</v>
      </c>
      <c r="K178" s="19"/>
      <c r="L178" s="19">
        <f t="shared" si="132"/>
        <v>-1.0997617235351866E-13</v>
      </c>
      <c r="M178" s="19">
        <f t="shared" si="133"/>
        <v>-9.4247779607693793</v>
      </c>
      <c r="N178" s="19">
        <f t="shared" si="134"/>
        <v>9.4247779607693793</v>
      </c>
      <c r="O178" s="19">
        <f t="shared" si="135"/>
        <v>-1.5707963267949081</v>
      </c>
      <c r="P178" s="19">
        <f t="shared" si="136"/>
        <v>-90.000000000000654</v>
      </c>
      <c r="Q178" s="19">
        <f t="shared" si="165"/>
        <v>141.36585580638578</v>
      </c>
      <c r="R178" s="19">
        <f t="shared" si="137"/>
        <v>0.6</v>
      </c>
      <c r="S178" s="19">
        <f t="shared" si="138"/>
        <v>-6.8910372200137181E-15</v>
      </c>
      <c r="T178" s="4" t="s">
        <v>0</v>
      </c>
      <c r="U178" s="4">
        <f t="shared" si="139"/>
        <v>2501</v>
      </c>
      <c r="V178" s="19">
        <f t="shared" si="113"/>
        <v>10.6</v>
      </c>
      <c r="W178" s="19">
        <f t="shared" si="114"/>
        <v>110.00000000000036</v>
      </c>
      <c r="X178" s="8">
        <f t="shared" si="140"/>
        <v>5</v>
      </c>
      <c r="Y178" s="4">
        <f t="shared" si="115"/>
        <v>12</v>
      </c>
      <c r="Z178" s="8">
        <f t="shared" si="141"/>
        <v>1015</v>
      </c>
      <c r="AA178" s="4">
        <f t="shared" si="142"/>
        <v>0</v>
      </c>
      <c r="AB178" s="4">
        <f t="shared" si="143"/>
        <v>0</v>
      </c>
      <c r="AC178" s="4" t="str">
        <f t="shared" si="144"/>
        <v>G0</v>
      </c>
      <c r="AD178" s="4">
        <f t="shared" si="145"/>
        <v>0</v>
      </c>
      <c r="AE178" s="4">
        <f t="shared" si="146"/>
        <v>15.099999999999962</v>
      </c>
      <c r="AF178" s="19">
        <f t="shared" si="116"/>
        <v>3.1730085801256793</v>
      </c>
      <c r="AG178" s="19">
        <f t="shared" si="117"/>
        <v>0.31415926535897931</v>
      </c>
      <c r="AH178" s="19"/>
      <c r="AI178" s="19">
        <f t="shared" si="118"/>
        <v>10.014803189028044</v>
      </c>
      <c r="AJ178" s="19">
        <f t="shared" si="119"/>
        <v>109.05767722765651</v>
      </c>
      <c r="AK178" s="19"/>
      <c r="AL178" s="19">
        <f t="shared" si="120"/>
        <v>0.29603942989046866</v>
      </c>
      <c r="AM178" s="19">
        <f t="shared" si="121"/>
        <v>-9.420127401779359</v>
      </c>
      <c r="AN178" s="19">
        <f t="shared" si="147"/>
        <v>9.4247779607693793</v>
      </c>
      <c r="AO178" s="19">
        <f t="shared" si="148"/>
        <v>-1.5393804002590106</v>
      </c>
      <c r="AP178" s="19">
        <f t="shared" si="149"/>
        <v>-88.200000000000685</v>
      </c>
      <c r="AQ178" s="19">
        <f t="shared" si="166"/>
        <v>141.36585580638578</v>
      </c>
      <c r="AR178" s="19">
        <f t="shared" si="150"/>
        <v>-0.59970393621943918</v>
      </c>
      <c r="AS178" s="19">
        <f t="shared" si="151"/>
        <v>-1.8846455446869848E-2</v>
      </c>
      <c r="AT178" s="4" t="s">
        <v>0</v>
      </c>
      <c r="AU178" s="4">
        <f t="shared" si="152"/>
        <v>2502</v>
      </c>
      <c r="AV178" s="19">
        <f t="shared" si="122"/>
        <v>9.4150992528086039</v>
      </c>
      <c r="AW178" s="19">
        <f t="shared" si="123"/>
        <v>109.03883077220964</v>
      </c>
      <c r="AX178" s="8">
        <f t="shared" si="153"/>
        <v>5</v>
      </c>
      <c r="AY178" s="4">
        <f t="shared" si="154"/>
        <v>12</v>
      </c>
      <c r="AZ178" s="8">
        <f t="shared" si="155"/>
        <v>1015.0999999999999</v>
      </c>
      <c r="BA178" s="4">
        <f t="shared" si="156"/>
        <v>0</v>
      </c>
      <c r="BB178" s="4">
        <f t="shared" si="157"/>
        <v>0</v>
      </c>
      <c r="BC178" s="4" t="str">
        <f t="shared" si="158"/>
        <v>G0</v>
      </c>
      <c r="BD178" s="4">
        <f t="shared" si="159"/>
        <v>0</v>
      </c>
      <c r="BE178" s="19">
        <f t="shared" si="160"/>
        <v>0.94243903870923462</v>
      </c>
      <c r="BF178" s="19">
        <f t="shared" si="161"/>
        <v>1.5257247671669147</v>
      </c>
      <c r="BG178" s="19">
        <f t="shared" si="162"/>
        <v>39.048315222578545</v>
      </c>
      <c r="BH178" s="1" t="str">
        <f t="shared" si="163"/>
        <v>T,2501,10.6,110.0,5,12,1015.0,0,0,G0,0</v>
      </c>
      <c r="BI178" s="1" t="str">
        <f t="shared" si="164"/>
        <v>T,2502,9.4,109.0,5,12,1015.1,0,0,G0,0</v>
      </c>
      <c r="BJ178" s="1" t="str">
        <f t="shared" si="124"/>
        <v>T,2501,10.6,110.0,5,12,1015.0,0,0,G0,0|T,2502,9.4,109.0,5,12,1015.1,0,0,G0,0|</v>
      </c>
      <c r="BK178" s="1" t="str">
        <f t="shared" si="125"/>
        <v>10.0,110.0,5.0,9.4,0.0,141.4,-90.0,141.4</v>
      </c>
    </row>
    <row r="179" spans="1:63" x14ac:dyDescent="0.2">
      <c r="A179" s="4">
        <f t="shared" si="167"/>
        <v>15.099999999999962</v>
      </c>
      <c r="B179" s="4">
        <f t="shared" si="126"/>
        <v>75.499999999999801</v>
      </c>
      <c r="C179" s="4">
        <f t="shared" si="127"/>
        <v>0</v>
      </c>
      <c r="D179" s="4">
        <v>1</v>
      </c>
      <c r="E179" s="4">
        <f t="shared" si="128"/>
        <v>15.099999999999962</v>
      </c>
      <c r="F179" s="19">
        <f t="shared" si="112"/>
        <v>3.1730085801256793</v>
      </c>
      <c r="G179" s="19">
        <f t="shared" si="129"/>
        <v>0.31415926535897931</v>
      </c>
      <c r="H179" s="19"/>
      <c r="I179" s="19">
        <f t="shared" si="130"/>
        <v>10.014803189028044</v>
      </c>
      <c r="J179" s="19">
        <f t="shared" si="131"/>
        <v>109.05767722765651</v>
      </c>
      <c r="K179" s="19"/>
      <c r="L179" s="19">
        <f t="shared" si="132"/>
        <v>0.29603942989046866</v>
      </c>
      <c r="M179" s="19">
        <f t="shared" si="133"/>
        <v>-9.420127401779359</v>
      </c>
      <c r="N179" s="19">
        <f t="shared" si="134"/>
        <v>9.4247779607693793</v>
      </c>
      <c r="O179" s="19">
        <f t="shared" si="135"/>
        <v>-1.5393804002590106</v>
      </c>
      <c r="P179" s="19">
        <f t="shared" si="136"/>
        <v>-88.200000000000685</v>
      </c>
      <c r="Q179" s="19">
        <f t="shared" si="165"/>
        <v>142.30829484509502</v>
      </c>
      <c r="R179" s="19">
        <f t="shared" si="137"/>
        <v>0.59970393621943918</v>
      </c>
      <c r="S179" s="19">
        <f t="shared" si="138"/>
        <v>1.8846455446869848E-2</v>
      </c>
      <c r="T179" s="4" t="s">
        <v>0</v>
      </c>
      <c r="U179" s="4">
        <f t="shared" si="139"/>
        <v>2501</v>
      </c>
      <c r="V179" s="19">
        <f t="shared" si="113"/>
        <v>10.614507125247483</v>
      </c>
      <c r="W179" s="19">
        <f t="shared" si="114"/>
        <v>109.07652368310339</v>
      </c>
      <c r="X179" s="8">
        <f t="shared" si="140"/>
        <v>5</v>
      </c>
      <c r="Y179" s="4">
        <f t="shared" si="115"/>
        <v>12</v>
      </c>
      <c r="Z179" s="8">
        <f t="shared" si="141"/>
        <v>1015.0999999999999</v>
      </c>
      <c r="AA179" s="4">
        <f t="shared" si="142"/>
        <v>0</v>
      </c>
      <c r="AB179" s="4">
        <f t="shared" si="143"/>
        <v>0</v>
      </c>
      <c r="AC179" s="4" t="str">
        <f t="shared" si="144"/>
        <v>G0</v>
      </c>
      <c r="AD179" s="4">
        <f t="shared" si="145"/>
        <v>0</v>
      </c>
      <c r="AE179" s="4">
        <f t="shared" si="146"/>
        <v>15.199999999999962</v>
      </c>
      <c r="AF179" s="19">
        <f t="shared" si="116"/>
        <v>3.2044245066615771</v>
      </c>
      <c r="AG179" s="19">
        <f t="shared" si="117"/>
        <v>0.31415926535897931</v>
      </c>
      <c r="AH179" s="19"/>
      <c r="AI179" s="19">
        <f t="shared" si="118"/>
        <v>10.059198147151829</v>
      </c>
      <c r="AJ179" s="19">
        <f t="shared" si="119"/>
        <v>108.11628441412095</v>
      </c>
      <c r="AK179" s="19"/>
      <c r="AL179" s="19">
        <f t="shared" si="120"/>
        <v>0.59178670460501881</v>
      </c>
      <c r="AM179" s="19">
        <f t="shared" si="121"/>
        <v>-9.4061803143495482</v>
      </c>
      <c r="AN179" s="19">
        <f t="shared" si="147"/>
        <v>9.4247779607693811</v>
      </c>
      <c r="AO179" s="19">
        <f t="shared" si="148"/>
        <v>-1.5079644737231128</v>
      </c>
      <c r="AP179" s="19">
        <f t="shared" si="149"/>
        <v>-86.400000000000688</v>
      </c>
      <c r="AQ179" s="19">
        <f t="shared" si="166"/>
        <v>142.30829484509502</v>
      </c>
      <c r="AR179" s="19">
        <f t="shared" si="150"/>
        <v>-0.5988160370569634</v>
      </c>
      <c r="AS179" s="19">
        <f t="shared" si="151"/>
        <v>-3.7674311717580802E-2</v>
      </c>
      <c r="AT179" s="4" t="s">
        <v>0</v>
      </c>
      <c r="AU179" s="4">
        <f t="shared" si="152"/>
        <v>2502</v>
      </c>
      <c r="AV179" s="19">
        <f t="shared" si="122"/>
        <v>9.4603821100948657</v>
      </c>
      <c r="AW179" s="19">
        <f t="shared" si="123"/>
        <v>108.07861010240337</v>
      </c>
      <c r="AX179" s="8">
        <f t="shared" si="153"/>
        <v>5</v>
      </c>
      <c r="AY179" s="4">
        <f t="shared" si="154"/>
        <v>12</v>
      </c>
      <c r="AZ179" s="8">
        <f t="shared" si="155"/>
        <v>1015.1999999999999</v>
      </c>
      <c r="BA179" s="4">
        <f t="shared" si="156"/>
        <v>0</v>
      </c>
      <c r="BB179" s="4">
        <f t="shared" si="157"/>
        <v>0</v>
      </c>
      <c r="BC179" s="4" t="str">
        <f t="shared" si="158"/>
        <v>G0</v>
      </c>
      <c r="BD179" s="4">
        <f t="shared" si="159"/>
        <v>0</v>
      </c>
      <c r="BE179" s="19">
        <f t="shared" si="160"/>
        <v>0.94243903870924495</v>
      </c>
      <c r="BF179" s="19">
        <f t="shared" si="161"/>
        <v>1.5257247671669207</v>
      </c>
      <c r="BG179" s="19">
        <f t="shared" si="162"/>
        <v>40.848315222578506</v>
      </c>
      <c r="BH179" s="1" t="str">
        <f t="shared" si="163"/>
        <v>T,2501,10.6,109.1,5,12,1015.1,0,0,G0,0</v>
      </c>
      <c r="BI179" s="1" t="str">
        <f t="shared" si="164"/>
        <v>T,2502,9.5,108.1,5,12,1015.2,0,0,G0,0</v>
      </c>
      <c r="BJ179" s="1" t="str">
        <f t="shared" si="124"/>
        <v/>
      </c>
      <c r="BK179" s="1" t="str">
        <f t="shared" si="125"/>
        <v>10.0,109.1,5.0,9.4,0.0,142.3,-88.2,142.3</v>
      </c>
    </row>
    <row r="180" spans="1:63" x14ac:dyDescent="0.2">
      <c r="A180" s="4">
        <f t="shared" si="167"/>
        <v>15.199999999999962</v>
      </c>
      <c r="B180" s="4">
        <f t="shared" si="126"/>
        <v>75.999999999999801</v>
      </c>
      <c r="C180" s="4">
        <f t="shared" si="127"/>
        <v>1</v>
      </c>
      <c r="D180" s="4">
        <v>1</v>
      </c>
      <c r="E180" s="4">
        <f t="shared" si="128"/>
        <v>15.199999999999962</v>
      </c>
      <c r="F180" s="19">
        <f t="shared" si="112"/>
        <v>3.2044245066615771</v>
      </c>
      <c r="G180" s="19">
        <f t="shared" si="129"/>
        <v>0.31415926535897931</v>
      </c>
      <c r="H180" s="19"/>
      <c r="I180" s="19">
        <f t="shared" si="130"/>
        <v>10.059198147151829</v>
      </c>
      <c r="J180" s="19">
        <f t="shared" si="131"/>
        <v>108.11628441412095</v>
      </c>
      <c r="K180" s="19"/>
      <c r="L180" s="19">
        <f t="shared" si="132"/>
        <v>0.59178670460501881</v>
      </c>
      <c r="M180" s="19">
        <f t="shared" si="133"/>
        <v>-9.4061803143495482</v>
      </c>
      <c r="N180" s="19">
        <f t="shared" si="134"/>
        <v>9.4247779607693811</v>
      </c>
      <c r="O180" s="19">
        <f t="shared" si="135"/>
        <v>-1.5079644737231128</v>
      </c>
      <c r="P180" s="19">
        <f t="shared" si="136"/>
        <v>-86.400000000000688</v>
      </c>
      <c r="Q180" s="19">
        <f t="shared" si="165"/>
        <v>143.25073388380426</v>
      </c>
      <c r="R180" s="19">
        <f t="shared" si="137"/>
        <v>0.5988160370569634</v>
      </c>
      <c r="S180" s="19">
        <f t="shared" si="138"/>
        <v>3.7674311717580802E-2</v>
      </c>
      <c r="T180" s="4" t="s">
        <v>0</v>
      </c>
      <c r="U180" s="4">
        <f t="shared" si="139"/>
        <v>2501</v>
      </c>
      <c r="V180" s="19">
        <f t="shared" si="113"/>
        <v>10.658014184208792</v>
      </c>
      <c r="W180" s="19">
        <f t="shared" si="114"/>
        <v>108.15395872583854</v>
      </c>
      <c r="X180" s="8">
        <f t="shared" si="140"/>
        <v>5</v>
      </c>
      <c r="Y180" s="4">
        <f t="shared" si="115"/>
        <v>12</v>
      </c>
      <c r="Z180" s="8">
        <f t="shared" si="141"/>
        <v>1015.1999999999999</v>
      </c>
      <c r="AA180" s="4">
        <f t="shared" si="142"/>
        <v>0</v>
      </c>
      <c r="AB180" s="4">
        <f t="shared" si="143"/>
        <v>0</v>
      </c>
      <c r="AC180" s="4" t="str">
        <f t="shared" si="144"/>
        <v>G0</v>
      </c>
      <c r="AD180" s="4">
        <f t="shared" si="145"/>
        <v>0</v>
      </c>
      <c r="AE180" s="4">
        <f t="shared" si="146"/>
        <v>15.299999999999962</v>
      </c>
      <c r="AF180" s="19">
        <f t="shared" si="116"/>
        <v>3.2358404331974748</v>
      </c>
      <c r="AG180" s="19">
        <f t="shared" si="117"/>
        <v>0.31415926535897931</v>
      </c>
      <c r="AH180" s="19"/>
      <c r="AI180" s="19">
        <f t="shared" si="118"/>
        <v>10.133141061907565</v>
      </c>
      <c r="AJ180" s="19">
        <f t="shared" si="119"/>
        <v>107.17675060044493</v>
      </c>
      <c r="AK180" s="19"/>
      <c r="AL180" s="19">
        <f t="shared" si="120"/>
        <v>0.88694995728939874</v>
      </c>
      <c r="AM180" s="19">
        <f t="shared" si="121"/>
        <v>-9.3829504625713849</v>
      </c>
      <c r="AN180" s="19">
        <f t="shared" si="147"/>
        <v>9.4247779607693811</v>
      </c>
      <c r="AO180" s="19">
        <f t="shared" si="148"/>
        <v>-1.4765485471872151</v>
      </c>
      <c r="AP180" s="19">
        <f t="shared" si="149"/>
        <v>-84.600000000000705</v>
      </c>
      <c r="AQ180" s="19">
        <f t="shared" si="166"/>
        <v>143.25073388380426</v>
      </c>
      <c r="AR180" s="19">
        <f t="shared" si="150"/>
        <v>-0.59733717876184866</v>
      </c>
      <c r="AS180" s="19">
        <f t="shared" si="151"/>
        <v>-5.6464987991101272E-2</v>
      </c>
      <c r="AT180" s="4" t="s">
        <v>0</v>
      </c>
      <c r="AU180" s="4">
        <f t="shared" si="152"/>
        <v>2502</v>
      </c>
      <c r="AV180" s="19">
        <f t="shared" si="122"/>
        <v>9.5358038831457161</v>
      </c>
      <c r="AW180" s="19">
        <f t="shared" si="123"/>
        <v>107.12028561245383</v>
      </c>
      <c r="AX180" s="8">
        <f t="shared" si="153"/>
        <v>5</v>
      </c>
      <c r="AY180" s="4">
        <f t="shared" si="154"/>
        <v>12</v>
      </c>
      <c r="AZ180" s="8">
        <f t="shared" si="155"/>
        <v>1015.3</v>
      </c>
      <c r="BA180" s="4">
        <f t="shared" si="156"/>
        <v>0</v>
      </c>
      <c r="BB180" s="4">
        <f t="shared" si="157"/>
        <v>0</v>
      </c>
      <c r="BC180" s="4" t="str">
        <f t="shared" si="158"/>
        <v>G0</v>
      </c>
      <c r="BD180" s="4">
        <f t="shared" si="159"/>
        <v>0</v>
      </c>
      <c r="BE180" s="19">
        <f t="shared" si="160"/>
        <v>0.94243903870923307</v>
      </c>
      <c r="BF180" s="19">
        <f t="shared" si="161"/>
        <v>1.5257247671669079</v>
      </c>
      <c r="BG180" s="19">
        <f t="shared" si="162"/>
        <v>42.648315222578212</v>
      </c>
      <c r="BH180" s="1" t="str">
        <f t="shared" si="163"/>
        <v>T,2501,10.7,108.2,5,12,1015.2,0,0,G0,0</v>
      </c>
      <c r="BI180" s="1" t="str">
        <f t="shared" si="164"/>
        <v>T,2502,9.5,107.1,5,12,1015.3,0,0,G0,0</v>
      </c>
      <c r="BJ180" s="1" t="str">
        <f t="shared" si="124"/>
        <v>T,2501,10.7,108.2,5,12,1015.2,0,0,G0,0|T,2502,9.5,107.1,5,12,1015.3,0,0,G0,0|</v>
      </c>
      <c r="BK180" s="1" t="str">
        <f t="shared" si="125"/>
        <v>10.1,108.1,5.0,9.4,0.0,143.3,-86.4,143.3</v>
      </c>
    </row>
    <row r="181" spans="1:63" x14ac:dyDescent="0.2">
      <c r="A181" s="4">
        <f t="shared" si="167"/>
        <v>15.299999999999962</v>
      </c>
      <c r="B181" s="4">
        <f t="shared" si="126"/>
        <v>76.499999999999801</v>
      </c>
      <c r="C181" s="4">
        <f t="shared" si="127"/>
        <v>0</v>
      </c>
      <c r="D181" s="4">
        <v>1</v>
      </c>
      <c r="E181" s="4">
        <f t="shared" si="128"/>
        <v>15.299999999999962</v>
      </c>
      <c r="F181" s="19">
        <f t="shared" si="112"/>
        <v>3.2358404331974748</v>
      </c>
      <c r="G181" s="19">
        <f t="shared" si="129"/>
        <v>0.31415926535897931</v>
      </c>
      <c r="H181" s="19"/>
      <c r="I181" s="19">
        <f t="shared" si="130"/>
        <v>10.133141061907565</v>
      </c>
      <c r="J181" s="19">
        <f t="shared" si="131"/>
        <v>107.17675060044493</v>
      </c>
      <c r="K181" s="19"/>
      <c r="L181" s="19">
        <f t="shared" si="132"/>
        <v>0.88694995728939874</v>
      </c>
      <c r="M181" s="19">
        <f t="shared" si="133"/>
        <v>-9.3829504625713849</v>
      </c>
      <c r="N181" s="19">
        <f t="shared" si="134"/>
        <v>9.4247779607693811</v>
      </c>
      <c r="O181" s="19">
        <f t="shared" si="135"/>
        <v>-1.4765485471872151</v>
      </c>
      <c r="P181" s="19">
        <f t="shared" si="136"/>
        <v>-84.600000000000705</v>
      </c>
      <c r="Q181" s="19">
        <f t="shared" si="165"/>
        <v>144.1931729225135</v>
      </c>
      <c r="R181" s="19">
        <f t="shared" si="137"/>
        <v>0.59733717876184866</v>
      </c>
      <c r="S181" s="19">
        <f t="shared" si="138"/>
        <v>5.6464987991101272E-2</v>
      </c>
      <c r="T181" s="4" t="s">
        <v>0</v>
      </c>
      <c r="U181" s="4">
        <f t="shared" si="139"/>
        <v>2501</v>
      </c>
      <c r="V181" s="19">
        <f t="shared" si="113"/>
        <v>10.730478240669415</v>
      </c>
      <c r="W181" s="19">
        <f t="shared" si="114"/>
        <v>107.23321558843604</v>
      </c>
      <c r="X181" s="8">
        <f t="shared" si="140"/>
        <v>5</v>
      </c>
      <c r="Y181" s="4">
        <f t="shared" si="115"/>
        <v>12</v>
      </c>
      <c r="Z181" s="8">
        <f t="shared" si="141"/>
        <v>1015.3</v>
      </c>
      <c r="AA181" s="4">
        <f t="shared" si="142"/>
        <v>0</v>
      </c>
      <c r="AB181" s="4">
        <f t="shared" si="143"/>
        <v>0</v>
      </c>
      <c r="AC181" s="4" t="str">
        <f t="shared" si="144"/>
        <v>G0</v>
      </c>
      <c r="AD181" s="4">
        <f t="shared" si="145"/>
        <v>0</v>
      </c>
      <c r="AE181" s="4">
        <f t="shared" si="146"/>
        <v>15.399999999999961</v>
      </c>
      <c r="AF181" s="19">
        <f t="shared" si="116"/>
        <v>3.2672563597333726</v>
      </c>
      <c r="AG181" s="19">
        <f t="shared" si="117"/>
        <v>0.31415926535897931</v>
      </c>
      <c r="AH181" s="19"/>
      <c r="AI181" s="19">
        <f t="shared" si="118"/>
        <v>10.236558960565617</v>
      </c>
      <c r="AJ181" s="19">
        <f t="shared" si="119"/>
        <v>106.24000299307124</v>
      </c>
      <c r="AK181" s="19"/>
      <c r="AL181" s="19">
        <f t="shared" si="120"/>
        <v>1.1812378974486999</v>
      </c>
      <c r="AM181" s="19">
        <f t="shared" si="121"/>
        <v>-9.350460771504002</v>
      </c>
      <c r="AN181" s="19">
        <f t="shared" si="147"/>
        <v>9.4247779607693811</v>
      </c>
      <c r="AO181" s="19">
        <f t="shared" si="148"/>
        <v>-1.4451326206513173</v>
      </c>
      <c r="AP181" s="19">
        <f t="shared" si="149"/>
        <v>-82.800000000000708</v>
      </c>
      <c r="AQ181" s="19">
        <f t="shared" si="166"/>
        <v>144.1931729225135</v>
      </c>
      <c r="AR181" s="19">
        <f t="shared" si="150"/>
        <v>-0.59526882078868759</v>
      </c>
      <c r="AS181" s="19">
        <f t="shared" si="151"/>
        <v>-7.5199940138575144E-2</v>
      </c>
      <c r="AT181" s="4" t="s">
        <v>0</v>
      </c>
      <c r="AU181" s="4">
        <f t="shared" si="152"/>
        <v>2502</v>
      </c>
      <c r="AV181" s="19">
        <f t="shared" si="122"/>
        <v>9.6412901397769293</v>
      </c>
      <c r="AW181" s="19">
        <f t="shared" si="123"/>
        <v>106.16480305293267</v>
      </c>
      <c r="AX181" s="8">
        <f t="shared" si="153"/>
        <v>5</v>
      </c>
      <c r="AY181" s="4">
        <f t="shared" si="154"/>
        <v>12</v>
      </c>
      <c r="AZ181" s="8">
        <f t="shared" si="155"/>
        <v>1015.4</v>
      </c>
      <c r="BA181" s="4">
        <f t="shared" si="156"/>
        <v>0</v>
      </c>
      <c r="BB181" s="4">
        <f t="shared" si="157"/>
        <v>0</v>
      </c>
      <c r="BC181" s="4" t="str">
        <f t="shared" si="158"/>
        <v>G0</v>
      </c>
      <c r="BD181" s="4">
        <f t="shared" si="159"/>
        <v>0</v>
      </c>
      <c r="BE181" s="19">
        <f t="shared" si="160"/>
        <v>0.94243903870923085</v>
      </c>
      <c r="BF181" s="19">
        <f t="shared" si="161"/>
        <v>1.525724767166909</v>
      </c>
      <c r="BG181" s="19">
        <f t="shared" si="162"/>
        <v>44.448315222578024</v>
      </c>
      <c r="BH181" s="1" t="str">
        <f t="shared" si="163"/>
        <v>T,2501,10.7,107.2,5,12,1015.3,0,0,G0,0</v>
      </c>
      <c r="BI181" s="1" t="str">
        <f t="shared" si="164"/>
        <v>T,2502,9.6,106.2,5,12,1015.4,0,0,G0,0</v>
      </c>
      <c r="BJ181" s="1" t="str">
        <f t="shared" si="124"/>
        <v/>
      </c>
      <c r="BK181" s="1" t="str">
        <f t="shared" si="125"/>
        <v>10.1,107.2,5.0,9.4,0.0,144.2,-84.6,144.2</v>
      </c>
    </row>
    <row r="182" spans="1:63" x14ac:dyDescent="0.2">
      <c r="A182" s="4">
        <f t="shared" si="167"/>
        <v>15.399999999999961</v>
      </c>
      <c r="B182" s="4">
        <f t="shared" si="126"/>
        <v>76.999999999999801</v>
      </c>
      <c r="C182" s="4">
        <f t="shared" si="127"/>
        <v>1</v>
      </c>
      <c r="D182" s="4">
        <v>1</v>
      </c>
      <c r="E182" s="4">
        <f t="shared" si="128"/>
        <v>15.399999999999961</v>
      </c>
      <c r="F182" s="19">
        <f t="shared" si="112"/>
        <v>3.2672563597333726</v>
      </c>
      <c r="G182" s="19">
        <f t="shared" si="129"/>
        <v>0.31415926535897931</v>
      </c>
      <c r="H182" s="19"/>
      <c r="I182" s="19">
        <f t="shared" si="130"/>
        <v>10.236558960565617</v>
      </c>
      <c r="J182" s="19">
        <f t="shared" si="131"/>
        <v>106.24000299307124</v>
      </c>
      <c r="K182" s="19"/>
      <c r="L182" s="19">
        <f t="shared" si="132"/>
        <v>1.1812378974486999</v>
      </c>
      <c r="M182" s="19">
        <f t="shared" si="133"/>
        <v>-9.350460771504002</v>
      </c>
      <c r="N182" s="19">
        <f t="shared" si="134"/>
        <v>9.4247779607693811</v>
      </c>
      <c r="O182" s="19">
        <f t="shared" si="135"/>
        <v>-1.4451326206513173</v>
      </c>
      <c r="P182" s="19">
        <f t="shared" si="136"/>
        <v>-82.800000000000708</v>
      </c>
      <c r="Q182" s="19">
        <f t="shared" si="165"/>
        <v>145.13561196122274</v>
      </c>
      <c r="R182" s="19">
        <f t="shared" si="137"/>
        <v>0.59526882078868759</v>
      </c>
      <c r="S182" s="19">
        <f t="shared" si="138"/>
        <v>7.5199940138575144E-2</v>
      </c>
      <c r="T182" s="4" t="s">
        <v>0</v>
      </c>
      <c r="U182" s="4">
        <f t="shared" si="139"/>
        <v>2501</v>
      </c>
      <c r="V182" s="19">
        <f t="shared" si="113"/>
        <v>10.831827781354304</v>
      </c>
      <c r="W182" s="19">
        <f t="shared" si="114"/>
        <v>106.31520293320982</v>
      </c>
      <c r="X182" s="8">
        <f t="shared" si="140"/>
        <v>5</v>
      </c>
      <c r="Y182" s="4">
        <f t="shared" si="115"/>
        <v>12</v>
      </c>
      <c r="Z182" s="8">
        <f t="shared" si="141"/>
        <v>1015.4</v>
      </c>
      <c r="AA182" s="4">
        <f t="shared" si="142"/>
        <v>0</v>
      </c>
      <c r="AB182" s="4">
        <f t="shared" si="143"/>
        <v>0</v>
      </c>
      <c r="AC182" s="4" t="str">
        <f t="shared" si="144"/>
        <v>G0</v>
      </c>
      <c r="AD182" s="4">
        <f t="shared" si="145"/>
        <v>0</v>
      </c>
      <c r="AE182" s="4">
        <f t="shared" si="146"/>
        <v>15.499999999999961</v>
      </c>
      <c r="AF182" s="19">
        <f t="shared" si="116"/>
        <v>3.2986722862692703</v>
      </c>
      <c r="AG182" s="19">
        <f t="shared" si="117"/>
        <v>0.31415926535897931</v>
      </c>
      <c r="AH182" s="19"/>
      <c r="AI182" s="19">
        <f t="shared" si="118"/>
        <v>10.369349782145811</v>
      </c>
      <c r="AJ182" s="19">
        <f t="shared" si="119"/>
        <v>105.30696604879344</v>
      </c>
      <c r="AK182" s="19"/>
      <c r="AL182" s="19">
        <f t="shared" si="120"/>
        <v>1.474360098415799</v>
      </c>
      <c r="AM182" s="19">
        <f t="shared" si="121"/>
        <v>-9.308743304549953</v>
      </c>
      <c r="AN182" s="19">
        <f t="shared" si="147"/>
        <v>9.4247779607693793</v>
      </c>
      <c r="AO182" s="19">
        <f t="shared" si="148"/>
        <v>-1.4137166941154196</v>
      </c>
      <c r="AP182" s="19">
        <f t="shared" si="149"/>
        <v>-81.000000000000725</v>
      </c>
      <c r="AQ182" s="19">
        <f t="shared" si="166"/>
        <v>145.13561196122274</v>
      </c>
      <c r="AR182" s="19">
        <f t="shared" si="150"/>
        <v>-0.59261300435708375</v>
      </c>
      <c r="AS182" s="19">
        <f t="shared" si="151"/>
        <v>-9.3860679024131061E-2</v>
      </c>
      <c r="AT182" s="4" t="s">
        <v>0</v>
      </c>
      <c r="AU182" s="4">
        <f t="shared" si="152"/>
        <v>2502</v>
      </c>
      <c r="AV182" s="19">
        <f t="shared" si="122"/>
        <v>9.7767367777887273</v>
      </c>
      <c r="AW182" s="19">
        <f t="shared" si="123"/>
        <v>105.21310536976931</v>
      </c>
      <c r="AX182" s="8">
        <f t="shared" si="153"/>
        <v>5</v>
      </c>
      <c r="AY182" s="4">
        <f t="shared" si="154"/>
        <v>12</v>
      </c>
      <c r="AZ182" s="8">
        <f t="shared" si="155"/>
        <v>1015.5</v>
      </c>
      <c r="BA182" s="4">
        <f t="shared" si="156"/>
        <v>0</v>
      </c>
      <c r="BB182" s="4">
        <f t="shared" si="157"/>
        <v>0</v>
      </c>
      <c r="BC182" s="4" t="str">
        <f t="shared" si="158"/>
        <v>G0</v>
      </c>
      <c r="BD182" s="4">
        <f t="shared" si="159"/>
        <v>0</v>
      </c>
      <c r="BE182" s="19">
        <f t="shared" si="160"/>
        <v>0.94243903870924262</v>
      </c>
      <c r="BF182" s="19">
        <f t="shared" si="161"/>
        <v>1.5257247671669105</v>
      </c>
      <c r="BG182" s="19">
        <f t="shared" si="162"/>
        <v>46.248315222578377</v>
      </c>
      <c r="BH182" s="1" t="str">
        <f t="shared" si="163"/>
        <v>T,2501,10.8,106.3,5,12,1015.4,0,0,G0,0</v>
      </c>
      <c r="BI182" s="1" t="str">
        <f t="shared" si="164"/>
        <v>T,2502,9.8,105.2,5,12,1015.5,0,0,G0,0</v>
      </c>
      <c r="BJ182" s="1" t="str">
        <f t="shared" si="124"/>
        <v>T,2501,10.8,106.3,5,12,1015.4,0,0,G0,0|T,2502,9.8,105.2,5,12,1015.5,0,0,G0,0|</v>
      </c>
      <c r="BK182" s="1" t="str">
        <f t="shared" si="125"/>
        <v>10.2,106.2,5.0,9.4,0.0,145.1,-82.8,145.1</v>
      </c>
    </row>
    <row r="183" spans="1:63" x14ac:dyDescent="0.2">
      <c r="A183" s="4">
        <f t="shared" si="167"/>
        <v>15.499999999999961</v>
      </c>
      <c r="B183" s="4">
        <f t="shared" si="126"/>
        <v>77.499999999999801</v>
      </c>
      <c r="C183" s="4">
        <f t="shared" si="127"/>
        <v>0</v>
      </c>
      <c r="D183" s="4">
        <v>1</v>
      </c>
      <c r="E183" s="4">
        <f t="shared" si="128"/>
        <v>15.499999999999961</v>
      </c>
      <c r="F183" s="19">
        <f t="shared" si="112"/>
        <v>3.2986722862692703</v>
      </c>
      <c r="G183" s="19">
        <f t="shared" si="129"/>
        <v>0.31415926535897931</v>
      </c>
      <c r="H183" s="19"/>
      <c r="I183" s="19">
        <f t="shared" si="130"/>
        <v>10.369349782145811</v>
      </c>
      <c r="J183" s="19">
        <f t="shared" si="131"/>
        <v>105.30696604879344</v>
      </c>
      <c r="K183" s="19"/>
      <c r="L183" s="19">
        <f t="shared" si="132"/>
        <v>1.474360098415799</v>
      </c>
      <c r="M183" s="19">
        <f t="shared" si="133"/>
        <v>-9.308743304549953</v>
      </c>
      <c r="N183" s="19">
        <f t="shared" si="134"/>
        <v>9.4247779607693793</v>
      </c>
      <c r="O183" s="19">
        <f t="shared" si="135"/>
        <v>-1.4137166941154196</v>
      </c>
      <c r="P183" s="19">
        <f t="shared" si="136"/>
        <v>-81.000000000000725</v>
      </c>
      <c r="Q183" s="19">
        <f t="shared" si="165"/>
        <v>146.07805099993197</v>
      </c>
      <c r="R183" s="19">
        <f t="shared" si="137"/>
        <v>0.59261300435708375</v>
      </c>
      <c r="S183" s="19">
        <f t="shared" si="138"/>
        <v>9.3860679024131061E-2</v>
      </c>
      <c r="T183" s="4" t="s">
        <v>0</v>
      </c>
      <c r="U183" s="4">
        <f t="shared" si="139"/>
        <v>2501</v>
      </c>
      <c r="V183" s="19">
        <f t="shared" si="113"/>
        <v>10.961962786502895</v>
      </c>
      <c r="W183" s="19">
        <f t="shared" si="114"/>
        <v>105.40082672781757</v>
      </c>
      <c r="X183" s="8">
        <f t="shared" si="140"/>
        <v>5</v>
      </c>
      <c r="Y183" s="4">
        <f t="shared" si="115"/>
        <v>12</v>
      </c>
      <c r="Z183" s="8">
        <f t="shared" si="141"/>
        <v>1015.5</v>
      </c>
      <c r="AA183" s="4">
        <f t="shared" si="142"/>
        <v>0</v>
      </c>
      <c r="AB183" s="4">
        <f t="shared" si="143"/>
        <v>0</v>
      </c>
      <c r="AC183" s="4" t="str">
        <f t="shared" si="144"/>
        <v>G0</v>
      </c>
      <c r="AD183" s="4">
        <f t="shared" si="145"/>
        <v>0</v>
      </c>
      <c r="AE183" s="4">
        <f t="shared" si="146"/>
        <v>15.599999999999961</v>
      </c>
      <c r="AF183" s="19">
        <f t="shared" si="116"/>
        <v>3.3300882128051681</v>
      </c>
      <c r="AG183" s="19">
        <f t="shared" si="117"/>
        <v>0.31415926535897931</v>
      </c>
      <c r="AH183" s="19"/>
      <c r="AI183" s="19">
        <f t="shared" si="118"/>
        <v>10.531382478139268</v>
      </c>
      <c r="AJ183" s="19">
        <f t="shared" si="119"/>
        <v>104.37856056242863</v>
      </c>
      <c r="AK183" s="19"/>
      <c r="AL183" s="19">
        <f t="shared" si="120"/>
        <v>1.7660272839674134</v>
      </c>
      <c r="AM183" s="19">
        <f t="shared" si="121"/>
        <v>-9.2578392318125129</v>
      </c>
      <c r="AN183" s="19">
        <f t="shared" si="147"/>
        <v>9.4247779607693793</v>
      </c>
      <c r="AO183" s="19">
        <f t="shared" si="148"/>
        <v>-1.3823007675795218</v>
      </c>
      <c r="AP183" s="19">
        <f t="shared" si="149"/>
        <v>-79.200000000000728</v>
      </c>
      <c r="AQ183" s="19">
        <f t="shared" si="166"/>
        <v>146.07805099993197</v>
      </c>
      <c r="AR183" s="19">
        <f t="shared" si="150"/>
        <v>-0.58937235043721459</v>
      </c>
      <c r="AS183" s="19">
        <f t="shared" si="151"/>
        <v>-0.11242878875142724</v>
      </c>
      <c r="AT183" s="4" t="s">
        <v>0</v>
      </c>
      <c r="AU183" s="4">
        <f t="shared" si="152"/>
        <v>2502</v>
      </c>
      <c r="AV183" s="19">
        <f t="shared" si="122"/>
        <v>9.9420101277020532</v>
      </c>
      <c r="AW183" s="19">
        <f t="shared" si="123"/>
        <v>104.2661317736772</v>
      </c>
      <c r="AX183" s="8">
        <f t="shared" si="153"/>
        <v>5</v>
      </c>
      <c r="AY183" s="4">
        <f t="shared" si="154"/>
        <v>12</v>
      </c>
      <c r="AZ183" s="8">
        <f t="shared" si="155"/>
        <v>1015.5999999999999</v>
      </c>
      <c r="BA183" s="4">
        <f t="shared" si="156"/>
        <v>0</v>
      </c>
      <c r="BB183" s="4">
        <f t="shared" si="157"/>
        <v>0</v>
      </c>
      <c r="BC183" s="4" t="str">
        <f t="shared" si="158"/>
        <v>G0</v>
      </c>
      <c r="BD183" s="4">
        <f t="shared" si="159"/>
        <v>0</v>
      </c>
      <c r="BE183" s="19">
        <f t="shared" si="160"/>
        <v>0.94243903870923473</v>
      </c>
      <c r="BF183" s="19">
        <f t="shared" si="161"/>
        <v>1.5257247671669114</v>
      </c>
      <c r="BG183" s="19">
        <f t="shared" si="162"/>
        <v>48.048315222578125</v>
      </c>
      <c r="BH183" s="1" t="str">
        <f t="shared" si="163"/>
        <v>T,2501,11.0,105.4,5,12,1015.5,0,0,G0,0</v>
      </c>
      <c r="BI183" s="1" t="str">
        <f t="shared" si="164"/>
        <v>T,2502,9.9,104.3,5,12,1015.6,0,0,G0,0</v>
      </c>
      <c r="BJ183" s="1" t="str">
        <f t="shared" si="124"/>
        <v/>
      </c>
      <c r="BK183" s="1" t="str">
        <f t="shared" si="125"/>
        <v>10.4,105.3,5.0,9.4,0.0,146.1,-81.0,146.1</v>
      </c>
    </row>
    <row r="184" spans="1:63" x14ac:dyDescent="0.2">
      <c r="A184" s="4">
        <f t="shared" si="167"/>
        <v>15.599999999999961</v>
      </c>
      <c r="B184" s="4">
        <f t="shared" si="126"/>
        <v>77.999999999999801</v>
      </c>
      <c r="C184" s="4">
        <f t="shared" si="127"/>
        <v>1</v>
      </c>
      <c r="D184" s="4">
        <v>1</v>
      </c>
      <c r="E184" s="4">
        <f t="shared" si="128"/>
        <v>15.599999999999961</v>
      </c>
      <c r="F184" s="19">
        <f t="shared" si="112"/>
        <v>3.3300882128051681</v>
      </c>
      <c r="G184" s="19">
        <f t="shared" si="129"/>
        <v>0.31415926535897931</v>
      </c>
      <c r="H184" s="19"/>
      <c r="I184" s="19">
        <f t="shared" si="130"/>
        <v>10.531382478139268</v>
      </c>
      <c r="J184" s="19">
        <f t="shared" si="131"/>
        <v>104.37856056242863</v>
      </c>
      <c r="K184" s="19"/>
      <c r="L184" s="19">
        <f t="shared" si="132"/>
        <v>1.7660272839674134</v>
      </c>
      <c r="M184" s="19">
        <f t="shared" si="133"/>
        <v>-9.2578392318125129</v>
      </c>
      <c r="N184" s="19">
        <f t="shared" si="134"/>
        <v>9.4247779607693793</v>
      </c>
      <c r="O184" s="19">
        <f t="shared" si="135"/>
        <v>-1.3823007675795218</v>
      </c>
      <c r="P184" s="19">
        <f t="shared" si="136"/>
        <v>-79.200000000000728</v>
      </c>
      <c r="Q184" s="19">
        <f t="shared" si="165"/>
        <v>147.02049003864121</v>
      </c>
      <c r="R184" s="19">
        <f t="shared" si="137"/>
        <v>0.58937235043721459</v>
      </c>
      <c r="S184" s="19">
        <f t="shared" si="138"/>
        <v>0.11242878875142724</v>
      </c>
      <c r="T184" s="4" t="s">
        <v>0</v>
      </c>
      <c r="U184" s="4">
        <f t="shared" si="139"/>
        <v>2501</v>
      </c>
      <c r="V184" s="19">
        <f t="shared" si="113"/>
        <v>11.120754828576482</v>
      </c>
      <c r="W184" s="19">
        <f t="shared" si="114"/>
        <v>104.49098935118006</v>
      </c>
      <c r="X184" s="8">
        <f t="shared" si="140"/>
        <v>5</v>
      </c>
      <c r="Y184" s="4">
        <f t="shared" si="115"/>
        <v>12</v>
      </c>
      <c r="Z184" s="8">
        <f t="shared" si="141"/>
        <v>1015.5999999999999</v>
      </c>
      <c r="AA184" s="4">
        <f t="shared" si="142"/>
        <v>0</v>
      </c>
      <c r="AB184" s="4">
        <f t="shared" si="143"/>
        <v>0</v>
      </c>
      <c r="AC184" s="4" t="str">
        <f t="shared" si="144"/>
        <v>G0</v>
      </c>
      <c r="AD184" s="4">
        <f t="shared" si="145"/>
        <v>0</v>
      </c>
      <c r="AE184" s="4">
        <f t="shared" si="146"/>
        <v>15.69999999999996</v>
      </c>
      <c r="AF184" s="19">
        <f t="shared" si="116"/>
        <v>3.3615041393410658</v>
      </c>
      <c r="AG184" s="19">
        <f t="shared" si="117"/>
        <v>0.31415926535897931</v>
      </c>
      <c r="AH184" s="19"/>
      <c r="AI184" s="19">
        <f t="shared" si="118"/>
        <v>10.722497141837493</v>
      </c>
      <c r="AJ184" s="19">
        <f t="shared" si="119"/>
        <v>103.4557027581041</v>
      </c>
      <c r="AK184" s="19"/>
      <c r="AL184" s="19">
        <f t="shared" si="120"/>
        <v>2.05595161380481</v>
      </c>
      <c r="AM184" s="19">
        <f t="shared" si="121"/>
        <v>-9.1977987894657502</v>
      </c>
      <c r="AN184" s="19">
        <f t="shared" si="147"/>
        <v>9.4247779607693793</v>
      </c>
      <c r="AO184" s="19">
        <f t="shared" si="148"/>
        <v>-1.3508848410436241</v>
      </c>
      <c r="AP184" s="19">
        <f t="shared" si="149"/>
        <v>-77.400000000000745</v>
      </c>
      <c r="AQ184" s="19">
        <f t="shared" si="166"/>
        <v>147.02049003864121</v>
      </c>
      <c r="AR184" s="19">
        <f t="shared" si="150"/>
        <v>-0.58555005716325015</v>
      </c>
      <c r="AS184" s="19">
        <f t="shared" si="151"/>
        <v>-0.13088594483791793</v>
      </c>
      <c r="AT184" s="4" t="s">
        <v>0</v>
      </c>
      <c r="AU184" s="4">
        <f t="shared" si="152"/>
        <v>2502</v>
      </c>
      <c r="AV184" s="19">
        <f t="shared" si="122"/>
        <v>10.136947084674244</v>
      </c>
      <c r="AW184" s="19">
        <f t="shared" si="123"/>
        <v>103.32481681326618</v>
      </c>
      <c r="AX184" s="8">
        <f t="shared" si="153"/>
        <v>5</v>
      </c>
      <c r="AY184" s="4">
        <f t="shared" si="154"/>
        <v>12</v>
      </c>
      <c r="AZ184" s="8">
        <f t="shared" si="155"/>
        <v>1015.6999999999999</v>
      </c>
      <c r="BA184" s="4">
        <f t="shared" si="156"/>
        <v>0</v>
      </c>
      <c r="BB184" s="4">
        <f t="shared" si="157"/>
        <v>0</v>
      </c>
      <c r="BC184" s="4" t="str">
        <f t="shared" si="158"/>
        <v>G0</v>
      </c>
      <c r="BD184" s="4">
        <f t="shared" si="159"/>
        <v>0</v>
      </c>
      <c r="BE184" s="19">
        <f t="shared" si="160"/>
        <v>0.94243903870923673</v>
      </c>
      <c r="BF184" s="19">
        <f t="shared" si="161"/>
        <v>1.5257247671669067</v>
      </c>
      <c r="BG184" s="19">
        <f t="shared" si="162"/>
        <v>49.848315222578101</v>
      </c>
      <c r="BH184" s="1" t="str">
        <f t="shared" si="163"/>
        <v>T,2501,11.1,104.5,5,12,1015.6,0,0,G0,0</v>
      </c>
      <c r="BI184" s="1" t="str">
        <f t="shared" si="164"/>
        <v>T,2502,10.1,103.3,5,12,1015.7,0,0,G0,0</v>
      </c>
      <c r="BJ184" s="1" t="str">
        <f t="shared" si="124"/>
        <v>T,2501,11.1,104.5,5,12,1015.6,0,0,G0,0|T,2502,10.1,103.3,5,12,1015.7,0,0,G0,0|</v>
      </c>
      <c r="BK184" s="1" t="str">
        <f t="shared" si="125"/>
        <v>10.5,104.4,5.0,9.4,0.0,147.0,-79.2,147.0</v>
      </c>
    </row>
    <row r="185" spans="1:63" x14ac:dyDescent="0.2">
      <c r="A185" s="4">
        <f t="shared" si="167"/>
        <v>15.69999999999996</v>
      </c>
      <c r="B185" s="4">
        <f t="shared" si="126"/>
        <v>78.499999999999801</v>
      </c>
      <c r="C185" s="4">
        <f t="shared" si="127"/>
        <v>0</v>
      </c>
      <c r="D185" s="4">
        <v>1</v>
      </c>
      <c r="E185" s="4">
        <f t="shared" si="128"/>
        <v>15.69999999999996</v>
      </c>
      <c r="F185" s="19">
        <f t="shared" si="112"/>
        <v>3.3615041393410658</v>
      </c>
      <c r="G185" s="19">
        <f t="shared" si="129"/>
        <v>0.31415926535897931</v>
      </c>
      <c r="H185" s="19"/>
      <c r="I185" s="19">
        <f t="shared" si="130"/>
        <v>10.722497141837493</v>
      </c>
      <c r="J185" s="19">
        <f t="shared" si="131"/>
        <v>103.4557027581041</v>
      </c>
      <c r="K185" s="19"/>
      <c r="L185" s="19">
        <f t="shared" si="132"/>
        <v>2.05595161380481</v>
      </c>
      <c r="M185" s="19">
        <f t="shared" si="133"/>
        <v>-9.1977987894657502</v>
      </c>
      <c r="N185" s="19">
        <f t="shared" si="134"/>
        <v>9.4247779607693793</v>
      </c>
      <c r="O185" s="19">
        <f t="shared" si="135"/>
        <v>-1.3508848410436241</v>
      </c>
      <c r="P185" s="19">
        <f t="shared" si="136"/>
        <v>-77.400000000000745</v>
      </c>
      <c r="Q185" s="19">
        <f t="shared" si="165"/>
        <v>147.96292907735045</v>
      </c>
      <c r="R185" s="19">
        <f t="shared" si="137"/>
        <v>0.58555005716325015</v>
      </c>
      <c r="S185" s="19">
        <f t="shared" si="138"/>
        <v>0.13088594483791793</v>
      </c>
      <c r="T185" s="4" t="s">
        <v>0</v>
      </c>
      <c r="U185" s="4">
        <f t="shared" si="139"/>
        <v>2501</v>
      </c>
      <c r="V185" s="19">
        <f t="shared" si="113"/>
        <v>11.308047199000743</v>
      </c>
      <c r="W185" s="19">
        <f t="shared" si="114"/>
        <v>103.58658870294201</v>
      </c>
      <c r="X185" s="8">
        <f t="shared" si="140"/>
        <v>5</v>
      </c>
      <c r="Y185" s="4">
        <f t="shared" si="115"/>
        <v>12</v>
      </c>
      <c r="Z185" s="8">
        <f t="shared" si="141"/>
        <v>1015.6999999999999</v>
      </c>
      <c r="AA185" s="4">
        <f t="shared" si="142"/>
        <v>0</v>
      </c>
      <c r="AB185" s="4">
        <f t="shared" si="143"/>
        <v>0</v>
      </c>
      <c r="AC185" s="4" t="str">
        <f t="shared" si="144"/>
        <v>G0</v>
      </c>
      <c r="AD185" s="4">
        <f t="shared" si="145"/>
        <v>0</v>
      </c>
      <c r="AE185" s="4">
        <f t="shared" si="146"/>
        <v>15.79999999999996</v>
      </c>
      <c r="AF185" s="19">
        <f t="shared" si="116"/>
        <v>3.3929200658769636</v>
      </c>
      <c r="AG185" s="19">
        <f t="shared" si="117"/>
        <v>0.31415926535897931</v>
      </c>
      <c r="AH185" s="19"/>
      <c r="AI185" s="19">
        <f t="shared" si="118"/>
        <v>10.942505166140968</v>
      </c>
      <c r="AJ185" s="19">
        <f t="shared" si="119"/>
        <v>102.53930338505474</v>
      </c>
      <c r="AK185" s="19"/>
      <c r="AL185" s="19">
        <f t="shared" si="120"/>
        <v>2.3438469676174276</v>
      </c>
      <c r="AM185" s="19">
        <f t="shared" si="121"/>
        <v>-9.1286812301774898</v>
      </c>
      <c r="AN185" s="19">
        <f t="shared" si="147"/>
        <v>9.4247779607693793</v>
      </c>
      <c r="AO185" s="19">
        <f t="shared" si="148"/>
        <v>-1.3194689145077263</v>
      </c>
      <c r="AP185" s="19">
        <f t="shared" si="149"/>
        <v>-75.600000000000747</v>
      </c>
      <c r="AQ185" s="19">
        <f t="shared" si="166"/>
        <v>147.96292907735045</v>
      </c>
      <c r="AR185" s="19">
        <f t="shared" si="150"/>
        <v>-0.58114989667718064</v>
      </c>
      <c r="AS185" s="19">
        <f t="shared" si="151"/>
        <v>-0.14921393229890523</v>
      </c>
      <c r="AT185" s="4" t="s">
        <v>0</v>
      </c>
      <c r="AU185" s="4">
        <f t="shared" si="152"/>
        <v>2502</v>
      </c>
      <c r="AV185" s="19">
        <f t="shared" si="122"/>
        <v>10.361355269463788</v>
      </c>
      <c r="AW185" s="19">
        <f t="shared" si="123"/>
        <v>102.39008945275583</v>
      </c>
      <c r="AX185" s="8">
        <f t="shared" si="153"/>
        <v>5</v>
      </c>
      <c r="AY185" s="4">
        <f t="shared" si="154"/>
        <v>12</v>
      </c>
      <c r="AZ185" s="8">
        <f t="shared" si="155"/>
        <v>1015.8</v>
      </c>
      <c r="BA185" s="4">
        <f t="shared" si="156"/>
        <v>0</v>
      </c>
      <c r="BB185" s="4">
        <f t="shared" si="157"/>
        <v>0</v>
      </c>
      <c r="BC185" s="4" t="str">
        <f t="shared" si="158"/>
        <v>G0</v>
      </c>
      <c r="BD185" s="4">
        <f t="shared" si="159"/>
        <v>0</v>
      </c>
      <c r="BE185" s="19">
        <f t="shared" si="160"/>
        <v>0.94243903870922918</v>
      </c>
      <c r="BF185" s="19">
        <f t="shared" si="161"/>
        <v>1.5257247671669001</v>
      </c>
      <c r="BG185" s="19">
        <f t="shared" si="162"/>
        <v>51.64831522257785</v>
      </c>
      <c r="BH185" s="1" t="str">
        <f t="shared" si="163"/>
        <v>T,2501,11.3,103.6,5,12,1015.7,0,0,G0,0</v>
      </c>
      <c r="BI185" s="1" t="str">
        <f t="shared" si="164"/>
        <v>T,2502,10.4,102.4,5,12,1015.8,0,0,G0,0</v>
      </c>
      <c r="BJ185" s="1" t="str">
        <f t="shared" si="124"/>
        <v/>
      </c>
      <c r="BK185" s="1" t="str">
        <f t="shared" si="125"/>
        <v>10.7,103.5,5.0,9.4,0.0,148.0,-77.4,148.0</v>
      </c>
    </row>
    <row r="186" spans="1:63" x14ac:dyDescent="0.2">
      <c r="A186" s="4">
        <f t="shared" si="167"/>
        <v>15.79999999999996</v>
      </c>
      <c r="B186" s="4">
        <f t="shared" si="126"/>
        <v>78.999999999999801</v>
      </c>
      <c r="C186" s="4">
        <f t="shared" si="127"/>
        <v>1</v>
      </c>
      <c r="D186" s="4">
        <v>1</v>
      </c>
      <c r="E186" s="4">
        <f t="shared" si="128"/>
        <v>15.79999999999996</v>
      </c>
      <c r="F186" s="19">
        <f t="shared" si="112"/>
        <v>3.3929200658769636</v>
      </c>
      <c r="G186" s="19">
        <f t="shared" si="129"/>
        <v>0.31415926535897931</v>
      </c>
      <c r="H186" s="19"/>
      <c r="I186" s="19">
        <f t="shared" si="130"/>
        <v>10.942505166140968</v>
      </c>
      <c r="J186" s="19">
        <f t="shared" si="131"/>
        <v>102.53930338505474</v>
      </c>
      <c r="K186" s="19"/>
      <c r="L186" s="19">
        <f t="shared" si="132"/>
        <v>2.3438469676174276</v>
      </c>
      <c r="M186" s="19">
        <f t="shared" si="133"/>
        <v>-9.1286812301774898</v>
      </c>
      <c r="N186" s="19">
        <f t="shared" si="134"/>
        <v>9.4247779607693793</v>
      </c>
      <c r="O186" s="19">
        <f t="shared" si="135"/>
        <v>-1.3194689145077263</v>
      </c>
      <c r="P186" s="19">
        <f t="shared" si="136"/>
        <v>-75.600000000000747</v>
      </c>
      <c r="Q186" s="19">
        <f t="shared" si="165"/>
        <v>148.90536811605969</v>
      </c>
      <c r="R186" s="19">
        <f t="shared" si="137"/>
        <v>0.58114989667718064</v>
      </c>
      <c r="S186" s="19">
        <f t="shared" si="138"/>
        <v>0.14921393229890523</v>
      </c>
      <c r="T186" s="4" t="s">
        <v>0</v>
      </c>
      <c r="U186" s="4">
        <f t="shared" si="139"/>
        <v>2501</v>
      </c>
      <c r="V186" s="19">
        <f t="shared" si="113"/>
        <v>11.523655062818149</v>
      </c>
      <c r="W186" s="19">
        <f t="shared" si="114"/>
        <v>102.68851731735364</v>
      </c>
      <c r="X186" s="8">
        <f t="shared" si="140"/>
        <v>5</v>
      </c>
      <c r="Y186" s="4">
        <f t="shared" si="115"/>
        <v>12</v>
      </c>
      <c r="Z186" s="8">
        <f t="shared" si="141"/>
        <v>1015.8</v>
      </c>
      <c r="AA186" s="4">
        <f t="shared" si="142"/>
        <v>0</v>
      </c>
      <c r="AB186" s="4">
        <f t="shared" si="143"/>
        <v>0</v>
      </c>
      <c r="AC186" s="4" t="str">
        <f t="shared" si="144"/>
        <v>G0</v>
      </c>
      <c r="AD186" s="4">
        <f t="shared" si="145"/>
        <v>0</v>
      </c>
      <c r="AE186" s="4">
        <f t="shared" si="146"/>
        <v>15.899999999999959</v>
      </c>
      <c r="AF186" s="19">
        <f t="shared" si="116"/>
        <v>3.4243359924128614</v>
      </c>
      <c r="AG186" s="19">
        <f t="shared" si="117"/>
        <v>0.31415926535897931</v>
      </c>
      <c r="AH186" s="19"/>
      <c r="AI186" s="19">
        <f t="shared" si="118"/>
        <v>11.191189429691597</v>
      </c>
      <c r="AJ186" s="19">
        <f t="shared" si="119"/>
        <v>101.6302668188235</v>
      </c>
      <c r="AK186" s="19"/>
      <c r="AL186" s="19">
        <f t="shared" si="120"/>
        <v>2.6294292274490809</v>
      </c>
      <c r="AM186" s="19">
        <f t="shared" si="121"/>
        <v>-9.0505547646340858</v>
      </c>
      <c r="AN186" s="19">
        <f t="shared" si="147"/>
        <v>9.4247779607693793</v>
      </c>
      <c r="AO186" s="19">
        <f t="shared" si="148"/>
        <v>-1.2880529879718285</v>
      </c>
      <c r="AP186" s="19">
        <f t="shared" si="149"/>
        <v>-73.800000000000765</v>
      </c>
      <c r="AQ186" s="19">
        <f t="shared" si="166"/>
        <v>148.90536811605969</v>
      </c>
      <c r="AR186" s="19">
        <f t="shared" si="150"/>
        <v>-0.57617621140616804</v>
      </c>
      <c r="AS186" s="19">
        <f t="shared" si="151"/>
        <v>-0.16739466362352987</v>
      </c>
      <c r="AT186" s="4" t="s">
        <v>0</v>
      </c>
      <c r="AU186" s="4">
        <f t="shared" si="152"/>
        <v>2502</v>
      </c>
      <c r="AV186" s="19">
        <f t="shared" si="122"/>
        <v>10.61501321828543</v>
      </c>
      <c r="AW186" s="19">
        <f t="shared" si="123"/>
        <v>101.46287215519997</v>
      </c>
      <c r="AX186" s="8">
        <f t="shared" si="153"/>
        <v>5</v>
      </c>
      <c r="AY186" s="4">
        <f t="shared" si="154"/>
        <v>12</v>
      </c>
      <c r="AZ186" s="8">
        <f t="shared" si="155"/>
        <v>1015.9</v>
      </c>
      <c r="BA186" s="4">
        <f t="shared" si="156"/>
        <v>0</v>
      </c>
      <c r="BB186" s="4">
        <f t="shared" si="157"/>
        <v>0</v>
      </c>
      <c r="BC186" s="4" t="str">
        <f t="shared" si="158"/>
        <v>G0</v>
      </c>
      <c r="BD186" s="4">
        <f t="shared" si="159"/>
        <v>0</v>
      </c>
      <c r="BE186" s="19">
        <f t="shared" si="160"/>
        <v>0.94243903870923984</v>
      </c>
      <c r="BF186" s="19">
        <f t="shared" si="161"/>
        <v>1.5257247671669074</v>
      </c>
      <c r="BG186" s="19">
        <f t="shared" si="162"/>
        <v>53.448315222578138</v>
      </c>
      <c r="BH186" s="1" t="str">
        <f t="shared" si="163"/>
        <v>T,2501,11.5,102.7,5,12,1015.8,0,0,G0,0</v>
      </c>
      <c r="BI186" s="1" t="str">
        <f t="shared" si="164"/>
        <v>T,2502,10.6,101.5,5,12,1015.9,0,0,G0,0</v>
      </c>
      <c r="BJ186" s="1" t="str">
        <f t="shared" si="124"/>
        <v>T,2501,11.5,102.7,5,12,1015.8,0,0,G0,0|T,2502,10.6,101.5,5,12,1015.9,0,0,G0,0|</v>
      </c>
      <c r="BK186" s="1" t="str">
        <f t="shared" si="125"/>
        <v>10.9,102.5,5.0,9.4,0.0,148.9,-75.6,148.9</v>
      </c>
    </row>
    <row r="187" spans="1:63" x14ac:dyDescent="0.2">
      <c r="A187" s="4">
        <f t="shared" si="167"/>
        <v>15.899999999999959</v>
      </c>
      <c r="B187" s="4">
        <f t="shared" si="126"/>
        <v>79.499999999999787</v>
      </c>
      <c r="C187" s="4">
        <f t="shared" si="127"/>
        <v>0</v>
      </c>
      <c r="D187" s="4">
        <v>1</v>
      </c>
      <c r="E187" s="4">
        <f t="shared" si="128"/>
        <v>15.899999999999959</v>
      </c>
      <c r="F187" s="19">
        <f t="shared" si="112"/>
        <v>3.4243359924128614</v>
      </c>
      <c r="G187" s="19">
        <f t="shared" si="129"/>
        <v>0.31415926535897931</v>
      </c>
      <c r="H187" s="19"/>
      <c r="I187" s="19">
        <f t="shared" si="130"/>
        <v>11.191189429691597</v>
      </c>
      <c r="J187" s="19">
        <f t="shared" si="131"/>
        <v>101.6302668188235</v>
      </c>
      <c r="K187" s="19"/>
      <c r="L187" s="19">
        <f t="shared" si="132"/>
        <v>2.6294292274490809</v>
      </c>
      <c r="M187" s="19">
        <f t="shared" si="133"/>
        <v>-9.0505547646340858</v>
      </c>
      <c r="N187" s="19">
        <f t="shared" si="134"/>
        <v>9.4247779607693793</v>
      </c>
      <c r="O187" s="19">
        <f t="shared" si="135"/>
        <v>-1.2880529879718285</v>
      </c>
      <c r="P187" s="19">
        <f t="shared" si="136"/>
        <v>-73.800000000000765</v>
      </c>
      <c r="Q187" s="19">
        <f t="shared" si="165"/>
        <v>149.84780715476893</v>
      </c>
      <c r="R187" s="19">
        <f t="shared" si="137"/>
        <v>0.57617621140616804</v>
      </c>
      <c r="S187" s="19">
        <f t="shared" si="138"/>
        <v>0.16739466362352987</v>
      </c>
      <c r="T187" s="4" t="s">
        <v>0</v>
      </c>
      <c r="U187" s="4">
        <f t="shared" si="139"/>
        <v>2501</v>
      </c>
      <c r="V187" s="19">
        <f t="shared" si="113"/>
        <v>11.767365641097765</v>
      </c>
      <c r="W187" s="19">
        <f t="shared" si="114"/>
        <v>101.79766148244703</v>
      </c>
      <c r="X187" s="8">
        <f t="shared" si="140"/>
        <v>5</v>
      </c>
      <c r="Y187" s="4">
        <f t="shared" si="115"/>
        <v>12</v>
      </c>
      <c r="Z187" s="8">
        <f t="shared" si="141"/>
        <v>1015.9</v>
      </c>
      <c r="AA187" s="4">
        <f t="shared" si="142"/>
        <v>0</v>
      </c>
      <c r="AB187" s="4">
        <f t="shared" si="143"/>
        <v>0</v>
      </c>
      <c r="AC187" s="4" t="str">
        <f t="shared" si="144"/>
        <v>G0</v>
      </c>
      <c r="AD187" s="4">
        <f t="shared" si="145"/>
        <v>0</v>
      </c>
      <c r="AE187" s="4">
        <f t="shared" si="146"/>
        <v>15.999999999999959</v>
      </c>
      <c r="AF187" s="19">
        <f t="shared" si="116"/>
        <v>3.45575191894876</v>
      </c>
      <c r="AG187" s="19">
        <f t="shared" si="117"/>
        <v>0.31415926535897931</v>
      </c>
      <c r="AH187" s="19"/>
      <c r="AI187" s="19">
        <f t="shared" si="118"/>
        <v>11.468304511145277</v>
      </c>
      <c r="AJ187" s="19">
        <f t="shared" si="119"/>
        <v>100.72949016875194</v>
      </c>
      <c r="AK187" s="19"/>
      <c r="AL187" s="19">
        <f t="shared" si="120"/>
        <v>2.9124165580880867</v>
      </c>
      <c r="AM187" s="19">
        <f t="shared" si="121"/>
        <v>-8.9634964942247031</v>
      </c>
      <c r="AN187" s="19">
        <f t="shared" si="147"/>
        <v>9.4247779607693776</v>
      </c>
      <c r="AO187" s="19">
        <f t="shared" si="148"/>
        <v>-1.2566370614359299</v>
      </c>
      <c r="AP187" s="19">
        <f t="shared" si="149"/>
        <v>-72.000000000000725</v>
      </c>
      <c r="AQ187" s="19">
        <f t="shared" si="166"/>
        <v>149.84780715476896</v>
      </c>
      <c r="AR187" s="19">
        <f t="shared" si="150"/>
        <v>-0.57063390977709438</v>
      </c>
      <c r="AS187" s="19">
        <f t="shared" si="151"/>
        <v>-0.18541019662496128</v>
      </c>
      <c r="AT187" s="4" t="s">
        <v>0</v>
      </c>
      <c r="AU187" s="4">
        <f t="shared" si="152"/>
        <v>2502</v>
      </c>
      <c r="AV187" s="19">
        <f t="shared" si="122"/>
        <v>10.897670601368183</v>
      </c>
      <c r="AW187" s="19">
        <f t="shared" si="123"/>
        <v>100.54407997212698</v>
      </c>
      <c r="AX187" s="8">
        <f t="shared" si="153"/>
        <v>5</v>
      </c>
      <c r="AY187" s="4">
        <f t="shared" si="154"/>
        <v>12</v>
      </c>
      <c r="AZ187" s="8">
        <f t="shared" si="155"/>
        <v>1016</v>
      </c>
      <c r="BA187" s="4">
        <f t="shared" si="156"/>
        <v>0</v>
      </c>
      <c r="BB187" s="4">
        <f t="shared" si="157"/>
        <v>0</v>
      </c>
      <c r="BC187" s="4" t="str">
        <f t="shared" si="158"/>
        <v>G0</v>
      </c>
      <c r="BD187" s="4">
        <f t="shared" si="159"/>
        <v>0</v>
      </c>
      <c r="BE187" s="19">
        <f t="shared" si="160"/>
        <v>0.94243903870925627</v>
      </c>
      <c r="BF187" s="19">
        <f t="shared" si="161"/>
        <v>1.5257247671669116</v>
      </c>
      <c r="BG187" s="19">
        <f t="shared" si="162"/>
        <v>55.248315222578597</v>
      </c>
      <c r="BH187" s="1" t="str">
        <f t="shared" si="163"/>
        <v>T,2501,11.8,101.8,5,12,1015.9,0,0,G0,0</v>
      </c>
      <c r="BI187" s="1" t="str">
        <f t="shared" si="164"/>
        <v>T,2502,10.9,100.5,5,12,1016.0,0,0,G0,0</v>
      </c>
      <c r="BJ187" s="1" t="str">
        <f t="shared" si="124"/>
        <v/>
      </c>
      <c r="BK187" s="1" t="str">
        <f t="shared" si="125"/>
        <v>11.2,101.6,5.0,9.4,0.0,149.8,-73.8,149.8</v>
      </c>
    </row>
    <row r="188" spans="1:63" x14ac:dyDescent="0.2">
      <c r="A188" s="4">
        <f t="shared" si="167"/>
        <v>15.999999999999959</v>
      </c>
      <c r="B188" s="4">
        <f t="shared" si="126"/>
        <v>79.999999999999787</v>
      </c>
      <c r="C188" s="4">
        <f t="shared" si="127"/>
        <v>1</v>
      </c>
      <c r="D188" s="4">
        <v>1</v>
      </c>
      <c r="E188" s="4">
        <f t="shared" si="128"/>
        <v>15.999999999999959</v>
      </c>
      <c r="F188" s="19">
        <f t="shared" si="112"/>
        <v>3.45575191894876</v>
      </c>
      <c r="G188" s="19">
        <f t="shared" si="129"/>
        <v>0.31415926535897931</v>
      </c>
      <c r="H188" s="19"/>
      <c r="I188" s="19">
        <f t="shared" si="130"/>
        <v>11.468304511145277</v>
      </c>
      <c r="J188" s="19">
        <f t="shared" si="131"/>
        <v>100.72949016875194</v>
      </c>
      <c r="K188" s="19"/>
      <c r="L188" s="19">
        <f t="shared" si="132"/>
        <v>2.9124165580880867</v>
      </c>
      <c r="M188" s="19">
        <f t="shared" si="133"/>
        <v>-8.9634964942247031</v>
      </c>
      <c r="N188" s="19">
        <f t="shared" si="134"/>
        <v>9.4247779607693776</v>
      </c>
      <c r="O188" s="19">
        <f t="shared" si="135"/>
        <v>-1.2566370614359299</v>
      </c>
      <c r="P188" s="19">
        <f t="shared" si="136"/>
        <v>-72.000000000000725</v>
      </c>
      <c r="Q188" s="19">
        <f t="shared" si="165"/>
        <v>150.7902461934782</v>
      </c>
      <c r="R188" s="19">
        <f t="shared" si="137"/>
        <v>0.57063390977709438</v>
      </c>
      <c r="S188" s="19">
        <f t="shared" si="138"/>
        <v>0.18541019662496128</v>
      </c>
      <c r="T188" s="4" t="s">
        <v>0</v>
      </c>
      <c r="U188" s="4">
        <f t="shared" si="139"/>
        <v>2501</v>
      </c>
      <c r="V188" s="19">
        <f t="shared" si="113"/>
        <v>12.038938420922371</v>
      </c>
      <c r="W188" s="19">
        <f t="shared" si="114"/>
        <v>100.91490036537689</v>
      </c>
      <c r="X188" s="8">
        <f t="shared" si="140"/>
        <v>5</v>
      </c>
      <c r="Y188" s="4">
        <f t="shared" si="115"/>
        <v>12</v>
      </c>
      <c r="Z188" s="8">
        <f t="shared" si="141"/>
        <v>1016</v>
      </c>
      <c r="AA188" s="4">
        <f t="shared" si="142"/>
        <v>0</v>
      </c>
      <c r="AB188" s="4">
        <f t="shared" si="143"/>
        <v>0</v>
      </c>
      <c r="AC188" s="4" t="str">
        <f t="shared" si="144"/>
        <v>G0</v>
      </c>
      <c r="AD188" s="4">
        <f t="shared" si="145"/>
        <v>0</v>
      </c>
      <c r="AE188" s="4">
        <f t="shared" si="146"/>
        <v>16.099999999999959</v>
      </c>
      <c r="AF188" s="19">
        <f t="shared" si="116"/>
        <v>3.4871678454846577</v>
      </c>
      <c r="AG188" s="19">
        <f t="shared" si="117"/>
        <v>0.31415926535897931</v>
      </c>
      <c r="AH188" s="19"/>
      <c r="AI188" s="19">
        <f t="shared" si="118"/>
        <v>11.773576931373107</v>
      </c>
      <c r="AJ188" s="19">
        <f t="shared" si="119"/>
        <v>99.837862392641625</v>
      </c>
      <c r="AK188" s="19"/>
      <c r="AL188" s="19">
        <f t="shared" si="120"/>
        <v>3.192529685204565</v>
      </c>
      <c r="AM188" s="19">
        <f t="shared" si="121"/>
        <v>-8.8675923349515706</v>
      </c>
      <c r="AN188" s="19">
        <f t="shared" si="147"/>
        <v>9.4247779607693776</v>
      </c>
      <c r="AO188" s="19">
        <f t="shared" si="148"/>
        <v>-1.2252211349000321</v>
      </c>
      <c r="AP188" s="19">
        <f t="shared" si="149"/>
        <v>-70.200000000000728</v>
      </c>
      <c r="AQ188" s="19">
        <f t="shared" si="166"/>
        <v>150.7902461934782</v>
      </c>
      <c r="AR188" s="19">
        <f t="shared" si="150"/>
        <v>-0.56452846137253787</v>
      </c>
      <c r="AS188" s="19">
        <f t="shared" si="151"/>
        <v>-0.20324275214716761</v>
      </c>
      <c r="AT188" s="4" t="s">
        <v>0</v>
      </c>
      <c r="AU188" s="4">
        <f t="shared" si="152"/>
        <v>2502</v>
      </c>
      <c r="AV188" s="19">
        <f t="shared" si="122"/>
        <v>11.209048470000569</v>
      </c>
      <c r="AW188" s="19">
        <f t="shared" si="123"/>
        <v>99.634619640494464</v>
      </c>
      <c r="AX188" s="8">
        <f t="shared" si="153"/>
        <v>5</v>
      </c>
      <c r="AY188" s="4">
        <f t="shared" si="154"/>
        <v>12</v>
      </c>
      <c r="AZ188" s="8">
        <f t="shared" si="155"/>
        <v>1016.0999999999999</v>
      </c>
      <c r="BA188" s="4">
        <f t="shared" si="156"/>
        <v>0</v>
      </c>
      <c r="BB188" s="4">
        <f t="shared" si="157"/>
        <v>0</v>
      </c>
      <c r="BC188" s="4" t="str">
        <f t="shared" si="158"/>
        <v>G0</v>
      </c>
      <c r="BD188" s="4">
        <f t="shared" si="159"/>
        <v>0</v>
      </c>
      <c r="BE188" s="19">
        <f t="shared" si="160"/>
        <v>0.94243903870922974</v>
      </c>
      <c r="BF188" s="19">
        <f t="shared" si="161"/>
        <v>1.5257247671668939</v>
      </c>
      <c r="BG188" s="19">
        <f t="shared" si="162"/>
        <v>57.048315222577791</v>
      </c>
      <c r="BH188" s="1" t="str">
        <f t="shared" si="163"/>
        <v>T,2501,12.0,100.9,5,12,1016.0,0,0,G0,0</v>
      </c>
      <c r="BI188" s="1" t="str">
        <f t="shared" si="164"/>
        <v>T,2502,11.2,99.6,5,12,1016.1,0,0,G0,0</v>
      </c>
      <c r="BJ188" s="1" t="str">
        <f t="shared" si="124"/>
        <v>T,2501,12.0,100.9,5,12,1016.0,0,0,G0,0|T,2502,11.2,99.6,5,12,1016.1,0,0,G0,0|</v>
      </c>
      <c r="BK188" s="1" t="str">
        <f t="shared" si="125"/>
        <v>11.5,100.7,5.0,9.4,0.0,150.8,-72.0,150.8</v>
      </c>
    </row>
    <row r="189" spans="1:63" x14ac:dyDescent="0.2">
      <c r="A189" s="4">
        <f t="shared" si="167"/>
        <v>16.099999999999959</v>
      </c>
      <c r="B189" s="4">
        <f t="shared" si="126"/>
        <v>80.499999999999787</v>
      </c>
      <c r="C189" s="4">
        <f t="shared" si="127"/>
        <v>0</v>
      </c>
      <c r="D189" s="4">
        <v>1</v>
      </c>
      <c r="E189" s="4">
        <f t="shared" si="128"/>
        <v>16.099999999999959</v>
      </c>
      <c r="F189" s="19">
        <f t="shared" si="112"/>
        <v>3.4871678454846577</v>
      </c>
      <c r="G189" s="19">
        <f t="shared" si="129"/>
        <v>0.31415926535897931</v>
      </c>
      <c r="H189" s="19"/>
      <c r="I189" s="19">
        <f t="shared" si="130"/>
        <v>11.773576931373107</v>
      </c>
      <c r="J189" s="19">
        <f t="shared" si="131"/>
        <v>99.837862392641625</v>
      </c>
      <c r="K189" s="19"/>
      <c r="L189" s="19">
        <f t="shared" si="132"/>
        <v>3.192529685204565</v>
      </c>
      <c r="M189" s="19">
        <f t="shared" si="133"/>
        <v>-8.8675923349515706</v>
      </c>
      <c r="N189" s="19">
        <f t="shared" si="134"/>
        <v>9.4247779607693776</v>
      </c>
      <c r="O189" s="19">
        <f t="shared" si="135"/>
        <v>-1.2252211349000321</v>
      </c>
      <c r="P189" s="19">
        <f t="shared" si="136"/>
        <v>-70.200000000000728</v>
      </c>
      <c r="Q189" s="19">
        <f t="shared" si="165"/>
        <v>151.73268523218744</v>
      </c>
      <c r="R189" s="19">
        <f t="shared" si="137"/>
        <v>0.56452846137253787</v>
      </c>
      <c r="S189" s="19">
        <f t="shared" si="138"/>
        <v>0.20324275214716761</v>
      </c>
      <c r="T189" s="4" t="s">
        <v>0</v>
      </c>
      <c r="U189" s="4">
        <f t="shared" si="139"/>
        <v>2501</v>
      </c>
      <c r="V189" s="19">
        <f t="shared" si="113"/>
        <v>12.338105392745645</v>
      </c>
      <c r="W189" s="19">
        <f t="shared" si="114"/>
        <v>100.04110514478879</v>
      </c>
      <c r="X189" s="8">
        <f t="shared" si="140"/>
        <v>5</v>
      </c>
      <c r="Y189" s="4">
        <f t="shared" si="115"/>
        <v>12</v>
      </c>
      <c r="Z189" s="8">
        <f t="shared" si="141"/>
        <v>1016.0999999999999</v>
      </c>
      <c r="AA189" s="4">
        <f t="shared" si="142"/>
        <v>0</v>
      </c>
      <c r="AB189" s="4">
        <f t="shared" si="143"/>
        <v>0</v>
      </c>
      <c r="AC189" s="4" t="str">
        <f t="shared" si="144"/>
        <v>G0</v>
      </c>
      <c r="AD189" s="4">
        <f t="shared" si="145"/>
        <v>0</v>
      </c>
      <c r="AE189" s="4">
        <f t="shared" si="146"/>
        <v>16.19999999999996</v>
      </c>
      <c r="AF189" s="19">
        <f t="shared" si="116"/>
        <v>3.5185837720205555</v>
      </c>
      <c r="AG189" s="19">
        <f t="shared" si="117"/>
        <v>0.31415926535897931</v>
      </c>
      <c r="AH189" s="19"/>
      <c r="AI189" s="19">
        <f t="shared" si="118"/>
        <v>12.106705423352317</v>
      </c>
      <c r="AJ189" s="19">
        <f t="shared" si="119"/>
        <v>98.956263419460015</v>
      </c>
      <c r="AK189" s="19"/>
      <c r="AL189" s="19">
        <f t="shared" si="120"/>
        <v>3.4694921709605255</v>
      </c>
      <c r="AM189" s="19">
        <f t="shared" si="121"/>
        <v>-8.7629369326412387</v>
      </c>
      <c r="AN189" s="19">
        <f t="shared" si="147"/>
        <v>9.4247779607693793</v>
      </c>
      <c r="AO189" s="19">
        <f t="shared" si="148"/>
        <v>-1.1938052083641344</v>
      </c>
      <c r="AP189" s="19">
        <f t="shared" si="149"/>
        <v>-68.400000000000745</v>
      </c>
      <c r="AQ189" s="19">
        <f t="shared" si="166"/>
        <v>151.73268523218744</v>
      </c>
      <c r="AR189" s="19">
        <f t="shared" si="150"/>
        <v>-0.55786589153295363</v>
      </c>
      <c r="AS189" s="19">
        <f t="shared" si="151"/>
        <v>-0.22087473161079954</v>
      </c>
      <c r="AT189" s="4" t="s">
        <v>0</v>
      </c>
      <c r="AU189" s="4">
        <f t="shared" si="152"/>
        <v>2502</v>
      </c>
      <c r="AV189" s="19">
        <f t="shared" si="122"/>
        <v>11.548839531819363</v>
      </c>
      <c r="AW189" s="19">
        <f t="shared" si="123"/>
        <v>98.735388687849209</v>
      </c>
      <c r="AX189" s="8">
        <f t="shared" si="153"/>
        <v>5</v>
      </c>
      <c r="AY189" s="4">
        <f t="shared" si="154"/>
        <v>12</v>
      </c>
      <c r="AZ189" s="8">
        <f t="shared" si="155"/>
        <v>1016.1999999999999</v>
      </c>
      <c r="BA189" s="4">
        <f t="shared" si="156"/>
        <v>0</v>
      </c>
      <c r="BB189" s="4">
        <f t="shared" si="157"/>
        <v>0</v>
      </c>
      <c r="BC189" s="4" t="str">
        <f t="shared" si="158"/>
        <v>G0</v>
      </c>
      <c r="BD189" s="4">
        <f t="shared" si="159"/>
        <v>0</v>
      </c>
      <c r="BE189" s="19">
        <f t="shared" si="160"/>
        <v>0.94243903870924828</v>
      </c>
      <c r="BF189" s="19">
        <f t="shared" si="161"/>
        <v>1.5257247671669192</v>
      </c>
      <c r="BG189" s="19">
        <f t="shared" si="162"/>
        <v>58.848315222578378</v>
      </c>
      <c r="BH189" s="1" t="str">
        <f t="shared" si="163"/>
        <v>T,2501,12.3,100.0,5,12,1016.1,0,0,G0,0</v>
      </c>
      <c r="BI189" s="1" t="str">
        <f t="shared" si="164"/>
        <v>T,2502,11.5,98.7,5,12,1016.2,0,0,G0,0</v>
      </c>
      <c r="BJ189" s="1" t="str">
        <f t="shared" si="124"/>
        <v/>
      </c>
      <c r="BK189" s="1" t="str">
        <f t="shared" si="125"/>
        <v>11.8,99.8,5.0,9.4,0.0,151.7,-70.2,151.7</v>
      </c>
    </row>
    <row r="190" spans="1:63" x14ac:dyDescent="0.2">
      <c r="A190" s="4">
        <f t="shared" si="167"/>
        <v>16.19999999999996</v>
      </c>
      <c r="B190" s="4">
        <f t="shared" si="126"/>
        <v>80.999999999999801</v>
      </c>
      <c r="C190" s="4">
        <f t="shared" si="127"/>
        <v>1</v>
      </c>
      <c r="D190" s="4">
        <v>1</v>
      </c>
      <c r="E190" s="4">
        <f t="shared" si="128"/>
        <v>16.19999999999996</v>
      </c>
      <c r="F190" s="19">
        <f t="shared" si="112"/>
        <v>3.5185837720205555</v>
      </c>
      <c r="G190" s="19">
        <f t="shared" si="129"/>
        <v>0.31415926535897931</v>
      </c>
      <c r="H190" s="19"/>
      <c r="I190" s="19">
        <f t="shared" si="130"/>
        <v>12.106705423352317</v>
      </c>
      <c r="J190" s="19">
        <f t="shared" si="131"/>
        <v>98.956263419460015</v>
      </c>
      <c r="K190" s="19"/>
      <c r="L190" s="19">
        <f t="shared" si="132"/>
        <v>3.4694921709605255</v>
      </c>
      <c r="M190" s="19">
        <f t="shared" si="133"/>
        <v>-8.7629369326412387</v>
      </c>
      <c r="N190" s="19">
        <f t="shared" si="134"/>
        <v>9.4247779607693793</v>
      </c>
      <c r="O190" s="19">
        <f t="shared" si="135"/>
        <v>-1.1938052083641344</v>
      </c>
      <c r="P190" s="19">
        <f t="shared" si="136"/>
        <v>-68.400000000000745</v>
      </c>
      <c r="Q190" s="19">
        <f t="shared" si="165"/>
        <v>152.67512427089667</v>
      </c>
      <c r="R190" s="19">
        <f t="shared" si="137"/>
        <v>0.55786589153295363</v>
      </c>
      <c r="S190" s="19">
        <f t="shared" si="138"/>
        <v>0.22087473161079954</v>
      </c>
      <c r="T190" s="4" t="s">
        <v>0</v>
      </c>
      <c r="U190" s="4">
        <f t="shared" si="139"/>
        <v>2501</v>
      </c>
      <c r="V190" s="19">
        <f t="shared" si="113"/>
        <v>12.66457131488527</v>
      </c>
      <c r="W190" s="19">
        <f t="shared" si="114"/>
        <v>99.177138151070821</v>
      </c>
      <c r="X190" s="8">
        <f t="shared" si="140"/>
        <v>5</v>
      </c>
      <c r="Y190" s="4">
        <f t="shared" si="115"/>
        <v>12</v>
      </c>
      <c r="Z190" s="8">
        <f t="shared" si="141"/>
        <v>1016.1999999999999</v>
      </c>
      <c r="AA190" s="4">
        <f t="shared" si="142"/>
        <v>0</v>
      </c>
      <c r="AB190" s="4">
        <f t="shared" si="143"/>
        <v>0</v>
      </c>
      <c r="AC190" s="4" t="str">
        <f t="shared" si="144"/>
        <v>G0</v>
      </c>
      <c r="AD190" s="4">
        <f t="shared" si="145"/>
        <v>0</v>
      </c>
      <c r="AE190" s="4">
        <f t="shared" si="146"/>
        <v>16.299999999999962</v>
      </c>
      <c r="AF190" s="19">
        <f t="shared" si="116"/>
        <v>3.5499996985564541</v>
      </c>
      <c r="AG190" s="19">
        <f t="shared" si="117"/>
        <v>0.31415926535897931</v>
      </c>
      <c r="AH190" s="19"/>
      <c r="AI190" s="19">
        <f t="shared" si="118"/>
        <v>12.467361229480421</v>
      </c>
      <c r="AJ190" s="19">
        <f t="shared" si="119"/>
        <v>98.085563280956919</v>
      </c>
      <c r="AK190" s="19"/>
      <c r="AL190" s="19">
        <f t="shared" si="120"/>
        <v>3.7430306868206222</v>
      </c>
      <c r="AM190" s="19">
        <f t="shared" si="121"/>
        <v>-8.6496335695405833</v>
      </c>
      <c r="AN190" s="19">
        <f t="shared" si="147"/>
        <v>9.4247779607693811</v>
      </c>
      <c r="AO190" s="19">
        <f t="shared" si="148"/>
        <v>-1.1623892818282358</v>
      </c>
      <c r="AP190" s="19">
        <f t="shared" si="149"/>
        <v>-66.600000000000705</v>
      </c>
      <c r="AQ190" s="19">
        <f t="shared" si="166"/>
        <v>152.6751242708967</v>
      </c>
      <c r="AR190" s="19">
        <f t="shared" si="150"/>
        <v>-0.55065277541039159</v>
      </c>
      <c r="AS190" s="19">
        <f t="shared" si="151"/>
        <v>-0.23828873438086159</v>
      </c>
      <c r="AT190" s="4" t="s">
        <v>0</v>
      </c>
      <c r="AU190" s="4">
        <f t="shared" si="152"/>
        <v>2502</v>
      </c>
      <c r="AV190" s="19">
        <f t="shared" si="122"/>
        <v>11.916708454070029</v>
      </c>
      <c r="AW190" s="19">
        <f t="shared" si="123"/>
        <v>97.84727454657606</v>
      </c>
      <c r="AX190" s="8">
        <f t="shared" si="153"/>
        <v>5</v>
      </c>
      <c r="AY190" s="4">
        <f t="shared" si="154"/>
        <v>12</v>
      </c>
      <c r="AZ190" s="8">
        <f t="shared" si="155"/>
        <v>1016.3</v>
      </c>
      <c r="BA190" s="4">
        <f t="shared" si="156"/>
        <v>0</v>
      </c>
      <c r="BB190" s="4">
        <f t="shared" si="157"/>
        <v>0</v>
      </c>
      <c r="BC190" s="4" t="str">
        <f t="shared" si="158"/>
        <v>G0</v>
      </c>
      <c r="BD190" s="4">
        <f t="shared" si="159"/>
        <v>0</v>
      </c>
      <c r="BE190" s="19">
        <f t="shared" si="160"/>
        <v>0.94243903870925461</v>
      </c>
      <c r="BF190" s="19">
        <f t="shared" si="161"/>
        <v>1.525724767166921</v>
      </c>
      <c r="BG190" s="19">
        <f t="shared" si="162"/>
        <v>60.648315222578773</v>
      </c>
      <c r="BH190" s="1" t="str">
        <f t="shared" si="163"/>
        <v>T,2501,12.7,99.2,5,12,1016.2,0,0,G0,0</v>
      </c>
      <c r="BI190" s="1" t="str">
        <f t="shared" si="164"/>
        <v>T,2502,11.9,97.8,5,12,1016.3,0,0,G0,0</v>
      </c>
      <c r="BJ190" s="1" t="str">
        <f t="shared" si="124"/>
        <v>T,2501,12.7,99.2,5,12,1016.2,0,0,G0,0|T,2502,11.9,97.8,5,12,1016.3,0,0,G0,0|</v>
      </c>
      <c r="BK190" s="1" t="str">
        <f t="shared" si="125"/>
        <v>12.1,99.0,5.0,9.4,0.0,152.7,-68.4,152.7</v>
      </c>
    </row>
    <row r="191" spans="1:63" x14ac:dyDescent="0.2">
      <c r="A191" s="4">
        <f t="shared" si="167"/>
        <v>16.299999999999962</v>
      </c>
      <c r="B191" s="4">
        <f t="shared" si="126"/>
        <v>81.499999999999801</v>
      </c>
      <c r="C191" s="4">
        <f t="shared" si="127"/>
        <v>0</v>
      </c>
      <c r="D191" s="4">
        <v>1</v>
      </c>
      <c r="E191" s="4">
        <f t="shared" si="128"/>
        <v>16.299999999999962</v>
      </c>
      <c r="F191" s="19">
        <f t="shared" si="112"/>
        <v>3.5499996985564541</v>
      </c>
      <c r="G191" s="19">
        <f t="shared" si="129"/>
        <v>0.31415926535897931</v>
      </c>
      <c r="H191" s="19"/>
      <c r="I191" s="19">
        <f t="shared" si="130"/>
        <v>12.467361229480421</v>
      </c>
      <c r="J191" s="19">
        <f t="shared" si="131"/>
        <v>98.085563280956919</v>
      </c>
      <c r="K191" s="19"/>
      <c r="L191" s="19">
        <f t="shared" si="132"/>
        <v>3.7430306868206222</v>
      </c>
      <c r="M191" s="19">
        <f t="shared" si="133"/>
        <v>-8.6496335695405833</v>
      </c>
      <c r="N191" s="19">
        <f t="shared" si="134"/>
        <v>9.4247779607693811</v>
      </c>
      <c r="O191" s="19">
        <f t="shared" si="135"/>
        <v>-1.1623892818282358</v>
      </c>
      <c r="P191" s="19">
        <f t="shared" si="136"/>
        <v>-66.600000000000705</v>
      </c>
      <c r="Q191" s="19">
        <f t="shared" si="165"/>
        <v>153.61756330960594</v>
      </c>
      <c r="R191" s="19">
        <f t="shared" si="137"/>
        <v>0.55065277541039159</v>
      </c>
      <c r="S191" s="19">
        <f t="shared" si="138"/>
        <v>0.23828873438086159</v>
      </c>
      <c r="T191" s="4" t="s">
        <v>0</v>
      </c>
      <c r="U191" s="4">
        <f t="shared" si="139"/>
        <v>2501</v>
      </c>
      <c r="V191" s="19">
        <f t="shared" si="113"/>
        <v>13.018014004890812</v>
      </c>
      <c r="W191" s="19">
        <f t="shared" si="114"/>
        <v>98.323852015337778</v>
      </c>
      <c r="X191" s="8">
        <f t="shared" si="140"/>
        <v>5</v>
      </c>
      <c r="Y191" s="4">
        <f t="shared" si="115"/>
        <v>12</v>
      </c>
      <c r="Z191" s="8">
        <f t="shared" si="141"/>
        <v>1016.3</v>
      </c>
      <c r="AA191" s="4">
        <f t="shared" si="142"/>
        <v>0</v>
      </c>
      <c r="AB191" s="4">
        <f t="shared" si="143"/>
        <v>0</v>
      </c>
      <c r="AC191" s="4" t="str">
        <f t="shared" si="144"/>
        <v>G0</v>
      </c>
      <c r="AD191" s="4">
        <f t="shared" si="145"/>
        <v>0</v>
      </c>
      <c r="AE191" s="4">
        <f t="shared" si="146"/>
        <v>16.399999999999963</v>
      </c>
      <c r="AF191" s="19">
        <f t="shared" si="116"/>
        <v>3.5814156250923528</v>
      </c>
      <c r="AG191" s="19">
        <f t="shared" si="117"/>
        <v>0.31415926535897931</v>
      </c>
      <c r="AH191" s="19"/>
      <c r="AI191" s="19">
        <f t="shared" si="118"/>
        <v>12.855188426019268</v>
      </c>
      <c r="AJ191" s="19">
        <f t="shared" si="119"/>
        <v>97.226621253048137</v>
      </c>
      <c r="AK191" s="19"/>
      <c r="AL191" s="19">
        <f t="shared" si="120"/>
        <v>4.0128752832943979</v>
      </c>
      <c r="AM191" s="19">
        <f t="shared" si="121"/>
        <v>-8.5277940623897059</v>
      </c>
      <c r="AN191" s="19">
        <f t="shared" si="147"/>
        <v>9.4247779607693793</v>
      </c>
      <c r="AO191" s="19">
        <f t="shared" si="148"/>
        <v>-1.1309733552923371</v>
      </c>
      <c r="AP191" s="19">
        <f t="shared" si="149"/>
        <v>-64.800000000000665</v>
      </c>
      <c r="AQ191" s="19">
        <f t="shared" si="166"/>
        <v>153.61756330960597</v>
      </c>
      <c r="AR191" s="19">
        <f t="shared" si="150"/>
        <v>-0.54289623147961463</v>
      </c>
      <c r="AS191" s="19">
        <f t="shared" si="151"/>
        <v>-0.25546757493903732</v>
      </c>
      <c r="AT191" s="4" t="s">
        <v>0</v>
      </c>
      <c r="AU191" s="4">
        <f t="shared" si="152"/>
        <v>2502</v>
      </c>
      <c r="AV191" s="19">
        <f t="shared" si="122"/>
        <v>12.312292194539653</v>
      </c>
      <c r="AW191" s="19">
        <f t="shared" si="123"/>
        <v>96.971153678109104</v>
      </c>
      <c r="AX191" s="8">
        <f t="shared" si="153"/>
        <v>5</v>
      </c>
      <c r="AY191" s="4">
        <f t="shared" si="154"/>
        <v>12</v>
      </c>
      <c r="AZ191" s="8">
        <f t="shared" si="155"/>
        <v>1016.4</v>
      </c>
      <c r="BA191" s="4">
        <f t="shared" si="156"/>
        <v>0</v>
      </c>
      <c r="BB191" s="4">
        <f t="shared" si="157"/>
        <v>0</v>
      </c>
      <c r="BC191" s="4" t="str">
        <f t="shared" si="158"/>
        <v>G0</v>
      </c>
      <c r="BD191" s="4">
        <f t="shared" si="159"/>
        <v>0</v>
      </c>
      <c r="BE191" s="19">
        <f t="shared" si="160"/>
        <v>0.94243903870925894</v>
      </c>
      <c r="BF191" s="19">
        <f t="shared" si="161"/>
        <v>1.5257247671669145</v>
      </c>
      <c r="BG191" s="19">
        <f t="shared" si="162"/>
        <v>62.448315222578742</v>
      </c>
      <c r="BH191" s="1" t="str">
        <f t="shared" si="163"/>
        <v>T,2501,13.0,98.3,5,12,1016.3,0,0,G0,0</v>
      </c>
      <c r="BI191" s="1" t="str">
        <f t="shared" si="164"/>
        <v>T,2502,12.3,97.0,5,12,1016.4,0,0,G0,0</v>
      </c>
      <c r="BJ191" s="1" t="str">
        <f t="shared" si="124"/>
        <v/>
      </c>
      <c r="BK191" s="1" t="str">
        <f t="shared" si="125"/>
        <v>12.5,98.1,5.0,9.4,0.0,153.6,-66.6,153.6</v>
      </c>
    </row>
    <row r="192" spans="1:63" x14ac:dyDescent="0.2">
      <c r="A192" s="4">
        <f t="shared" si="167"/>
        <v>16.399999999999963</v>
      </c>
      <c r="B192" s="4">
        <f t="shared" si="126"/>
        <v>81.999999999999815</v>
      </c>
      <c r="C192" s="4">
        <f t="shared" si="127"/>
        <v>1</v>
      </c>
      <c r="D192" s="4">
        <v>1</v>
      </c>
      <c r="E192" s="4">
        <f t="shared" si="128"/>
        <v>16.399999999999963</v>
      </c>
      <c r="F192" s="19">
        <f t="shared" si="112"/>
        <v>3.5814156250923528</v>
      </c>
      <c r="G192" s="19">
        <f t="shared" si="129"/>
        <v>0.31415926535897931</v>
      </c>
      <c r="H192" s="19"/>
      <c r="I192" s="19">
        <f t="shared" si="130"/>
        <v>12.855188426019268</v>
      </c>
      <c r="J192" s="19">
        <f t="shared" si="131"/>
        <v>97.226621253048137</v>
      </c>
      <c r="K192" s="19"/>
      <c r="L192" s="19">
        <f t="shared" si="132"/>
        <v>4.0128752832943979</v>
      </c>
      <c r="M192" s="19">
        <f t="shared" si="133"/>
        <v>-8.5277940623897059</v>
      </c>
      <c r="N192" s="19">
        <f t="shared" si="134"/>
        <v>9.4247779607693793</v>
      </c>
      <c r="O192" s="19">
        <f t="shared" si="135"/>
        <v>-1.1309733552923371</v>
      </c>
      <c r="P192" s="19">
        <f t="shared" si="136"/>
        <v>-64.800000000000665</v>
      </c>
      <c r="Q192" s="19">
        <f t="shared" si="165"/>
        <v>154.56000234831521</v>
      </c>
      <c r="R192" s="19">
        <f t="shared" si="137"/>
        <v>0.54289623147961463</v>
      </c>
      <c r="S192" s="19">
        <f t="shared" si="138"/>
        <v>0.25546757493903732</v>
      </c>
      <c r="T192" s="4" t="s">
        <v>0</v>
      </c>
      <c r="U192" s="4">
        <f t="shared" si="139"/>
        <v>2501</v>
      </c>
      <c r="V192" s="19">
        <f t="shared" si="113"/>
        <v>13.398084657498883</v>
      </c>
      <c r="W192" s="19">
        <f t="shared" si="114"/>
        <v>97.48208882798717</v>
      </c>
      <c r="X192" s="8">
        <f t="shared" si="140"/>
        <v>5</v>
      </c>
      <c r="Y192" s="4">
        <f t="shared" si="115"/>
        <v>12</v>
      </c>
      <c r="Z192" s="8">
        <f t="shared" si="141"/>
        <v>1016.4</v>
      </c>
      <c r="AA192" s="4">
        <f t="shared" si="142"/>
        <v>0</v>
      </c>
      <c r="AB192" s="4">
        <f t="shared" si="143"/>
        <v>0</v>
      </c>
      <c r="AC192" s="4" t="str">
        <f t="shared" si="144"/>
        <v>G0</v>
      </c>
      <c r="AD192" s="4">
        <f t="shared" si="145"/>
        <v>0</v>
      </c>
      <c r="AE192" s="4">
        <f t="shared" si="146"/>
        <v>16.499999999999964</v>
      </c>
      <c r="AF192" s="19">
        <f t="shared" si="116"/>
        <v>3.6128315516282505</v>
      </c>
      <c r="AG192" s="19">
        <f t="shared" si="117"/>
        <v>0.31415926535897931</v>
      </c>
      <c r="AH192" s="19"/>
      <c r="AI192" s="19">
        <f t="shared" si="118"/>
        <v>13.269804274348807</v>
      </c>
      <c r="AJ192" s="19">
        <f t="shared" si="119"/>
        <v>96.38028500781391</v>
      </c>
      <c r="AK192" s="19"/>
      <c r="AL192" s="19">
        <f t="shared" si="120"/>
        <v>4.2787596563438592</v>
      </c>
      <c r="AM192" s="19">
        <f t="shared" si="121"/>
        <v>-8.3975386520723081</v>
      </c>
      <c r="AN192" s="19">
        <f t="shared" si="147"/>
        <v>9.4247779607693793</v>
      </c>
      <c r="AO192" s="19">
        <f t="shared" si="148"/>
        <v>-1.0995574287564394</v>
      </c>
      <c r="AP192" s="19">
        <f t="shared" si="149"/>
        <v>-63.000000000000675</v>
      </c>
      <c r="AQ192" s="19">
        <f t="shared" si="166"/>
        <v>154.56000234831521</v>
      </c>
      <c r="AR192" s="19">
        <f t="shared" si="150"/>
        <v>-0.53460391451302391</v>
      </c>
      <c r="AS192" s="19">
        <f t="shared" si="151"/>
        <v>-0.27239429984372182</v>
      </c>
      <c r="AT192" s="4" t="s">
        <v>0</v>
      </c>
      <c r="AU192" s="4">
        <f t="shared" si="152"/>
        <v>2502</v>
      </c>
      <c r="AV192" s="19">
        <f t="shared" si="122"/>
        <v>12.735200359835783</v>
      </c>
      <c r="AW192" s="19">
        <f t="shared" si="123"/>
        <v>96.107890707970185</v>
      </c>
      <c r="AX192" s="8">
        <f t="shared" si="153"/>
        <v>5</v>
      </c>
      <c r="AY192" s="4">
        <f t="shared" si="154"/>
        <v>12</v>
      </c>
      <c r="AZ192" s="8">
        <f t="shared" si="155"/>
        <v>1016.5</v>
      </c>
      <c r="BA192" s="4">
        <f t="shared" si="156"/>
        <v>0</v>
      </c>
      <c r="BB192" s="4">
        <f t="shared" si="157"/>
        <v>0</v>
      </c>
      <c r="BC192" s="4" t="str">
        <f t="shared" si="158"/>
        <v>G0</v>
      </c>
      <c r="BD192" s="4">
        <f t="shared" si="159"/>
        <v>0</v>
      </c>
      <c r="BE192" s="19">
        <f t="shared" si="160"/>
        <v>0.94243903870923806</v>
      </c>
      <c r="BF192" s="19">
        <f t="shared" si="161"/>
        <v>1.5257247671669079</v>
      </c>
      <c r="BG192" s="19">
        <f t="shared" si="162"/>
        <v>64.248315222578199</v>
      </c>
      <c r="BH192" s="1" t="str">
        <f t="shared" si="163"/>
        <v>T,2501,13.4,97.5,5,12,1016.4,0,0,G0,0</v>
      </c>
      <c r="BI192" s="1" t="str">
        <f t="shared" si="164"/>
        <v>T,2502,12.7,96.1,5,12,1016.5,0,0,G0,0</v>
      </c>
      <c r="BJ192" s="1" t="str">
        <f t="shared" si="124"/>
        <v>T,2501,13.4,97.5,5,12,1016.4,0,0,G0,0|T,2502,12.7,96.1,5,12,1016.5,0,0,G0,0|</v>
      </c>
      <c r="BK192" s="1" t="str">
        <f t="shared" si="125"/>
        <v>12.9,97.2,5.0,9.4,0.0,154.6,-64.8,154.6</v>
      </c>
    </row>
    <row r="193" spans="1:63" x14ac:dyDescent="0.2">
      <c r="A193" s="4">
        <f t="shared" si="167"/>
        <v>16.499999999999964</v>
      </c>
      <c r="B193" s="4">
        <f t="shared" si="126"/>
        <v>82.499999999999815</v>
      </c>
      <c r="C193" s="4">
        <f t="shared" si="127"/>
        <v>0</v>
      </c>
      <c r="D193" s="4">
        <v>1</v>
      </c>
      <c r="E193" s="4">
        <f t="shared" si="128"/>
        <v>16.499999999999964</v>
      </c>
      <c r="F193" s="19">
        <f t="shared" si="112"/>
        <v>3.6128315516282505</v>
      </c>
      <c r="G193" s="19">
        <f t="shared" si="129"/>
        <v>0.31415926535897931</v>
      </c>
      <c r="H193" s="19"/>
      <c r="I193" s="19">
        <f t="shared" si="130"/>
        <v>13.269804274348807</v>
      </c>
      <c r="J193" s="19">
        <f t="shared" si="131"/>
        <v>96.38028500781391</v>
      </c>
      <c r="K193" s="19"/>
      <c r="L193" s="19">
        <f t="shared" si="132"/>
        <v>4.2787596563438592</v>
      </c>
      <c r="M193" s="19">
        <f t="shared" si="133"/>
        <v>-8.3975386520723081</v>
      </c>
      <c r="N193" s="19">
        <f t="shared" si="134"/>
        <v>9.4247779607693793</v>
      </c>
      <c r="O193" s="19">
        <f t="shared" si="135"/>
        <v>-1.0995574287564394</v>
      </c>
      <c r="P193" s="19">
        <f t="shared" si="136"/>
        <v>-63.000000000000675</v>
      </c>
      <c r="Q193" s="19">
        <f t="shared" si="165"/>
        <v>155.50244138702445</v>
      </c>
      <c r="R193" s="19">
        <f t="shared" si="137"/>
        <v>0.53460391451302391</v>
      </c>
      <c r="S193" s="19">
        <f t="shared" si="138"/>
        <v>0.27239429984372182</v>
      </c>
      <c r="T193" s="4" t="s">
        <v>0</v>
      </c>
      <c r="U193" s="4">
        <f t="shared" si="139"/>
        <v>2501</v>
      </c>
      <c r="V193" s="19">
        <f t="shared" si="113"/>
        <v>13.804408188861832</v>
      </c>
      <c r="W193" s="19">
        <f t="shared" si="114"/>
        <v>96.652679307657635</v>
      </c>
      <c r="X193" s="8">
        <f t="shared" si="140"/>
        <v>5</v>
      </c>
      <c r="Y193" s="4">
        <f t="shared" si="115"/>
        <v>12</v>
      </c>
      <c r="Z193" s="8">
        <f t="shared" si="141"/>
        <v>1016.5</v>
      </c>
      <c r="AA193" s="4">
        <f t="shared" si="142"/>
        <v>0</v>
      </c>
      <c r="AB193" s="4">
        <f t="shared" si="143"/>
        <v>0</v>
      </c>
      <c r="AC193" s="4" t="str">
        <f t="shared" si="144"/>
        <v>G0</v>
      </c>
      <c r="AD193" s="4">
        <f t="shared" si="145"/>
        <v>0</v>
      </c>
      <c r="AE193" s="4">
        <f t="shared" si="146"/>
        <v>16.599999999999966</v>
      </c>
      <c r="AF193" s="19">
        <f t="shared" si="116"/>
        <v>3.6442474781641492</v>
      </c>
      <c r="AG193" s="19">
        <f t="shared" si="117"/>
        <v>0.31415926535897931</v>
      </c>
      <c r="AH193" s="19"/>
      <c r="AI193" s="19">
        <f t="shared" si="118"/>
        <v>13.710799598683934</v>
      </c>
      <c r="AJ193" s="19">
        <f t="shared" si="119"/>
        <v>95.547389776948833</v>
      </c>
      <c r="AK193" s="19"/>
      <c r="AL193" s="19">
        <f t="shared" si="120"/>
        <v>4.5404214101934297</v>
      </c>
      <c r="AM193" s="19">
        <f t="shared" si="121"/>
        <v>-8.258995884952439</v>
      </c>
      <c r="AN193" s="19">
        <f t="shared" si="147"/>
        <v>9.4247779607693793</v>
      </c>
      <c r="AO193" s="19">
        <f t="shared" si="148"/>
        <v>-1.0681415022205407</v>
      </c>
      <c r="AP193" s="19">
        <f t="shared" si="149"/>
        <v>-61.200000000000635</v>
      </c>
      <c r="AQ193" s="19">
        <f t="shared" si="166"/>
        <v>155.50244138702448</v>
      </c>
      <c r="AR193" s="19">
        <f t="shared" si="150"/>
        <v>-0.5257840080263213</v>
      </c>
      <c r="AS193" s="19">
        <f t="shared" si="151"/>
        <v>-0.28905220446102337</v>
      </c>
      <c r="AT193" s="4" t="s">
        <v>0</v>
      </c>
      <c r="AU193" s="4">
        <f t="shared" si="152"/>
        <v>2502</v>
      </c>
      <c r="AV193" s="19">
        <f t="shared" si="122"/>
        <v>13.185015590657613</v>
      </c>
      <c r="AW193" s="19">
        <f t="shared" si="123"/>
        <v>95.258337572487804</v>
      </c>
      <c r="AX193" s="8">
        <f t="shared" si="153"/>
        <v>5</v>
      </c>
      <c r="AY193" s="4">
        <f t="shared" si="154"/>
        <v>12</v>
      </c>
      <c r="AZ193" s="8">
        <f t="shared" si="155"/>
        <v>1016.5999999999999</v>
      </c>
      <c r="BA193" s="4">
        <f t="shared" si="156"/>
        <v>0</v>
      </c>
      <c r="BB193" s="4">
        <f t="shared" si="157"/>
        <v>0</v>
      </c>
      <c r="BC193" s="4" t="str">
        <f t="shared" si="158"/>
        <v>G0</v>
      </c>
      <c r="BD193" s="4">
        <f t="shared" si="159"/>
        <v>0</v>
      </c>
      <c r="BE193" s="19">
        <f t="shared" si="160"/>
        <v>0.94243903870925982</v>
      </c>
      <c r="BF193" s="19">
        <f t="shared" si="161"/>
        <v>1.5257247671669318</v>
      </c>
      <c r="BG193" s="19">
        <f t="shared" si="162"/>
        <v>66.048315222579006</v>
      </c>
      <c r="BH193" s="1" t="str">
        <f t="shared" si="163"/>
        <v>T,2501,13.8,96.7,5,12,1016.5,0,0,G0,0</v>
      </c>
      <c r="BI193" s="1" t="str">
        <f t="shared" si="164"/>
        <v>T,2502,13.2,95.3,5,12,1016.6,0,0,G0,0</v>
      </c>
      <c r="BJ193" s="1" t="str">
        <f t="shared" si="124"/>
        <v/>
      </c>
      <c r="BK193" s="1" t="str">
        <f t="shared" si="125"/>
        <v>13.3,96.4,5.0,9.4,0.0,155.5,-63.0,155.5</v>
      </c>
    </row>
    <row r="194" spans="1:63" x14ac:dyDescent="0.2">
      <c r="A194" s="4">
        <f t="shared" si="167"/>
        <v>16.599999999999966</v>
      </c>
      <c r="B194" s="4">
        <f t="shared" si="126"/>
        <v>82.999999999999829</v>
      </c>
      <c r="C194" s="4">
        <f t="shared" si="127"/>
        <v>1</v>
      </c>
      <c r="D194" s="4">
        <v>1</v>
      </c>
      <c r="E194" s="4">
        <f t="shared" si="128"/>
        <v>16.599999999999966</v>
      </c>
      <c r="F194" s="19">
        <f t="shared" si="112"/>
        <v>3.6442474781641492</v>
      </c>
      <c r="G194" s="19">
        <f t="shared" si="129"/>
        <v>0.31415926535897931</v>
      </c>
      <c r="H194" s="19"/>
      <c r="I194" s="19">
        <f t="shared" si="130"/>
        <v>13.710799598683934</v>
      </c>
      <c r="J194" s="19">
        <f t="shared" si="131"/>
        <v>95.547389776948833</v>
      </c>
      <c r="K194" s="19"/>
      <c r="L194" s="19">
        <f t="shared" si="132"/>
        <v>4.5404214101934297</v>
      </c>
      <c r="M194" s="19">
        <f t="shared" si="133"/>
        <v>-8.258995884952439</v>
      </c>
      <c r="N194" s="19">
        <f t="shared" si="134"/>
        <v>9.4247779607693793</v>
      </c>
      <c r="O194" s="19">
        <f t="shared" si="135"/>
        <v>-1.0681415022205407</v>
      </c>
      <c r="P194" s="19">
        <f t="shared" si="136"/>
        <v>-61.200000000000635</v>
      </c>
      <c r="Q194" s="19">
        <f t="shared" si="165"/>
        <v>156.44488042573371</v>
      </c>
      <c r="R194" s="19">
        <f t="shared" si="137"/>
        <v>0.5257840080263213</v>
      </c>
      <c r="S194" s="19">
        <f t="shared" si="138"/>
        <v>0.28905220446102337</v>
      </c>
      <c r="T194" s="4" t="s">
        <v>0</v>
      </c>
      <c r="U194" s="4">
        <f t="shared" si="139"/>
        <v>2501</v>
      </c>
      <c r="V194" s="19">
        <f t="shared" si="113"/>
        <v>14.236583606710255</v>
      </c>
      <c r="W194" s="19">
        <f t="shared" si="114"/>
        <v>95.836441981409862</v>
      </c>
      <c r="X194" s="8">
        <f t="shared" si="140"/>
        <v>5</v>
      </c>
      <c r="Y194" s="4">
        <f t="shared" si="115"/>
        <v>12</v>
      </c>
      <c r="Z194" s="8">
        <f t="shared" si="141"/>
        <v>1016.5999999999999</v>
      </c>
      <c r="AA194" s="4">
        <f t="shared" si="142"/>
        <v>0</v>
      </c>
      <c r="AB194" s="4">
        <f t="shared" si="143"/>
        <v>0</v>
      </c>
      <c r="AC194" s="4" t="str">
        <f t="shared" si="144"/>
        <v>G0</v>
      </c>
      <c r="AD194" s="4">
        <f t="shared" si="145"/>
        <v>0</v>
      </c>
      <c r="AE194" s="4">
        <f t="shared" si="146"/>
        <v>16.699999999999967</v>
      </c>
      <c r="AF194" s="19">
        <f t="shared" si="116"/>
        <v>3.6756634047000478</v>
      </c>
      <c r="AG194" s="19">
        <f t="shared" si="117"/>
        <v>0.31415926535897931</v>
      </c>
      <c r="AH194" s="19"/>
      <c r="AI194" s="19">
        <f t="shared" si="118"/>
        <v>14.177739189881535</v>
      </c>
      <c r="AJ194" s="19">
        <f t="shared" si="119"/>
        <v>94.728757527489122</v>
      </c>
      <c r="AK194" s="19"/>
      <c r="AL194" s="19">
        <f t="shared" si="120"/>
        <v>4.7976023162828589</v>
      </c>
      <c r="AM194" s="19">
        <f t="shared" si="121"/>
        <v>-8.1123024860147783</v>
      </c>
      <c r="AN194" s="19">
        <f t="shared" si="147"/>
        <v>9.4247779607693776</v>
      </c>
      <c r="AO194" s="19">
        <f t="shared" si="148"/>
        <v>-1.0367255756846421</v>
      </c>
      <c r="AP194" s="19">
        <f t="shared" si="149"/>
        <v>-59.400000000000588</v>
      </c>
      <c r="AQ194" s="19">
        <f t="shared" si="166"/>
        <v>156.44488042573374</v>
      </c>
      <c r="AR194" s="19">
        <f t="shared" si="150"/>
        <v>-0.51644521620236927</v>
      </c>
      <c r="AS194" s="19">
        <f t="shared" si="151"/>
        <v>-0.30542484945021747</v>
      </c>
      <c r="AT194" s="4" t="s">
        <v>0</v>
      </c>
      <c r="AU194" s="4">
        <f t="shared" si="152"/>
        <v>2502</v>
      </c>
      <c r="AV194" s="19">
        <f t="shared" si="122"/>
        <v>13.661293973679166</v>
      </c>
      <c r="AW194" s="19">
        <f t="shared" si="123"/>
        <v>94.423332678038904</v>
      </c>
      <c r="AX194" s="8">
        <f t="shared" si="153"/>
        <v>5</v>
      </c>
      <c r="AY194" s="4">
        <f t="shared" si="154"/>
        <v>12</v>
      </c>
      <c r="AZ194" s="8">
        <f t="shared" si="155"/>
        <v>1016.6999999999999</v>
      </c>
      <c r="BA194" s="4">
        <f t="shared" si="156"/>
        <v>0</v>
      </c>
      <c r="BB194" s="4">
        <f t="shared" si="157"/>
        <v>0</v>
      </c>
      <c r="BC194" s="4" t="str">
        <f t="shared" si="158"/>
        <v>G0</v>
      </c>
      <c r="BD194" s="4">
        <f t="shared" si="159"/>
        <v>0</v>
      </c>
      <c r="BE194" s="19">
        <f t="shared" si="160"/>
        <v>0.94243903870926782</v>
      </c>
      <c r="BF194" s="19">
        <f t="shared" si="161"/>
        <v>1.5257247671669361</v>
      </c>
      <c r="BG194" s="19">
        <f t="shared" si="162"/>
        <v>67.848315222579245</v>
      </c>
      <c r="BH194" s="1" t="str">
        <f t="shared" si="163"/>
        <v>T,2501,14.2,95.8,5,12,1016.6,0,0,G0,0</v>
      </c>
      <c r="BI194" s="1" t="str">
        <f t="shared" si="164"/>
        <v>T,2502,13.7,94.4,5,12,1016.7,0,0,G0,0</v>
      </c>
      <c r="BJ194" s="1" t="str">
        <f t="shared" si="124"/>
        <v>T,2501,14.2,95.8,5,12,1016.6,0,0,G0,0|T,2502,13.7,94.4,5,12,1016.7,0,0,G0,0|</v>
      </c>
      <c r="BK194" s="1" t="str">
        <f t="shared" si="125"/>
        <v>13.7,95.5,5.0,9.4,0.0,156.4,-61.2,156.4</v>
      </c>
    </row>
    <row r="195" spans="1:63" x14ac:dyDescent="0.2">
      <c r="A195" s="4">
        <f t="shared" si="167"/>
        <v>16.699999999999967</v>
      </c>
      <c r="B195" s="4">
        <f t="shared" si="126"/>
        <v>83.499999999999829</v>
      </c>
      <c r="C195" s="4">
        <f t="shared" si="127"/>
        <v>0</v>
      </c>
      <c r="D195" s="4">
        <v>1</v>
      </c>
      <c r="E195" s="4">
        <f t="shared" si="128"/>
        <v>16.699999999999967</v>
      </c>
      <c r="F195" s="19">
        <f t="shared" si="112"/>
        <v>3.6756634047000478</v>
      </c>
      <c r="G195" s="19">
        <f t="shared" si="129"/>
        <v>0.31415926535897931</v>
      </c>
      <c r="H195" s="19"/>
      <c r="I195" s="19">
        <f t="shared" si="130"/>
        <v>14.177739189881535</v>
      </c>
      <c r="J195" s="19">
        <f t="shared" si="131"/>
        <v>94.728757527489122</v>
      </c>
      <c r="K195" s="19"/>
      <c r="L195" s="19">
        <f t="shared" si="132"/>
        <v>4.7976023162828589</v>
      </c>
      <c r="M195" s="19">
        <f t="shared" si="133"/>
        <v>-8.1123024860147783</v>
      </c>
      <c r="N195" s="19">
        <f t="shared" si="134"/>
        <v>9.4247779607693776</v>
      </c>
      <c r="O195" s="19">
        <f t="shared" si="135"/>
        <v>-1.0367255756846421</v>
      </c>
      <c r="P195" s="19">
        <f t="shared" si="136"/>
        <v>-59.400000000000588</v>
      </c>
      <c r="Q195" s="19">
        <f t="shared" si="165"/>
        <v>157.38731946444298</v>
      </c>
      <c r="R195" s="19">
        <f t="shared" si="137"/>
        <v>0.51644521620236927</v>
      </c>
      <c r="S195" s="19">
        <f t="shared" si="138"/>
        <v>0.30542484945021747</v>
      </c>
      <c r="T195" s="4" t="s">
        <v>0</v>
      </c>
      <c r="U195" s="4">
        <f t="shared" si="139"/>
        <v>2501</v>
      </c>
      <c r="V195" s="19">
        <f t="shared" si="113"/>
        <v>14.694184406083904</v>
      </c>
      <c r="W195" s="19">
        <f t="shared" si="114"/>
        <v>95.034182376939341</v>
      </c>
      <c r="X195" s="8">
        <f t="shared" si="140"/>
        <v>5</v>
      </c>
      <c r="Y195" s="4">
        <f t="shared" si="115"/>
        <v>12</v>
      </c>
      <c r="Z195" s="8">
        <f t="shared" si="141"/>
        <v>1016.6999999999999</v>
      </c>
      <c r="AA195" s="4">
        <f t="shared" si="142"/>
        <v>0</v>
      </c>
      <c r="AB195" s="4">
        <f t="shared" si="143"/>
        <v>0</v>
      </c>
      <c r="AC195" s="4" t="str">
        <f t="shared" si="144"/>
        <v>G0</v>
      </c>
      <c r="AD195" s="4">
        <f t="shared" si="145"/>
        <v>0</v>
      </c>
      <c r="AE195" s="4">
        <f t="shared" si="146"/>
        <v>16.799999999999969</v>
      </c>
      <c r="AF195" s="19">
        <f t="shared" si="116"/>
        <v>3.7070793312359465</v>
      </c>
      <c r="AG195" s="19">
        <f t="shared" si="117"/>
        <v>0.31415926535897931</v>
      </c>
      <c r="AH195" s="19"/>
      <c r="AI195" s="19">
        <f t="shared" si="118"/>
        <v>14.670162234939394</v>
      </c>
      <c r="AJ195" s="19">
        <f t="shared" si="119"/>
        <v>93.925196150630342</v>
      </c>
      <c r="AK195" s="19"/>
      <c r="AL195" s="19">
        <f t="shared" si="120"/>
        <v>5.0500485681076643</v>
      </c>
      <c r="AM195" s="19">
        <f t="shared" si="121"/>
        <v>-7.9576032239335701</v>
      </c>
      <c r="AN195" s="19">
        <f t="shared" si="147"/>
        <v>9.4247779607693793</v>
      </c>
      <c r="AO195" s="19">
        <f t="shared" si="148"/>
        <v>-1.0053096491487434</v>
      </c>
      <c r="AP195" s="19">
        <f t="shared" si="149"/>
        <v>-57.600000000000549</v>
      </c>
      <c r="AQ195" s="19">
        <f t="shared" si="166"/>
        <v>157.38731946444301</v>
      </c>
      <c r="AR195" s="19">
        <f t="shared" si="150"/>
        <v>-0.50659675530121206</v>
      </c>
      <c r="AS195" s="19">
        <f t="shared" si="151"/>
        <v>-0.32149607698739313</v>
      </c>
      <c r="AT195" s="4" t="s">
        <v>0</v>
      </c>
      <c r="AU195" s="4">
        <f t="shared" si="152"/>
        <v>2502</v>
      </c>
      <c r="AV195" s="19">
        <f t="shared" si="122"/>
        <v>14.163565479638182</v>
      </c>
      <c r="AW195" s="19">
        <f t="shared" si="123"/>
        <v>93.603700073642955</v>
      </c>
      <c r="AX195" s="8">
        <f t="shared" si="153"/>
        <v>5</v>
      </c>
      <c r="AY195" s="4">
        <f t="shared" si="154"/>
        <v>12</v>
      </c>
      <c r="AZ195" s="8">
        <f t="shared" si="155"/>
        <v>1016.8</v>
      </c>
      <c r="BA195" s="4">
        <f t="shared" si="156"/>
        <v>0</v>
      </c>
      <c r="BB195" s="4">
        <f t="shared" si="157"/>
        <v>0</v>
      </c>
      <c r="BC195" s="4" t="str">
        <f t="shared" si="158"/>
        <v>G0</v>
      </c>
      <c r="BD195" s="4">
        <f t="shared" si="159"/>
        <v>0</v>
      </c>
      <c r="BE195" s="19">
        <f t="shared" si="160"/>
        <v>0.9424390387092596</v>
      </c>
      <c r="BF195" s="19">
        <f t="shared" si="161"/>
        <v>1.5257247671669183</v>
      </c>
      <c r="BG195" s="19">
        <f t="shared" si="162"/>
        <v>69.648315222578901</v>
      </c>
      <c r="BH195" s="1" t="str">
        <f t="shared" si="163"/>
        <v>T,2501,14.7,95.0,5,12,1016.7,0,0,G0,0</v>
      </c>
      <c r="BI195" s="1" t="str">
        <f t="shared" si="164"/>
        <v>T,2502,14.2,93.6,5,12,1016.8,0,0,G0,0</v>
      </c>
      <c r="BJ195" s="1" t="str">
        <f t="shared" si="124"/>
        <v/>
      </c>
      <c r="BK195" s="1" t="str">
        <f t="shared" si="125"/>
        <v>14.2,94.7,5.0,9.4,0.0,157.4,-59.4,157.4</v>
      </c>
    </row>
    <row r="196" spans="1:63" x14ac:dyDescent="0.2">
      <c r="A196" s="4">
        <f t="shared" si="167"/>
        <v>16.799999999999969</v>
      </c>
      <c r="B196" s="4">
        <f t="shared" si="126"/>
        <v>83.999999999999844</v>
      </c>
      <c r="C196" s="4">
        <f t="shared" si="127"/>
        <v>1</v>
      </c>
      <c r="D196" s="4">
        <v>1</v>
      </c>
      <c r="E196" s="4">
        <f t="shared" si="128"/>
        <v>16.799999999999969</v>
      </c>
      <c r="F196" s="19">
        <f t="shared" si="112"/>
        <v>3.7070793312359465</v>
      </c>
      <c r="G196" s="19">
        <f t="shared" si="129"/>
        <v>0.31415926535897931</v>
      </c>
      <c r="H196" s="19"/>
      <c r="I196" s="19">
        <f t="shared" si="130"/>
        <v>14.670162234939394</v>
      </c>
      <c r="J196" s="19">
        <f t="shared" si="131"/>
        <v>93.925196150630342</v>
      </c>
      <c r="K196" s="19"/>
      <c r="L196" s="19">
        <f t="shared" si="132"/>
        <v>5.0500485681076643</v>
      </c>
      <c r="M196" s="19">
        <f t="shared" si="133"/>
        <v>-7.9576032239335701</v>
      </c>
      <c r="N196" s="19">
        <f t="shared" si="134"/>
        <v>9.4247779607693793</v>
      </c>
      <c r="O196" s="19">
        <f t="shared" si="135"/>
        <v>-1.0053096491487434</v>
      </c>
      <c r="P196" s="19">
        <f t="shared" si="136"/>
        <v>-57.600000000000549</v>
      </c>
      <c r="Q196" s="19">
        <f t="shared" si="165"/>
        <v>158.32975850315225</v>
      </c>
      <c r="R196" s="19">
        <f t="shared" si="137"/>
        <v>0.50659675530121206</v>
      </c>
      <c r="S196" s="19">
        <f t="shared" si="138"/>
        <v>0.32149607698739313</v>
      </c>
      <c r="T196" s="4" t="s">
        <v>0</v>
      </c>
      <c r="U196" s="4">
        <f t="shared" si="139"/>
        <v>2501</v>
      </c>
      <c r="V196" s="19">
        <f t="shared" si="113"/>
        <v>15.176758990240605</v>
      </c>
      <c r="W196" s="19">
        <f t="shared" si="114"/>
        <v>94.246692227617729</v>
      </c>
      <c r="X196" s="8">
        <f t="shared" si="140"/>
        <v>5</v>
      </c>
      <c r="Y196" s="4">
        <f t="shared" si="115"/>
        <v>12</v>
      </c>
      <c r="Z196" s="8">
        <f t="shared" si="141"/>
        <v>1016.8</v>
      </c>
      <c r="AA196" s="4">
        <f t="shared" si="142"/>
        <v>0</v>
      </c>
      <c r="AB196" s="4">
        <f t="shared" si="143"/>
        <v>0</v>
      </c>
      <c r="AC196" s="4" t="str">
        <f t="shared" si="144"/>
        <v>G0</v>
      </c>
      <c r="AD196" s="4">
        <f t="shared" si="145"/>
        <v>0</v>
      </c>
      <c r="AE196" s="4">
        <f t="shared" si="146"/>
        <v>16.89999999999997</v>
      </c>
      <c r="AF196" s="19">
        <f t="shared" si="116"/>
        <v>3.7384952577718442</v>
      </c>
      <c r="AG196" s="19">
        <f t="shared" si="117"/>
        <v>0.31415926535897931</v>
      </c>
      <c r="AH196" s="19"/>
      <c r="AI196" s="19">
        <f t="shared" si="118"/>
        <v>15.187582771762983</v>
      </c>
      <c r="AJ196" s="19">
        <f t="shared" si="119"/>
        <v>93.137498664436322</v>
      </c>
      <c r="AK196" s="19"/>
      <c r="AL196" s="19">
        <f t="shared" si="120"/>
        <v>5.2975110316954925</v>
      </c>
      <c r="AM196" s="19">
        <f t="shared" si="121"/>
        <v>-7.7950507682034225</v>
      </c>
      <c r="AN196" s="19">
        <f t="shared" si="147"/>
        <v>9.4247779607693776</v>
      </c>
      <c r="AO196" s="19">
        <f t="shared" si="148"/>
        <v>-0.97389372261284546</v>
      </c>
      <c r="AP196" s="19">
        <f t="shared" si="149"/>
        <v>-55.800000000000551</v>
      </c>
      <c r="AQ196" s="19">
        <f t="shared" si="166"/>
        <v>158.32975850315225</v>
      </c>
      <c r="AR196" s="19">
        <f t="shared" si="150"/>
        <v>-0.49624834456474026</v>
      </c>
      <c r="AS196" s="19">
        <f t="shared" si="151"/>
        <v>-0.33725002671127363</v>
      </c>
      <c r="AT196" s="4" t="s">
        <v>0</v>
      </c>
      <c r="AU196" s="4">
        <f t="shared" si="152"/>
        <v>2502</v>
      </c>
      <c r="AV196" s="19">
        <f t="shared" si="122"/>
        <v>14.691334427198242</v>
      </c>
      <c r="AW196" s="19">
        <f t="shared" si="123"/>
        <v>92.800248637725048</v>
      </c>
      <c r="AX196" s="8">
        <f t="shared" si="153"/>
        <v>5</v>
      </c>
      <c r="AY196" s="4">
        <f t="shared" si="154"/>
        <v>12</v>
      </c>
      <c r="AZ196" s="8">
        <f t="shared" si="155"/>
        <v>1016.9</v>
      </c>
      <c r="BA196" s="4">
        <f t="shared" si="156"/>
        <v>0</v>
      </c>
      <c r="BB196" s="4">
        <f t="shared" si="157"/>
        <v>0</v>
      </c>
      <c r="BC196" s="4" t="str">
        <f t="shared" si="158"/>
        <v>G0</v>
      </c>
      <c r="BD196" s="4">
        <f t="shared" si="159"/>
        <v>0</v>
      </c>
      <c r="BE196" s="19">
        <f t="shared" si="160"/>
        <v>0.9424390387092364</v>
      </c>
      <c r="BF196" s="19">
        <f t="shared" si="161"/>
        <v>1.5257247671669012</v>
      </c>
      <c r="BG196" s="19">
        <f t="shared" si="162"/>
        <v>71.448315222578273</v>
      </c>
      <c r="BH196" s="1" t="str">
        <f t="shared" si="163"/>
        <v>T,2501,15.2,94.2,5,12,1016.8,0,0,G0,0</v>
      </c>
      <c r="BI196" s="1" t="str">
        <f t="shared" si="164"/>
        <v>T,2502,14.7,92.8,5,12,1016.9,0,0,G0,0</v>
      </c>
      <c r="BJ196" s="1" t="str">
        <f t="shared" si="124"/>
        <v>T,2501,15.2,94.2,5,12,1016.8,0,0,G0,0|T,2502,14.7,92.8,5,12,1016.9,0,0,G0,0|</v>
      </c>
      <c r="BK196" s="1" t="str">
        <f t="shared" si="125"/>
        <v>14.7,93.9,5.0,9.4,0.0,158.3,-57.6,158.3</v>
      </c>
    </row>
    <row r="197" spans="1:63" x14ac:dyDescent="0.2">
      <c r="A197" s="4">
        <f t="shared" si="167"/>
        <v>16.89999999999997</v>
      </c>
      <c r="B197" s="4">
        <f t="shared" si="126"/>
        <v>84.499999999999844</v>
      </c>
      <c r="C197" s="4">
        <f t="shared" si="127"/>
        <v>0</v>
      </c>
      <c r="D197" s="4">
        <v>1</v>
      </c>
      <c r="E197" s="4">
        <f t="shared" si="128"/>
        <v>16.89999999999997</v>
      </c>
      <c r="F197" s="19">
        <f t="shared" si="112"/>
        <v>3.7384952577718442</v>
      </c>
      <c r="G197" s="19">
        <f t="shared" si="129"/>
        <v>0.31415926535897931</v>
      </c>
      <c r="H197" s="19"/>
      <c r="I197" s="19">
        <f t="shared" si="130"/>
        <v>15.187582771762983</v>
      </c>
      <c r="J197" s="19">
        <f t="shared" si="131"/>
        <v>93.137498664436322</v>
      </c>
      <c r="K197" s="19"/>
      <c r="L197" s="19">
        <f t="shared" si="132"/>
        <v>5.2975110316954925</v>
      </c>
      <c r="M197" s="19">
        <f t="shared" si="133"/>
        <v>-7.7950507682034225</v>
      </c>
      <c r="N197" s="19">
        <f t="shared" si="134"/>
        <v>9.4247779607693776</v>
      </c>
      <c r="O197" s="19">
        <f t="shared" si="135"/>
        <v>-0.97389372261284546</v>
      </c>
      <c r="P197" s="19">
        <f t="shared" si="136"/>
        <v>-55.800000000000551</v>
      </c>
      <c r="Q197" s="19">
        <f t="shared" si="165"/>
        <v>159.27219754186149</v>
      </c>
      <c r="R197" s="19">
        <f t="shared" si="137"/>
        <v>0.49624834456474026</v>
      </c>
      <c r="S197" s="19">
        <f t="shared" si="138"/>
        <v>0.33725002671127363</v>
      </c>
      <c r="T197" s="4" t="s">
        <v>0</v>
      </c>
      <c r="U197" s="4">
        <f t="shared" si="139"/>
        <v>2501</v>
      </c>
      <c r="V197" s="19">
        <f t="shared" si="113"/>
        <v>15.683831116327724</v>
      </c>
      <c r="W197" s="19">
        <f t="shared" si="114"/>
        <v>93.474748691147596</v>
      </c>
      <c r="X197" s="8">
        <f t="shared" si="140"/>
        <v>5</v>
      </c>
      <c r="Y197" s="4">
        <f t="shared" si="115"/>
        <v>12</v>
      </c>
      <c r="Z197" s="8">
        <f t="shared" si="141"/>
        <v>1016.9</v>
      </c>
      <c r="AA197" s="4">
        <f t="shared" si="142"/>
        <v>0</v>
      </c>
      <c r="AB197" s="4">
        <f t="shared" si="143"/>
        <v>0</v>
      </c>
      <c r="AC197" s="4" t="str">
        <f t="shared" si="144"/>
        <v>G0</v>
      </c>
      <c r="AD197" s="4">
        <f t="shared" si="145"/>
        <v>0</v>
      </c>
      <c r="AE197" s="4">
        <f t="shared" si="146"/>
        <v>16.999999999999972</v>
      </c>
      <c r="AF197" s="19">
        <f t="shared" si="116"/>
        <v>3.7699111843077429</v>
      </c>
      <c r="AG197" s="19">
        <f t="shared" si="117"/>
        <v>0.31415926535897931</v>
      </c>
      <c r="AH197" s="19"/>
      <c r="AI197" s="19">
        <f t="shared" si="118"/>
        <v>15.729490168751418</v>
      </c>
      <c r="AJ197" s="19">
        <f t="shared" si="119"/>
        <v>92.366442431226034</v>
      </c>
      <c r="AK197" s="19"/>
      <c r="AL197" s="19">
        <f t="shared" si="120"/>
        <v>5.5397454914713009</v>
      </c>
      <c r="AM197" s="19">
        <f t="shared" si="121"/>
        <v>-7.6248055384729394</v>
      </c>
      <c r="AN197" s="19">
        <f t="shared" si="147"/>
        <v>9.4247779607693793</v>
      </c>
      <c r="AO197" s="19">
        <f t="shared" si="148"/>
        <v>-0.94247779607694704</v>
      </c>
      <c r="AP197" s="19">
        <f t="shared" si="149"/>
        <v>-54.000000000000519</v>
      </c>
      <c r="AQ197" s="19">
        <f t="shared" si="166"/>
        <v>159.27219754186149</v>
      </c>
      <c r="AR197" s="19">
        <f t="shared" si="150"/>
        <v>-0.48541019662497165</v>
      </c>
      <c r="AS197" s="19">
        <f t="shared" si="151"/>
        <v>-0.3526711513754795</v>
      </c>
      <c r="AT197" s="4" t="s">
        <v>0</v>
      </c>
      <c r="AU197" s="4">
        <f t="shared" si="152"/>
        <v>2502</v>
      </c>
      <c r="AV197" s="19">
        <f t="shared" si="122"/>
        <v>15.244079972126446</v>
      </c>
      <c r="AW197" s="19">
        <f t="shared" si="123"/>
        <v>92.013771279850559</v>
      </c>
      <c r="AX197" s="8">
        <f t="shared" si="153"/>
        <v>5</v>
      </c>
      <c r="AY197" s="4">
        <f t="shared" si="154"/>
        <v>12</v>
      </c>
      <c r="AZ197" s="8">
        <f t="shared" si="155"/>
        <v>1017</v>
      </c>
      <c r="BA197" s="4">
        <f t="shared" si="156"/>
        <v>0</v>
      </c>
      <c r="BB197" s="4">
        <f t="shared" si="157"/>
        <v>0</v>
      </c>
      <c r="BC197" s="4" t="str">
        <f t="shared" si="158"/>
        <v>G0</v>
      </c>
      <c r="BD197" s="4">
        <f t="shared" si="159"/>
        <v>0</v>
      </c>
      <c r="BE197" s="19">
        <f t="shared" si="160"/>
        <v>0.94243903870925239</v>
      </c>
      <c r="BF197" s="19">
        <f t="shared" si="161"/>
        <v>1.5257247671669112</v>
      </c>
      <c r="BG197" s="19">
        <f t="shared" si="162"/>
        <v>73.248315222578796</v>
      </c>
      <c r="BH197" s="1" t="str">
        <f t="shared" si="163"/>
        <v>T,2501,15.7,93.5,5,12,1016.9,0,0,G0,0</v>
      </c>
      <c r="BI197" s="1" t="str">
        <f t="shared" si="164"/>
        <v>T,2502,15.2,92.0,5,12,1017.0,0,0,G0,0</v>
      </c>
      <c r="BJ197" s="1" t="str">
        <f t="shared" si="124"/>
        <v/>
      </c>
      <c r="BK197" s="1" t="str">
        <f t="shared" si="125"/>
        <v>15.2,93.1,5.0,9.4,0.0,159.3,-55.8,159.3</v>
      </c>
    </row>
    <row r="198" spans="1:63" x14ac:dyDescent="0.2">
      <c r="A198" s="4">
        <f t="shared" si="167"/>
        <v>16.999999999999972</v>
      </c>
      <c r="B198" s="4">
        <f t="shared" si="126"/>
        <v>84.999999999999858</v>
      </c>
      <c r="C198" s="4">
        <f t="shared" si="127"/>
        <v>1</v>
      </c>
      <c r="D198" s="4">
        <v>1</v>
      </c>
      <c r="E198" s="4">
        <f t="shared" si="128"/>
        <v>16.999999999999972</v>
      </c>
      <c r="F198" s="19">
        <f t="shared" si="112"/>
        <v>3.7699111843077429</v>
      </c>
      <c r="G198" s="19">
        <f t="shared" si="129"/>
        <v>0.31415926535897931</v>
      </c>
      <c r="H198" s="19"/>
      <c r="I198" s="19">
        <f t="shared" si="130"/>
        <v>15.729490168751418</v>
      </c>
      <c r="J198" s="19">
        <f t="shared" si="131"/>
        <v>92.366442431226034</v>
      </c>
      <c r="K198" s="19"/>
      <c r="L198" s="19">
        <f t="shared" si="132"/>
        <v>5.5397454914713009</v>
      </c>
      <c r="M198" s="19">
        <f t="shared" si="133"/>
        <v>-7.6248055384729394</v>
      </c>
      <c r="N198" s="19">
        <f t="shared" si="134"/>
        <v>9.4247779607693793</v>
      </c>
      <c r="O198" s="19">
        <f t="shared" si="135"/>
        <v>-0.94247779607694704</v>
      </c>
      <c r="P198" s="19">
        <f t="shared" si="136"/>
        <v>-54.000000000000519</v>
      </c>
      <c r="Q198" s="19">
        <f t="shared" si="165"/>
        <v>160.21463658057073</v>
      </c>
      <c r="R198" s="19">
        <f t="shared" si="137"/>
        <v>0.48541019662497165</v>
      </c>
      <c r="S198" s="19">
        <f t="shared" si="138"/>
        <v>0.3526711513754795</v>
      </c>
      <c r="T198" s="4" t="s">
        <v>0</v>
      </c>
      <c r="U198" s="4">
        <f t="shared" si="139"/>
        <v>2501</v>
      </c>
      <c r="V198" s="19">
        <f t="shared" si="113"/>
        <v>16.214900365376391</v>
      </c>
      <c r="W198" s="19">
        <f t="shared" si="114"/>
        <v>92.719113582601508</v>
      </c>
      <c r="X198" s="8">
        <f t="shared" si="140"/>
        <v>5</v>
      </c>
      <c r="Y198" s="4">
        <f t="shared" si="115"/>
        <v>12</v>
      </c>
      <c r="Z198" s="8">
        <f t="shared" si="141"/>
        <v>1017</v>
      </c>
      <c r="AA198" s="4">
        <f t="shared" si="142"/>
        <v>0</v>
      </c>
      <c r="AB198" s="4">
        <f t="shared" si="143"/>
        <v>0</v>
      </c>
      <c r="AC198" s="4" t="str">
        <f t="shared" si="144"/>
        <v>G0</v>
      </c>
      <c r="AD198" s="4">
        <f t="shared" si="145"/>
        <v>0</v>
      </c>
      <c r="AE198" s="4">
        <f t="shared" si="146"/>
        <v>17.099999999999973</v>
      </c>
      <c r="AF198" s="19">
        <f t="shared" si="116"/>
        <v>3.8013271108436415</v>
      </c>
      <c r="AG198" s="19">
        <f t="shared" si="117"/>
        <v>0.31415926535897931</v>
      </c>
      <c r="AH198" s="19"/>
      <c r="AI198" s="19">
        <f t="shared" si="118"/>
        <v>16.295349628729138</v>
      </c>
      <c r="AJ198" s="19">
        <f t="shared" si="119"/>
        <v>91.612788390410898</v>
      </c>
      <c r="AK198" s="19"/>
      <c r="AL198" s="19">
        <f t="shared" si="120"/>
        <v>5.7765128912686068</v>
      </c>
      <c r="AM198" s="19">
        <f t="shared" si="121"/>
        <v>-7.4470355462299098</v>
      </c>
      <c r="AN198" s="19">
        <f t="shared" si="147"/>
        <v>9.4247779607693793</v>
      </c>
      <c r="AO198" s="19">
        <f t="shared" si="148"/>
        <v>-0.91106186954104829</v>
      </c>
      <c r="AP198" s="19">
        <f t="shared" si="149"/>
        <v>-52.200000000000472</v>
      </c>
      <c r="AQ198" s="19">
        <f t="shared" si="166"/>
        <v>160.21463658057075</v>
      </c>
      <c r="AR198" s="19">
        <f t="shared" si="150"/>
        <v>-0.47409300742541721</v>
      </c>
      <c r="AS198" s="19">
        <f t="shared" si="151"/>
        <v>-0.36774423219178193</v>
      </c>
      <c r="AT198" s="4" t="s">
        <v>0</v>
      </c>
      <c r="AU198" s="4">
        <f t="shared" si="152"/>
        <v>2502</v>
      </c>
      <c r="AV198" s="19">
        <f t="shared" si="122"/>
        <v>15.821256621303721</v>
      </c>
      <c r="AW198" s="19">
        <f t="shared" si="123"/>
        <v>91.245044158219116</v>
      </c>
      <c r="AX198" s="8">
        <f t="shared" si="153"/>
        <v>5</v>
      </c>
      <c r="AY198" s="4">
        <f t="shared" si="154"/>
        <v>12</v>
      </c>
      <c r="AZ198" s="8">
        <f t="shared" si="155"/>
        <v>1017.1</v>
      </c>
      <c r="BA198" s="4">
        <f t="shared" si="156"/>
        <v>0</v>
      </c>
      <c r="BB198" s="4">
        <f t="shared" si="157"/>
        <v>0</v>
      </c>
      <c r="BC198" s="4" t="str">
        <f t="shared" si="158"/>
        <v>G0</v>
      </c>
      <c r="BD198" s="4">
        <f t="shared" si="159"/>
        <v>0</v>
      </c>
      <c r="BE198" s="19">
        <f t="shared" si="160"/>
        <v>0.9424390387092727</v>
      </c>
      <c r="BF198" s="19">
        <f t="shared" si="161"/>
        <v>1.5257247671669314</v>
      </c>
      <c r="BG198" s="19">
        <f t="shared" si="162"/>
        <v>75.048315222579234</v>
      </c>
      <c r="BH198" s="1" t="str">
        <f t="shared" si="163"/>
        <v>T,2501,16.2,92.7,5,12,1017.0,0,0,G0,0</v>
      </c>
      <c r="BI198" s="1" t="str">
        <f t="shared" si="164"/>
        <v>T,2502,15.8,91.2,5,12,1017.1,0,0,G0,0</v>
      </c>
      <c r="BJ198" s="1" t="str">
        <f t="shared" si="124"/>
        <v>T,2501,16.2,92.7,5,12,1017.0,0,0,G0,0|T,2502,15.8,91.2,5,12,1017.1,0,0,G0,0|</v>
      </c>
      <c r="BK198" s="1" t="str">
        <f t="shared" si="125"/>
        <v>15.7,92.4,5.0,9.4,0.0,160.2,-54.0,160.2</v>
      </c>
    </row>
    <row r="199" spans="1:63" x14ac:dyDescent="0.2">
      <c r="A199" s="4">
        <f t="shared" si="167"/>
        <v>17.099999999999973</v>
      </c>
      <c r="B199" s="4">
        <f t="shared" si="126"/>
        <v>85.499999999999858</v>
      </c>
      <c r="C199" s="4">
        <f t="shared" si="127"/>
        <v>0</v>
      </c>
      <c r="D199" s="4">
        <v>1</v>
      </c>
      <c r="E199" s="4">
        <f t="shared" si="128"/>
        <v>17.099999999999973</v>
      </c>
      <c r="F199" s="19">
        <f t="shared" si="112"/>
        <v>3.8013271108436415</v>
      </c>
      <c r="G199" s="19">
        <f t="shared" si="129"/>
        <v>0.31415926535897931</v>
      </c>
      <c r="H199" s="19"/>
      <c r="I199" s="19">
        <f t="shared" si="130"/>
        <v>16.295349628729138</v>
      </c>
      <c r="J199" s="19">
        <f t="shared" si="131"/>
        <v>91.612788390410898</v>
      </c>
      <c r="K199" s="19"/>
      <c r="L199" s="19">
        <f t="shared" si="132"/>
        <v>5.7765128912686068</v>
      </c>
      <c r="M199" s="19">
        <f t="shared" si="133"/>
        <v>-7.4470355462299098</v>
      </c>
      <c r="N199" s="19">
        <f t="shared" si="134"/>
        <v>9.4247779607693793</v>
      </c>
      <c r="O199" s="19">
        <f t="shared" si="135"/>
        <v>-0.91106186954104829</v>
      </c>
      <c r="P199" s="19">
        <f t="shared" si="136"/>
        <v>-52.200000000000472</v>
      </c>
      <c r="Q199" s="19">
        <f t="shared" si="165"/>
        <v>161.15707561927999</v>
      </c>
      <c r="R199" s="19">
        <f t="shared" si="137"/>
        <v>0.47409300742541721</v>
      </c>
      <c r="S199" s="19">
        <f t="shared" si="138"/>
        <v>0.36774423219178193</v>
      </c>
      <c r="T199" s="4" t="s">
        <v>0</v>
      </c>
      <c r="U199" s="4">
        <f t="shared" si="139"/>
        <v>2501</v>
      </c>
      <c r="V199" s="19">
        <f t="shared" si="113"/>
        <v>16.769442636154555</v>
      </c>
      <c r="W199" s="19">
        <f t="shared" si="114"/>
        <v>91.980532622602681</v>
      </c>
      <c r="X199" s="8">
        <f t="shared" si="140"/>
        <v>5</v>
      </c>
      <c r="Y199" s="4">
        <f t="shared" si="115"/>
        <v>12</v>
      </c>
      <c r="Z199" s="8">
        <f t="shared" si="141"/>
        <v>1017.1</v>
      </c>
      <c r="AA199" s="4">
        <f t="shared" si="142"/>
        <v>0</v>
      </c>
      <c r="AB199" s="4">
        <f t="shared" si="143"/>
        <v>0</v>
      </c>
      <c r="AC199" s="4" t="str">
        <f t="shared" si="144"/>
        <v>G0</v>
      </c>
      <c r="AD199" s="4">
        <f t="shared" si="145"/>
        <v>0</v>
      </c>
      <c r="AE199" s="4">
        <f t="shared" si="146"/>
        <v>17.199999999999974</v>
      </c>
      <c r="AF199" s="19">
        <f t="shared" si="116"/>
        <v>3.8327430373795393</v>
      </c>
      <c r="AG199" s="19">
        <f t="shared" si="117"/>
        <v>0.31415926535897931</v>
      </c>
      <c r="AH199" s="19"/>
      <c r="AI199" s="19">
        <f t="shared" si="118"/>
        <v>16.88460271672616</v>
      </c>
      <c r="AJ199" s="19">
        <f t="shared" si="119"/>
        <v>90.877280307539507</v>
      </c>
      <c r="AK199" s="19"/>
      <c r="AL199" s="19">
        <f t="shared" si="120"/>
        <v>6.0075795702490762</v>
      </c>
      <c r="AM199" s="19">
        <f t="shared" si="121"/>
        <v>-7.2619162289942558</v>
      </c>
      <c r="AN199" s="19">
        <f t="shared" si="147"/>
        <v>9.4247779607693793</v>
      </c>
      <c r="AO199" s="19">
        <f t="shared" si="148"/>
        <v>-0.87964594300515064</v>
      </c>
      <c r="AP199" s="19">
        <f t="shared" si="149"/>
        <v>-50.400000000000489</v>
      </c>
      <c r="AQ199" s="19">
        <f t="shared" si="166"/>
        <v>161.15707561927999</v>
      </c>
      <c r="AR199" s="19">
        <f t="shared" si="150"/>
        <v>-0.46230794566547678</v>
      </c>
      <c r="AS199" s="19">
        <f t="shared" si="151"/>
        <v>-0.38245439384920982</v>
      </c>
      <c r="AT199" s="4" t="s">
        <v>0</v>
      </c>
      <c r="AU199" s="4">
        <f t="shared" si="152"/>
        <v>2502</v>
      </c>
      <c r="AV199" s="19">
        <f t="shared" si="122"/>
        <v>16.422294771060685</v>
      </c>
      <c r="AW199" s="19">
        <f t="shared" si="123"/>
        <v>90.494825913690292</v>
      </c>
      <c r="AX199" s="8">
        <f t="shared" si="153"/>
        <v>5</v>
      </c>
      <c r="AY199" s="4">
        <f t="shared" si="154"/>
        <v>12</v>
      </c>
      <c r="AZ199" s="8">
        <f t="shared" si="155"/>
        <v>1017.1999999999999</v>
      </c>
      <c r="BA199" s="4">
        <f t="shared" si="156"/>
        <v>0</v>
      </c>
      <c r="BB199" s="4">
        <f t="shared" si="157"/>
        <v>0</v>
      </c>
      <c r="BC199" s="4" t="str">
        <f t="shared" si="158"/>
        <v>G0</v>
      </c>
      <c r="BD199" s="4">
        <f t="shared" si="159"/>
        <v>0</v>
      </c>
      <c r="BE199" s="19">
        <f t="shared" si="160"/>
        <v>0.94243903870922896</v>
      </c>
      <c r="BF199" s="19">
        <f t="shared" si="161"/>
        <v>1.5257247671669074</v>
      </c>
      <c r="BG199" s="19">
        <f t="shared" si="162"/>
        <v>76.848315222578307</v>
      </c>
      <c r="BH199" s="1" t="str">
        <f t="shared" si="163"/>
        <v>T,2501,16.8,92.0,5,12,1017.1,0,0,G0,0</v>
      </c>
      <c r="BI199" s="1" t="str">
        <f t="shared" si="164"/>
        <v>T,2502,16.4,90.5,5,12,1017.2,0,0,G0,0</v>
      </c>
      <c r="BJ199" s="1" t="str">
        <f t="shared" si="124"/>
        <v/>
      </c>
      <c r="BK199" s="1" t="str">
        <f t="shared" si="125"/>
        <v>16.3,91.6,5.0,9.4,0.0,161.2,-52.2,161.2</v>
      </c>
    </row>
    <row r="200" spans="1:63" x14ac:dyDescent="0.2">
      <c r="A200" s="4">
        <f t="shared" si="167"/>
        <v>17.199999999999974</v>
      </c>
      <c r="B200" s="4">
        <f t="shared" si="126"/>
        <v>85.999999999999872</v>
      </c>
      <c r="C200" s="4">
        <f t="shared" si="127"/>
        <v>1</v>
      </c>
      <c r="D200" s="4">
        <v>1</v>
      </c>
      <c r="E200" s="4">
        <f t="shared" si="128"/>
        <v>17.199999999999974</v>
      </c>
      <c r="F200" s="19">
        <f t="shared" si="112"/>
        <v>3.8327430373795393</v>
      </c>
      <c r="G200" s="19">
        <f t="shared" si="129"/>
        <v>0.31415926535897931</v>
      </c>
      <c r="H200" s="19"/>
      <c r="I200" s="19">
        <f t="shared" si="130"/>
        <v>16.88460271672616</v>
      </c>
      <c r="J200" s="19">
        <f t="shared" si="131"/>
        <v>90.877280307539507</v>
      </c>
      <c r="K200" s="19"/>
      <c r="L200" s="19">
        <f t="shared" si="132"/>
        <v>6.0075795702490762</v>
      </c>
      <c r="M200" s="19">
        <f t="shared" si="133"/>
        <v>-7.2619162289942558</v>
      </c>
      <c r="N200" s="19">
        <f t="shared" si="134"/>
        <v>9.4247779607693793</v>
      </c>
      <c r="O200" s="19">
        <f t="shared" si="135"/>
        <v>-0.87964594300515064</v>
      </c>
      <c r="P200" s="19">
        <f t="shared" si="136"/>
        <v>-50.400000000000489</v>
      </c>
      <c r="Q200" s="19">
        <f t="shared" si="165"/>
        <v>162.09951465798923</v>
      </c>
      <c r="R200" s="19">
        <f t="shared" si="137"/>
        <v>0.46230794566547678</v>
      </c>
      <c r="S200" s="19">
        <f t="shared" si="138"/>
        <v>0.38245439384920982</v>
      </c>
      <c r="T200" s="4" t="s">
        <v>0</v>
      </c>
      <c r="U200" s="4">
        <f t="shared" si="139"/>
        <v>2501</v>
      </c>
      <c r="V200" s="19">
        <f t="shared" si="113"/>
        <v>17.346910662391636</v>
      </c>
      <c r="W200" s="19">
        <f t="shared" si="114"/>
        <v>91.259734701388723</v>
      </c>
      <c r="X200" s="8">
        <f t="shared" si="140"/>
        <v>5</v>
      </c>
      <c r="Y200" s="4">
        <f t="shared" si="115"/>
        <v>12</v>
      </c>
      <c r="Z200" s="8">
        <f t="shared" si="141"/>
        <v>1017.1999999999999</v>
      </c>
      <c r="AA200" s="4">
        <f t="shared" si="142"/>
        <v>0</v>
      </c>
      <c r="AB200" s="4">
        <f t="shared" si="143"/>
        <v>0</v>
      </c>
      <c r="AC200" s="4" t="str">
        <f t="shared" si="144"/>
        <v>G0</v>
      </c>
      <c r="AD200" s="4">
        <f t="shared" si="145"/>
        <v>0</v>
      </c>
      <c r="AE200" s="4">
        <f t="shared" si="146"/>
        <v>17.299999999999976</v>
      </c>
      <c r="AF200" s="19">
        <f t="shared" si="116"/>
        <v>3.8641589639154379</v>
      </c>
      <c r="AG200" s="19">
        <f t="shared" si="117"/>
        <v>0.31415926535897931</v>
      </c>
      <c r="AH200" s="19"/>
      <c r="AI200" s="19">
        <f t="shared" si="118"/>
        <v>17.49666791108606</v>
      </c>
      <c r="AJ200" s="19">
        <f t="shared" si="119"/>
        <v>90.16064404029062</v>
      </c>
      <c r="AK200" s="19"/>
      <c r="AL200" s="19">
        <f t="shared" si="120"/>
        <v>6.2327174934975869</v>
      </c>
      <c r="AM200" s="19">
        <f t="shared" si="121"/>
        <v>-7.0696302771823483</v>
      </c>
      <c r="AN200" s="19">
        <f t="shared" si="147"/>
        <v>9.4247779607693793</v>
      </c>
      <c r="AO200" s="19">
        <f t="shared" si="148"/>
        <v>-0.84823001646925189</v>
      </c>
      <c r="AP200" s="19">
        <f t="shared" si="149"/>
        <v>-48.600000000000442</v>
      </c>
      <c r="AQ200" s="19">
        <f t="shared" si="166"/>
        <v>162.09951465798926</v>
      </c>
      <c r="AR200" s="19">
        <f t="shared" si="150"/>
        <v>-0.45006664177827882</v>
      </c>
      <c r="AS200" s="19">
        <f t="shared" si="151"/>
        <v>-0.39678711919418763</v>
      </c>
      <c r="AT200" s="4" t="s">
        <v>0</v>
      </c>
      <c r="AU200" s="4">
        <f t="shared" si="152"/>
        <v>2502</v>
      </c>
      <c r="AV200" s="19">
        <f t="shared" si="122"/>
        <v>17.046601269307782</v>
      </c>
      <c r="AW200" s="19">
        <f t="shared" si="123"/>
        <v>89.763856921096433</v>
      </c>
      <c r="AX200" s="8">
        <f t="shared" si="153"/>
        <v>5</v>
      </c>
      <c r="AY200" s="4">
        <f t="shared" si="154"/>
        <v>12</v>
      </c>
      <c r="AZ200" s="8">
        <f t="shared" si="155"/>
        <v>1017.3</v>
      </c>
      <c r="BA200" s="4">
        <f t="shared" si="156"/>
        <v>0</v>
      </c>
      <c r="BB200" s="4">
        <f t="shared" si="157"/>
        <v>0</v>
      </c>
      <c r="BC200" s="4" t="str">
        <f t="shared" si="158"/>
        <v>G0</v>
      </c>
      <c r="BD200" s="4">
        <f t="shared" si="159"/>
        <v>0</v>
      </c>
      <c r="BE200" s="19">
        <f t="shared" si="160"/>
        <v>0.9424390387092636</v>
      </c>
      <c r="BF200" s="19">
        <f t="shared" si="161"/>
        <v>1.5257247671669292</v>
      </c>
      <c r="BG200" s="19">
        <f t="shared" si="162"/>
        <v>78.648315222579285</v>
      </c>
      <c r="BH200" s="1" t="str">
        <f t="shared" si="163"/>
        <v>T,2501,17.3,91.3,5,12,1017.2,0,0,G0,0</v>
      </c>
      <c r="BI200" s="1" t="str">
        <f t="shared" si="164"/>
        <v>T,2502,17.0,89.8,5,12,1017.3,0,0,G0,0</v>
      </c>
      <c r="BJ200" s="1" t="str">
        <f t="shared" si="124"/>
        <v>T,2501,17.3,91.3,5,12,1017.2,0,0,G0,0|T,2502,17.0,89.8,5,12,1017.3,0,0,G0,0|</v>
      </c>
      <c r="BK200" s="1" t="str">
        <f t="shared" si="125"/>
        <v>16.9,90.9,5.0,9.4,0.0,162.1,-50.4,162.1</v>
      </c>
    </row>
    <row r="201" spans="1:63" x14ac:dyDescent="0.2">
      <c r="A201" s="4">
        <f t="shared" si="167"/>
        <v>17.299999999999976</v>
      </c>
      <c r="B201" s="4">
        <f t="shared" si="126"/>
        <v>86.499999999999872</v>
      </c>
      <c r="C201" s="4">
        <f t="shared" si="127"/>
        <v>0</v>
      </c>
      <c r="D201" s="4">
        <v>1</v>
      </c>
      <c r="E201" s="4">
        <f t="shared" si="128"/>
        <v>17.299999999999976</v>
      </c>
      <c r="F201" s="19">
        <f t="shared" si="112"/>
        <v>3.8641589639154379</v>
      </c>
      <c r="G201" s="19">
        <f t="shared" si="129"/>
        <v>0.31415926535897931</v>
      </c>
      <c r="H201" s="19"/>
      <c r="I201" s="19">
        <f t="shared" si="130"/>
        <v>17.49666791108606</v>
      </c>
      <c r="J201" s="19">
        <f t="shared" si="131"/>
        <v>90.16064404029062</v>
      </c>
      <c r="K201" s="19"/>
      <c r="L201" s="19">
        <f t="shared" si="132"/>
        <v>6.2327174934975869</v>
      </c>
      <c r="M201" s="19">
        <f t="shared" si="133"/>
        <v>-7.0696302771823483</v>
      </c>
      <c r="N201" s="19">
        <f t="shared" si="134"/>
        <v>9.4247779607693793</v>
      </c>
      <c r="O201" s="19">
        <f t="shared" si="135"/>
        <v>-0.84823001646925189</v>
      </c>
      <c r="P201" s="19">
        <f t="shared" si="136"/>
        <v>-48.600000000000442</v>
      </c>
      <c r="Q201" s="19">
        <f t="shared" si="165"/>
        <v>163.0419536966985</v>
      </c>
      <c r="R201" s="19">
        <f t="shared" si="137"/>
        <v>0.45006664177827882</v>
      </c>
      <c r="S201" s="19">
        <f t="shared" si="138"/>
        <v>0.39678711919418763</v>
      </c>
      <c r="T201" s="4" t="s">
        <v>0</v>
      </c>
      <c r="U201" s="4">
        <f t="shared" si="139"/>
        <v>2501</v>
      </c>
      <c r="V201" s="19">
        <f t="shared" si="113"/>
        <v>17.946734552864338</v>
      </c>
      <c r="W201" s="19">
        <f t="shared" si="114"/>
        <v>90.557431159484807</v>
      </c>
      <c r="X201" s="8">
        <f t="shared" si="140"/>
        <v>5</v>
      </c>
      <c r="Y201" s="4">
        <f t="shared" si="115"/>
        <v>12</v>
      </c>
      <c r="Z201" s="8">
        <f t="shared" si="141"/>
        <v>1017.3</v>
      </c>
      <c r="AA201" s="4">
        <f t="shared" si="142"/>
        <v>0</v>
      </c>
      <c r="AB201" s="4">
        <f t="shared" si="143"/>
        <v>0</v>
      </c>
      <c r="AC201" s="4" t="str">
        <f t="shared" si="144"/>
        <v>G0</v>
      </c>
      <c r="AD201" s="4">
        <f t="shared" si="145"/>
        <v>0</v>
      </c>
      <c r="AE201" s="4">
        <f t="shared" si="146"/>
        <v>17.399999999999977</v>
      </c>
      <c r="AF201" s="19">
        <f t="shared" si="116"/>
        <v>3.8955748904513365</v>
      </c>
      <c r="AG201" s="19">
        <f t="shared" si="117"/>
        <v>0.31415926535897931</v>
      </c>
      <c r="AH201" s="19"/>
      <c r="AI201" s="19">
        <f t="shared" si="118"/>
        <v>18.13094117735751</v>
      </c>
      <c r="AJ201" s="19">
        <f t="shared" si="119"/>
        <v>89.46358682213949</v>
      </c>
      <c r="AK201" s="19"/>
      <c r="AL201" s="19">
        <f t="shared" si="120"/>
        <v>6.4517044770651184</v>
      </c>
      <c r="AM201" s="19">
        <f t="shared" si="121"/>
        <v>-6.8703674538136701</v>
      </c>
      <c r="AN201" s="19">
        <f t="shared" si="147"/>
        <v>9.4247779607693793</v>
      </c>
      <c r="AO201" s="19">
        <f t="shared" si="148"/>
        <v>-0.81681408993335325</v>
      </c>
      <c r="AP201" s="19">
        <f t="shared" si="149"/>
        <v>-46.800000000000402</v>
      </c>
      <c r="AQ201" s="19">
        <f t="shared" si="166"/>
        <v>163.04195369669853</v>
      </c>
      <c r="AR201" s="19">
        <f t="shared" si="150"/>
        <v>-0.4373811764528498</v>
      </c>
      <c r="AS201" s="19">
        <f t="shared" si="151"/>
        <v>-0.41072826355721015</v>
      </c>
      <c r="AT201" s="4" t="s">
        <v>0</v>
      </c>
      <c r="AU201" s="4">
        <f t="shared" si="152"/>
        <v>2502</v>
      </c>
      <c r="AV201" s="19">
        <f t="shared" si="122"/>
        <v>17.693560000904661</v>
      </c>
      <c r="AW201" s="19">
        <f t="shared" si="123"/>
        <v>89.052858558582287</v>
      </c>
      <c r="AX201" s="8">
        <f t="shared" si="153"/>
        <v>5</v>
      </c>
      <c r="AY201" s="4">
        <f t="shared" si="154"/>
        <v>12</v>
      </c>
      <c r="AZ201" s="8">
        <f t="shared" si="155"/>
        <v>1017.4</v>
      </c>
      <c r="BA201" s="4">
        <f t="shared" si="156"/>
        <v>0</v>
      </c>
      <c r="BB201" s="4">
        <f t="shared" si="157"/>
        <v>0</v>
      </c>
      <c r="BC201" s="4" t="str">
        <f t="shared" si="158"/>
        <v>G0</v>
      </c>
      <c r="BD201" s="4">
        <f t="shared" si="159"/>
        <v>0</v>
      </c>
      <c r="BE201" s="19">
        <f t="shared" si="160"/>
        <v>0.94243903870926604</v>
      </c>
      <c r="BF201" s="19">
        <f t="shared" si="161"/>
        <v>1.5257247671669218</v>
      </c>
      <c r="BG201" s="19">
        <f t="shared" si="162"/>
        <v>80.448315222579211</v>
      </c>
      <c r="BH201" s="1" t="str">
        <f t="shared" si="163"/>
        <v>T,2501,17.9,90.6,5,12,1017.3,0,0,G0,0</v>
      </c>
      <c r="BI201" s="1" t="str">
        <f t="shared" si="164"/>
        <v>T,2502,17.7,89.1,5,12,1017.4,0,0,G0,0</v>
      </c>
      <c r="BJ201" s="1" t="str">
        <f t="shared" si="124"/>
        <v/>
      </c>
      <c r="BK201" s="1" t="str">
        <f t="shared" si="125"/>
        <v>17.5,90.2,5.0,9.4,0.0,163.0,-48.6,163.0</v>
      </c>
    </row>
    <row r="202" spans="1:63" x14ac:dyDescent="0.2">
      <c r="A202" s="4">
        <f t="shared" si="167"/>
        <v>17.399999999999977</v>
      </c>
      <c r="B202" s="4">
        <f t="shared" si="126"/>
        <v>86.999999999999886</v>
      </c>
      <c r="C202" s="4">
        <f t="shared" si="127"/>
        <v>1</v>
      </c>
      <c r="D202" s="4">
        <v>1</v>
      </c>
      <c r="E202" s="4">
        <f t="shared" si="128"/>
        <v>17.399999999999977</v>
      </c>
      <c r="F202" s="19">
        <f t="shared" si="112"/>
        <v>3.8955748904513365</v>
      </c>
      <c r="G202" s="19">
        <f t="shared" si="129"/>
        <v>0.31415926535897931</v>
      </c>
      <c r="H202" s="19"/>
      <c r="I202" s="19">
        <f t="shared" si="130"/>
        <v>18.13094117735751</v>
      </c>
      <c r="J202" s="19">
        <f t="shared" si="131"/>
        <v>89.46358682213949</v>
      </c>
      <c r="K202" s="19"/>
      <c r="L202" s="19">
        <f t="shared" si="132"/>
        <v>6.4517044770651184</v>
      </c>
      <c r="M202" s="19">
        <f t="shared" si="133"/>
        <v>-6.8703674538136701</v>
      </c>
      <c r="N202" s="19">
        <f t="shared" si="134"/>
        <v>9.4247779607693793</v>
      </c>
      <c r="O202" s="19">
        <f t="shared" si="135"/>
        <v>-0.81681408993335325</v>
      </c>
      <c r="P202" s="19">
        <f t="shared" si="136"/>
        <v>-46.800000000000402</v>
      </c>
      <c r="Q202" s="19">
        <f t="shared" si="165"/>
        <v>163.98439273540777</v>
      </c>
      <c r="R202" s="19">
        <f t="shared" si="137"/>
        <v>0.4373811764528498</v>
      </c>
      <c r="S202" s="19">
        <f t="shared" si="138"/>
        <v>0.41072826355721015</v>
      </c>
      <c r="T202" s="4" t="s">
        <v>0</v>
      </c>
      <c r="U202" s="4">
        <f t="shared" si="139"/>
        <v>2501</v>
      </c>
      <c r="V202" s="19">
        <f t="shared" si="113"/>
        <v>18.568322353810359</v>
      </c>
      <c r="W202" s="19">
        <f t="shared" si="114"/>
        <v>89.874315085696693</v>
      </c>
      <c r="X202" s="8">
        <f t="shared" si="140"/>
        <v>5</v>
      </c>
      <c r="Y202" s="4">
        <f t="shared" si="115"/>
        <v>12</v>
      </c>
      <c r="Z202" s="8">
        <f t="shared" si="141"/>
        <v>1017.4</v>
      </c>
      <c r="AA202" s="4">
        <f t="shared" si="142"/>
        <v>0</v>
      </c>
      <c r="AB202" s="4">
        <f t="shared" si="143"/>
        <v>0</v>
      </c>
      <c r="AC202" s="4" t="str">
        <f t="shared" si="144"/>
        <v>G0</v>
      </c>
      <c r="AD202" s="4">
        <f t="shared" si="145"/>
        <v>0</v>
      </c>
      <c r="AE202" s="4">
        <f t="shared" si="146"/>
        <v>17.499999999999979</v>
      </c>
      <c r="AF202" s="19">
        <f t="shared" si="116"/>
        <v>3.9269908169872343</v>
      </c>
      <c r="AG202" s="19">
        <f t="shared" si="117"/>
        <v>0.31415926535897931</v>
      </c>
      <c r="AH202" s="19"/>
      <c r="AI202" s="19">
        <f t="shared" si="118"/>
        <v>18.786796564403421</v>
      </c>
      <c r="AJ202" s="19">
        <f t="shared" si="119"/>
        <v>88.78679656440373</v>
      </c>
      <c r="AK202" s="19"/>
      <c r="AL202" s="19">
        <f t="shared" si="120"/>
        <v>6.6643244072375003</v>
      </c>
      <c r="AM202" s="19">
        <f t="shared" si="121"/>
        <v>-6.6643244072375971</v>
      </c>
      <c r="AN202" s="19">
        <f t="shared" si="147"/>
        <v>9.4247779607693793</v>
      </c>
      <c r="AO202" s="19">
        <f t="shared" si="148"/>
        <v>-0.7853981633974555</v>
      </c>
      <c r="AP202" s="19">
        <f t="shared" si="149"/>
        <v>-45.000000000000412</v>
      </c>
      <c r="AQ202" s="19">
        <f t="shared" si="166"/>
        <v>163.98439273540777</v>
      </c>
      <c r="AR202" s="19">
        <f t="shared" si="150"/>
        <v>-0.42426406871193151</v>
      </c>
      <c r="AS202" s="19">
        <f t="shared" si="151"/>
        <v>-0.42426406871192546</v>
      </c>
      <c r="AT202" s="4" t="s">
        <v>0</v>
      </c>
      <c r="AU202" s="4">
        <f t="shared" si="152"/>
        <v>2502</v>
      </c>
      <c r="AV202" s="19">
        <f t="shared" si="122"/>
        <v>18.362532495691489</v>
      </c>
      <c r="AW202" s="19">
        <f t="shared" si="123"/>
        <v>88.362532495691809</v>
      </c>
      <c r="AX202" s="8">
        <f t="shared" si="153"/>
        <v>5</v>
      </c>
      <c r="AY202" s="4">
        <f t="shared" si="154"/>
        <v>12</v>
      </c>
      <c r="AZ202" s="8">
        <f t="shared" si="155"/>
        <v>1017.5</v>
      </c>
      <c r="BA202" s="4">
        <f t="shared" si="156"/>
        <v>0</v>
      </c>
      <c r="BB202" s="4">
        <f t="shared" si="157"/>
        <v>0</v>
      </c>
      <c r="BC202" s="4" t="str">
        <f t="shared" si="158"/>
        <v>G0</v>
      </c>
      <c r="BD202" s="4">
        <f t="shared" si="159"/>
        <v>0</v>
      </c>
      <c r="BE202" s="19">
        <f t="shared" si="160"/>
        <v>0.9424390387092304</v>
      </c>
      <c r="BF202" s="19">
        <f t="shared" si="161"/>
        <v>1.5257247671668899</v>
      </c>
      <c r="BG202" s="19">
        <f t="shared" si="162"/>
        <v>82.248315222578327</v>
      </c>
      <c r="BH202" s="1" t="str">
        <f t="shared" si="163"/>
        <v>T,2501,18.6,89.9,5,12,1017.4,0,0,G0,0</v>
      </c>
      <c r="BI202" s="1" t="str">
        <f t="shared" si="164"/>
        <v>T,2502,18.4,88.4,5,12,1017.5,0,0,G0,0</v>
      </c>
      <c r="BJ202" s="1" t="str">
        <f t="shared" si="124"/>
        <v>T,2501,18.6,89.9,5,12,1017.4,0,0,G0,0|T,2502,18.4,88.4,5,12,1017.5,0,0,G0,0|</v>
      </c>
      <c r="BK202" s="1" t="str">
        <f t="shared" si="125"/>
        <v>18.1,89.5,5.0,9.4,0.0,164.0,-46.8,164.0</v>
      </c>
    </row>
    <row r="203" spans="1:63" x14ac:dyDescent="0.2">
      <c r="A203" s="4">
        <f t="shared" si="167"/>
        <v>17.499999999999979</v>
      </c>
      <c r="B203" s="4">
        <f t="shared" si="126"/>
        <v>87.499999999999886</v>
      </c>
      <c r="C203" s="4">
        <f t="shared" si="127"/>
        <v>0</v>
      </c>
      <c r="D203" s="4">
        <v>1</v>
      </c>
      <c r="E203" s="4">
        <f t="shared" si="128"/>
        <v>17.499999999999979</v>
      </c>
      <c r="F203" s="19">
        <f t="shared" si="112"/>
        <v>3.9269908169872343</v>
      </c>
      <c r="G203" s="19">
        <f t="shared" si="129"/>
        <v>0.31415926535897931</v>
      </c>
      <c r="H203" s="19"/>
      <c r="I203" s="19">
        <f t="shared" si="130"/>
        <v>18.786796564403421</v>
      </c>
      <c r="J203" s="19">
        <f t="shared" si="131"/>
        <v>88.78679656440373</v>
      </c>
      <c r="K203" s="19"/>
      <c r="L203" s="19">
        <f t="shared" si="132"/>
        <v>6.6643244072375003</v>
      </c>
      <c r="M203" s="19">
        <f t="shared" si="133"/>
        <v>-6.6643244072375971</v>
      </c>
      <c r="N203" s="19">
        <f t="shared" si="134"/>
        <v>9.4247779607693793</v>
      </c>
      <c r="O203" s="19">
        <f t="shared" si="135"/>
        <v>-0.7853981633974555</v>
      </c>
      <c r="P203" s="19">
        <f t="shared" si="136"/>
        <v>-45.000000000000412</v>
      </c>
      <c r="Q203" s="19">
        <f t="shared" si="165"/>
        <v>164.92683177411701</v>
      </c>
      <c r="R203" s="19">
        <f t="shared" si="137"/>
        <v>0.42426406871193151</v>
      </c>
      <c r="S203" s="19">
        <f t="shared" si="138"/>
        <v>0.42426406871192546</v>
      </c>
      <c r="T203" s="4" t="s">
        <v>0</v>
      </c>
      <c r="U203" s="4">
        <f t="shared" si="139"/>
        <v>2501</v>
      </c>
      <c r="V203" s="19">
        <f t="shared" si="113"/>
        <v>19.211060633115352</v>
      </c>
      <c r="W203" s="19">
        <f t="shared" si="114"/>
        <v>89.21106063311565</v>
      </c>
      <c r="X203" s="8">
        <f t="shared" si="140"/>
        <v>5</v>
      </c>
      <c r="Y203" s="4">
        <f t="shared" si="115"/>
        <v>12</v>
      </c>
      <c r="Z203" s="8">
        <f t="shared" si="141"/>
        <v>1017.5</v>
      </c>
      <c r="AA203" s="4">
        <f t="shared" si="142"/>
        <v>0</v>
      </c>
      <c r="AB203" s="4">
        <f t="shared" si="143"/>
        <v>0</v>
      </c>
      <c r="AC203" s="4" t="str">
        <f t="shared" si="144"/>
        <v>G0</v>
      </c>
      <c r="AD203" s="4">
        <f t="shared" si="145"/>
        <v>0</v>
      </c>
      <c r="AE203" s="4">
        <f t="shared" si="146"/>
        <v>17.59999999999998</v>
      </c>
      <c r="AF203" s="19">
        <f t="shared" si="116"/>
        <v>3.9584067435231329</v>
      </c>
      <c r="AG203" s="19">
        <f t="shared" si="117"/>
        <v>0.31415926535897931</v>
      </c>
      <c r="AH203" s="19"/>
      <c r="AI203" s="19">
        <f t="shared" si="118"/>
        <v>19.463586822139195</v>
      </c>
      <c r="AJ203" s="19">
        <f t="shared" si="119"/>
        <v>88.130941177357784</v>
      </c>
      <c r="AK203" s="19"/>
      <c r="AL203" s="19">
        <f t="shared" si="120"/>
        <v>6.8703674538135813</v>
      </c>
      <c r="AM203" s="19">
        <f t="shared" si="121"/>
        <v>-6.4517044770652126</v>
      </c>
      <c r="AN203" s="19">
        <f t="shared" si="147"/>
        <v>9.4247779607693793</v>
      </c>
      <c r="AO203" s="19">
        <f t="shared" si="148"/>
        <v>-0.75398223686155708</v>
      </c>
      <c r="AP203" s="19">
        <f t="shared" si="149"/>
        <v>-43.200000000000387</v>
      </c>
      <c r="AQ203" s="19">
        <f t="shared" si="166"/>
        <v>164.92683177411703</v>
      </c>
      <c r="AR203" s="19">
        <f t="shared" si="150"/>
        <v>-0.41072826355721614</v>
      </c>
      <c r="AS203" s="19">
        <f t="shared" si="151"/>
        <v>-0.43738117645284413</v>
      </c>
      <c r="AT203" s="4" t="s">
        <v>0</v>
      </c>
      <c r="AU203" s="4">
        <f t="shared" si="152"/>
        <v>2502</v>
      </c>
      <c r="AV203" s="19">
        <f t="shared" si="122"/>
        <v>19.052858558581978</v>
      </c>
      <c r="AW203" s="19">
        <f t="shared" si="123"/>
        <v>87.693560000904938</v>
      </c>
      <c r="AX203" s="8">
        <f t="shared" si="153"/>
        <v>5</v>
      </c>
      <c r="AY203" s="4">
        <f t="shared" si="154"/>
        <v>12</v>
      </c>
      <c r="AZ203" s="8">
        <f t="shared" si="155"/>
        <v>1017.6</v>
      </c>
      <c r="BA203" s="4">
        <f t="shared" si="156"/>
        <v>0</v>
      </c>
      <c r="BB203" s="4">
        <f t="shared" si="157"/>
        <v>0</v>
      </c>
      <c r="BC203" s="4" t="str">
        <f t="shared" si="158"/>
        <v>G0</v>
      </c>
      <c r="BD203" s="4">
        <f t="shared" si="159"/>
        <v>0</v>
      </c>
      <c r="BE203" s="19">
        <f t="shared" si="160"/>
        <v>0.94243903870926526</v>
      </c>
      <c r="BF203" s="19">
        <f t="shared" si="161"/>
        <v>1.5257247671669274</v>
      </c>
      <c r="BG203" s="19">
        <f t="shared" si="162"/>
        <v>84.048315222579106</v>
      </c>
      <c r="BH203" s="1" t="str">
        <f t="shared" si="163"/>
        <v>T,2501,19.2,89.2,5,12,1017.5,0,0,G0,0</v>
      </c>
      <c r="BI203" s="1" t="str">
        <f t="shared" si="164"/>
        <v>T,2502,19.1,87.7,5,12,1017.6,0,0,G0,0</v>
      </c>
      <c r="BJ203" s="1" t="str">
        <f t="shared" si="124"/>
        <v/>
      </c>
      <c r="BK203" s="1" t="str">
        <f t="shared" si="125"/>
        <v>18.8,88.8,5.0,9.4,0.0,164.9,-45.0,164.9</v>
      </c>
    </row>
    <row r="204" spans="1:63" x14ac:dyDescent="0.2">
      <c r="A204" s="4">
        <f t="shared" si="167"/>
        <v>17.59999999999998</v>
      </c>
      <c r="B204" s="4">
        <f t="shared" si="126"/>
        <v>87.999999999999901</v>
      </c>
      <c r="C204" s="4">
        <f t="shared" si="127"/>
        <v>1</v>
      </c>
      <c r="D204" s="4">
        <v>1</v>
      </c>
      <c r="E204" s="4">
        <f t="shared" si="128"/>
        <v>17.59999999999998</v>
      </c>
      <c r="F204" s="19">
        <f t="shared" si="112"/>
        <v>3.9584067435231329</v>
      </c>
      <c r="G204" s="19">
        <f t="shared" si="129"/>
        <v>0.31415926535897931</v>
      </c>
      <c r="H204" s="19"/>
      <c r="I204" s="19">
        <f t="shared" si="130"/>
        <v>19.463586822139195</v>
      </c>
      <c r="J204" s="19">
        <f t="shared" si="131"/>
        <v>88.130941177357784</v>
      </c>
      <c r="K204" s="19"/>
      <c r="L204" s="19">
        <f t="shared" si="132"/>
        <v>6.8703674538135813</v>
      </c>
      <c r="M204" s="19">
        <f t="shared" si="133"/>
        <v>-6.4517044770652126</v>
      </c>
      <c r="N204" s="19">
        <f t="shared" si="134"/>
        <v>9.4247779607693793</v>
      </c>
      <c r="O204" s="19">
        <f t="shared" si="135"/>
        <v>-0.75398223686155708</v>
      </c>
      <c r="P204" s="19">
        <f t="shared" si="136"/>
        <v>-43.200000000000387</v>
      </c>
      <c r="Q204" s="19">
        <f t="shared" si="165"/>
        <v>165.86927081282627</v>
      </c>
      <c r="R204" s="19">
        <f t="shared" si="137"/>
        <v>0.41072826355721614</v>
      </c>
      <c r="S204" s="19">
        <f t="shared" si="138"/>
        <v>0.43738117645284413</v>
      </c>
      <c r="T204" s="4" t="s">
        <v>0</v>
      </c>
      <c r="U204" s="4">
        <f t="shared" si="139"/>
        <v>2501</v>
      </c>
      <c r="V204" s="19">
        <f t="shared" si="113"/>
        <v>19.874315085696413</v>
      </c>
      <c r="W204" s="19">
        <f t="shared" si="114"/>
        <v>88.568322353810629</v>
      </c>
      <c r="X204" s="8">
        <f t="shared" si="140"/>
        <v>5</v>
      </c>
      <c r="Y204" s="4">
        <f t="shared" si="115"/>
        <v>12</v>
      </c>
      <c r="Z204" s="8">
        <f t="shared" si="141"/>
        <v>1017.6</v>
      </c>
      <c r="AA204" s="4">
        <f t="shared" si="142"/>
        <v>0</v>
      </c>
      <c r="AB204" s="4">
        <f t="shared" si="143"/>
        <v>0</v>
      </c>
      <c r="AC204" s="4" t="str">
        <f t="shared" si="144"/>
        <v>G0</v>
      </c>
      <c r="AD204" s="4">
        <f t="shared" si="145"/>
        <v>0</v>
      </c>
      <c r="AE204" s="4">
        <f t="shared" si="146"/>
        <v>17.699999999999982</v>
      </c>
      <c r="AF204" s="19">
        <f t="shared" si="116"/>
        <v>3.9898226700590316</v>
      </c>
      <c r="AG204" s="19">
        <f t="shared" si="117"/>
        <v>0.31415926535897931</v>
      </c>
      <c r="AH204" s="19"/>
      <c r="AI204" s="19">
        <f t="shared" si="118"/>
        <v>20.160644040290311</v>
      </c>
      <c r="AJ204" s="19">
        <f t="shared" si="119"/>
        <v>87.496667911086334</v>
      </c>
      <c r="AK204" s="19"/>
      <c r="AL204" s="19">
        <f t="shared" si="120"/>
        <v>7.0696302771822639</v>
      </c>
      <c r="AM204" s="19">
        <f t="shared" si="121"/>
        <v>-6.2327174934976837</v>
      </c>
      <c r="AN204" s="19">
        <f t="shared" si="147"/>
        <v>9.4247779607693793</v>
      </c>
      <c r="AO204" s="19">
        <f t="shared" si="148"/>
        <v>-0.72256631032565832</v>
      </c>
      <c r="AP204" s="19">
        <f t="shared" si="149"/>
        <v>-41.40000000000034</v>
      </c>
      <c r="AQ204" s="19">
        <f t="shared" si="166"/>
        <v>165.8692708128263</v>
      </c>
      <c r="AR204" s="19">
        <f t="shared" si="150"/>
        <v>-0.39678711919419374</v>
      </c>
      <c r="AS204" s="19">
        <f t="shared" si="151"/>
        <v>-0.45006664177827338</v>
      </c>
      <c r="AT204" s="4" t="s">
        <v>0</v>
      </c>
      <c r="AU204" s="4">
        <f t="shared" si="152"/>
        <v>2502</v>
      </c>
      <c r="AV204" s="19">
        <f t="shared" si="122"/>
        <v>19.763856921096117</v>
      </c>
      <c r="AW204" s="19">
        <f t="shared" si="123"/>
        <v>87.046601269308056</v>
      </c>
      <c r="AX204" s="8">
        <f t="shared" si="153"/>
        <v>5</v>
      </c>
      <c r="AY204" s="4">
        <f t="shared" si="154"/>
        <v>12</v>
      </c>
      <c r="AZ204" s="8">
        <f t="shared" si="155"/>
        <v>1017.6999999999999</v>
      </c>
      <c r="BA204" s="4">
        <f t="shared" si="156"/>
        <v>0</v>
      </c>
      <c r="BB204" s="4">
        <f t="shared" si="157"/>
        <v>0</v>
      </c>
      <c r="BC204" s="4" t="str">
        <f t="shared" si="158"/>
        <v>G0</v>
      </c>
      <c r="BD204" s="4">
        <f t="shared" si="159"/>
        <v>0</v>
      </c>
      <c r="BE204" s="19">
        <f t="shared" si="160"/>
        <v>0.94243903870925549</v>
      </c>
      <c r="BF204" s="19">
        <f t="shared" si="161"/>
        <v>1.5257247671669205</v>
      </c>
      <c r="BG204" s="19">
        <f t="shared" si="162"/>
        <v>85.84831522257916</v>
      </c>
      <c r="BH204" s="1" t="str">
        <f t="shared" si="163"/>
        <v>T,2501,19.9,88.6,5,12,1017.6,0,0,G0,0</v>
      </c>
      <c r="BI204" s="1" t="str">
        <f t="shared" si="164"/>
        <v>T,2502,19.8,87.0,5,12,1017.7,0,0,G0,0</v>
      </c>
      <c r="BJ204" s="1" t="str">
        <f t="shared" si="124"/>
        <v>T,2501,19.9,88.6,5,12,1017.6,0,0,G0,0|T,2502,19.8,87.0,5,12,1017.7,0,0,G0,0|</v>
      </c>
      <c r="BK204" s="1" t="str">
        <f t="shared" si="125"/>
        <v>19.5,88.1,5.0,9.4,0.0,165.9,-43.2,165.9</v>
      </c>
    </row>
    <row r="205" spans="1:63" x14ac:dyDescent="0.2">
      <c r="A205" s="4">
        <f t="shared" si="167"/>
        <v>17.699999999999982</v>
      </c>
      <c r="B205" s="4">
        <f t="shared" si="126"/>
        <v>88.499999999999901</v>
      </c>
      <c r="C205" s="4">
        <f t="shared" si="127"/>
        <v>0</v>
      </c>
      <c r="D205" s="4">
        <v>1</v>
      </c>
      <c r="E205" s="4">
        <f t="shared" si="128"/>
        <v>17.699999999999982</v>
      </c>
      <c r="F205" s="19">
        <f t="shared" si="112"/>
        <v>3.9898226700590316</v>
      </c>
      <c r="G205" s="19">
        <f t="shared" si="129"/>
        <v>0.31415926535897931</v>
      </c>
      <c r="H205" s="19"/>
      <c r="I205" s="19">
        <f t="shared" si="130"/>
        <v>20.160644040290311</v>
      </c>
      <c r="J205" s="19">
        <f t="shared" si="131"/>
        <v>87.496667911086334</v>
      </c>
      <c r="K205" s="19"/>
      <c r="L205" s="19">
        <f t="shared" si="132"/>
        <v>7.0696302771822639</v>
      </c>
      <c r="M205" s="19">
        <f t="shared" si="133"/>
        <v>-6.2327174934976837</v>
      </c>
      <c r="N205" s="19">
        <f t="shared" si="134"/>
        <v>9.4247779607693793</v>
      </c>
      <c r="O205" s="19">
        <f t="shared" si="135"/>
        <v>-0.72256631032565832</v>
      </c>
      <c r="P205" s="19">
        <f t="shared" si="136"/>
        <v>-41.40000000000034</v>
      </c>
      <c r="Q205" s="19">
        <f t="shared" si="165"/>
        <v>166.81170985153554</v>
      </c>
      <c r="R205" s="19">
        <f t="shared" si="137"/>
        <v>0.39678711919419374</v>
      </c>
      <c r="S205" s="19">
        <f t="shared" si="138"/>
        <v>0.45006664177827338</v>
      </c>
      <c r="T205" s="4" t="s">
        <v>0</v>
      </c>
      <c r="U205" s="4">
        <f t="shared" si="139"/>
        <v>2501</v>
      </c>
      <c r="V205" s="19">
        <f t="shared" si="113"/>
        <v>20.557431159484505</v>
      </c>
      <c r="W205" s="19">
        <f t="shared" si="114"/>
        <v>87.946734552864612</v>
      </c>
      <c r="X205" s="8">
        <f t="shared" si="140"/>
        <v>5</v>
      </c>
      <c r="Y205" s="4">
        <f t="shared" si="115"/>
        <v>12</v>
      </c>
      <c r="Z205" s="8">
        <f t="shared" si="141"/>
        <v>1017.6999999999999</v>
      </c>
      <c r="AA205" s="4">
        <f t="shared" si="142"/>
        <v>0</v>
      </c>
      <c r="AB205" s="4">
        <f t="shared" si="143"/>
        <v>0</v>
      </c>
      <c r="AC205" s="4" t="str">
        <f t="shared" si="144"/>
        <v>G0</v>
      </c>
      <c r="AD205" s="4">
        <f t="shared" si="145"/>
        <v>0</v>
      </c>
      <c r="AE205" s="4">
        <f t="shared" si="146"/>
        <v>17.799999999999983</v>
      </c>
      <c r="AF205" s="19">
        <f t="shared" si="116"/>
        <v>4.0212385965949302</v>
      </c>
      <c r="AG205" s="19">
        <f t="shared" si="117"/>
        <v>0.31415926535897931</v>
      </c>
      <c r="AH205" s="19"/>
      <c r="AI205" s="19">
        <f t="shared" si="118"/>
        <v>20.877280307539191</v>
      </c>
      <c r="AJ205" s="19">
        <f t="shared" si="119"/>
        <v>86.88460271672642</v>
      </c>
      <c r="AK205" s="19"/>
      <c r="AL205" s="19">
        <f t="shared" si="120"/>
        <v>7.2619162289941732</v>
      </c>
      <c r="AM205" s="19">
        <f t="shared" si="121"/>
        <v>-6.0075795702491748</v>
      </c>
      <c r="AN205" s="19">
        <f t="shared" si="147"/>
        <v>9.4247779607693793</v>
      </c>
      <c r="AO205" s="19">
        <f t="shared" si="148"/>
        <v>-0.69115038378975968</v>
      </c>
      <c r="AP205" s="19">
        <f t="shared" si="149"/>
        <v>-39.6000000000003</v>
      </c>
      <c r="AQ205" s="19">
        <f t="shared" si="166"/>
        <v>166.81170985153557</v>
      </c>
      <c r="AR205" s="19">
        <f t="shared" si="150"/>
        <v>-0.38245439384921626</v>
      </c>
      <c r="AS205" s="19">
        <f t="shared" si="151"/>
        <v>-0.46230794566547151</v>
      </c>
      <c r="AT205" s="4" t="s">
        <v>0</v>
      </c>
      <c r="AU205" s="4">
        <f t="shared" si="152"/>
        <v>2502</v>
      </c>
      <c r="AV205" s="19">
        <f t="shared" si="122"/>
        <v>20.494825913689976</v>
      </c>
      <c r="AW205" s="19">
        <f t="shared" si="123"/>
        <v>86.422294771060947</v>
      </c>
      <c r="AX205" s="8">
        <f t="shared" si="153"/>
        <v>5</v>
      </c>
      <c r="AY205" s="4">
        <f t="shared" si="154"/>
        <v>12</v>
      </c>
      <c r="AZ205" s="8">
        <f t="shared" si="155"/>
        <v>1017.8</v>
      </c>
      <c r="BA205" s="4">
        <f t="shared" si="156"/>
        <v>0</v>
      </c>
      <c r="BB205" s="4">
        <f t="shared" si="157"/>
        <v>0</v>
      </c>
      <c r="BC205" s="4" t="str">
        <f t="shared" si="158"/>
        <v>G0</v>
      </c>
      <c r="BD205" s="4">
        <f t="shared" si="159"/>
        <v>0</v>
      </c>
      <c r="BE205" s="19">
        <f t="shared" si="160"/>
        <v>0.94243903870926748</v>
      </c>
      <c r="BF205" s="19">
        <f t="shared" si="161"/>
        <v>1.5257247671669349</v>
      </c>
      <c r="BG205" s="19">
        <f t="shared" si="162"/>
        <v>87.648315222579399</v>
      </c>
      <c r="BH205" s="1" t="str">
        <f t="shared" si="163"/>
        <v>T,2501,20.6,87.9,5,12,1017.7,0,0,G0,0</v>
      </c>
      <c r="BI205" s="1" t="str">
        <f t="shared" si="164"/>
        <v>T,2502,20.5,86.4,5,12,1017.8,0,0,G0,0</v>
      </c>
      <c r="BJ205" s="1" t="str">
        <f t="shared" si="124"/>
        <v/>
      </c>
      <c r="BK205" s="1" t="str">
        <f t="shared" si="125"/>
        <v>20.2,87.5,5.0,9.4,0.0,166.8,-41.4,166.8</v>
      </c>
    </row>
    <row r="206" spans="1:63" x14ac:dyDescent="0.2">
      <c r="A206" s="4">
        <f t="shared" si="167"/>
        <v>17.799999999999983</v>
      </c>
      <c r="B206" s="4">
        <f t="shared" si="126"/>
        <v>88.999999999999915</v>
      </c>
      <c r="C206" s="4">
        <f t="shared" si="127"/>
        <v>1</v>
      </c>
      <c r="D206" s="4">
        <v>1</v>
      </c>
      <c r="E206" s="4">
        <f t="shared" si="128"/>
        <v>17.799999999999983</v>
      </c>
      <c r="F206" s="19">
        <f t="shared" si="112"/>
        <v>4.0212385965949302</v>
      </c>
      <c r="G206" s="19">
        <f t="shared" si="129"/>
        <v>0.31415926535897931</v>
      </c>
      <c r="H206" s="19"/>
      <c r="I206" s="19">
        <f t="shared" si="130"/>
        <v>20.877280307539191</v>
      </c>
      <c r="J206" s="19">
        <f t="shared" si="131"/>
        <v>86.88460271672642</v>
      </c>
      <c r="K206" s="19"/>
      <c r="L206" s="19">
        <f t="shared" si="132"/>
        <v>7.2619162289941732</v>
      </c>
      <c r="M206" s="19">
        <f t="shared" si="133"/>
        <v>-6.0075795702491748</v>
      </c>
      <c r="N206" s="19">
        <f t="shared" si="134"/>
        <v>9.4247779607693793</v>
      </c>
      <c r="O206" s="19">
        <f t="shared" si="135"/>
        <v>-0.69115038378975968</v>
      </c>
      <c r="P206" s="19">
        <f t="shared" si="136"/>
        <v>-39.6000000000003</v>
      </c>
      <c r="Q206" s="19">
        <f t="shared" si="165"/>
        <v>167.75414889024481</v>
      </c>
      <c r="R206" s="19">
        <f t="shared" si="137"/>
        <v>0.38245439384921626</v>
      </c>
      <c r="S206" s="19">
        <f t="shared" si="138"/>
        <v>0.46230794566547151</v>
      </c>
      <c r="T206" s="4" t="s">
        <v>0</v>
      </c>
      <c r="U206" s="4">
        <f t="shared" si="139"/>
        <v>2501</v>
      </c>
      <c r="V206" s="19">
        <f t="shared" si="113"/>
        <v>21.259734701388407</v>
      </c>
      <c r="W206" s="19">
        <f t="shared" si="114"/>
        <v>87.346910662391892</v>
      </c>
      <c r="X206" s="8">
        <f t="shared" si="140"/>
        <v>5</v>
      </c>
      <c r="Y206" s="4">
        <f t="shared" si="115"/>
        <v>12</v>
      </c>
      <c r="Z206" s="8">
        <f t="shared" si="141"/>
        <v>1017.8</v>
      </c>
      <c r="AA206" s="4">
        <f t="shared" si="142"/>
        <v>0</v>
      </c>
      <c r="AB206" s="4">
        <f t="shared" si="143"/>
        <v>0</v>
      </c>
      <c r="AC206" s="4" t="str">
        <f t="shared" si="144"/>
        <v>G0</v>
      </c>
      <c r="AD206" s="4">
        <f t="shared" si="145"/>
        <v>0</v>
      </c>
      <c r="AE206" s="4">
        <f t="shared" si="146"/>
        <v>17.899999999999984</v>
      </c>
      <c r="AF206" s="19">
        <f t="shared" si="116"/>
        <v>4.052654523130828</v>
      </c>
      <c r="AG206" s="19">
        <f t="shared" si="117"/>
        <v>0.31415926535897931</v>
      </c>
      <c r="AH206" s="19"/>
      <c r="AI206" s="19">
        <f t="shared" si="118"/>
        <v>21.612788390410579</v>
      </c>
      <c r="AJ206" s="19">
        <f t="shared" si="119"/>
        <v>86.295349628729383</v>
      </c>
      <c r="AK206" s="19"/>
      <c r="AL206" s="19">
        <f t="shared" si="120"/>
        <v>7.4470355462298317</v>
      </c>
      <c r="AM206" s="19">
        <f t="shared" si="121"/>
        <v>-5.776512891268708</v>
      </c>
      <c r="AN206" s="19">
        <f t="shared" si="147"/>
        <v>9.4247779607693793</v>
      </c>
      <c r="AO206" s="19">
        <f t="shared" si="148"/>
        <v>-0.65973445725386193</v>
      </c>
      <c r="AP206" s="19">
        <f t="shared" si="149"/>
        <v>-37.80000000000031</v>
      </c>
      <c r="AQ206" s="19">
        <f t="shared" si="166"/>
        <v>167.75414889024481</v>
      </c>
      <c r="AR206" s="19">
        <f t="shared" si="150"/>
        <v>-0.36774423219178842</v>
      </c>
      <c r="AS206" s="19">
        <f t="shared" si="151"/>
        <v>-0.47409300742541222</v>
      </c>
      <c r="AT206" s="4" t="s">
        <v>0</v>
      </c>
      <c r="AU206" s="4">
        <f t="shared" si="152"/>
        <v>2502</v>
      </c>
      <c r="AV206" s="19">
        <f t="shared" si="122"/>
        <v>21.245044158218789</v>
      </c>
      <c r="AW206" s="19">
        <f t="shared" si="123"/>
        <v>85.821256621303974</v>
      </c>
      <c r="AX206" s="8">
        <f t="shared" si="153"/>
        <v>5</v>
      </c>
      <c r="AY206" s="4">
        <f t="shared" si="154"/>
        <v>12</v>
      </c>
      <c r="AZ206" s="8">
        <f t="shared" si="155"/>
        <v>1017.9</v>
      </c>
      <c r="BA206" s="4">
        <f t="shared" si="156"/>
        <v>0</v>
      </c>
      <c r="BB206" s="4">
        <f t="shared" si="157"/>
        <v>0</v>
      </c>
      <c r="BC206" s="4" t="str">
        <f t="shared" si="158"/>
        <v>G0</v>
      </c>
      <c r="BD206" s="4">
        <f t="shared" si="159"/>
        <v>0</v>
      </c>
      <c r="BE206" s="19">
        <f t="shared" si="160"/>
        <v>0.94243903870923496</v>
      </c>
      <c r="BF206" s="19">
        <f t="shared" si="161"/>
        <v>1.5257247671669074</v>
      </c>
      <c r="BG206" s="19">
        <f t="shared" si="162"/>
        <v>89.448315222578415</v>
      </c>
      <c r="BH206" s="1" t="str">
        <f t="shared" si="163"/>
        <v>T,2501,21.3,87.3,5,12,1017.8,0,0,G0,0</v>
      </c>
      <c r="BI206" s="1" t="str">
        <f t="shared" si="164"/>
        <v>T,2502,21.2,85.8,5,12,1017.9,0,0,G0,0</v>
      </c>
      <c r="BJ206" s="1" t="str">
        <f t="shared" si="124"/>
        <v>T,2501,21.3,87.3,5,12,1017.8,0,0,G0,0|T,2502,21.2,85.8,5,12,1017.9,0,0,G0,0|</v>
      </c>
      <c r="BK206" s="1" t="str">
        <f t="shared" si="125"/>
        <v>20.9,86.9,5.0,9.4,0.0,167.8,-39.6,167.8</v>
      </c>
    </row>
    <row r="207" spans="1:63" x14ac:dyDescent="0.2">
      <c r="A207" s="4">
        <f t="shared" si="167"/>
        <v>17.899999999999984</v>
      </c>
      <c r="B207" s="4">
        <f t="shared" si="126"/>
        <v>89.499999999999915</v>
      </c>
      <c r="C207" s="4">
        <f t="shared" si="127"/>
        <v>0</v>
      </c>
      <c r="D207" s="4">
        <v>1</v>
      </c>
      <c r="E207" s="4">
        <f t="shared" si="128"/>
        <v>17.899999999999984</v>
      </c>
      <c r="F207" s="19">
        <f t="shared" si="112"/>
        <v>4.052654523130828</v>
      </c>
      <c r="G207" s="19">
        <f t="shared" si="129"/>
        <v>0.31415926535897931</v>
      </c>
      <c r="H207" s="19"/>
      <c r="I207" s="19">
        <f t="shared" si="130"/>
        <v>21.612788390410579</v>
      </c>
      <c r="J207" s="19">
        <f t="shared" si="131"/>
        <v>86.295349628729383</v>
      </c>
      <c r="K207" s="19"/>
      <c r="L207" s="19">
        <f t="shared" si="132"/>
        <v>7.4470355462298317</v>
      </c>
      <c r="M207" s="19">
        <f t="shared" si="133"/>
        <v>-5.776512891268708</v>
      </c>
      <c r="N207" s="19">
        <f t="shared" si="134"/>
        <v>9.4247779607693793</v>
      </c>
      <c r="O207" s="19">
        <f t="shared" si="135"/>
        <v>-0.65973445725386193</v>
      </c>
      <c r="P207" s="19">
        <f t="shared" si="136"/>
        <v>-37.80000000000031</v>
      </c>
      <c r="Q207" s="19">
        <f t="shared" si="165"/>
        <v>168.69658792895405</v>
      </c>
      <c r="R207" s="19">
        <f t="shared" si="137"/>
        <v>0.36774423219178842</v>
      </c>
      <c r="S207" s="19">
        <f t="shared" si="138"/>
        <v>0.47409300742541222</v>
      </c>
      <c r="T207" s="4" t="s">
        <v>0</v>
      </c>
      <c r="U207" s="4">
        <f t="shared" si="139"/>
        <v>2501</v>
      </c>
      <c r="V207" s="19">
        <f t="shared" si="113"/>
        <v>21.980532622602368</v>
      </c>
      <c r="W207" s="19">
        <f t="shared" si="114"/>
        <v>86.769442636154793</v>
      </c>
      <c r="X207" s="8">
        <f t="shared" si="140"/>
        <v>5</v>
      </c>
      <c r="Y207" s="4">
        <f t="shared" si="115"/>
        <v>12</v>
      </c>
      <c r="Z207" s="8">
        <f t="shared" si="141"/>
        <v>1017.9</v>
      </c>
      <c r="AA207" s="4">
        <f t="shared" si="142"/>
        <v>0</v>
      </c>
      <c r="AB207" s="4">
        <f t="shared" si="143"/>
        <v>0</v>
      </c>
      <c r="AC207" s="4" t="str">
        <f t="shared" si="144"/>
        <v>G0</v>
      </c>
      <c r="AD207" s="4">
        <f t="shared" si="145"/>
        <v>0</v>
      </c>
      <c r="AE207" s="4">
        <f t="shared" si="146"/>
        <v>17.999999999999986</v>
      </c>
      <c r="AF207" s="19">
        <f t="shared" si="116"/>
        <v>4.0840704496667266</v>
      </c>
      <c r="AG207" s="19">
        <f t="shared" si="117"/>
        <v>0.31415926535897931</v>
      </c>
      <c r="AH207" s="19"/>
      <c r="AI207" s="19">
        <f t="shared" si="118"/>
        <v>22.366442431225696</v>
      </c>
      <c r="AJ207" s="19">
        <f t="shared" si="119"/>
        <v>85.729490168751653</v>
      </c>
      <c r="AK207" s="19"/>
      <c r="AL207" s="19">
        <f t="shared" si="120"/>
        <v>7.624805538472863</v>
      </c>
      <c r="AM207" s="19">
        <f t="shared" si="121"/>
        <v>-5.5397454914714048</v>
      </c>
      <c r="AN207" s="19">
        <f t="shared" si="147"/>
        <v>9.4247779607693793</v>
      </c>
      <c r="AO207" s="19">
        <f t="shared" si="148"/>
        <v>-0.62831853071796329</v>
      </c>
      <c r="AP207" s="19">
        <f t="shared" si="149"/>
        <v>-36.000000000000263</v>
      </c>
      <c r="AQ207" s="19">
        <f t="shared" si="166"/>
        <v>168.69658792895407</v>
      </c>
      <c r="AR207" s="19">
        <f t="shared" si="150"/>
        <v>-0.35267115137548616</v>
      </c>
      <c r="AS207" s="19">
        <f t="shared" si="151"/>
        <v>-0.48541019662496676</v>
      </c>
      <c r="AT207" s="4" t="s">
        <v>0</v>
      </c>
      <c r="AU207" s="4">
        <f t="shared" si="152"/>
        <v>2502</v>
      </c>
      <c r="AV207" s="19">
        <f t="shared" si="122"/>
        <v>22.013771279850211</v>
      </c>
      <c r="AW207" s="19">
        <f t="shared" si="123"/>
        <v>85.244079972126684</v>
      </c>
      <c r="AX207" s="8">
        <f t="shared" si="153"/>
        <v>5</v>
      </c>
      <c r="AY207" s="4">
        <f t="shared" si="154"/>
        <v>12</v>
      </c>
      <c r="AZ207" s="8">
        <f t="shared" si="155"/>
        <v>1018</v>
      </c>
      <c r="BA207" s="4">
        <f t="shared" si="156"/>
        <v>0</v>
      </c>
      <c r="BB207" s="4">
        <f t="shared" si="157"/>
        <v>0</v>
      </c>
      <c r="BC207" s="4" t="str">
        <f t="shared" si="158"/>
        <v>G0</v>
      </c>
      <c r="BD207" s="4">
        <f t="shared" si="159"/>
        <v>0</v>
      </c>
      <c r="BE207" s="19">
        <f t="shared" si="160"/>
        <v>0.94243903870926493</v>
      </c>
      <c r="BF207" s="19">
        <f t="shared" si="161"/>
        <v>1.525724767166925</v>
      </c>
      <c r="BG207" s="19">
        <f t="shared" si="162"/>
        <v>91.248315222579379</v>
      </c>
      <c r="BH207" s="1" t="str">
        <f t="shared" si="163"/>
        <v>T,2501,22.0,86.8,5,12,1017.9,0,0,G0,0</v>
      </c>
      <c r="BI207" s="1" t="str">
        <f t="shared" si="164"/>
        <v>T,2502,22.0,85.2,5,12,1018.0,0,0,G0,0</v>
      </c>
      <c r="BJ207" s="1" t="str">
        <f t="shared" si="124"/>
        <v/>
      </c>
      <c r="BK207" s="1" t="str">
        <f t="shared" si="125"/>
        <v>21.6,86.3,5.0,9.4,0.0,168.7,-37.8,168.7</v>
      </c>
    </row>
    <row r="208" spans="1:63" x14ac:dyDescent="0.2">
      <c r="A208" s="4">
        <f t="shared" si="167"/>
        <v>17.999999999999986</v>
      </c>
      <c r="B208" s="4">
        <f t="shared" si="126"/>
        <v>89.999999999999929</v>
      </c>
      <c r="C208" s="4">
        <f t="shared" si="127"/>
        <v>1</v>
      </c>
      <c r="D208" s="4">
        <v>1</v>
      </c>
      <c r="E208" s="4">
        <f t="shared" si="128"/>
        <v>17.999999999999986</v>
      </c>
      <c r="F208" s="19">
        <f t="shared" si="112"/>
        <v>4.0840704496667266</v>
      </c>
      <c r="G208" s="19">
        <f t="shared" si="129"/>
        <v>0.31415926535897931</v>
      </c>
      <c r="H208" s="19"/>
      <c r="I208" s="19">
        <f t="shared" si="130"/>
        <v>22.366442431225696</v>
      </c>
      <c r="J208" s="19">
        <f t="shared" si="131"/>
        <v>85.729490168751653</v>
      </c>
      <c r="K208" s="19"/>
      <c r="L208" s="19">
        <f t="shared" si="132"/>
        <v>7.624805538472863</v>
      </c>
      <c r="M208" s="19">
        <f t="shared" si="133"/>
        <v>-5.5397454914714048</v>
      </c>
      <c r="N208" s="19">
        <f t="shared" si="134"/>
        <v>9.4247779607693793</v>
      </c>
      <c r="O208" s="19">
        <f t="shared" si="135"/>
        <v>-0.62831853071796329</v>
      </c>
      <c r="P208" s="19">
        <f t="shared" si="136"/>
        <v>-36.000000000000263</v>
      </c>
      <c r="Q208" s="19">
        <f t="shared" si="165"/>
        <v>169.63902696766331</v>
      </c>
      <c r="R208" s="19">
        <f t="shared" si="137"/>
        <v>0.35267115137548616</v>
      </c>
      <c r="S208" s="19">
        <f t="shared" si="138"/>
        <v>0.48541019662496676</v>
      </c>
      <c r="T208" s="4" t="s">
        <v>0</v>
      </c>
      <c r="U208" s="4">
        <f t="shared" si="139"/>
        <v>2501</v>
      </c>
      <c r="V208" s="19">
        <f t="shared" si="113"/>
        <v>22.719113582601182</v>
      </c>
      <c r="W208" s="19">
        <f t="shared" si="114"/>
        <v>86.214900365376621</v>
      </c>
      <c r="X208" s="8">
        <f t="shared" si="140"/>
        <v>5</v>
      </c>
      <c r="Y208" s="4">
        <f t="shared" si="115"/>
        <v>12</v>
      </c>
      <c r="Z208" s="8">
        <f t="shared" si="141"/>
        <v>1018</v>
      </c>
      <c r="AA208" s="4">
        <f t="shared" si="142"/>
        <v>0</v>
      </c>
      <c r="AB208" s="4">
        <f t="shared" si="143"/>
        <v>0</v>
      </c>
      <c r="AC208" s="4" t="str">
        <f t="shared" si="144"/>
        <v>G0</v>
      </c>
      <c r="AD208" s="4">
        <f t="shared" si="145"/>
        <v>0</v>
      </c>
      <c r="AE208" s="4">
        <f t="shared" si="146"/>
        <v>18.099999999999987</v>
      </c>
      <c r="AF208" s="19">
        <f t="shared" si="116"/>
        <v>4.1154863762026253</v>
      </c>
      <c r="AG208" s="19">
        <f t="shared" si="117"/>
        <v>0.31415926535897931</v>
      </c>
      <c r="AH208" s="19"/>
      <c r="AI208" s="19">
        <f t="shared" si="118"/>
        <v>23.137498664435984</v>
      </c>
      <c r="AJ208" s="19">
        <f t="shared" si="119"/>
        <v>85.187582771763203</v>
      </c>
      <c r="AK208" s="19"/>
      <c r="AL208" s="19">
        <f t="shared" si="120"/>
        <v>7.7950507682033514</v>
      </c>
      <c r="AM208" s="19">
        <f t="shared" si="121"/>
        <v>-5.2975110316955982</v>
      </c>
      <c r="AN208" s="19">
        <f t="shared" si="147"/>
        <v>9.4247779607693793</v>
      </c>
      <c r="AO208" s="19">
        <f t="shared" si="148"/>
        <v>-0.59690260418206464</v>
      </c>
      <c r="AP208" s="19">
        <f t="shared" si="149"/>
        <v>-34.200000000000223</v>
      </c>
      <c r="AQ208" s="19">
        <f t="shared" si="166"/>
        <v>169.63902696766334</v>
      </c>
      <c r="AR208" s="19">
        <f t="shared" si="150"/>
        <v>-0.33725002671128029</v>
      </c>
      <c r="AS208" s="19">
        <f t="shared" si="151"/>
        <v>-0.49624834456473577</v>
      </c>
      <c r="AT208" s="4" t="s">
        <v>0</v>
      </c>
      <c r="AU208" s="4">
        <f t="shared" si="152"/>
        <v>2502</v>
      </c>
      <c r="AV208" s="19">
        <f t="shared" si="122"/>
        <v>22.800248637724703</v>
      </c>
      <c r="AW208" s="19">
        <f t="shared" si="123"/>
        <v>84.69133442719847</v>
      </c>
      <c r="AX208" s="8">
        <f t="shared" si="153"/>
        <v>5</v>
      </c>
      <c r="AY208" s="4">
        <f t="shared" si="154"/>
        <v>12</v>
      </c>
      <c r="AZ208" s="8">
        <f t="shared" si="155"/>
        <v>1018.1</v>
      </c>
      <c r="BA208" s="4">
        <f t="shared" si="156"/>
        <v>0</v>
      </c>
      <c r="BB208" s="4">
        <f t="shared" si="157"/>
        <v>0</v>
      </c>
      <c r="BC208" s="4" t="str">
        <f t="shared" si="158"/>
        <v>G0</v>
      </c>
      <c r="BD208" s="4">
        <f t="shared" si="159"/>
        <v>0</v>
      </c>
      <c r="BE208" s="19">
        <f t="shared" si="160"/>
        <v>0.9424390387092606</v>
      </c>
      <c r="BF208" s="19">
        <f t="shared" si="161"/>
        <v>1.5257247671669252</v>
      </c>
      <c r="BG208" s="19">
        <f t="shared" si="162"/>
        <v>93.04831522257922</v>
      </c>
      <c r="BH208" s="1" t="str">
        <f t="shared" si="163"/>
        <v>T,2501,22.7,86.2,5,12,1018.0,0,0,G0,0</v>
      </c>
      <c r="BI208" s="1" t="str">
        <f t="shared" si="164"/>
        <v>T,2502,22.8,84.7,5,12,1018.1,0,0,G0,0</v>
      </c>
      <c r="BJ208" s="1" t="str">
        <f t="shared" si="124"/>
        <v>T,2501,22.7,86.2,5,12,1018.0,0,0,G0,0|T,2502,22.8,84.7,5,12,1018.1,0,0,G0,0|</v>
      </c>
      <c r="BK208" s="1" t="str">
        <f t="shared" si="125"/>
        <v>22.4,85.7,5.0,9.4,0.0,169.6,-36.0,169.6</v>
      </c>
    </row>
    <row r="209" spans="1:63" x14ac:dyDescent="0.2">
      <c r="A209" s="4">
        <f t="shared" si="167"/>
        <v>18.099999999999987</v>
      </c>
      <c r="B209" s="4">
        <f t="shared" si="126"/>
        <v>90.499999999999929</v>
      </c>
      <c r="C209" s="4">
        <f t="shared" si="127"/>
        <v>0</v>
      </c>
      <c r="D209" s="4">
        <v>1</v>
      </c>
      <c r="E209" s="4">
        <f t="shared" si="128"/>
        <v>18.099999999999987</v>
      </c>
      <c r="F209" s="19">
        <f t="shared" si="112"/>
        <v>4.1154863762026253</v>
      </c>
      <c r="G209" s="19">
        <f t="shared" si="129"/>
        <v>0.31415926535897931</v>
      </c>
      <c r="H209" s="19"/>
      <c r="I209" s="19">
        <f t="shared" si="130"/>
        <v>23.137498664435984</v>
      </c>
      <c r="J209" s="19">
        <f t="shared" si="131"/>
        <v>85.187582771763203</v>
      </c>
      <c r="K209" s="19"/>
      <c r="L209" s="19">
        <f t="shared" si="132"/>
        <v>7.7950507682033514</v>
      </c>
      <c r="M209" s="19">
        <f t="shared" si="133"/>
        <v>-5.2975110316955982</v>
      </c>
      <c r="N209" s="19">
        <f t="shared" si="134"/>
        <v>9.4247779607693793</v>
      </c>
      <c r="O209" s="19">
        <f t="shared" si="135"/>
        <v>-0.59690260418206464</v>
      </c>
      <c r="P209" s="19">
        <f t="shared" si="136"/>
        <v>-34.200000000000223</v>
      </c>
      <c r="Q209" s="19">
        <f t="shared" si="165"/>
        <v>170.58146600637258</v>
      </c>
      <c r="R209" s="19">
        <f t="shared" si="137"/>
        <v>0.33725002671128029</v>
      </c>
      <c r="S209" s="19">
        <f t="shared" si="138"/>
        <v>0.49624834456473577</v>
      </c>
      <c r="T209" s="4" t="s">
        <v>0</v>
      </c>
      <c r="U209" s="4">
        <f t="shared" si="139"/>
        <v>2501</v>
      </c>
      <c r="V209" s="19">
        <f t="shared" si="113"/>
        <v>23.474748691147266</v>
      </c>
      <c r="W209" s="19">
        <f t="shared" si="114"/>
        <v>85.683831116327937</v>
      </c>
      <c r="X209" s="8">
        <f t="shared" si="140"/>
        <v>5</v>
      </c>
      <c r="Y209" s="4">
        <f t="shared" si="115"/>
        <v>12</v>
      </c>
      <c r="Z209" s="8">
        <f t="shared" si="141"/>
        <v>1018.1</v>
      </c>
      <c r="AA209" s="4">
        <f t="shared" si="142"/>
        <v>0</v>
      </c>
      <c r="AB209" s="4">
        <f t="shared" si="143"/>
        <v>0</v>
      </c>
      <c r="AC209" s="4" t="str">
        <f t="shared" si="144"/>
        <v>G0</v>
      </c>
      <c r="AD209" s="4">
        <f t="shared" si="145"/>
        <v>0</v>
      </c>
      <c r="AE209" s="4">
        <f t="shared" si="146"/>
        <v>18.199999999999989</v>
      </c>
      <c r="AF209" s="19">
        <f t="shared" si="116"/>
        <v>4.146902302738523</v>
      </c>
      <c r="AG209" s="19">
        <f t="shared" si="117"/>
        <v>0.31415926535897931</v>
      </c>
      <c r="AH209" s="19"/>
      <c r="AI209" s="19">
        <f t="shared" si="118"/>
        <v>23.925196150629997</v>
      </c>
      <c r="AJ209" s="19">
        <f t="shared" si="119"/>
        <v>84.67016223493961</v>
      </c>
      <c r="AK209" s="19"/>
      <c r="AL209" s="19">
        <f t="shared" si="120"/>
        <v>7.9576032239335017</v>
      </c>
      <c r="AM209" s="19">
        <f t="shared" si="121"/>
        <v>-5.0500485681077727</v>
      </c>
      <c r="AN209" s="19">
        <f t="shared" si="147"/>
        <v>9.4247779607693793</v>
      </c>
      <c r="AO209" s="19">
        <f t="shared" si="148"/>
        <v>-0.56548667764616689</v>
      </c>
      <c r="AP209" s="19">
        <f t="shared" si="149"/>
        <v>-32.400000000000233</v>
      </c>
      <c r="AQ209" s="19">
        <f t="shared" si="166"/>
        <v>170.58146600637258</v>
      </c>
      <c r="AR209" s="19">
        <f t="shared" si="150"/>
        <v>-0.32149607698740007</v>
      </c>
      <c r="AS209" s="19">
        <f t="shared" si="151"/>
        <v>-0.50659675530120774</v>
      </c>
      <c r="AT209" s="4" t="s">
        <v>0</v>
      </c>
      <c r="AU209" s="4">
        <f t="shared" si="152"/>
        <v>2502</v>
      </c>
      <c r="AV209" s="19">
        <f t="shared" si="122"/>
        <v>23.603700073642596</v>
      </c>
      <c r="AW209" s="19">
        <f t="shared" si="123"/>
        <v>84.163565479638407</v>
      </c>
      <c r="AX209" s="8">
        <f t="shared" si="153"/>
        <v>5</v>
      </c>
      <c r="AY209" s="4">
        <f t="shared" si="154"/>
        <v>12</v>
      </c>
      <c r="AZ209" s="8">
        <f t="shared" si="155"/>
        <v>1018.2</v>
      </c>
      <c r="BA209" s="4">
        <f t="shared" si="156"/>
        <v>0</v>
      </c>
      <c r="BB209" s="4">
        <f t="shared" si="157"/>
        <v>0</v>
      </c>
      <c r="BC209" s="4" t="str">
        <f t="shared" si="158"/>
        <v>G0</v>
      </c>
      <c r="BD209" s="4">
        <f t="shared" si="159"/>
        <v>0</v>
      </c>
      <c r="BE209" s="19">
        <f t="shared" si="160"/>
        <v>0.9424390387092324</v>
      </c>
      <c r="BF209" s="19">
        <f t="shared" si="161"/>
        <v>1.5257247671668956</v>
      </c>
      <c r="BG209" s="19">
        <f t="shared" si="162"/>
        <v>94.84831522257852</v>
      </c>
      <c r="BH209" s="1" t="str">
        <f t="shared" si="163"/>
        <v>T,2501,23.5,85.7,5,12,1018.1,0,0,G0,0</v>
      </c>
      <c r="BI209" s="1" t="str">
        <f t="shared" si="164"/>
        <v>T,2502,23.6,84.2,5,12,1018.2,0,0,G0,0</v>
      </c>
      <c r="BJ209" s="1" t="str">
        <f t="shared" si="124"/>
        <v/>
      </c>
      <c r="BK209" s="1" t="str">
        <f t="shared" si="125"/>
        <v>23.1,85.2,5.0,9.4,0.0,170.6,-34.2,170.6</v>
      </c>
    </row>
    <row r="210" spans="1:63" x14ac:dyDescent="0.2">
      <c r="A210" s="4">
        <f t="shared" si="167"/>
        <v>18.199999999999989</v>
      </c>
      <c r="B210" s="4">
        <f t="shared" si="126"/>
        <v>90.999999999999943</v>
      </c>
      <c r="C210" s="4">
        <f t="shared" si="127"/>
        <v>1</v>
      </c>
      <c r="D210" s="4">
        <v>1</v>
      </c>
      <c r="E210" s="4">
        <f t="shared" si="128"/>
        <v>18.199999999999989</v>
      </c>
      <c r="F210" s="19">
        <f t="shared" si="112"/>
        <v>4.146902302738523</v>
      </c>
      <c r="G210" s="19">
        <f t="shared" si="129"/>
        <v>0.31415926535897931</v>
      </c>
      <c r="H210" s="19"/>
      <c r="I210" s="19">
        <f t="shared" si="130"/>
        <v>23.925196150629997</v>
      </c>
      <c r="J210" s="19">
        <f t="shared" si="131"/>
        <v>84.67016223493961</v>
      </c>
      <c r="K210" s="19"/>
      <c r="L210" s="19">
        <f t="shared" si="132"/>
        <v>7.9576032239335017</v>
      </c>
      <c r="M210" s="19">
        <f t="shared" si="133"/>
        <v>-5.0500485681077727</v>
      </c>
      <c r="N210" s="19">
        <f t="shared" si="134"/>
        <v>9.4247779607693793</v>
      </c>
      <c r="O210" s="19">
        <f t="shared" si="135"/>
        <v>-0.56548667764616689</v>
      </c>
      <c r="P210" s="19">
        <f t="shared" si="136"/>
        <v>-32.400000000000233</v>
      </c>
      <c r="Q210" s="19">
        <f t="shared" si="165"/>
        <v>171.52390504508182</v>
      </c>
      <c r="R210" s="19">
        <f t="shared" si="137"/>
        <v>0.32149607698740007</v>
      </c>
      <c r="S210" s="19">
        <f t="shared" si="138"/>
        <v>0.50659675530120774</v>
      </c>
      <c r="T210" s="4" t="s">
        <v>0</v>
      </c>
      <c r="U210" s="4">
        <f t="shared" si="139"/>
        <v>2501</v>
      </c>
      <c r="V210" s="19">
        <f t="shared" si="113"/>
        <v>24.246692227617398</v>
      </c>
      <c r="W210" s="19">
        <f t="shared" si="114"/>
        <v>85.176758990240813</v>
      </c>
      <c r="X210" s="8">
        <f t="shared" si="140"/>
        <v>5</v>
      </c>
      <c r="Y210" s="4">
        <f t="shared" si="115"/>
        <v>12</v>
      </c>
      <c r="Z210" s="8">
        <f t="shared" si="141"/>
        <v>1018.2</v>
      </c>
      <c r="AA210" s="4">
        <f t="shared" si="142"/>
        <v>0</v>
      </c>
      <c r="AB210" s="4">
        <f t="shared" si="143"/>
        <v>0</v>
      </c>
      <c r="AC210" s="4" t="str">
        <f t="shared" si="144"/>
        <v>G0</v>
      </c>
      <c r="AD210" s="4">
        <f t="shared" si="145"/>
        <v>0</v>
      </c>
      <c r="AE210" s="4">
        <f t="shared" si="146"/>
        <v>18.29999999999999</v>
      </c>
      <c r="AF210" s="19">
        <f t="shared" si="116"/>
        <v>4.1783182292744216</v>
      </c>
      <c r="AG210" s="19">
        <f t="shared" si="117"/>
        <v>0.31415926535897931</v>
      </c>
      <c r="AH210" s="19"/>
      <c r="AI210" s="19">
        <f t="shared" si="118"/>
        <v>24.728757527488774</v>
      </c>
      <c r="AJ210" s="19">
        <f t="shared" si="119"/>
        <v>84.177739189881748</v>
      </c>
      <c r="AK210" s="19"/>
      <c r="AL210" s="19">
        <f t="shared" si="120"/>
        <v>8.1123024860147144</v>
      </c>
      <c r="AM210" s="19">
        <f t="shared" si="121"/>
        <v>-4.7976023162829691</v>
      </c>
      <c r="AN210" s="19">
        <f t="shared" si="147"/>
        <v>9.4247779607693793</v>
      </c>
      <c r="AO210" s="19">
        <f t="shared" si="148"/>
        <v>-0.53407075111026814</v>
      </c>
      <c r="AP210" s="19">
        <f t="shared" si="149"/>
        <v>-30.60000000000019</v>
      </c>
      <c r="AQ210" s="19">
        <f t="shared" si="166"/>
        <v>171.52390504508185</v>
      </c>
      <c r="AR210" s="19">
        <f t="shared" si="150"/>
        <v>-0.30542484945022447</v>
      </c>
      <c r="AS210" s="19">
        <f t="shared" si="151"/>
        <v>-0.51644521620236516</v>
      </c>
      <c r="AT210" s="4" t="s">
        <v>0</v>
      </c>
      <c r="AU210" s="4">
        <f t="shared" si="152"/>
        <v>2502</v>
      </c>
      <c r="AV210" s="19">
        <f t="shared" si="122"/>
        <v>24.423332678038548</v>
      </c>
      <c r="AW210" s="19">
        <f t="shared" si="123"/>
        <v>83.661293973679378</v>
      </c>
      <c r="AX210" s="8">
        <f t="shared" si="153"/>
        <v>5</v>
      </c>
      <c r="AY210" s="4">
        <f t="shared" si="154"/>
        <v>12</v>
      </c>
      <c r="AZ210" s="8">
        <f t="shared" si="155"/>
        <v>1018.3</v>
      </c>
      <c r="BA210" s="4">
        <f t="shared" si="156"/>
        <v>0</v>
      </c>
      <c r="BB210" s="4">
        <f t="shared" si="157"/>
        <v>0</v>
      </c>
      <c r="BC210" s="4" t="str">
        <f t="shared" si="158"/>
        <v>G0</v>
      </c>
      <c r="BD210" s="4">
        <f t="shared" si="159"/>
        <v>0</v>
      </c>
      <c r="BE210" s="19">
        <f t="shared" si="160"/>
        <v>0.94243903870925838</v>
      </c>
      <c r="BF210" s="19">
        <f t="shared" si="161"/>
        <v>1.5257247671669159</v>
      </c>
      <c r="BG210" s="19">
        <f t="shared" si="162"/>
        <v>96.648315222579356</v>
      </c>
      <c r="BH210" s="1" t="str">
        <f t="shared" si="163"/>
        <v>T,2501,24.2,85.2,5,12,1018.2,0,0,G0,0</v>
      </c>
      <c r="BI210" s="1" t="str">
        <f t="shared" si="164"/>
        <v>T,2502,24.4,83.7,5,12,1018.3,0,0,G0,0</v>
      </c>
      <c r="BJ210" s="1" t="str">
        <f t="shared" si="124"/>
        <v>T,2501,24.2,85.2,5,12,1018.2,0,0,G0,0|T,2502,24.4,83.7,5,12,1018.3,0,0,G0,0|</v>
      </c>
      <c r="BK210" s="1" t="str">
        <f t="shared" si="125"/>
        <v>23.9,84.7,5.0,9.4,0.0,171.5,-32.4,171.5</v>
      </c>
    </row>
    <row r="211" spans="1:63" x14ac:dyDescent="0.2">
      <c r="A211" s="4">
        <f t="shared" si="167"/>
        <v>18.29999999999999</v>
      </c>
      <c r="B211" s="4">
        <f t="shared" si="126"/>
        <v>91.499999999999943</v>
      </c>
      <c r="C211" s="4">
        <f t="shared" si="127"/>
        <v>0</v>
      </c>
      <c r="D211" s="4">
        <v>1</v>
      </c>
      <c r="E211" s="4">
        <f t="shared" si="128"/>
        <v>18.29999999999999</v>
      </c>
      <c r="F211" s="19">
        <f t="shared" si="112"/>
        <v>4.1783182292744216</v>
      </c>
      <c r="G211" s="19">
        <f t="shared" si="129"/>
        <v>0.31415926535897931</v>
      </c>
      <c r="H211" s="19"/>
      <c r="I211" s="19">
        <f t="shared" si="130"/>
        <v>24.728757527488774</v>
      </c>
      <c r="J211" s="19">
        <f t="shared" si="131"/>
        <v>84.177739189881748</v>
      </c>
      <c r="K211" s="19"/>
      <c r="L211" s="19">
        <f t="shared" si="132"/>
        <v>8.1123024860147144</v>
      </c>
      <c r="M211" s="19">
        <f t="shared" si="133"/>
        <v>-4.7976023162829691</v>
      </c>
      <c r="N211" s="19">
        <f t="shared" si="134"/>
        <v>9.4247779607693793</v>
      </c>
      <c r="O211" s="19">
        <f t="shared" si="135"/>
        <v>-0.53407075111026814</v>
      </c>
      <c r="P211" s="19">
        <f t="shared" si="136"/>
        <v>-30.60000000000019</v>
      </c>
      <c r="Q211" s="19">
        <f t="shared" si="165"/>
        <v>172.46634408379109</v>
      </c>
      <c r="R211" s="19">
        <f t="shared" si="137"/>
        <v>0.30542484945022447</v>
      </c>
      <c r="S211" s="19">
        <f t="shared" si="138"/>
        <v>0.51644521620236516</v>
      </c>
      <c r="T211" s="4" t="s">
        <v>0</v>
      </c>
      <c r="U211" s="4">
        <f t="shared" si="139"/>
        <v>2501</v>
      </c>
      <c r="V211" s="19">
        <f t="shared" si="113"/>
        <v>25.034182376939</v>
      </c>
      <c r="W211" s="19">
        <f t="shared" si="114"/>
        <v>84.694184406084119</v>
      </c>
      <c r="X211" s="8">
        <f t="shared" si="140"/>
        <v>5</v>
      </c>
      <c r="Y211" s="4">
        <f t="shared" si="115"/>
        <v>12</v>
      </c>
      <c r="Z211" s="8">
        <f t="shared" si="141"/>
        <v>1018.3</v>
      </c>
      <c r="AA211" s="4">
        <f t="shared" si="142"/>
        <v>0</v>
      </c>
      <c r="AB211" s="4">
        <f t="shared" si="143"/>
        <v>0</v>
      </c>
      <c r="AC211" s="4" t="str">
        <f t="shared" si="144"/>
        <v>G0</v>
      </c>
      <c r="AD211" s="4">
        <f t="shared" si="145"/>
        <v>0</v>
      </c>
      <c r="AE211" s="4">
        <f t="shared" si="146"/>
        <v>18.399999999999991</v>
      </c>
      <c r="AF211" s="19">
        <f t="shared" si="116"/>
        <v>4.2097341558103203</v>
      </c>
      <c r="AG211" s="19">
        <f t="shared" si="117"/>
        <v>0.31415926535897931</v>
      </c>
      <c r="AH211" s="19"/>
      <c r="AI211" s="19">
        <f t="shared" si="118"/>
        <v>25.547389776948471</v>
      </c>
      <c r="AJ211" s="19">
        <f t="shared" si="119"/>
        <v>83.710799598684133</v>
      </c>
      <c r="AK211" s="19"/>
      <c r="AL211" s="19">
        <f t="shared" si="120"/>
        <v>8.2589958849523786</v>
      </c>
      <c r="AM211" s="19">
        <f t="shared" si="121"/>
        <v>-4.5404214101935416</v>
      </c>
      <c r="AN211" s="19">
        <f t="shared" si="147"/>
        <v>9.4247779607693811</v>
      </c>
      <c r="AO211" s="19">
        <f t="shared" si="148"/>
        <v>-0.5026548245743695</v>
      </c>
      <c r="AP211" s="19">
        <f t="shared" si="149"/>
        <v>-28.80000000000015</v>
      </c>
      <c r="AQ211" s="19">
        <f t="shared" si="166"/>
        <v>172.46634408379111</v>
      </c>
      <c r="AR211" s="19">
        <f t="shared" si="150"/>
        <v>-0.28905220446103053</v>
      </c>
      <c r="AS211" s="19">
        <f t="shared" si="151"/>
        <v>-0.52578400802631742</v>
      </c>
      <c r="AT211" s="4" t="s">
        <v>0</v>
      </c>
      <c r="AU211" s="4">
        <f t="shared" si="152"/>
        <v>2502</v>
      </c>
      <c r="AV211" s="19">
        <f t="shared" si="122"/>
        <v>25.258337572487441</v>
      </c>
      <c r="AW211" s="19">
        <f t="shared" si="123"/>
        <v>83.185015590657812</v>
      </c>
      <c r="AX211" s="8">
        <f t="shared" si="153"/>
        <v>5</v>
      </c>
      <c r="AY211" s="4">
        <f t="shared" si="154"/>
        <v>12</v>
      </c>
      <c r="AZ211" s="8">
        <f t="shared" si="155"/>
        <v>1018.4</v>
      </c>
      <c r="BA211" s="4">
        <f t="shared" si="156"/>
        <v>0</v>
      </c>
      <c r="BB211" s="4">
        <f t="shared" si="157"/>
        <v>0</v>
      </c>
      <c r="BC211" s="4" t="str">
        <f t="shared" si="158"/>
        <v>G0</v>
      </c>
      <c r="BD211" s="4">
        <f t="shared" si="159"/>
        <v>0</v>
      </c>
      <c r="BE211" s="19">
        <f t="shared" si="160"/>
        <v>0.94243903870926249</v>
      </c>
      <c r="BF211" s="19">
        <f t="shared" si="161"/>
        <v>1.5257247671669363</v>
      </c>
      <c r="BG211" s="19">
        <f t="shared" si="162"/>
        <v>98.448315222579268</v>
      </c>
      <c r="BH211" s="1" t="str">
        <f t="shared" si="163"/>
        <v>T,2501,25.0,84.7,5,12,1018.3,0,0,G0,0</v>
      </c>
      <c r="BI211" s="1" t="str">
        <f t="shared" si="164"/>
        <v>T,2502,25.3,83.2,5,12,1018.4,0,0,G0,0</v>
      </c>
      <c r="BJ211" s="1" t="str">
        <f t="shared" si="124"/>
        <v/>
      </c>
      <c r="BK211" s="1" t="str">
        <f t="shared" si="125"/>
        <v>24.7,84.2,5.0,9.4,0.0,172.5,-30.6,172.5</v>
      </c>
    </row>
    <row r="212" spans="1:63" x14ac:dyDescent="0.2">
      <c r="A212" s="4">
        <f t="shared" si="167"/>
        <v>18.399999999999991</v>
      </c>
      <c r="B212" s="4">
        <f t="shared" si="126"/>
        <v>91.999999999999957</v>
      </c>
      <c r="C212" s="4">
        <f t="shared" si="127"/>
        <v>1</v>
      </c>
      <c r="D212" s="4">
        <v>1</v>
      </c>
      <c r="E212" s="4">
        <f t="shared" si="128"/>
        <v>18.399999999999991</v>
      </c>
      <c r="F212" s="19">
        <f t="shared" si="112"/>
        <v>4.2097341558103203</v>
      </c>
      <c r="G212" s="19">
        <f t="shared" si="129"/>
        <v>0.31415926535897931</v>
      </c>
      <c r="H212" s="19"/>
      <c r="I212" s="19">
        <f t="shared" si="130"/>
        <v>25.547389776948471</v>
      </c>
      <c r="J212" s="19">
        <f t="shared" si="131"/>
        <v>83.710799598684133</v>
      </c>
      <c r="K212" s="19"/>
      <c r="L212" s="19">
        <f t="shared" si="132"/>
        <v>8.2589958849523786</v>
      </c>
      <c r="M212" s="19">
        <f t="shared" si="133"/>
        <v>-4.5404214101935416</v>
      </c>
      <c r="N212" s="19">
        <f t="shared" si="134"/>
        <v>9.4247779607693811</v>
      </c>
      <c r="O212" s="19">
        <f t="shared" si="135"/>
        <v>-0.5026548245743695</v>
      </c>
      <c r="P212" s="19">
        <f t="shared" si="136"/>
        <v>-28.80000000000015</v>
      </c>
      <c r="Q212" s="19">
        <f t="shared" si="165"/>
        <v>173.40878312250035</v>
      </c>
      <c r="R212" s="19">
        <f t="shared" si="137"/>
        <v>0.28905220446103053</v>
      </c>
      <c r="S212" s="19">
        <f t="shared" si="138"/>
        <v>0.52578400802631742</v>
      </c>
      <c r="T212" s="4" t="s">
        <v>0</v>
      </c>
      <c r="U212" s="4">
        <f t="shared" si="139"/>
        <v>2501</v>
      </c>
      <c r="V212" s="19">
        <f t="shared" si="113"/>
        <v>25.8364419814095</v>
      </c>
      <c r="W212" s="19">
        <f t="shared" si="114"/>
        <v>84.236583606710454</v>
      </c>
      <c r="X212" s="8">
        <f t="shared" si="140"/>
        <v>5</v>
      </c>
      <c r="Y212" s="4">
        <f t="shared" si="115"/>
        <v>12</v>
      </c>
      <c r="Z212" s="8">
        <f t="shared" si="141"/>
        <v>1018.4</v>
      </c>
      <c r="AA212" s="4">
        <f t="shared" si="142"/>
        <v>0</v>
      </c>
      <c r="AB212" s="4">
        <f t="shared" si="143"/>
        <v>0</v>
      </c>
      <c r="AC212" s="4" t="str">
        <f t="shared" si="144"/>
        <v>G0</v>
      </c>
      <c r="AD212" s="4">
        <f t="shared" si="145"/>
        <v>0</v>
      </c>
      <c r="AE212" s="4">
        <f t="shared" si="146"/>
        <v>18.499999999999993</v>
      </c>
      <c r="AF212" s="19">
        <f t="shared" si="116"/>
        <v>4.241150082346218</v>
      </c>
      <c r="AG212" s="19">
        <f t="shared" si="117"/>
        <v>0.31415926535897931</v>
      </c>
      <c r="AH212" s="19"/>
      <c r="AI212" s="19">
        <f t="shared" si="118"/>
        <v>26.380285007813519</v>
      </c>
      <c r="AJ212" s="19">
        <f t="shared" si="119"/>
        <v>83.269804274348999</v>
      </c>
      <c r="AK212" s="19"/>
      <c r="AL212" s="19">
        <f t="shared" si="120"/>
        <v>8.3975386520722459</v>
      </c>
      <c r="AM212" s="19">
        <f t="shared" si="121"/>
        <v>-4.2787596563439809</v>
      </c>
      <c r="AN212" s="19">
        <f t="shared" si="147"/>
        <v>9.4247779607693793</v>
      </c>
      <c r="AO212" s="19">
        <f t="shared" si="148"/>
        <v>-0.4712388980384718</v>
      </c>
      <c r="AP212" s="19">
        <f t="shared" si="149"/>
        <v>-27.00000000000016</v>
      </c>
      <c r="AQ212" s="19">
        <f t="shared" si="166"/>
        <v>173.40878312250035</v>
      </c>
      <c r="AR212" s="19">
        <f t="shared" si="150"/>
        <v>-0.27239429984372959</v>
      </c>
      <c r="AS212" s="19">
        <f t="shared" si="151"/>
        <v>-0.53460391451301992</v>
      </c>
      <c r="AT212" s="4" t="s">
        <v>0</v>
      </c>
      <c r="AU212" s="4">
        <f t="shared" si="152"/>
        <v>2502</v>
      </c>
      <c r="AV212" s="19">
        <f t="shared" si="122"/>
        <v>26.107890707969791</v>
      </c>
      <c r="AW212" s="19">
        <f t="shared" si="123"/>
        <v>82.735200359835986</v>
      </c>
      <c r="AX212" s="8">
        <f t="shared" si="153"/>
        <v>5</v>
      </c>
      <c r="AY212" s="4">
        <f t="shared" si="154"/>
        <v>12</v>
      </c>
      <c r="AZ212" s="8">
        <f t="shared" si="155"/>
        <v>1018.5</v>
      </c>
      <c r="BA212" s="4">
        <f t="shared" si="156"/>
        <v>0</v>
      </c>
      <c r="BB212" s="4">
        <f t="shared" si="157"/>
        <v>0</v>
      </c>
      <c r="BC212" s="4" t="str">
        <f t="shared" si="158"/>
        <v>G0</v>
      </c>
      <c r="BD212" s="4">
        <f t="shared" si="159"/>
        <v>0</v>
      </c>
      <c r="BE212" s="19">
        <f t="shared" si="160"/>
        <v>0.94243903870923795</v>
      </c>
      <c r="BF212" s="19">
        <f t="shared" si="161"/>
        <v>1.5257247671669105</v>
      </c>
      <c r="BG212" s="19">
        <f t="shared" si="162"/>
        <v>100.2483152225787</v>
      </c>
      <c r="BH212" s="1" t="str">
        <f t="shared" si="163"/>
        <v>T,2501,25.8,84.2,5,12,1018.4,0,0,G0,0</v>
      </c>
      <c r="BI212" s="1" t="str">
        <f t="shared" si="164"/>
        <v>T,2502,26.1,82.7,5,12,1018.5,0,0,G0,0</v>
      </c>
      <c r="BJ212" s="1" t="str">
        <f t="shared" si="124"/>
        <v>T,2501,25.8,84.2,5,12,1018.4,0,0,G0,0|T,2502,26.1,82.7,5,12,1018.5,0,0,G0,0|</v>
      </c>
      <c r="BK212" s="1" t="str">
        <f t="shared" si="125"/>
        <v>25.5,83.7,5.0,9.4,0.0,173.4,-28.8,173.4</v>
      </c>
    </row>
    <row r="213" spans="1:63" x14ac:dyDescent="0.2">
      <c r="A213" s="4">
        <f t="shared" si="167"/>
        <v>18.499999999999993</v>
      </c>
      <c r="B213" s="4">
        <f t="shared" si="126"/>
        <v>92.499999999999957</v>
      </c>
      <c r="C213" s="4">
        <f t="shared" si="127"/>
        <v>0</v>
      </c>
      <c r="D213" s="4">
        <v>1</v>
      </c>
      <c r="E213" s="4">
        <f t="shared" si="128"/>
        <v>18.499999999999993</v>
      </c>
      <c r="F213" s="19">
        <f t="shared" si="112"/>
        <v>4.241150082346218</v>
      </c>
      <c r="G213" s="19">
        <f t="shared" si="129"/>
        <v>0.31415926535897931</v>
      </c>
      <c r="H213" s="19"/>
      <c r="I213" s="19">
        <f t="shared" si="130"/>
        <v>26.380285007813519</v>
      </c>
      <c r="J213" s="19">
        <f t="shared" si="131"/>
        <v>83.269804274348999</v>
      </c>
      <c r="K213" s="19"/>
      <c r="L213" s="19">
        <f t="shared" si="132"/>
        <v>8.3975386520722459</v>
      </c>
      <c r="M213" s="19">
        <f t="shared" si="133"/>
        <v>-4.2787596563439809</v>
      </c>
      <c r="N213" s="19">
        <f t="shared" si="134"/>
        <v>9.4247779607693793</v>
      </c>
      <c r="O213" s="19">
        <f t="shared" si="135"/>
        <v>-0.4712388980384718</v>
      </c>
      <c r="P213" s="19">
        <f t="shared" si="136"/>
        <v>-27.00000000000016</v>
      </c>
      <c r="Q213" s="19">
        <f t="shared" si="165"/>
        <v>174.35122216120959</v>
      </c>
      <c r="R213" s="19">
        <f t="shared" si="137"/>
        <v>0.27239429984372959</v>
      </c>
      <c r="S213" s="19">
        <f t="shared" si="138"/>
        <v>0.53460391451301992</v>
      </c>
      <c r="T213" s="4" t="s">
        <v>0</v>
      </c>
      <c r="U213" s="4">
        <f t="shared" si="139"/>
        <v>2501</v>
      </c>
      <c r="V213" s="19">
        <f t="shared" si="113"/>
        <v>26.652679307657248</v>
      </c>
      <c r="W213" s="19">
        <f t="shared" si="114"/>
        <v>83.804408188862013</v>
      </c>
      <c r="X213" s="8">
        <f t="shared" si="140"/>
        <v>5</v>
      </c>
      <c r="Y213" s="4">
        <f t="shared" si="115"/>
        <v>12</v>
      </c>
      <c r="Z213" s="8">
        <f t="shared" si="141"/>
        <v>1018.5</v>
      </c>
      <c r="AA213" s="4">
        <f t="shared" si="142"/>
        <v>0</v>
      </c>
      <c r="AB213" s="4">
        <f t="shared" si="143"/>
        <v>0</v>
      </c>
      <c r="AC213" s="4" t="str">
        <f t="shared" si="144"/>
        <v>G0</v>
      </c>
      <c r="AD213" s="4">
        <f t="shared" si="145"/>
        <v>0</v>
      </c>
      <c r="AE213" s="4">
        <f t="shared" si="146"/>
        <v>18.599999999999994</v>
      </c>
      <c r="AF213" s="19">
        <f t="shared" si="116"/>
        <v>4.2725660088821167</v>
      </c>
      <c r="AG213" s="19">
        <f t="shared" si="117"/>
        <v>0.31415926535897931</v>
      </c>
      <c r="AH213" s="19"/>
      <c r="AI213" s="19">
        <f t="shared" si="118"/>
        <v>27.226621253047764</v>
      </c>
      <c r="AJ213" s="19">
        <f t="shared" si="119"/>
        <v>82.855188426019438</v>
      </c>
      <c r="AK213" s="19"/>
      <c r="AL213" s="19">
        <f t="shared" si="120"/>
        <v>8.5277940623896509</v>
      </c>
      <c r="AM213" s="19">
        <f t="shared" si="121"/>
        <v>-4.0128752832945143</v>
      </c>
      <c r="AN213" s="19">
        <f t="shared" si="147"/>
        <v>9.4247779607693793</v>
      </c>
      <c r="AO213" s="19">
        <f t="shared" si="148"/>
        <v>-0.43982297150257316</v>
      </c>
      <c r="AP213" s="19">
        <f t="shared" si="149"/>
        <v>-25.20000000000012</v>
      </c>
      <c r="AQ213" s="19">
        <f t="shared" si="166"/>
        <v>174.35122216120962</v>
      </c>
      <c r="AR213" s="19">
        <f t="shared" si="150"/>
        <v>-0.25546757493904471</v>
      </c>
      <c r="AS213" s="19">
        <f t="shared" si="151"/>
        <v>-0.54289623147961108</v>
      </c>
      <c r="AT213" s="4" t="s">
        <v>0</v>
      </c>
      <c r="AU213" s="4">
        <f t="shared" si="152"/>
        <v>2502</v>
      </c>
      <c r="AV213" s="19">
        <f t="shared" si="122"/>
        <v>26.97115367810872</v>
      </c>
      <c r="AW213" s="19">
        <f t="shared" si="123"/>
        <v>82.312292194539822</v>
      </c>
      <c r="AX213" s="8">
        <f t="shared" si="153"/>
        <v>5</v>
      </c>
      <c r="AY213" s="4">
        <f t="shared" si="154"/>
        <v>12</v>
      </c>
      <c r="AZ213" s="8">
        <f t="shared" si="155"/>
        <v>1018.6</v>
      </c>
      <c r="BA213" s="4">
        <f t="shared" si="156"/>
        <v>0</v>
      </c>
      <c r="BB213" s="4">
        <f t="shared" si="157"/>
        <v>0</v>
      </c>
      <c r="BC213" s="4" t="str">
        <f t="shared" si="158"/>
        <v>G0</v>
      </c>
      <c r="BD213" s="4">
        <f t="shared" si="159"/>
        <v>0</v>
      </c>
      <c r="BE213" s="19">
        <f t="shared" si="160"/>
        <v>0.94243903870926349</v>
      </c>
      <c r="BF213" s="19">
        <f t="shared" si="161"/>
        <v>1.5257247671669232</v>
      </c>
      <c r="BG213" s="19">
        <f t="shared" si="162"/>
        <v>102.0483152225796</v>
      </c>
      <c r="BH213" s="1" t="str">
        <f t="shared" si="163"/>
        <v>T,2501,26.7,83.8,5,12,1018.5,0,0,G0,0</v>
      </c>
      <c r="BI213" s="1" t="str">
        <f t="shared" si="164"/>
        <v>T,2502,27.0,82.3,5,12,1018.6,0,0,G0,0</v>
      </c>
      <c r="BJ213" s="1" t="str">
        <f t="shared" si="124"/>
        <v/>
      </c>
      <c r="BK213" s="1" t="str">
        <f t="shared" si="125"/>
        <v>26.4,83.3,5.0,9.4,0.0,174.4,-27.0,174.4</v>
      </c>
    </row>
    <row r="214" spans="1:63" x14ac:dyDescent="0.2">
      <c r="A214" s="4">
        <f t="shared" si="167"/>
        <v>18.599999999999994</v>
      </c>
      <c r="B214" s="4">
        <f t="shared" si="126"/>
        <v>92.999999999999972</v>
      </c>
      <c r="C214" s="4">
        <f t="shared" si="127"/>
        <v>1</v>
      </c>
      <c r="D214" s="4">
        <v>1</v>
      </c>
      <c r="E214" s="4">
        <f t="shared" si="128"/>
        <v>18.599999999999994</v>
      </c>
      <c r="F214" s="19">
        <f t="shared" si="112"/>
        <v>4.2725660088821167</v>
      </c>
      <c r="G214" s="19">
        <f t="shared" si="129"/>
        <v>0.31415926535897931</v>
      </c>
      <c r="H214" s="19"/>
      <c r="I214" s="19">
        <f t="shared" si="130"/>
        <v>27.226621253047764</v>
      </c>
      <c r="J214" s="19">
        <f t="shared" si="131"/>
        <v>82.855188426019438</v>
      </c>
      <c r="K214" s="19"/>
      <c r="L214" s="19">
        <f t="shared" si="132"/>
        <v>8.5277940623896509</v>
      </c>
      <c r="M214" s="19">
        <f t="shared" si="133"/>
        <v>-4.0128752832945143</v>
      </c>
      <c r="N214" s="19">
        <f t="shared" si="134"/>
        <v>9.4247779607693793</v>
      </c>
      <c r="O214" s="19">
        <f t="shared" si="135"/>
        <v>-0.43982297150257316</v>
      </c>
      <c r="P214" s="19">
        <f t="shared" si="136"/>
        <v>-25.20000000000012</v>
      </c>
      <c r="Q214" s="19">
        <f t="shared" si="165"/>
        <v>175.29366119991886</v>
      </c>
      <c r="R214" s="19">
        <f t="shared" si="137"/>
        <v>0.25546757493904471</v>
      </c>
      <c r="S214" s="19">
        <f t="shared" si="138"/>
        <v>0.54289623147961108</v>
      </c>
      <c r="T214" s="4" t="s">
        <v>0</v>
      </c>
      <c r="U214" s="4">
        <f t="shared" si="139"/>
        <v>2501</v>
      </c>
      <c r="V214" s="19">
        <f t="shared" si="113"/>
        <v>27.482088827986807</v>
      </c>
      <c r="W214" s="19">
        <f t="shared" si="114"/>
        <v>83.398084657499055</v>
      </c>
      <c r="X214" s="8">
        <f t="shared" si="140"/>
        <v>5</v>
      </c>
      <c r="Y214" s="4">
        <f t="shared" si="115"/>
        <v>12</v>
      </c>
      <c r="Z214" s="8">
        <f t="shared" si="141"/>
        <v>1018.6</v>
      </c>
      <c r="AA214" s="4">
        <f t="shared" si="142"/>
        <v>0</v>
      </c>
      <c r="AB214" s="4">
        <f t="shared" si="143"/>
        <v>0</v>
      </c>
      <c r="AC214" s="4" t="str">
        <f t="shared" si="144"/>
        <v>G0</v>
      </c>
      <c r="AD214" s="4">
        <f t="shared" si="145"/>
        <v>0</v>
      </c>
      <c r="AE214" s="4">
        <f t="shared" si="146"/>
        <v>18.699999999999996</v>
      </c>
      <c r="AF214" s="19">
        <f t="shared" si="116"/>
        <v>4.3039819354180153</v>
      </c>
      <c r="AG214" s="19">
        <f t="shared" si="117"/>
        <v>0.31415926535897931</v>
      </c>
      <c r="AH214" s="19"/>
      <c r="AI214" s="19">
        <f t="shared" si="118"/>
        <v>28.085563280956542</v>
      </c>
      <c r="AJ214" s="19">
        <f t="shared" si="119"/>
        <v>82.467361229480588</v>
      </c>
      <c r="AK214" s="19"/>
      <c r="AL214" s="19">
        <f t="shared" si="120"/>
        <v>8.6496335695405318</v>
      </c>
      <c r="AM214" s="19">
        <f t="shared" si="121"/>
        <v>-3.7430306868207399</v>
      </c>
      <c r="AN214" s="19">
        <f t="shared" si="147"/>
        <v>9.4247779607693793</v>
      </c>
      <c r="AO214" s="19">
        <f t="shared" si="148"/>
        <v>-0.40840704496667446</v>
      </c>
      <c r="AP214" s="19">
        <f t="shared" si="149"/>
        <v>-23.400000000000077</v>
      </c>
      <c r="AQ214" s="19">
        <f t="shared" si="166"/>
        <v>175.29366119991889</v>
      </c>
      <c r="AR214" s="19">
        <f t="shared" si="150"/>
        <v>-0.23828873438086909</v>
      </c>
      <c r="AS214" s="19">
        <f t="shared" si="151"/>
        <v>-0.55065277541038837</v>
      </c>
      <c r="AT214" s="4" t="s">
        <v>0</v>
      </c>
      <c r="AU214" s="4">
        <f t="shared" si="152"/>
        <v>2502</v>
      </c>
      <c r="AV214" s="19">
        <f t="shared" si="122"/>
        <v>27.847274546575672</v>
      </c>
      <c r="AW214" s="19">
        <f t="shared" si="123"/>
        <v>81.916708454070204</v>
      </c>
      <c r="AX214" s="8">
        <f t="shared" si="153"/>
        <v>5</v>
      </c>
      <c r="AY214" s="4">
        <f t="shared" si="154"/>
        <v>12</v>
      </c>
      <c r="AZ214" s="8">
        <f t="shared" si="155"/>
        <v>1018.7</v>
      </c>
      <c r="BA214" s="4">
        <f t="shared" si="156"/>
        <v>0</v>
      </c>
      <c r="BB214" s="4">
        <f t="shared" si="157"/>
        <v>0</v>
      </c>
      <c r="BC214" s="4" t="str">
        <f t="shared" si="158"/>
        <v>G0</v>
      </c>
      <c r="BD214" s="4">
        <f t="shared" si="159"/>
        <v>0</v>
      </c>
      <c r="BE214" s="19">
        <f t="shared" si="160"/>
        <v>0.94243903870925716</v>
      </c>
      <c r="BF214" s="19">
        <f t="shared" si="161"/>
        <v>1.5257247671669174</v>
      </c>
      <c r="BG214" s="19">
        <f t="shared" si="162"/>
        <v>103.84831522257952</v>
      </c>
      <c r="BH214" s="1" t="str">
        <f t="shared" si="163"/>
        <v>T,2501,27.5,83.4,5,12,1018.6,0,0,G0,0</v>
      </c>
      <c r="BI214" s="1" t="str">
        <f t="shared" si="164"/>
        <v>T,2502,27.8,81.9,5,12,1018.7,0,0,G0,0</v>
      </c>
      <c r="BJ214" s="1" t="str">
        <f t="shared" si="124"/>
        <v>T,2501,27.5,83.4,5,12,1018.6,0,0,G0,0|T,2502,27.8,81.9,5,12,1018.7,0,0,G0,0|</v>
      </c>
      <c r="BK214" s="1" t="str">
        <f t="shared" si="125"/>
        <v>27.2,82.9,5.0,9.4,0.0,175.3,-25.2,175.3</v>
      </c>
    </row>
    <row r="215" spans="1:63" x14ac:dyDescent="0.2">
      <c r="A215" s="4">
        <f t="shared" si="167"/>
        <v>18.699999999999996</v>
      </c>
      <c r="B215" s="4">
        <f t="shared" si="126"/>
        <v>93.499999999999972</v>
      </c>
      <c r="C215" s="4">
        <f t="shared" si="127"/>
        <v>0</v>
      </c>
      <c r="D215" s="4">
        <v>1</v>
      </c>
      <c r="E215" s="4">
        <f t="shared" si="128"/>
        <v>18.699999999999996</v>
      </c>
      <c r="F215" s="19">
        <f t="shared" si="112"/>
        <v>4.3039819354180153</v>
      </c>
      <c r="G215" s="19">
        <f t="shared" si="129"/>
        <v>0.31415926535897931</v>
      </c>
      <c r="H215" s="19"/>
      <c r="I215" s="19">
        <f t="shared" si="130"/>
        <v>28.085563280956542</v>
      </c>
      <c r="J215" s="19">
        <f t="shared" si="131"/>
        <v>82.467361229480588</v>
      </c>
      <c r="K215" s="19"/>
      <c r="L215" s="19">
        <f t="shared" si="132"/>
        <v>8.6496335695405318</v>
      </c>
      <c r="M215" s="19">
        <f t="shared" si="133"/>
        <v>-3.7430306868207399</v>
      </c>
      <c r="N215" s="19">
        <f t="shared" si="134"/>
        <v>9.4247779607693793</v>
      </c>
      <c r="O215" s="19">
        <f t="shared" si="135"/>
        <v>-0.40840704496667446</v>
      </c>
      <c r="P215" s="19">
        <f t="shared" si="136"/>
        <v>-23.400000000000077</v>
      </c>
      <c r="Q215" s="19">
        <f t="shared" si="165"/>
        <v>176.23610023862813</v>
      </c>
      <c r="R215" s="19">
        <f t="shared" si="137"/>
        <v>0.23828873438086909</v>
      </c>
      <c r="S215" s="19">
        <f t="shared" si="138"/>
        <v>0.55065277541038837</v>
      </c>
      <c r="T215" s="4" t="s">
        <v>0</v>
      </c>
      <c r="U215" s="4">
        <f t="shared" si="139"/>
        <v>2501</v>
      </c>
      <c r="V215" s="19">
        <f t="shared" si="113"/>
        <v>28.323852015337412</v>
      </c>
      <c r="W215" s="19">
        <f t="shared" si="114"/>
        <v>83.018014004890972</v>
      </c>
      <c r="X215" s="8">
        <f t="shared" si="140"/>
        <v>5</v>
      </c>
      <c r="Y215" s="4">
        <f t="shared" si="115"/>
        <v>12</v>
      </c>
      <c r="Z215" s="8">
        <f t="shared" si="141"/>
        <v>1018.7</v>
      </c>
      <c r="AA215" s="4">
        <f t="shared" si="142"/>
        <v>0</v>
      </c>
      <c r="AB215" s="4">
        <f t="shared" si="143"/>
        <v>0</v>
      </c>
      <c r="AC215" s="4" t="str">
        <f t="shared" si="144"/>
        <v>G0</v>
      </c>
      <c r="AD215" s="4">
        <f t="shared" si="145"/>
        <v>0</v>
      </c>
      <c r="AE215" s="4">
        <f t="shared" si="146"/>
        <v>18.799999999999997</v>
      </c>
      <c r="AF215" s="19">
        <f t="shared" si="116"/>
        <v>4.335397861953914</v>
      </c>
      <c r="AG215" s="19">
        <f t="shared" si="117"/>
        <v>0.31415926535897931</v>
      </c>
      <c r="AH215" s="19"/>
      <c r="AI215" s="19">
        <f t="shared" si="118"/>
        <v>28.956263419459642</v>
      </c>
      <c r="AJ215" s="19">
        <f t="shared" si="119"/>
        <v>82.106705423352466</v>
      </c>
      <c r="AK215" s="19"/>
      <c r="AL215" s="19">
        <f t="shared" si="120"/>
        <v>8.7629369326411908</v>
      </c>
      <c r="AM215" s="19">
        <f t="shared" si="121"/>
        <v>-3.469492170960645</v>
      </c>
      <c r="AN215" s="19">
        <f t="shared" si="147"/>
        <v>9.4247779607693793</v>
      </c>
      <c r="AO215" s="19">
        <f t="shared" si="148"/>
        <v>-0.37699111843077587</v>
      </c>
      <c r="AP215" s="19">
        <f t="shared" si="149"/>
        <v>-21.600000000000041</v>
      </c>
      <c r="AQ215" s="19">
        <f t="shared" si="166"/>
        <v>176.23610023862815</v>
      </c>
      <c r="AR215" s="19">
        <f t="shared" si="150"/>
        <v>-0.22087473161080715</v>
      </c>
      <c r="AS215" s="19">
        <f t="shared" si="151"/>
        <v>-0.55786589153295063</v>
      </c>
      <c r="AT215" s="4" t="s">
        <v>0</v>
      </c>
      <c r="AU215" s="4">
        <f t="shared" si="152"/>
        <v>2502</v>
      </c>
      <c r="AV215" s="19">
        <f t="shared" si="122"/>
        <v>28.735388687848836</v>
      </c>
      <c r="AW215" s="19">
        <f t="shared" si="123"/>
        <v>81.54883953181951</v>
      </c>
      <c r="AX215" s="8">
        <f t="shared" si="153"/>
        <v>5</v>
      </c>
      <c r="AY215" s="4">
        <f t="shared" si="154"/>
        <v>12</v>
      </c>
      <c r="AZ215" s="8">
        <f t="shared" si="155"/>
        <v>1018.8</v>
      </c>
      <c r="BA215" s="4">
        <f t="shared" si="156"/>
        <v>0</v>
      </c>
      <c r="BB215" s="4">
        <f t="shared" si="157"/>
        <v>0</v>
      </c>
      <c r="BC215" s="4" t="str">
        <f t="shared" si="158"/>
        <v>G0</v>
      </c>
      <c r="BD215" s="4">
        <f t="shared" si="159"/>
        <v>0</v>
      </c>
      <c r="BE215" s="19">
        <f t="shared" si="160"/>
        <v>0.94243903870926471</v>
      </c>
      <c r="BF215" s="19">
        <f t="shared" si="161"/>
        <v>1.5257247671669301</v>
      </c>
      <c r="BG215" s="19">
        <f t="shared" si="162"/>
        <v>105.64831522257953</v>
      </c>
      <c r="BH215" s="1" t="str">
        <f t="shared" si="163"/>
        <v>T,2501,28.3,83.0,5,12,1018.7,0,0,G0,0</v>
      </c>
      <c r="BI215" s="1" t="str">
        <f t="shared" si="164"/>
        <v>T,2502,28.7,81.5,5,12,1018.8,0,0,G0,0</v>
      </c>
      <c r="BJ215" s="1" t="str">
        <f t="shared" si="124"/>
        <v/>
      </c>
      <c r="BK215" s="1" t="str">
        <f t="shared" si="125"/>
        <v>28.1,82.5,5.0,9.4,0.0,176.2,-23.4,176.2</v>
      </c>
    </row>
    <row r="216" spans="1:63" x14ac:dyDescent="0.2">
      <c r="A216" s="4">
        <f t="shared" si="167"/>
        <v>18.799999999999997</v>
      </c>
      <c r="B216" s="4">
        <f t="shared" si="126"/>
        <v>93.999999999999986</v>
      </c>
      <c r="C216" s="4">
        <f t="shared" si="127"/>
        <v>1</v>
      </c>
      <c r="D216" s="4">
        <v>1</v>
      </c>
      <c r="E216" s="4">
        <f t="shared" si="128"/>
        <v>18.799999999999997</v>
      </c>
      <c r="F216" s="19">
        <f t="shared" si="112"/>
        <v>4.335397861953914</v>
      </c>
      <c r="G216" s="19">
        <f t="shared" si="129"/>
        <v>0.31415926535897931</v>
      </c>
      <c r="H216" s="19"/>
      <c r="I216" s="19">
        <f t="shared" si="130"/>
        <v>28.956263419459642</v>
      </c>
      <c r="J216" s="19">
        <f t="shared" si="131"/>
        <v>82.106705423352466</v>
      </c>
      <c r="K216" s="19"/>
      <c r="L216" s="19">
        <f t="shared" si="132"/>
        <v>8.7629369326411908</v>
      </c>
      <c r="M216" s="19">
        <f t="shared" si="133"/>
        <v>-3.469492170960645</v>
      </c>
      <c r="N216" s="19">
        <f t="shared" si="134"/>
        <v>9.4247779607693793</v>
      </c>
      <c r="O216" s="19">
        <f t="shared" si="135"/>
        <v>-0.37699111843077587</v>
      </c>
      <c r="P216" s="19">
        <f t="shared" si="136"/>
        <v>-21.600000000000041</v>
      </c>
      <c r="Q216" s="19">
        <f t="shared" si="165"/>
        <v>177.17853927733739</v>
      </c>
      <c r="R216" s="19">
        <f t="shared" si="137"/>
        <v>0.22087473161080715</v>
      </c>
      <c r="S216" s="19">
        <f t="shared" si="138"/>
        <v>0.55786589153295063</v>
      </c>
      <c r="T216" s="4" t="s">
        <v>0</v>
      </c>
      <c r="U216" s="4">
        <f t="shared" si="139"/>
        <v>2501</v>
      </c>
      <c r="V216" s="19">
        <f t="shared" si="113"/>
        <v>29.177138151070448</v>
      </c>
      <c r="W216" s="19">
        <f t="shared" si="114"/>
        <v>82.664571314885421</v>
      </c>
      <c r="X216" s="8">
        <f t="shared" si="140"/>
        <v>5</v>
      </c>
      <c r="Y216" s="4">
        <f t="shared" si="115"/>
        <v>12</v>
      </c>
      <c r="Z216" s="8">
        <f t="shared" si="141"/>
        <v>1018.8</v>
      </c>
      <c r="AA216" s="4">
        <f t="shared" si="142"/>
        <v>0</v>
      </c>
      <c r="AB216" s="4">
        <f t="shared" si="143"/>
        <v>0</v>
      </c>
      <c r="AC216" s="4" t="str">
        <f t="shared" si="144"/>
        <v>G0</v>
      </c>
      <c r="AD216" s="4">
        <f t="shared" si="145"/>
        <v>0</v>
      </c>
      <c r="AE216" s="4">
        <f t="shared" si="146"/>
        <v>18.899999999999999</v>
      </c>
      <c r="AF216" s="19">
        <f t="shared" si="116"/>
        <v>4.3668137884898117</v>
      </c>
      <c r="AG216" s="19">
        <f t="shared" si="117"/>
        <v>0.31415926535897931</v>
      </c>
      <c r="AH216" s="19"/>
      <c r="AI216" s="19">
        <f t="shared" si="118"/>
        <v>29.837862392641235</v>
      </c>
      <c r="AJ216" s="19">
        <f t="shared" si="119"/>
        <v>81.773576931373242</v>
      </c>
      <c r="AK216" s="19"/>
      <c r="AL216" s="19">
        <f t="shared" si="120"/>
        <v>8.867592334951528</v>
      </c>
      <c r="AM216" s="19">
        <f t="shared" si="121"/>
        <v>-3.1925296852046854</v>
      </c>
      <c r="AN216" s="19">
        <f t="shared" si="147"/>
        <v>9.4247779607693793</v>
      </c>
      <c r="AO216" s="19">
        <f t="shared" si="148"/>
        <v>-0.34557519189487812</v>
      </c>
      <c r="AP216" s="19">
        <f t="shared" si="149"/>
        <v>-19.80000000000005</v>
      </c>
      <c r="AQ216" s="19">
        <f t="shared" si="166"/>
        <v>177.17853927733739</v>
      </c>
      <c r="AR216" s="19">
        <f t="shared" si="150"/>
        <v>-0.20324275214717533</v>
      </c>
      <c r="AS216" s="19">
        <f t="shared" si="151"/>
        <v>-0.5645284613725351</v>
      </c>
      <c r="AT216" s="4" t="s">
        <v>0</v>
      </c>
      <c r="AU216" s="4">
        <f t="shared" si="152"/>
        <v>2502</v>
      </c>
      <c r="AV216" s="19">
        <f t="shared" si="122"/>
        <v>29.634619640494059</v>
      </c>
      <c r="AW216" s="19">
        <f t="shared" si="123"/>
        <v>81.20904847000071</v>
      </c>
      <c r="AX216" s="8">
        <f t="shared" si="153"/>
        <v>5</v>
      </c>
      <c r="AY216" s="4">
        <f t="shared" si="154"/>
        <v>12</v>
      </c>
      <c r="AZ216" s="8">
        <f t="shared" si="155"/>
        <v>1018.9</v>
      </c>
      <c r="BA216" s="4">
        <f t="shared" si="156"/>
        <v>0</v>
      </c>
      <c r="BB216" s="4">
        <f t="shared" si="157"/>
        <v>0</v>
      </c>
      <c r="BC216" s="4" t="str">
        <f t="shared" si="158"/>
        <v>G0</v>
      </c>
      <c r="BD216" s="4">
        <f t="shared" si="159"/>
        <v>0</v>
      </c>
      <c r="BE216" s="19">
        <f t="shared" si="160"/>
        <v>0.94243903870923673</v>
      </c>
      <c r="BF216" s="19">
        <f t="shared" si="161"/>
        <v>1.5257247671669125</v>
      </c>
      <c r="BG216" s="19">
        <f t="shared" si="162"/>
        <v>107.44831522257873</v>
      </c>
      <c r="BH216" s="1" t="str">
        <f t="shared" si="163"/>
        <v>T,2501,29.2,82.7,5,12,1018.8,0,0,G0,0</v>
      </c>
      <c r="BI216" s="1" t="str">
        <f t="shared" si="164"/>
        <v>T,2502,29.6,81.2,5,12,1018.9,0,0,G0,0</v>
      </c>
      <c r="BJ216" s="1" t="str">
        <f t="shared" si="124"/>
        <v>T,2501,29.2,82.7,5,12,1018.8,0,0,G0,0|T,2502,29.6,81.2,5,12,1018.9,0,0,G0,0|</v>
      </c>
      <c r="BK216" s="1" t="str">
        <f t="shared" si="125"/>
        <v>29.0,82.1,5.0,9.4,0.0,177.2,-21.6,177.2</v>
      </c>
    </row>
    <row r="217" spans="1:63" x14ac:dyDescent="0.2">
      <c r="A217" s="4">
        <f t="shared" si="167"/>
        <v>18.899999999999999</v>
      </c>
      <c r="B217" s="4">
        <f t="shared" si="126"/>
        <v>94.499999999999986</v>
      </c>
      <c r="C217" s="4">
        <f t="shared" si="127"/>
        <v>0</v>
      </c>
      <c r="D217" s="4">
        <v>1</v>
      </c>
      <c r="E217" s="4">
        <f t="shared" si="128"/>
        <v>18.899999999999999</v>
      </c>
      <c r="F217" s="19">
        <f t="shared" si="112"/>
        <v>4.3668137884898117</v>
      </c>
      <c r="G217" s="19">
        <f t="shared" si="129"/>
        <v>0.31415926535897931</v>
      </c>
      <c r="H217" s="19"/>
      <c r="I217" s="19">
        <f t="shared" si="130"/>
        <v>29.837862392641235</v>
      </c>
      <c r="J217" s="19">
        <f t="shared" si="131"/>
        <v>81.773576931373242</v>
      </c>
      <c r="K217" s="19"/>
      <c r="L217" s="19">
        <f t="shared" si="132"/>
        <v>8.867592334951528</v>
      </c>
      <c r="M217" s="19">
        <f t="shared" si="133"/>
        <v>-3.1925296852046854</v>
      </c>
      <c r="N217" s="19">
        <f t="shared" si="134"/>
        <v>9.4247779607693793</v>
      </c>
      <c r="O217" s="19">
        <f t="shared" si="135"/>
        <v>-0.34557519189487812</v>
      </c>
      <c r="P217" s="19">
        <f t="shared" si="136"/>
        <v>-19.80000000000005</v>
      </c>
      <c r="Q217" s="19">
        <f t="shared" si="165"/>
        <v>178.12097831604663</v>
      </c>
      <c r="R217" s="19">
        <f t="shared" si="137"/>
        <v>0.20324275214717533</v>
      </c>
      <c r="S217" s="19">
        <f t="shared" si="138"/>
        <v>0.5645284613725351</v>
      </c>
      <c r="T217" s="4" t="s">
        <v>0</v>
      </c>
      <c r="U217" s="4">
        <f t="shared" si="139"/>
        <v>2501</v>
      </c>
      <c r="V217" s="19">
        <f t="shared" si="113"/>
        <v>30.041105144788411</v>
      </c>
      <c r="W217" s="19">
        <f t="shared" si="114"/>
        <v>82.338105392745774</v>
      </c>
      <c r="X217" s="8">
        <f t="shared" si="140"/>
        <v>5</v>
      </c>
      <c r="Y217" s="4">
        <f t="shared" si="115"/>
        <v>12</v>
      </c>
      <c r="Z217" s="8">
        <f t="shared" si="141"/>
        <v>1018.9</v>
      </c>
      <c r="AA217" s="4">
        <f t="shared" si="142"/>
        <v>0</v>
      </c>
      <c r="AB217" s="4">
        <f t="shared" si="143"/>
        <v>0</v>
      </c>
      <c r="AC217" s="4" t="str">
        <f t="shared" si="144"/>
        <v>G0</v>
      </c>
      <c r="AD217" s="4">
        <f t="shared" si="145"/>
        <v>0</v>
      </c>
      <c r="AE217" s="4">
        <f t="shared" si="146"/>
        <v>19</v>
      </c>
      <c r="AF217" s="19">
        <f t="shared" si="116"/>
        <v>4.3982297150257104</v>
      </c>
      <c r="AG217" s="19">
        <f t="shared" si="117"/>
        <v>0.31415926535897931</v>
      </c>
      <c r="AH217" s="19"/>
      <c r="AI217" s="19">
        <f t="shared" si="118"/>
        <v>30.729490168751575</v>
      </c>
      <c r="AJ217" s="19">
        <f t="shared" si="119"/>
        <v>81.468304511145391</v>
      </c>
      <c r="AK217" s="19"/>
      <c r="AL217" s="19">
        <f t="shared" si="120"/>
        <v>8.9634964942246675</v>
      </c>
      <c r="AM217" s="19">
        <f t="shared" si="121"/>
        <v>-2.9124165580882013</v>
      </c>
      <c r="AN217" s="19">
        <f t="shared" si="147"/>
        <v>9.4247779607693811</v>
      </c>
      <c r="AO217" s="19">
        <f t="shared" si="148"/>
        <v>-0.31415926535897948</v>
      </c>
      <c r="AP217" s="19">
        <f t="shared" si="149"/>
        <v>-18.000000000000011</v>
      </c>
      <c r="AQ217" s="19">
        <f t="shared" si="166"/>
        <v>178.12097831604666</v>
      </c>
      <c r="AR217" s="19">
        <f t="shared" si="150"/>
        <v>-0.18541019662496852</v>
      </c>
      <c r="AS217" s="19">
        <f t="shared" si="151"/>
        <v>-0.57063390977709205</v>
      </c>
      <c r="AT217" s="4" t="s">
        <v>0</v>
      </c>
      <c r="AU217" s="4">
        <f t="shared" si="152"/>
        <v>2502</v>
      </c>
      <c r="AV217" s="19">
        <f t="shared" si="122"/>
        <v>30.544079972126607</v>
      </c>
      <c r="AW217" s="19">
        <f t="shared" si="123"/>
        <v>80.897670601368304</v>
      </c>
      <c r="AX217" s="8">
        <f t="shared" si="153"/>
        <v>5</v>
      </c>
      <c r="AY217" s="4">
        <f t="shared" si="154"/>
        <v>12</v>
      </c>
      <c r="AZ217" s="8">
        <f t="shared" si="155"/>
        <v>1019</v>
      </c>
      <c r="BA217" s="4">
        <f t="shared" si="156"/>
        <v>0</v>
      </c>
      <c r="BB217" s="4">
        <f t="shared" si="157"/>
        <v>0</v>
      </c>
      <c r="BC217" s="4" t="str">
        <f t="shared" si="158"/>
        <v>G0</v>
      </c>
      <c r="BD217" s="4">
        <f t="shared" si="159"/>
        <v>0</v>
      </c>
      <c r="BE217" s="19">
        <f t="shared" si="160"/>
        <v>0.94243903870926349</v>
      </c>
      <c r="BF217" s="19">
        <f t="shared" si="161"/>
        <v>1.5257247671669172</v>
      </c>
      <c r="BG217" s="19">
        <f t="shared" si="162"/>
        <v>109.24831522257969</v>
      </c>
      <c r="BH217" s="1" t="str">
        <f t="shared" si="163"/>
        <v>T,2501,30.0,82.3,5,12,1018.9,0,0,G0,0</v>
      </c>
      <c r="BI217" s="1" t="str">
        <f t="shared" si="164"/>
        <v>T,2502,30.5,80.9,5,12,1019.0,0,0,G0,0</v>
      </c>
      <c r="BJ217" s="1" t="str">
        <f t="shared" si="124"/>
        <v/>
      </c>
      <c r="BK217" s="1" t="str">
        <f t="shared" si="125"/>
        <v>29.8,81.8,5.0,9.4,0.0,178.1,-19.8,178.1</v>
      </c>
    </row>
    <row r="218" spans="1:63" x14ac:dyDescent="0.2">
      <c r="A218" s="4">
        <f t="shared" si="167"/>
        <v>19</v>
      </c>
      <c r="B218" s="4">
        <f t="shared" si="126"/>
        <v>95</v>
      </c>
      <c r="C218" s="4">
        <f t="shared" si="127"/>
        <v>1</v>
      </c>
      <c r="D218" s="4">
        <v>1</v>
      </c>
      <c r="E218" s="4">
        <f t="shared" si="128"/>
        <v>19</v>
      </c>
      <c r="F218" s="19">
        <f t="shared" si="112"/>
        <v>4.3982297150257104</v>
      </c>
      <c r="G218" s="19">
        <f t="shared" si="129"/>
        <v>0.31415926535897931</v>
      </c>
      <c r="H218" s="19"/>
      <c r="I218" s="19">
        <f t="shared" si="130"/>
        <v>30.729490168751575</v>
      </c>
      <c r="J218" s="19">
        <f t="shared" si="131"/>
        <v>81.468304511145391</v>
      </c>
      <c r="K218" s="19"/>
      <c r="L218" s="19">
        <f t="shared" si="132"/>
        <v>8.9634964942246675</v>
      </c>
      <c r="M218" s="19">
        <f t="shared" si="133"/>
        <v>-2.9124165580882013</v>
      </c>
      <c r="N218" s="19">
        <f t="shared" si="134"/>
        <v>9.4247779607693811</v>
      </c>
      <c r="O218" s="19">
        <f t="shared" si="135"/>
        <v>-0.31415926535897948</v>
      </c>
      <c r="P218" s="19">
        <f t="shared" si="136"/>
        <v>-18.000000000000011</v>
      </c>
      <c r="Q218" s="19">
        <f t="shared" si="165"/>
        <v>179.0634173547559</v>
      </c>
      <c r="R218" s="19">
        <f t="shared" si="137"/>
        <v>0.18541019662496852</v>
      </c>
      <c r="S218" s="19">
        <f t="shared" si="138"/>
        <v>0.57063390977709205</v>
      </c>
      <c r="T218" s="4" t="s">
        <v>0</v>
      </c>
      <c r="U218" s="4">
        <f t="shared" si="139"/>
        <v>2501</v>
      </c>
      <c r="V218" s="19">
        <f t="shared" si="113"/>
        <v>30.914900365376543</v>
      </c>
      <c r="W218" s="19">
        <f t="shared" si="114"/>
        <v>82.038938420922477</v>
      </c>
      <c r="X218" s="8">
        <f t="shared" si="140"/>
        <v>5</v>
      </c>
      <c r="Y218" s="4">
        <f t="shared" si="115"/>
        <v>12</v>
      </c>
      <c r="Z218" s="8">
        <f t="shared" si="141"/>
        <v>1019</v>
      </c>
      <c r="AA218" s="4">
        <f t="shared" si="142"/>
        <v>0</v>
      </c>
      <c r="AB218" s="4">
        <f t="shared" si="143"/>
        <v>0</v>
      </c>
      <c r="AC218" s="4" t="str">
        <f t="shared" si="144"/>
        <v>G0</v>
      </c>
      <c r="AD218" s="4">
        <f t="shared" si="145"/>
        <v>0</v>
      </c>
      <c r="AE218" s="4">
        <f t="shared" si="146"/>
        <v>19.100000000000001</v>
      </c>
      <c r="AF218" s="19">
        <f t="shared" si="116"/>
        <v>4.429645641561609</v>
      </c>
      <c r="AG218" s="19">
        <f t="shared" si="117"/>
        <v>0.31415926535897931</v>
      </c>
      <c r="AH218" s="19"/>
      <c r="AI218" s="19">
        <f t="shared" si="118"/>
        <v>31.630266818823138</v>
      </c>
      <c r="AJ218" s="19">
        <f t="shared" si="119"/>
        <v>81.191189429691704</v>
      </c>
      <c r="AK218" s="19"/>
      <c r="AL218" s="19">
        <f t="shared" si="120"/>
        <v>9.0505547646340521</v>
      </c>
      <c r="AM218" s="19">
        <f t="shared" si="121"/>
        <v>-2.6294292274491959</v>
      </c>
      <c r="AN218" s="19">
        <f t="shared" si="147"/>
        <v>9.4247779607693793</v>
      </c>
      <c r="AO218" s="19">
        <f t="shared" si="148"/>
        <v>-0.28274333882308084</v>
      </c>
      <c r="AP218" s="19">
        <f t="shared" si="149"/>
        <v>-16.199999999999967</v>
      </c>
      <c r="AQ218" s="19">
        <f t="shared" si="166"/>
        <v>179.06341735475593</v>
      </c>
      <c r="AR218" s="19">
        <f t="shared" si="150"/>
        <v>-0.16739466362353722</v>
      </c>
      <c r="AS218" s="19">
        <f t="shared" si="151"/>
        <v>-0.57617621140616593</v>
      </c>
      <c r="AT218" s="4" t="s">
        <v>0</v>
      </c>
      <c r="AU218" s="4">
        <f t="shared" si="152"/>
        <v>2502</v>
      </c>
      <c r="AV218" s="19">
        <f t="shared" si="122"/>
        <v>31.462872155199602</v>
      </c>
      <c r="AW218" s="19">
        <f t="shared" si="123"/>
        <v>80.61501321828554</v>
      </c>
      <c r="AX218" s="8">
        <f t="shared" si="153"/>
        <v>5</v>
      </c>
      <c r="AY218" s="4">
        <f t="shared" si="154"/>
        <v>12</v>
      </c>
      <c r="AZ218" s="8">
        <f t="shared" si="155"/>
        <v>1019.1</v>
      </c>
      <c r="BA218" s="4">
        <f t="shared" si="156"/>
        <v>0</v>
      </c>
      <c r="BB218" s="4">
        <f t="shared" si="157"/>
        <v>0</v>
      </c>
      <c r="BC218" s="4" t="str">
        <f t="shared" si="158"/>
        <v>G0</v>
      </c>
      <c r="BD218" s="4">
        <f t="shared" si="159"/>
        <v>0</v>
      </c>
      <c r="BE218" s="19">
        <f t="shared" si="160"/>
        <v>0.94243903870925838</v>
      </c>
      <c r="BF218" s="19">
        <f t="shared" si="161"/>
        <v>1.5257247671669125</v>
      </c>
      <c r="BG218" s="19">
        <f t="shared" si="162"/>
        <v>111.04831522257972</v>
      </c>
      <c r="BH218" s="1" t="str">
        <f t="shared" si="163"/>
        <v>T,2501,30.9,82.0,5,12,1019.0,0,0,G0,0</v>
      </c>
      <c r="BI218" s="1" t="str">
        <f t="shared" si="164"/>
        <v>T,2502,31.5,80.6,5,12,1019.1,0,0,G0,0</v>
      </c>
      <c r="BJ218" s="1" t="str">
        <f t="shared" si="124"/>
        <v>T,2501,30.9,82.0,5,12,1019.0,0,0,G0,0|T,2502,31.5,80.6,5,12,1019.1,0,0,G0,0|</v>
      </c>
      <c r="BK218" s="1" t="str">
        <f t="shared" si="125"/>
        <v>30.7,81.5,5.0,9.4,0.0,179.1,-18.0,179.1</v>
      </c>
    </row>
    <row r="219" spans="1:63" x14ac:dyDescent="0.2">
      <c r="A219" s="4">
        <f t="shared" si="167"/>
        <v>19.100000000000001</v>
      </c>
      <c r="B219" s="4">
        <f t="shared" si="126"/>
        <v>95.5</v>
      </c>
      <c r="C219" s="4">
        <f t="shared" si="127"/>
        <v>0</v>
      </c>
      <c r="D219" s="4">
        <v>1</v>
      </c>
      <c r="E219" s="4">
        <f t="shared" si="128"/>
        <v>19.100000000000001</v>
      </c>
      <c r="F219" s="19">
        <f t="shared" si="112"/>
        <v>4.429645641561609</v>
      </c>
      <c r="G219" s="19">
        <f t="shared" si="129"/>
        <v>0.31415926535897931</v>
      </c>
      <c r="H219" s="19"/>
      <c r="I219" s="19">
        <f t="shared" si="130"/>
        <v>31.630266818823138</v>
      </c>
      <c r="J219" s="19">
        <f t="shared" si="131"/>
        <v>81.191189429691704</v>
      </c>
      <c r="K219" s="19"/>
      <c r="L219" s="19">
        <f t="shared" si="132"/>
        <v>9.0505547646340521</v>
      </c>
      <c r="M219" s="19">
        <f t="shared" si="133"/>
        <v>-2.6294292274491959</v>
      </c>
      <c r="N219" s="19">
        <f t="shared" si="134"/>
        <v>9.4247779607693793</v>
      </c>
      <c r="O219" s="19">
        <f t="shared" si="135"/>
        <v>-0.28274333882308084</v>
      </c>
      <c r="P219" s="19">
        <f t="shared" si="136"/>
        <v>-16.199999999999967</v>
      </c>
      <c r="Q219" s="19">
        <f t="shared" si="165"/>
        <v>180.00585639346517</v>
      </c>
      <c r="R219" s="19">
        <f t="shared" si="137"/>
        <v>0.16739466362353722</v>
      </c>
      <c r="S219" s="19">
        <f t="shared" si="138"/>
        <v>0.57617621140616593</v>
      </c>
      <c r="T219" s="4" t="s">
        <v>0</v>
      </c>
      <c r="U219" s="4">
        <f t="shared" si="139"/>
        <v>2501</v>
      </c>
      <c r="V219" s="19">
        <f t="shared" si="113"/>
        <v>31.797661482446674</v>
      </c>
      <c r="W219" s="19">
        <f t="shared" si="114"/>
        <v>81.767365641097868</v>
      </c>
      <c r="X219" s="8">
        <f t="shared" si="140"/>
        <v>5</v>
      </c>
      <c r="Y219" s="4">
        <f t="shared" si="115"/>
        <v>12</v>
      </c>
      <c r="Z219" s="8">
        <f t="shared" si="141"/>
        <v>1019.1</v>
      </c>
      <c r="AA219" s="4">
        <f t="shared" si="142"/>
        <v>0</v>
      </c>
      <c r="AB219" s="4">
        <f t="shared" si="143"/>
        <v>0</v>
      </c>
      <c r="AC219" s="4" t="str">
        <f t="shared" si="144"/>
        <v>G0</v>
      </c>
      <c r="AD219" s="4">
        <f t="shared" si="145"/>
        <v>0</v>
      </c>
      <c r="AE219" s="4">
        <f t="shared" si="146"/>
        <v>19.200000000000003</v>
      </c>
      <c r="AF219" s="19">
        <f t="shared" si="116"/>
        <v>4.4610615680975068</v>
      </c>
      <c r="AG219" s="19">
        <f t="shared" si="117"/>
        <v>0.31415926535897931</v>
      </c>
      <c r="AH219" s="19"/>
      <c r="AI219" s="19">
        <f t="shared" si="118"/>
        <v>32.539303385054367</v>
      </c>
      <c r="AJ219" s="19">
        <f t="shared" si="119"/>
        <v>80.942505166141061</v>
      </c>
      <c r="AK219" s="19"/>
      <c r="AL219" s="19">
        <f t="shared" si="120"/>
        <v>9.1286812301774596</v>
      </c>
      <c r="AM219" s="19">
        <f t="shared" si="121"/>
        <v>-2.3438469676175435</v>
      </c>
      <c r="AN219" s="19">
        <f t="shared" si="147"/>
        <v>9.4247779607693793</v>
      </c>
      <c r="AO219" s="19">
        <f t="shared" si="148"/>
        <v>-0.25132741228718308</v>
      </c>
      <c r="AP219" s="19">
        <f t="shared" si="149"/>
        <v>-14.399999999999979</v>
      </c>
      <c r="AQ219" s="19">
        <f t="shared" si="166"/>
        <v>180.00585639346517</v>
      </c>
      <c r="AR219" s="19">
        <f t="shared" si="150"/>
        <v>-0.14921393229891267</v>
      </c>
      <c r="AS219" s="19">
        <f t="shared" si="151"/>
        <v>-0.58114989667717865</v>
      </c>
      <c r="AT219" s="4" t="s">
        <v>0</v>
      </c>
      <c r="AU219" s="4">
        <f t="shared" si="152"/>
        <v>2502</v>
      </c>
      <c r="AV219" s="19">
        <f t="shared" si="122"/>
        <v>32.390089452755454</v>
      </c>
      <c r="AW219" s="19">
        <f t="shared" si="123"/>
        <v>80.361355269463886</v>
      </c>
      <c r="AX219" s="8">
        <f t="shared" si="153"/>
        <v>5</v>
      </c>
      <c r="AY219" s="4">
        <f t="shared" si="154"/>
        <v>12</v>
      </c>
      <c r="AZ219" s="8">
        <f t="shared" si="155"/>
        <v>1019.2</v>
      </c>
      <c r="BA219" s="4">
        <f t="shared" si="156"/>
        <v>0</v>
      </c>
      <c r="BB219" s="4">
        <f t="shared" si="157"/>
        <v>0</v>
      </c>
      <c r="BC219" s="4" t="str">
        <f t="shared" si="158"/>
        <v>G0</v>
      </c>
      <c r="BD219" s="4">
        <f t="shared" si="159"/>
        <v>0</v>
      </c>
      <c r="BE219" s="19">
        <f t="shared" si="160"/>
        <v>0.94243903870923673</v>
      </c>
      <c r="BF219" s="19">
        <f t="shared" si="161"/>
        <v>1.5257247671669061</v>
      </c>
      <c r="BG219" s="19">
        <f t="shared" si="162"/>
        <v>112.84831522257888</v>
      </c>
      <c r="BH219" s="1" t="str">
        <f t="shared" si="163"/>
        <v>T,2501,31.8,81.8,5,12,1019.1,0,0,G0,0</v>
      </c>
      <c r="BI219" s="1" t="str">
        <f t="shared" si="164"/>
        <v>T,2502,32.4,80.4,5,12,1019.2,0,0,G0,0</v>
      </c>
      <c r="BJ219" s="1" t="str">
        <f t="shared" si="124"/>
        <v/>
      </c>
      <c r="BK219" s="1" t="str">
        <f t="shared" si="125"/>
        <v>31.6,81.2,5.0,9.4,0.0,180.0,-16.2,180.0</v>
      </c>
    </row>
    <row r="220" spans="1:63" x14ac:dyDescent="0.2">
      <c r="A220" s="4">
        <f t="shared" si="167"/>
        <v>19.200000000000003</v>
      </c>
      <c r="B220" s="4">
        <f t="shared" si="126"/>
        <v>96.000000000000014</v>
      </c>
      <c r="C220" s="4">
        <f t="shared" si="127"/>
        <v>1</v>
      </c>
      <c r="D220" s="4">
        <v>1</v>
      </c>
      <c r="E220" s="4">
        <f t="shared" si="128"/>
        <v>19.200000000000003</v>
      </c>
      <c r="F220" s="19">
        <f t="shared" ref="F220:F228" si="168">$B$14 + $D$14*$E220 + 0.5*$F$14*$E220*$E220</f>
        <v>4.4610615680975068</v>
      </c>
      <c r="G220" s="19">
        <f t="shared" si="129"/>
        <v>0.31415926535897931</v>
      </c>
      <c r="H220" s="19"/>
      <c r="I220" s="19">
        <f t="shared" si="130"/>
        <v>32.539303385054367</v>
      </c>
      <c r="J220" s="19">
        <f t="shared" si="131"/>
        <v>80.942505166141061</v>
      </c>
      <c r="K220" s="19"/>
      <c r="L220" s="19">
        <f t="shared" si="132"/>
        <v>9.1286812301774596</v>
      </c>
      <c r="M220" s="19">
        <f t="shared" si="133"/>
        <v>-2.3438469676175435</v>
      </c>
      <c r="N220" s="19">
        <f t="shared" si="134"/>
        <v>9.4247779607693793</v>
      </c>
      <c r="O220" s="19">
        <f t="shared" si="135"/>
        <v>-0.25132741228718308</v>
      </c>
      <c r="P220" s="19">
        <f t="shared" si="136"/>
        <v>-14.399999999999979</v>
      </c>
      <c r="Q220" s="19">
        <f t="shared" si="165"/>
        <v>180.9482954321744</v>
      </c>
      <c r="R220" s="19">
        <f t="shared" si="137"/>
        <v>0.14921393229891267</v>
      </c>
      <c r="S220" s="19">
        <f t="shared" si="138"/>
        <v>0.58114989667717865</v>
      </c>
      <c r="T220" s="4" t="s">
        <v>0</v>
      </c>
      <c r="U220" s="4">
        <f t="shared" si="139"/>
        <v>2501</v>
      </c>
      <c r="V220" s="19">
        <f t="shared" ref="V220:V228" si="169">I220+R220</f>
        <v>32.688517317353281</v>
      </c>
      <c r="W220" s="19">
        <f t="shared" ref="W220:W228" si="170">J220+S220</f>
        <v>81.523655062818236</v>
      </c>
      <c r="X220" s="8">
        <f t="shared" si="140"/>
        <v>5</v>
      </c>
      <c r="Y220" s="4">
        <f t="shared" ref="Y220:Y228" si="171">$B$22</f>
        <v>12</v>
      </c>
      <c r="Z220" s="8">
        <f t="shared" si="141"/>
        <v>1019.2</v>
      </c>
      <c r="AA220" s="4">
        <f t="shared" si="142"/>
        <v>0</v>
      </c>
      <c r="AB220" s="4">
        <f t="shared" si="143"/>
        <v>0</v>
      </c>
      <c r="AC220" s="4" t="str">
        <f t="shared" si="144"/>
        <v>G0</v>
      </c>
      <c r="AD220" s="4">
        <f t="shared" si="145"/>
        <v>0</v>
      </c>
      <c r="AE220" s="4">
        <f t="shared" si="146"/>
        <v>19.300000000000004</v>
      </c>
      <c r="AF220" s="19">
        <f t="shared" ref="AF220:AF228" si="172">$B$14 + $D$14*$AE220 + 0.5*$F$14*$AE220*$AE220</f>
        <v>4.4924774946334054</v>
      </c>
      <c r="AG220" s="19">
        <f t="shared" ref="AG220:AG228" si="173">$D$14+ $F$14*$AE220</f>
        <v>0.31415926535897931</v>
      </c>
      <c r="AH220" s="19"/>
      <c r="AI220" s="19">
        <f t="shared" ref="AI220:AI228" si="174">$B$7 + $B$10*$AE220 + 0.5*$B$12*$AE220*$AE220 + $B$13*COS(AF220)</f>
        <v>33.455702758103754</v>
      </c>
      <c r="AJ220" s="19">
        <f t="shared" ref="AJ220:AJ228" si="175">$D$7 + $D$10*$AE220 + 0.5*$D$12*$AE220*$AE220 + $B$13*SIN(AF220)</f>
        <v>80.722497141837579</v>
      </c>
      <c r="AK220" s="19"/>
      <c r="AL220" s="19">
        <f t="shared" ref="AL220:AL228" si="176">$B$10 + $B$12*$AE220 - $B$13*SIN(AF220)*AG220</f>
        <v>9.1977987894657254</v>
      </c>
      <c r="AM220" s="19">
        <f t="shared" ref="AM220:AM228" si="177">$D$10 + $D$12*$AE220 + $B$13*COS(AF220)*AG220</f>
        <v>-2.0559516138049192</v>
      </c>
      <c r="AN220" s="19">
        <f t="shared" si="147"/>
        <v>9.4247779607693793</v>
      </c>
      <c r="AO220" s="19">
        <f t="shared" si="148"/>
        <v>-0.2199114857512845</v>
      </c>
      <c r="AP220" s="19">
        <f t="shared" si="149"/>
        <v>-12.599999999999941</v>
      </c>
      <c r="AQ220" s="19">
        <f t="shared" si="166"/>
        <v>180.94829543217443</v>
      </c>
      <c r="AR220" s="19">
        <f t="shared" si="150"/>
        <v>-0.13088594483792493</v>
      </c>
      <c r="AS220" s="19">
        <f t="shared" si="151"/>
        <v>-0.58555005716324859</v>
      </c>
      <c r="AT220" s="4" t="s">
        <v>0</v>
      </c>
      <c r="AU220" s="4">
        <f t="shared" si="152"/>
        <v>2502</v>
      </c>
      <c r="AV220" s="19">
        <f t="shared" ref="AV220:AV228" si="178">AI220+AR220</f>
        <v>33.324816813265826</v>
      </c>
      <c r="AW220" s="19">
        <f t="shared" ref="AW220:AW228" si="179">AJ220+AS220</f>
        <v>80.136947084674333</v>
      </c>
      <c r="AX220" s="8">
        <f t="shared" si="153"/>
        <v>5</v>
      </c>
      <c r="AY220" s="4">
        <f t="shared" si="154"/>
        <v>12</v>
      </c>
      <c r="AZ220" s="8">
        <f t="shared" si="155"/>
        <v>1019.3</v>
      </c>
      <c r="BA220" s="4">
        <f t="shared" si="156"/>
        <v>0</v>
      </c>
      <c r="BB220" s="4">
        <f t="shared" si="157"/>
        <v>0</v>
      </c>
      <c r="BC220" s="4" t="str">
        <f t="shared" si="158"/>
        <v>G0</v>
      </c>
      <c r="BD220" s="4">
        <f t="shared" si="159"/>
        <v>0</v>
      </c>
      <c r="BE220" s="19">
        <f t="shared" si="160"/>
        <v>0.94243903870925849</v>
      </c>
      <c r="BF220" s="19">
        <f t="shared" si="161"/>
        <v>1.5257247671669067</v>
      </c>
      <c r="BG220" s="19">
        <f t="shared" si="162"/>
        <v>114.64831522257971</v>
      </c>
      <c r="BH220" s="1" t="str">
        <f t="shared" si="163"/>
        <v>T,2501,32.7,81.5,5,12,1019.2,0,0,G0,0</v>
      </c>
      <c r="BI220" s="1" t="str">
        <f t="shared" si="164"/>
        <v>T,2502,33.3,80.1,5,12,1019.3,0,0,G0,0</v>
      </c>
      <c r="BJ220" s="1" t="str">
        <f t="shared" ref="BJ220:BJ228" si="180">IF(C220=1,CONCATENATE(BH220,$BH$25,BI220,$BH$25),"")</f>
        <v>T,2501,32.7,81.5,5,12,1019.2,0,0,G0,0|T,2502,33.3,80.1,5,12,1019.3,0,0,G0,0|</v>
      </c>
      <c r="BK220" s="1" t="str">
        <f t="shared" ref="BK220:BK228" si="181">CONCATENATE(TEXT(I220,"0.0"),",",TEXT(J220,"0.0"),",",TEXT($F$7,"0.0"),",",TEXT(N220,"0.0"),",",TEXT(0,"0.0"),",",TEXT($Q220,"0.0"),",",TEXT($P220,"0.0"),",",TEXT($Q220,"0.0"))</f>
        <v>32.5,80.9,5.0,9.4,0.0,180.9,-14.4,180.9</v>
      </c>
    </row>
    <row r="221" spans="1:63" x14ac:dyDescent="0.2">
      <c r="A221" s="4">
        <f t="shared" si="167"/>
        <v>19.300000000000004</v>
      </c>
      <c r="B221" s="4">
        <f t="shared" ref="B221:B228" si="182">A221/$B$17</f>
        <v>96.500000000000014</v>
      </c>
      <c r="C221" s="4">
        <f t="shared" ref="C221:C228" si="183">IF(B221-INT(B221+0.001)&gt;0.001,0,1)</f>
        <v>0</v>
      </c>
      <c r="D221" s="4">
        <v>1</v>
      </c>
      <c r="E221" s="4">
        <f t="shared" ref="E221:E228" si="184">$A221+$B$21</f>
        <v>19.300000000000004</v>
      </c>
      <c r="F221" s="19">
        <f t="shared" si="168"/>
        <v>4.4924774946334054</v>
      </c>
      <c r="G221" s="19">
        <f t="shared" ref="G221:G228" si="185">$D$14 + $F$14*$E221</f>
        <v>0.31415926535897931</v>
      </c>
      <c r="H221" s="19"/>
      <c r="I221" s="19">
        <f t="shared" ref="I221:I228" si="186">$B$7 + $B$10*$E221 +  0.5*$B$12*$E221*$E221 + $B$13*COS(F221)</f>
        <v>33.455702758103754</v>
      </c>
      <c r="J221" s="19">
        <f t="shared" ref="J221:J228" si="187">$D$7 + $D$10*$E221 + 0.5*$D$12*$E221*$E221 + $B$13*SIN(F221)</f>
        <v>80.722497141837579</v>
      </c>
      <c r="K221" s="19"/>
      <c r="L221" s="19">
        <f t="shared" ref="L221:L228" si="188">$B$10 + $B$12*$E221 - $B$13*SIN(F221)*$G221</f>
        <v>9.1977987894657254</v>
      </c>
      <c r="M221" s="19">
        <f t="shared" ref="M221:M228" si="189">$D$10 + $D$12*$E221 + $B$13*COS(F221)*$G221</f>
        <v>-2.0559516138049192</v>
      </c>
      <c r="N221" s="19">
        <f t="shared" ref="N221:N228" si="190">SQRT(L221*L221+M221*M221)</f>
        <v>9.4247779607693793</v>
      </c>
      <c r="O221" s="19">
        <f t="shared" ref="O221:O228" si="191">ATAN2(L221,M221)</f>
        <v>-0.2199114857512845</v>
      </c>
      <c r="P221" s="19">
        <f t="shared" ref="P221:P228" si="192">O221/$H$12</f>
        <v>-12.599999999999941</v>
      </c>
      <c r="Q221" s="19">
        <f t="shared" si="165"/>
        <v>181.89073447088367</v>
      </c>
      <c r="R221" s="19">
        <f t="shared" ref="R221:R228" si="193">$B$20*COS(O221)-$D$20*SIN(O221)</f>
        <v>0.13088594483792493</v>
      </c>
      <c r="S221" s="19">
        <f t="shared" ref="S221:S228" si="194">$B$20*SIN(O221)+$D$20*COS(O221)</f>
        <v>0.58555005716324859</v>
      </c>
      <c r="T221" s="4" t="s">
        <v>0</v>
      </c>
      <c r="U221" s="4">
        <f t="shared" ref="U221:U228" si="195">$B$19</f>
        <v>2501</v>
      </c>
      <c r="V221" s="19">
        <f t="shared" si="169"/>
        <v>33.586588702941683</v>
      </c>
      <c r="W221" s="19">
        <f t="shared" si="170"/>
        <v>81.308047199000825</v>
      </c>
      <c r="X221" s="8">
        <f t="shared" ref="X221:X228" si="196">$F$7</f>
        <v>5</v>
      </c>
      <c r="Y221" s="4">
        <f t="shared" si="171"/>
        <v>12</v>
      </c>
      <c r="Z221" s="8">
        <f t="shared" ref="Z221:Z228" si="197">$B$5 + E221</f>
        <v>1019.3</v>
      </c>
      <c r="AA221" s="4">
        <f t="shared" ref="AA221:AA228" si="198">$J$19</f>
        <v>0</v>
      </c>
      <c r="AB221" s="4">
        <f t="shared" ref="AB221:AB228" si="199">$J$20</f>
        <v>0</v>
      </c>
      <c r="AC221" s="4" t="str">
        <f t="shared" ref="AC221:AC228" si="200">$J$21</f>
        <v>G0</v>
      </c>
      <c r="AD221" s="4">
        <f t="shared" ref="AD221:AD228" si="201">$J$22</f>
        <v>0</v>
      </c>
      <c r="AE221" s="4">
        <f t="shared" ref="AE221:AE228" si="202">$A221+$F$21</f>
        <v>19.400000000000006</v>
      </c>
      <c r="AF221" s="19">
        <f t="shared" si="172"/>
        <v>4.523893421169304</v>
      </c>
      <c r="AG221" s="19">
        <f t="shared" si="173"/>
        <v>0.31415926535897931</v>
      </c>
      <c r="AH221" s="19"/>
      <c r="AI221" s="19">
        <f t="shared" si="174"/>
        <v>34.378560562428312</v>
      </c>
      <c r="AJ221" s="19">
        <f t="shared" si="175"/>
        <v>80.531382478139335</v>
      </c>
      <c r="AK221" s="19"/>
      <c r="AL221" s="19">
        <f t="shared" si="176"/>
        <v>9.2578392318124934</v>
      </c>
      <c r="AM221" s="19">
        <f t="shared" si="177"/>
        <v>-1.7660272839675148</v>
      </c>
      <c r="AN221" s="19">
        <f t="shared" ref="AN221:AN228" si="203">SQRT(AL221*AL221+AM221*AM221)</f>
        <v>9.4247779607693793</v>
      </c>
      <c r="AO221" s="19">
        <f t="shared" ref="AO221:AO228" si="204">ATAN2(AL221,AM221)</f>
        <v>-0.18849555921538583</v>
      </c>
      <c r="AP221" s="19">
        <f t="shared" ref="AP221:AP228" si="205">AO221/$H$12</f>
        <v>-10.799999999999899</v>
      </c>
      <c r="AQ221" s="19">
        <f t="shared" si="166"/>
        <v>181.8907344708837</v>
      </c>
      <c r="AR221" s="19">
        <f t="shared" ref="AR221:AR228" si="206">$F$20*COS(AO221)-$H$20*SIN(AO221)</f>
        <v>-0.11242878875143374</v>
      </c>
      <c r="AS221" s="19">
        <f t="shared" ref="AS221:AS228" si="207">$F$20*SIN(AO221)+$H$20*COS(AO221)</f>
        <v>-0.58937235043721337</v>
      </c>
      <c r="AT221" s="4" t="s">
        <v>0</v>
      </c>
      <c r="AU221" s="4">
        <f t="shared" ref="AU221:AU228" si="208">$F$19</f>
        <v>2502</v>
      </c>
      <c r="AV221" s="19">
        <f t="shared" si="178"/>
        <v>34.266131773676875</v>
      </c>
      <c r="AW221" s="19">
        <f t="shared" si="179"/>
        <v>79.942010127702119</v>
      </c>
      <c r="AX221" s="8">
        <f t="shared" ref="AX221:AX228" si="209">$F$7</f>
        <v>5</v>
      </c>
      <c r="AY221" s="4">
        <f t="shared" ref="AY221:AY228" si="210">$F$22</f>
        <v>12</v>
      </c>
      <c r="AZ221" s="8">
        <f t="shared" ref="AZ221:AZ228" si="211">$B$5 + AE221</f>
        <v>1019.4</v>
      </c>
      <c r="BA221" s="4">
        <f t="shared" ref="BA221:BA228" si="212">$J$19</f>
        <v>0</v>
      </c>
      <c r="BB221" s="4">
        <f t="shared" ref="BB221:BB228" si="213">$J$20</f>
        <v>0</v>
      </c>
      <c r="BC221" s="4" t="str">
        <f t="shared" ref="BC221:BC228" si="214">$J$21</f>
        <v>G0</v>
      </c>
      <c r="BD221" s="4">
        <f t="shared" ref="BD221:BD228" si="215">$J$22</f>
        <v>0</v>
      </c>
      <c r="BE221" s="19">
        <f t="shared" ref="BE221:BE228" si="216">SQRT((I221-AI221)*(I221-AI221)+(J221-AJ221)*(J221-AJ221))</f>
        <v>0.94243903870926116</v>
      </c>
      <c r="BF221" s="19">
        <f t="shared" ref="BF221:BF228" si="217">SQRT((V221-AV221)*(V221-AV221)+(W221-AW221)*(W221-AW221))</f>
        <v>1.525724767166923</v>
      </c>
      <c r="BG221" s="19">
        <f t="shared" ref="BG221:BG228" si="218">ATAN2(V221-AV221,W221-AW221)/$H$12</f>
        <v>116.44831522257937</v>
      </c>
      <c r="BH221" s="1" t="str">
        <f t="shared" ref="BH221:BH228" si="219">CONCATENATE(T221,",",U221,",",TEXT(V221,"0.0"),",",TEXT(W221,"0.0"),",",X221,",",Y221,",",TEXT(Z221,"0.0"),",",AA221,",",AB221,",",AC221,",",AD221)</f>
        <v>T,2501,33.6,81.3,5,12,1019.3,0,0,G0,0</v>
      </c>
      <c r="BI221" s="1" t="str">
        <f t="shared" ref="BI221:BI228" si="220">CONCATENATE(AT221,",",AU221,",",TEXT(AV221,"0.0"),",",TEXT(AW221,"0.0"),",",AX221,",",AY221,",",TEXT(AZ221,"0.0"),",",BA221,",",BB221,",",BC221,",",BD221)</f>
        <v>T,2502,34.3,79.9,5,12,1019.4,0,0,G0,0</v>
      </c>
      <c r="BJ221" s="1" t="str">
        <f t="shared" si="180"/>
        <v/>
      </c>
      <c r="BK221" s="1" t="str">
        <f t="shared" si="181"/>
        <v>33.5,80.7,5.0,9.4,0.0,181.9,-12.6,181.9</v>
      </c>
    </row>
    <row r="222" spans="1:63" x14ac:dyDescent="0.2">
      <c r="A222" s="4">
        <f t="shared" si="167"/>
        <v>19.400000000000006</v>
      </c>
      <c r="B222" s="4">
        <f t="shared" si="182"/>
        <v>97.000000000000028</v>
      </c>
      <c r="C222" s="4">
        <f t="shared" si="183"/>
        <v>1</v>
      </c>
      <c r="D222" s="4">
        <v>1</v>
      </c>
      <c r="E222" s="4">
        <f t="shared" si="184"/>
        <v>19.400000000000006</v>
      </c>
      <c r="F222" s="19">
        <f t="shared" si="168"/>
        <v>4.523893421169304</v>
      </c>
      <c r="G222" s="19">
        <f t="shared" si="185"/>
        <v>0.31415926535897931</v>
      </c>
      <c r="H222" s="19"/>
      <c r="I222" s="19">
        <f t="shared" si="186"/>
        <v>34.378560562428312</v>
      </c>
      <c r="J222" s="19">
        <f t="shared" si="187"/>
        <v>80.531382478139335</v>
      </c>
      <c r="K222" s="19"/>
      <c r="L222" s="19">
        <f t="shared" si="188"/>
        <v>9.2578392318124934</v>
      </c>
      <c r="M222" s="19">
        <f t="shared" si="189"/>
        <v>-1.7660272839675148</v>
      </c>
      <c r="N222" s="19">
        <f t="shared" si="190"/>
        <v>9.4247779607693793</v>
      </c>
      <c r="O222" s="19">
        <f t="shared" si="191"/>
        <v>-0.18849555921538583</v>
      </c>
      <c r="P222" s="19">
        <f t="shared" si="192"/>
        <v>-10.799999999999899</v>
      </c>
      <c r="Q222" s="19">
        <f t="shared" ref="Q222:Q228" si="221">Q221+ SQRT( (I222-I221)* (I222-I221) + (J222-J221)* (J222-J221))</f>
        <v>182.83317350959294</v>
      </c>
      <c r="R222" s="19">
        <f t="shared" si="193"/>
        <v>0.11242878875143374</v>
      </c>
      <c r="S222" s="19">
        <f t="shared" si="194"/>
        <v>0.58937235043721337</v>
      </c>
      <c r="T222" s="4" t="s">
        <v>0</v>
      </c>
      <c r="U222" s="4">
        <f t="shared" si="195"/>
        <v>2501</v>
      </c>
      <c r="V222" s="19">
        <f t="shared" si="169"/>
        <v>34.490989351179749</v>
      </c>
      <c r="W222" s="19">
        <f t="shared" si="170"/>
        <v>81.120754828576551</v>
      </c>
      <c r="X222" s="8">
        <f t="shared" si="196"/>
        <v>5</v>
      </c>
      <c r="Y222" s="4">
        <f t="shared" si="171"/>
        <v>12</v>
      </c>
      <c r="Z222" s="8">
        <f t="shared" si="197"/>
        <v>1019.4</v>
      </c>
      <c r="AA222" s="4">
        <f t="shared" si="198"/>
        <v>0</v>
      </c>
      <c r="AB222" s="4">
        <f t="shared" si="199"/>
        <v>0</v>
      </c>
      <c r="AC222" s="4" t="str">
        <f t="shared" si="200"/>
        <v>G0</v>
      </c>
      <c r="AD222" s="4">
        <f t="shared" si="201"/>
        <v>0</v>
      </c>
      <c r="AE222" s="4">
        <f t="shared" si="202"/>
        <v>19.500000000000007</v>
      </c>
      <c r="AF222" s="19">
        <f t="shared" si="172"/>
        <v>4.5553093477052027</v>
      </c>
      <c r="AG222" s="19">
        <f t="shared" si="173"/>
        <v>0.31415926535897931</v>
      </c>
      <c r="AH222" s="19"/>
      <c r="AI222" s="19">
        <f t="shared" si="174"/>
        <v>35.30696604879315</v>
      </c>
      <c r="AJ222" s="19">
        <f t="shared" si="175"/>
        <v>80.369349782145861</v>
      </c>
      <c r="AK222" s="19"/>
      <c r="AL222" s="19">
        <f t="shared" si="176"/>
        <v>9.308743304549937</v>
      </c>
      <c r="AM222" s="19">
        <f t="shared" si="177"/>
        <v>-1.4743600984158929</v>
      </c>
      <c r="AN222" s="19">
        <f t="shared" si="203"/>
        <v>9.4247779607693793</v>
      </c>
      <c r="AO222" s="19">
        <f t="shared" si="204"/>
        <v>-0.15707963267948721</v>
      </c>
      <c r="AP222" s="19">
        <f t="shared" si="205"/>
        <v>-8.9999999999998597</v>
      </c>
      <c r="AQ222" s="19">
        <f t="shared" ref="AQ222:AQ228" si="222">AQ221+ SQRT( (AI222-AI221)* (AI222-AI221) + (AJ222-AJ221)* (AJ222-AJ221))</f>
        <v>182.83317350959297</v>
      </c>
      <c r="AR222" s="19">
        <f t="shared" si="206"/>
        <v>-9.386067902413707E-2</v>
      </c>
      <c r="AS222" s="19">
        <f t="shared" si="207"/>
        <v>-0.59261300435708286</v>
      </c>
      <c r="AT222" s="4" t="s">
        <v>0</v>
      </c>
      <c r="AU222" s="4">
        <f t="shared" si="208"/>
        <v>2502</v>
      </c>
      <c r="AV222" s="19">
        <f t="shared" si="178"/>
        <v>35.213105369769011</v>
      </c>
      <c r="AW222" s="19">
        <f t="shared" si="179"/>
        <v>79.776736777788784</v>
      </c>
      <c r="AX222" s="8">
        <f t="shared" si="209"/>
        <v>5</v>
      </c>
      <c r="AY222" s="4">
        <f t="shared" si="210"/>
        <v>12</v>
      </c>
      <c r="AZ222" s="8">
        <f t="shared" si="211"/>
        <v>1019.5</v>
      </c>
      <c r="BA222" s="4">
        <f t="shared" si="212"/>
        <v>0</v>
      </c>
      <c r="BB222" s="4">
        <f t="shared" si="213"/>
        <v>0</v>
      </c>
      <c r="BC222" s="4" t="str">
        <f t="shared" si="214"/>
        <v>G0</v>
      </c>
      <c r="BD222" s="4">
        <f t="shared" si="215"/>
        <v>0</v>
      </c>
      <c r="BE222" s="19">
        <f t="shared" si="216"/>
        <v>0.94243903870926571</v>
      </c>
      <c r="BF222" s="19">
        <f t="shared" si="217"/>
        <v>1.525724767166921</v>
      </c>
      <c r="BG222" s="19">
        <f t="shared" si="218"/>
        <v>118.24831522257969</v>
      </c>
      <c r="BH222" s="1" t="str">
        <f t="shared" si="219"/>
        <v>T,2501,34.5,81.1,5,12,1019.4,0,0,G0,0</v>
      </c>
      <c r="BI222" s="1" t="str">
        <f t="shared" si="220"/>
        <v>T,2502,35.2,79.8,5,12,1019.5,0,0,G0,0</v>
      </c>
      <c r="BJ222" s="1" t="str">
        <f t="shared" si="180"/>
        <v>T,2501,34.5,81.1,5,12,1019.4,0,0,G0,0|T,2502,35.2,79.8,5,12,1019.5,0,0,G0,0|</v>
      </c>
      <c r="BK222" s="1" t="str">
        <f t="shared" si="181"/>
        <v>34.4,80.5,5.0,9.4,0.0,182.8,-10.8,182.8</v>
      </c>
    </row>
    <row r="223" spans="1:63" x14ac:dyDescent="0.2">
      <c r="A223" s="4">
        <f t="shared" ref="A223:A228" si="223">A222+$B$16</f>
        <v>19.500000000000007</v>
      </c>
      <c r="B223" s="4">
        <f t="shared" si="182"/>
        <v>97.500000000000028</v>
      </c>
      <c r="C223" s="4">
        <f t="shared" si="183"/>
        <v>0</v>
      </c>
      <c r="D223" s="4">
        <v>1</v>
      </c>
      <c r="E223" s="4">
        <f t="shared" si="184"/>
        <v>19.500000000000007</v>
      </c>
      <c r="F223" s="19">
        <f t="shared" si="168"/>
        <v>4.5553093477052027</v>
      </c>
      <c r="G223" s="19">
        <f t="shared" si="185"/>
        <v>0.31415926535897931</v>
      </c>
      <c r="H223" s="19"/>
      <c r="I223" s="19">
        <f t="shared" si="186"/>
        <v>35.30696604879315</v>
      </c>
      <c r="J223" s="19">
        <f t="shared" si="187"/>
        <v>80.369349782145861</v>
      </c>
      <c r="K223" s="19"/>
      <c r="L223" s="19">
        <f t="shared" si="188"/>
        <v>9.308743304549937</v>
      </c>
      <c r="M223" s="19">
        <f t="shared" si="189"/>
        <v>-1.4743600984158929</v>
      </c>
      <c r="N223" s="19">
        <f t="shared" si="190"/>
        <v>9.4247779607693793</v>
      </c>
      <c r="O223" s="19">
        <f t="shared" si="191"/>
        <v>-0.15707963267948721</v>
      </c>
      <c r="P223" s="19">
        <f t="shared" si="192"/>
        <v>-8.9999999999998597</v>
      </c>
      <c r="Q223" s="19">
        <f t="shared" si="221"/>
        <v>183.77561254830221</v>
      </c>
      <c r="R223" s="19">
        <f t="shared" si="193"/>
        <v>9.386067902413707E-2</v>
      </c>
      <c r="S223" s="19">
        <f t="shared" si="194"/>
        <v>0.59261300435708286</v>
      </c>
      <c r="T223" s="4" t="s">
        <v>0</v>
      </c>
      <c r="U223" s="4">
        <f t="shared" si="195"/>
        <v>2501</v>
      </c>
      <c r="V223" s="19">
        <f t="shared" si="169"/>
        <v>35.400826727817289</v>
      </c>
      <c r="W223" s="19">
        <f t="shared" si="170"/>
        <v>80.961962786502937</v>
      </c>
      <c r="X223" s="8">
        <f t="shared" si="196"/>
        <v>5</v>
      </c>
      <c r="Y223" s="4">
        <f t="shared" si="171"/>
        <v>12</v>
      </c>
      <c r="Z223" s="8">
        <f t="shared" si="197"/>
        <v>1019.5</v>
      </c>
      <c r="AA223" s="4">
        <f t="shared" si="198"/>
        <v>0</v>
      </c>
      <c r="AB223" s="4">
        <f t="shared" si="199"/>
        <v>0</v>
      </c>
      <c r="AC223" s="4" t="str">
        <f t="shared" si="200"/>
        <v>G0</v>
      </c>
      <c r="AD223" s="4">
        <f t="shared" si="201"/>
        <v>0</v>
      </c>
      <c r="AE223" s="4">
        <f t="shared" si="202"/>
        <v>19.600000000000009</v>
      </c>
      <c r="AF223" s="19">
        <f t="shared" si="172"/>
        <v>4.5867252742411004</v>
      </c>
      <c r="AG223" s="19">
        <f t="shared" si="173"/>
        <v>0.31415926535897931</v>
      </c>
      <c r="AH223" s="19"/>
      <c r="AI223" s="19">
        <f t="shared" si="174"/>
        <v>36.240002993070945</v>
      </c>
      <c r="AJ223" s="19">
        <f t="shared" si="175"/>
        <v>80.23655896056566</v>
      </c>
      <c r="AK223" s="19"/>
      <c r="AL223" s="19">
        <f t="shared" si="176"/>
        <v>9.3504607715039896</v>
      </c>
      <c r="AM223" s="19">
        <f t="shared" si="177"/>
        <v>-1.181237897448794</v>
      </c>
      <c r="AN223" s="19">
        <f t="shared" si="203"/>
        <v>9.4247779607693811</v>
      </c>
      <c r="AO223" s="19">
        <f t="shared" si="204"/>
        <v>-0.1256637061435894</v>
      </c>
      <c r="AP223" s="19">
        <f t="shared" si="205"/>
        <v>-7.199999999999867</v>
      </c>
      <c r="AQ223" s="19">
        <f t="shared" si="222"/>
        <v>183.77561254830221</v>
      </c>
      <c r="AR223" s="19">
        <f t="shared" si="206"/>
        <v>-7.5199940138581153E-2</v>
      </c>
      <c r="AS223" s="19">
        <f t="shared" si="207"/>
        <v>-0.59526882078868681</v>
      </c>
      <c r="AT223" s="4" t="s">
        <v>0</v>
      </c>
      <c r="AU223" s="4">
        <f t="shared" si="208"/>
        <v>2502</v>
      </c>
      <c r="AV223" s="19">
        <f t="shared" si="178"/>
        <v>36.164803052932363</v>
      </c>
      <c r="AW223" s="19">
        <f t="shared" si="179"/>
        <v>79.64129013977697</v>
      </c>
      <c r="AX223" s="8">
        <f t="shared" si="209"/>
        <v>5</v>
      </c>
      <c r="AY223" s="4">
        <f t="shared" si="210"/>
        <v>12</v>
      </c>
      <c r="AZ223" s="8">
        <f t="shared" si="211"/>
        <v>1019.6</v>
      </c>
      <c r="BA223" s="4">
        <f t="shared" si="212"/>
        <v>0</v>
      </c>
      <c r="BB223" s="4">
        <f t="shared" si="213"/>
        <v>0</v>
      </c>
      <c r="BC223" s="4" t="str">
        <f t="shared" si="214"/>
        <v>G0</v>
      </c>
      <c r="BD223" s="4">
        <f t="shared" si="215"/>
        <v>0</v>
      </c>
      <c r="BE223" s="19">
        <f t="shared" si="216"/>
        <v>0.94243903870923662</v>
      </c>
      <c r="BF223" s="19">
        <f t="shared" si="217"/>
        <v>1.5257247671669043</v>
      </c>
      <c r="BG223" s="19">
        <f t="shared" si="218"/>
        <v>120.04831522257892</v>
      </c>
      <c r="BH223" s="1" t="str">
        <f t="shared" si="219"/>
        <v>T,2501,35.4,81.0,5,12,1019.5,0,0,G0,0</v>
      </c>
      <c r="BI223" s="1" t="str">
        <f t="shared" si="220"/>
        <v>T,2502,36.2,79.6,5,12,1019.6,0,0,G0,0</v>
      </c>
      <c r="BJ223" s="1" t="str">
        <f t="shared" si="180"/>
        <v/>
      </c>
      <c r="BK223" s="1" t="str">
        <f t="shared" si="181"/>
        <v>35.3,80.4,5.0,9.4,0.0,183.8,-9.0,183.8</v>
      </c>
    </row>
    <row r="224" spans="1:63" x14ac:dyDescent="0.2">
      <c r="A224" s="4">
        <f t="shared" si="223"/>
        <v>19.600000000000009</v>
      </c>
      <c r="B224" s="4">
        <f t="shared" si="182"/>
        <v>98.000000000000043</v>
      </c>
      <c r="C224" s="4">
        <f t="shared" si="183"/>
        <v>1</v>
      </c>
      <c r="D224" s="4">
        <v>1</v>
      </c>
      <c r="E224" s="4">
        <f t="shared" si="184"/>
        <v>19.600000000000009</v>
      </c>
      <c r="F224" s="19">
        <f t="shared" si="168"/>
        <v>4.5867252742411004</v>
      </c>
      <c r="G224" s="19">
        <f t="shared" si="185"/>
        <v>0.31415926535897931</v>
      </c>
      <c r="H224" s="19"/>
      <c r="I224" s="19">
        <f t="shared" si="186"/>
        <v>36.240002993070945</v>
      </c>
      <c r="J224" s="19">
        <f t="shared" si="187"/>
        <v>80.23655896056566</v>
      </c>
      <c r="K224" s="19"/>
      <c r="L224" s="19">
        <f t="shared" si="188"/>
        <v>9.3504607715039896</v>
      </c>
      <c r="M224" s="19">
        <f t="shared" si="189"/>
        <v>-1.181237897448794</v>
      </c>
      <c r="N224" s="19">
        <f t="shared" si="190"/>
        <v>9.4247779607693811</v>
      </c>
      <c r="O224" s="19">
        <f t="shared" si="191"/>
        <v>-0.1256637061435894</v>
      </c>
      <c r="P224" s="19">
        <f t="shared" si="192"/>
        <v>-7.199999999999867</v>
      </c>
      <c r="Q224" s="19">
        <f t="shared" si="221"/>
        <v>184.71805158701144</v>
      </c>
      <c r="R224" s="19">
        <f t="shared" si="193"/>
        <v>7.5199940138581153E-2</v>
      </c>
      <c r="S224" s="19">
        <f t="shared" si="194"/>
        <v>0.59526882078868681</v>
      </c>
      <c r="T224" s="4" t="s">
        <v>0</v>
      </c>
      <c r="U224" s="4">
        <f t="shared" si="195"/>
        <v>2501</v>
      </c>
      <c r="V224" s="19">
        <f t="shared" si="169"/>
        <v>36.315202933209527</v>
      </c>
      <c r="W224" s="19">
        <f t="shared" si="170"/>
        <v>80.831827781354349</v>
      </c>
      <c r="X224" s="8">
        <f t="shared" si="196"/>
        <v>5</v>
      </c>
      <c r="Y224" s="4">
        <f t="shared" si="171"/>
        <v>12</v>
      </c>
      <c r="Z224" s="8">
        <f t="shared" si="197"/>
        <v>1019.6</v>
      </c>
      <c r="AA224" s="4">
        <f t="shared" si="198"/>
        <v>0</v>
      </c>
      <c r="AB224" s="4">
        <f t="shared" si="199"/>
        <v>0</v>
      </c>
      <c r="AC224" s="4" t="str">
        <f t="shared" si="200"/>
        <v>G0</v>
      </c>
      <c r="AD224" s="4">
        <f t="shared" si="201"/>
        <v>0</v>
      </c>
      <c r="AE224" s="4">
        <f t="shared" si="202"/>
        <v>19.70000000000001</v>
      </c>
      <c r="AF224" s="19">
        <f t="shared" si="172"/>
        <v>4.6181412007769991</v>
      </c>
      <c r="AG224" s="19">
        <f t="shared" si="173"/>
        <v>0.31415926535897931</v>
      </c>
      <c r="AH224" s="19"/>
      <c r="AI224" s="19">
        <f t="shared" si="174"/>
        <v>37.176750600444663</v>
      </c>
      <c r="AJ224" s="19">
        <f t="shared" si="175"/>
        <v>80.133141061907594</v>
      </c>
      <c r="AK224" s="19"/>
      <c r="AL224" s="19">
        <f t="shared" si="176"/>
        <v>9.382950462571376</v>
      </c>
      <c r="AM224" s="19">
        <f t="shared" si="177"/>
        <v>-0.88694995728948489</v>
      </c>
      <c r="AN224" s="19">
        <f t="shared" si="203"/>
        <v>9.4247779607693793</v>
      </c>
      <c r="AO224" s="19">
        <f t="shared" si="204"/>
        <v>-9.4247779607690776E-2</v>
      </c>
      <c r="AP224" s="19">
        <f t="shared" si="205"/>
        <v>-5.3999999999998272</v>
      </c>
      <c r="AQ224" s="19">
        <f t="shared" si="222"/>
        <v>184.71805158701147</v>
      </c>
      <c r="AR224" s="19">
        <f t="shared" si="206"/>
        <v>-5.6464987991106788E-2</v>
      </c>
      <c r="AS224" s="19">
        <f t="shared" si="207"/>
        <v>-0.59733717876184822</v>
      </c>
      <c r="AT224" s="4" t="s">
        <v>0</v>
      </c>
      <c r="AU224" s="4">
        <f t="shared" si="208"/>
        <v>2502</v>
      </c>
      <c r="AV224" s="19">
        <f t="shared" si="178"/>
        <v>37.120285612453557</v>
      </c>
      <c r="AW224" s="19">
        <f t="shared" si="179"/>
        <v>79.535803883145746</v>
      </c>
      <c r="AX224" s="8">
        <f t="shared" si="209"/>
        <v>5</v>
      </c>
      <c r="AY224" s="4">
        <f t="shared" si="210"/>
        <v>12</v>
      </c>
      <c r="AZ224" s="8">
        <f t="shared" si="211"/>
        <v>1019.7</v>
      </c>
      <c r="BA224" s="4">
        <f t="shared" si="212"/>
        <v>0</v>
      </c>
      <c r="BB224" s="4">
        <f t="shared" si="213"/>
        <v>0</v>
      </c>
      <c r="BC224" s="4" t="str">
        <f t="shared" si="214"/>
        <v>G0</v>
      </c>
      <c r="BD224" s="4">
        <f t="shared" si="215"/>
        <v>0</v>
      </c>
      <c r="BE224" s="19">
        <f t="shared" si="216"/>
        <v>0.9424390387092606</v>
      </c>
      <c r="BF224" s="19">
        <f t="shared" si="217"/>
        <v>1.5257247671669254</v>
      </c>
      <c r="BG224" s="19">
        <f t="shared" si="218"/>
        <v>121.84831522257967</v>
      </c>
      <c r="BH224" s="1" t="str">
        <f t="shared" si="219"/>
        <v>T,2501,36.3,80.8,5,12,1019.6,0,0,G0,0</v>
      </c>
      <c r="BI224" s="1" t="str">
        <f t="shared" si="220"/>
        <v>T,2502,37.1,79.5,5,12,1019.7,0,0,G0,0</v>
      </c>
      <c r="BJ224" s="1" t="str">
        <f t="shared" si="180"/>
        <v>T,2501,36.3,80.8,5,12,1019.6,0,0,G0,0|T,2502,37.1,79.5,5,12,1019.7,0,0,G0,0|</v>
      </c>
      <c r="BK224" s="1" t="str">
        <f t="shared" si="181"/>
        <v>36.2,80.2,5.0,9.4,0.0,184.7,-7.2,184.7</v>
      </c>
    </row>
    <row r="225" spans="1:63" x14ac:dyDescent="0.2">
      <c r="A225" s="4">
        <f t="shared" si="223"/>
        <v>19.70000000000001</v>
      </c>
      <c r="B225" s="4">
        <f t="shared" si="182"/>
        <v>98.500000000000043</v>
      </c>
      <c r="C225" s="4">
        <f t="shared" si="183"/>
        <v>0</v>
      </c>
      <c r="D225" s="4">
        <v>1</v>
      </c>
      <c r="E225" s="4">
        <f t="shared" si="184"/>
        <v>19.70000000000001</v>
      </c>
      <c r="F225" s="19">
        <f t="shared" si="168"/>
        <v>4.6181412007769991</v>
      </c>
      <c r="G225" s="19">
        <f t="shared" si="185"/>
        <v>0.31415926535897931</v>
      </c>
      <c r="H225" s="19"/>
      <c r="I225" s="19">
        <f t="shared" si="186"/>
        <v>37.176750600444663</v>
      </c>
      <c r="J225" s="19">
        <f t="shared" si="187"/>
        <v>80.133141061907594</v>
      </c>
      <c r="K225" s="19"/>
      <c r="L225" s="19">
        <f t="shared" si="188"/>
        <v>9.382950462571376</v>
      </c>
      <c r="M225" s="19">
        <f t="shared" si="189"/>
        <v>-0.88694995728948489</v>
      </c>
      <c r="N225" s="19">
        <f t="shared" si="190"/>
        <v>9.4247779607693793</v>
      </c>
      <c r="O225" s="19">
        <f t="shared" si="191"/>
        <v>-9.4247779607690776E-2</v>
      </c>
      <c r="P225" s="19">
        <f t="shared" si="192"/>
        <v>-5.3999999999998272</v>
      </c>
      <c r="Q225" s="19">
        <f t="shared" si="221"/>
        <v>185.66049062572071</v>
      </c>
      <c r="R225" s="19">
        <f t="shared" si="193"/>
        <v>5.6464987991106788E-2</v>
      </c>
      <c r="S225" s="19">
        <f t="shared" si="194"/>
        <v>0.59733717876184822</v>
      </c>
      <c r="T225" s="4" t="s">
        <v>0</v>
      </c>
      <c r="U225" s="4">
        <f t="shared" si="195"/>
        <v>2501</v>
      </c>
      <c r="V225" s="19">
        <f t="shared" si="169"/>
        <v>37.233215588435769</v>
      </c>
      <c r="W225" s="19">
        <f t="shared" si="170"/>
        <v>80.730478240669441</v>
      </c>
      <c r="X225" s="8">
        <f t="shared" si="196"/>
        <v>5</v>
      </c>
      <c r="Y225" s="4">
        <f t="shared" si="171"/>
        <v>12</v>
      </c>
      <c r="Z225" s="8">
        <f t="shared" si="197"/>
        <v>1019.7</v>
      </c>
      <c r="AA225" s="4">
        <f t="shared" si="198"/>
        <v>0</v>
      </c>
      <c r="AB225" s="4">
        <f t="shared" si="199"/>
        <v>0</v>
      </c>
      <c r="AC225" s="4" t="str">
        <f t="shared" si="200"/>
        <v>G0</v>
      </c>
      <c r="AD225" s="4">
        <f t="shared" si="201"/>
        <v>0</v>
      </c>
      <c r="AE225" s="4">
        <f t="shared" si="202"/>
        <v>19.800000000000011</v>
      </c>
      <c r="AF225" s="19">
        <f t="shared" si="172"/>
        <v>4.6495571273128977</v>
      </c>
      <c r="AG225" s="19">
        <f t="shared" si="173"/>
        <v>0.31415926535897931</v>
      </c>
      <c r="AH225" s="19"/>
      <c r="AI225" s="19">
        <f t="shared" si="174"/>
        <v>38.116284414120713</v>
      </c>
      <c r="AJ225" s="19">
        <f t="shared" si="175"/>
        <v>80.059198147151847</v>
      </c>
      <c r="AK225" s="19"/>
      <c r="AL225" s="19">
        <f t="shared" si="176"/>
        <v>9.4061803143495428</v>
      </c>
      <c r="AM225" s="19">
        <f t="shared" si="177"/>
        <v>-0.59178670460509686</v>
      </c>
      <c r="AN225" s="19">
        <f t="shared" si="203"/>
        <v>9.4247779607693793</v>
      </c>
      <c r="AO225" s="19">
        <f t="shared" si="204"/>
        <v>-6.2831853071792121E-2</v>
      </c>
      <c r="AP225" s="19">
        <f t="shared" si="205"/>
        <v>-3.5999999999997856</v>
      </c>
      <c r="AQ225" s="19">
        <f t="shared" si="222"/>
        <v>185.66049062572074</v>
      </c>
      <c r="AR225" s="19">
        <f t="shared" si="206"/>
        <v>-3.7674311717585784E-2</v>
      </c>
      <c r="AS225" s="19">
        <f t="shared" si="207"/>
        <v>-0.59881603705696307</v>
      </c>
      <c r="AT225" s="4" t="s">
        <v>0</v>
      </c>
      <c r="AU225" s="4">
        <f t="shared" si="208"/>
        <v>2502</v>
      </c>
      <c r="AV225" s="19">
        <f t="shared" si="178"/>
        <v>38.078610102403125</v>
      </c>
      <c r="AW225" s="19">
        <f t="shared" si="179"/>
        <v>79.460382110094884</v>
      </c>
      <c r="AX225" s="8">
        <f t="shared" si="209"/>
        <v>5</v>
      </c>
      <c r="AY225" s="4">
        <f t="shared" si="210"/>
        <v>12</v>
      </c>
      <c r="AZ225" s="8">
        <f t="shared" si="211"/>
        <v>1019.8</v>
      </c>
      <c r="BA225" s="4">
        <f t="shared" si="212"/>
        <v>0</v>
      </c>
      <c r="BB225" s="4">
        <f t="shared" si="213"/>
        <v>0</v>
      </c>
      <c r="BC225" s="4" t="str">
        <f t="shared" si="214"/>
        <v>G0</v>
      </c>
      <c r="BD225" s="4">
        <f t="shared" si="215"/>
        <v>0</v>
      </c>
      <c r="BE225" s="19">
        <f t="shared" si="216"/>
        <v>0.94243903870926227</v>
      </c>
      <c r="BF225" s="19">
        <f t="shared" si="217"/>
        <v>1.525724767166925</v>
      </c>
      <c r="BG225" s="19">
        <f t="shared" si="218"/>
        <v>123.64831522257971</v>
      </c>
      <c r="BH225" s="1" t="str">
        <f t="shared" si="219"/>
        <v>T,2501,37.2,80.7,5,12,1019.7,0,0,G0,0</v>
      </c>
      <c r="BI225" s="1" t="str">
        <f t="shared" si="220"/>
        <v>T,2502,38.1,79.5,5,12,1019.8,0,0,G0,0</v>
      </c>
      <c r="BJ225" s="1" t="str">
        <f t="shared" si="180"/>
        <v/>
      </c>
      <c r="BK225" s="1" t="str">
        <f t="shared" si="181"/>
        <v>37.2,80.1,5.0,9.4,0.0,185.7,-5.4,185.7</v>
      </c>
    </row>
    <row r="226" spans="1:63" x14ac:dyDescent="0.2">
      <c r="A226" s="4">
        <f t="shared" si="223"/>
        <v>19.800000000000011</v>
      </c>
      <c r="B226" s="4">
        <f t="shared" si="182"/>
        <v>99.000000000000057</v>
      </c>
      <c r="C226" s="4">
        <f t="shared" si="183"/>
        <v>1</v>
      </c>
      <c r="D226" s="4">
        <v>1</v>
      </c>
      <c r="E226" s="4">
        <f t="shared" si="184"/>
        <v>19.800000000000011</v>
      </c>
      <c r="F226" s="19">
        <f t="shared" si="168"/>
        <v>4.6495571273128977</v>
      </c>
      <c r="G226" s="19">
        <f t="shared" si="185"/>
        <v>0.31415926535897931</v>
      </c>
      <c r="H226" s="19"/>
      <c r="I226" s="19">
        <f t="shared" si="186"/>
        <v>38.116284414120713</v>
      </c>
      <c r="J226" s="19">
        <f t="shared" si="187"/>
        <v>80.059198147151847</v>
      </c>
      <c r="K226" s="19"/>
      <c r="L226" s="19">
        <f t="shared" si="188"/>
        <v>9.4061803143495428</v>
      </c>
      <c r="M226" s="19">
        <f t="shared" si="189"/>
        <v>-0.59178670460509686</v>
      </c>
      <c r="N226" s="19">
        <f t="shared" si="190"/>
        <v>9.4247779607693793</v>
      </c>
      <c r="O226" s="19">
        <f t="shared" si="191"/>
        <v>-6.2831853071792121E-2</v>
      </c>
      <c r="P226" s="19">
        <f t="shared" si="192"/>
        <v>-3.5999999999997856</v>
      </c>
      <c r="Q226" s="19">
        <f t="shared" si="221"/>
        <v>186.60292966442998</v>
      </c>
      <c r="R226" s="19">
        <f t="shared" si="193"/>
        <v>3.7674311717585784E-2</v>
      </c>
      <c r="S226" s="19">
        <f t="shared" si="194"/>
        <v>0.59881603705696307</v>
      </c>
      <c r="T226" s="4" t="s">
        <v>0</v>
      </c>
      <c r="U226" s="4">
        <f t="shared" si="195"/>
        <v>2501</v>
      </c>
      <c r="V226" s="19">
        <f t="shared" si="169"/>
        <v>38.153958725838301</v>
      </c>
      <c r="W226" s="19">
        <f t="shared" si="170"/>
        <v>80.65801418420881</v>
      </c>
      <c r="X226" s="8">
        <f t="shared" si="196"/>
        <v>5</v>
      </c>
      <c r="Y226" s="4">
        <f t="shared" si="171"/>
        <v>12</v>
      </c>
      <c r="Z226" s="8">
        <f t="shared" si="197"/>
        <v>1019.8</v>
      </c>
      <c r="AA226" s="4">
        <f t="shared" si="198"/>
        <v>0</v>
      </c>
      <c r="AB226" s="4">
        <f t="shared" si="199"/>
        <v>0</v>
      </c>
      <c r="AC226" s="4" t="str">
        <f t="shared" si="200"/>
        <v>G0</v>
      </c>
      <c r="AD226" s="4">
        <f t="shared" si="201"/>
        <v>0</v>
      </c>
      <c r="AE226" s="4">
        <f t="shared" si="202"/>
        <v>19.900000000000013</v>
      </c>
      <c r="AF226" s="19">
        <f t="shared" si="172"/>
        <v>4.6809730538487955</v>
      </c>
      <c r="AG226" s="19">
        <f t="shared" si="173"/>
        <v>0.31415926535897931</v>
      </c>
      <c r="AH226" s="19"/>
      <c r="AI226" s="19">
        <f t="shared" si="174"/>
        <v>39.057677227656256</v>
      </c>
      <c r="AJ226" s="19">
        <f t="shared" si="175"/>
        <v>80.014803189028044</v>
      </c>
      <c r="AK226" s="19"/>
      <c r="AL226" s="19">
        <f t="shared" si="176"/>
        <v>9.4201274017793573</v>
      </c>
      <c r="AM226" s="19">
        <f t="shared" si="177"/>
        <v>-0.29603942989054682</v>
      </c>
      <c r="AN226" s="19">
        <f t="shared" si="203"/>
        <v>9.4247779607693793</v>
      </c>
      <c r="AO226" s="19">
        <f t="shared" si="204"/>
        <v>-3.1415926535894388E-2</v>
      </c>
      <c r="AP226" s="19">
        <f t="shared" si="205"/>
        <v>-1.7999999999997969</v>
      </c>
      <c r="AQ226" s="19">
        <f t="shared" si="222"/>
        <v>186.60292966442998</v>
      </c>
      <c r="AR226" s="19">
        <f t="shared" si="206"/>
        <v>-1.8846455446874851E-2</v>
      </c>
      <c r="AS226" s="19">
        <f t="shared" si="207"/>
        <v>-0.59970393621943896</v>
      </c>
      <c r="AT226" s="4" t="s">
        <v>0</v>
      </c>
      <c r="AU226" s="4">
        <f t="shared" si="208"/>
        <v>2502</v>
      </c>
      <c r="AV226" s="19">
        <f t="shared" si="178"/>
        <v>39.03883077220938</v>
      </c>
      <c r="AW226" s="19">
        <f t="shared" si="179"/>
        <v>79.415099252808602</v>
      </c>
      <c r="AX226" s="8">
        <f t="shared" si="209"/>
        <v>5</v>
      </c>
      <c r="AY226" s="4">
        <f t="shared" si="210"/>
        <v>12</v>
      </c>
      <c r="AZ226" s="8">
        <f t="shared" si="211"/>
        <v>1019.9</v>
      </c>
      <c r="BA226" s="4">
        <f t="shared" si="212"/>
        <v>0</v>
      </c>
      <c r="BB226" s="4">
        <f t="shared" si="213"/>
        <v>0</v>
      </c>
      <c r="BC226" s="4" t="str">
        <f t="shared" si="214"/>
        <v>G0</v>
      </c>
      <c r="BD226" s="4">
        <f t="shared" si="215"/>
        <v>0</v>
      </c>
      <c r="BE226" s="19">
        <f t="shared" si="216"/>
        <v>0.94243903870923162</v>
      </c>
      <c r="BF226" s="19">
        <f t="shared" si="217"/>
        <v>1.5257247671669105</v>
      </c>
      <c r="BG226" s="19">
        <f t="shared" si="218"/>
        <v>125.44831522257859</v>
      </c>
      <c r="BH226" s="1" t="str">
        <f t="shared" si="219"/>
        <v>T,2501,38.2,80.7,5,12,1019.8,0,0,G0,0</v>
      </c>
      <c r="BI226" s="1" t="str">
        <f t="shared" si="220"/>
        <v>T,2502,39.0,79.4,5,12,1019.9,0,0,G0,0</v>
      </c>
      <c r="BJ226" s="1" t="str">
        <f t="shared" si="180"/>
        <v>T,2501,38.2,80.7,5,12,1019.8,0,0,G0,0|T,2502,39.0,79.4,5,12,1019.9,0,0,G0,0|</v>
      </c>
      <c r="BK226" s="1" t="str">
        <f t="shared" si="181"/>
        <v>38.1,80.1,5.0,9.4,0.0,186.6,-3.6,186.6</v>
      </c>
    </row>
    <row r="227" spans="1:63" x14ac:dyDescent="0.2">
      <c r="A227" s="4">
        <f t="shared" si="223"/>
        <v>19.900000000000013</v>
      </c>
      <c r="B227" s="4">
        <f t="shared" si="182"/>
        <v>99.500000000000057</v>
      </c>
      <c r="C227" s="4">
        <f t="shared" si="183"/>
        <v>0</v>
      </c>
      <c r="D227" s="4">
        <v>1</v>
      </c>
      <c r="E227" s="4">
        <f t="shared" si="184"/>
        <v>19.900000000000013</v>
      </c>
      <c r="F227" s="19">
        <f t="shared" si="168"/>
        <v>4.6809730538487955</v>
      </c>
      <c r="G227" s="19">
        <f t="shared" si="185"/>
        <v>0.31415926535897931</v>
      </c>
      <c r="H227" s="19"/>
      <c r="I227" s="19">
        <f t="shared" si="186"/>
        <v>39.057677227656256</v>
      </c>
      <c r="J227" s="19">
        <f t="shared" si="187"/>
        <v>80.014803189028044</v>
      </c>
      <c r="K227" s="19"/>
      <c r="L227" s="19">
        <f t="shared" si="188"/>
        <v>9.4201274017793573</v>
      </c>
      <c r="M227" s="19">
        <f t="shared" si="189"/>
        <v>-0.29603942989054682</v>
      </c>
      <c r="N227" s="19">
        <f t="shared" si="190"/>
        <v>9.4247779607693793</v>
      </c>
      <c r="O227" s="19">
        <f t="shared" si="191"/>
        <v>-3.1415926535894388E-2</v>
      </c>
      <c r="P227" s="19">
        <f t="shared" si="192"/>
        <v>-1.7999999999997969</v>
      </c>
      <c r="Q227" s="19">
        <f t="shared" si="221"/>
        <v>187.54536870313922</v>
      </c>
      <c r="R227" s="19">
        <f t="shared" si="193"/>
        <v>1.8846455446874851E-2</v>
      </c>
      <c r="S227" s="19">
        <f t="shared" si="194"/>
        <v>0.59970393621943896</v>
      </c>
      <c r="T227" s="4" t="s">
        <v>0</v>
      </c>
      <c r="U227" s="4">
        <f t="shared" si="195"/>
        <v>2501</v>
      </c>
      <c r="V227" s="19">
        <f t="shared" si="169"/>
        <v>39.076523683103133</v>
      </c>
      <c r="W227" s="19">
        <f t="shared" si="170"/>
        <v>80.614507125247485</v>
      </c>
      <c r="X227" s="8">
        <f t="shared" si="196"/>
        <v>5</v>
      </c>
      <c r="Y227" s="4">
        <f t="shared" si="171"/>
        <v>12</v>
      </c>
      <c r="Z227" s="8">
        <f t="shared" si="197"/>
        <v>1019.9</v>
      </c>
      <c r="AA227" s="4">
        <f t="shared" si="198"/>
        <v>0</v>
      </c>
      <c r="AB227" s="4">
        <f t="shared" si="199"/>
        <v>0</v>
      </c>
      <c r="AC227" s="4" t="str">
        <f t="shared" si="200"/>
        <v>G0</v>
      </c>
      <c r="AD227" s="4">
        <f t="shared" si="201"/>
        <v>0</v>
      </c>
      <c r="AE227" s="4">
        <f t="shared" si="202"/>
        <v>20.000000000000014</v>
      </c>
      <c r="AF227" s="19">
        <f t="shared" si="172"/>
        <v>4.7123889803846941</v>
      </c>
      <c r="AG227" s="19">
        <f t="shared" si="173"/>
        <v>0.31415926535897931</v>
      </c>
      <c r="AH227" s="19"/>
      <c r="AI227" s="19">
        <f t="shared" si="174"/>
        <v>40.000000000000128</v>
      </c>
      <c r="AJ227" s="19">
        <f t="shared" si="175"/>
        <v>80</v>
      </c>
      <c r="AK227" s="19"/>
      <c r="AL227" s="19">
        <f t="shared" si="176"/>
        <v>9.4247779607693793</v>
      </c>
      <c r="AM227" s="19">
        <f t="shared" si="177"/>
        <v>4.012240915262957E-14</v>
      </c>
      <c r="AN227" s="19">
        <f t="shared" si="203"/>
        <v>9.4247779607693793</v>
      </c>
      <c r="AO227" s="19">
        <f t="shared" si="204"/>
        <v>4.2571198302643332E-15</v>
      </c>
      <c r="AP227" s="19">
        <f t="shared" si="205"/>
        <v>2.4391499915559569E-13</v>
      </c>
      <c r="AQ227" s="19">
        <f t="shared" si="222"/>
        <v>187.54536870313925</v>
      </c>
      <c r="AR227" s="19">
        <f t="shared" si="206"/>
        <v>2.5542718981585999E-15</v>
      </c>
      <c r="AS227" s="19">
        <f t="shared" si="207"/>
        <v>-0.6</v>
      </c>
      <c r="AT227" s="4" t="s">
        <v>0</v>
      </c>
      <c r="AU227" s="4">
        <f t="shared" si="208"/>
        <v>2502</v>
      </c>
      <c r="AV227" s="19">
        <f t="shared" si="178"/>
        <v>40.000000000000128</v>
      </c>
      <c r="AW227" s="19">
        <f t="shared" si="179"/>
        <v>79.400000000000006</v>
      </c>
      <c r="AX227" s="8">
        <f t="shared" si="209"/>
        <v>5</v>
      </c>
      <c r="AY227" s="4">
        <f t="shared" si="210"/>
        <v>12</v>
      </c>
      <c r="AZ227" s="8">
        <f t="shared" si="211"/>
        <v>1020</v>
      </c>
      <c r="BA227" s="4">
        <f t="shared" si="212"/>
        <v>0</v>
      </c>
      <c r="BB227" s="4">
        <f t="shared" si="213"/>
        <v>0</v>
      </c>
      <c r="BC227" s="4" t="str">
        <f t="shared" si="214"/>
        <v>G0</v>
      </c>
      <c r="BD227" s="4">
        <f t="shared" si="215"/>
        <v>0</v>
      </c>
      <c r="BE227" s="19">
        <f t="shared" si="216"/>
        <v>0.94243903870926293</v>
      </c>
      <c r="BF227" s="19">
        <f t="shared" si="217"/>
        <v>1.5257247671669143</v>
      </c>
      <c r="BG227" s="19">
        <f t="shared" si="218"/>
        <v>127.24831522257995</v>
      </c>
      <c r="BH227" s="1" t="str">
        <f t="shared" si="219"/>
        <v>T,2501,39.1,80.6,5,12,1019.9,0,0,G0,0</v>
      </c>
      <c r="BI227" s="1" t="str">
        <f t="shared" si="220"/>
        <v>T,2502,40.0,79.4,5,12,1020.0,0,0,G0,0</v>
      </c>
      <c r="BJ227" s="1" t="str">
        <f t="shared" si="180"/>
        <v/>
      </c>
      <c r="BK227" s="1" t="str">
        <f t="shared" si="181"/>
        <v>39.1,80.0,5.0,9.4,0.0,187.5,-1.8,187.5</v>
      </c>
    </row>
    <row r="228" spans="1:63" x14ac:dyDescent="0.2">
      <c r="A228" s="4">
        <f t="shared" si="223"/>
        <v>20.000000000000014</v>
      </c>
      <c r="B228" s="4">
        <f t="shared" si="182"/>
        <v>100.00000000000007</v>
      </c>
      <c r="C228" s="4">
        <f t="shared" si="183"/>
        <v>1</v>
      </c>
      <c r="D228" s="4">
        <v>1</v>
      </c>
      <c r="E228" s="4">
        <f t="shared" si="184"/>
        <v>20.000000000000014</v>
      </c>
      <c r="F228" s="19">
        <f t="shared" si="168"/>
        <v>4.7123889803846941</v>
      </c>
      <c r="G228" s="19">
        <f t="shared" si="185"/>
        <v>0.31415926535897931</v>
      </c>
      <c r="H228" s="19"/>
      <c r="I228" s="19">
        <f t="shared" si="186"/>
        <v>40.000000000000128</v>
      </c>
      <c r="J228" s="19">
        <f t="shared" si="187"/>
        <v>80</v>
      </c>
      <c r="K228" s="19"/>
      <c r="L228" s="19">
        <f t="shared" si="188"/>
        <v>9.4247779607693793</v>
      </c>
      <c r="M228" s="19">
        <f t="shared" si="189"/>
        <v>4.012240915262957E-14</v>
      </c>
      <c r="N228" s="19">
        <f t="shared" si="190"/>
        <v>9.4247779607693793</v>
      </c>
      <c r="O228" s="19">
        <f t="shared" si="191"/>
        <v>4.2571198302643332E-15</v>
      </c>
      <c r="P228" s="19">
        <f t="shared" si="192"/>
        <v>2.4391499915559569E-13</v>
      </c>
      <c r="Q228" s="19">
        <f t="shared" si="221"/>
        <v>188.48780774184848</v>
      </c>
      <c r="R228" s="19">
        <f t="shared" si="193"/>
        <v>-2.5542718981585999E-15</v>
      </c>
      <c r="S228" s="19">
        <f t="shared" si="194"/>
        <v>0.6</v>
      </c>
      <c r="T228" s="4" t="s">
        <v>0</v>
      </c>
      <c r="U228" s="4">
        <f t="shared" si="195"/>
        <v>2501</v>
      </c>
      <c r="V228" s="19">
        <f t="shared" si="169"/>
        <v>40.000000000000128</v>
      </c>
      <c r="W228" s="19">
        <f t="shared" si="170"/>
        <v>80.599999999999994</v>
      </c>
      <c r="X228" s="8">
        <f t="shared" si="196"/>
        <v>5</v>
      </c>
      <c r="Y228" s="4">
        <f t="shared" si="171"/>
        <v>12</v>
      </c>
      <c r="Z228" s="8">
        <f t="shared" si="197"/>
        <v>1020</v>
      </c>
      <c r="AA228" s="4">
        <f t="shared" si="198"/>
        <v>0</v>
      </c>
      <c r="AB228" s="4">
        <f t="shared" si="199"/>
        <v>0</v>
      </c>
      <c r="AC228" s="4" t="str">
        <f t="shared" si="200"/>
        <v>G0</v>
      </c>
      <c r="AD228" s="4">
        <f t="shared" si="201"/>
        <v>0</v>
      </c>
      <c r="AE228" s="4">
        <f t="shared" si="202"/>
        <v>20.100000000000016</v>
      </c>
      <c r="AF228" s="19">
        <f t="shared" si="172"/>
        <v>4.7438049069205928</v>
      </c>
      <c r="AG228" s="19">
        <f t="shared" si="173"/>
        <v>0.31415926535897931</v>
      </c>
      <c r="AH228" s="19"/>
      <c r="AI228" s="19">
        <f t="shared" si="174"/>
        <v>40.942322772343999</v>
      </c>
      <c r="AJ228" s="19">
        <f t="shared" si="175"/>
        <v>80.014803189028058</v>
      </c>
      <c r="AK228" s="19"/>
      <c r="AL228" s="19">
        <f t="shared" si="176"/>
        <v>9.4201274017793555</v>
      </c>
      <c r="AM228" s="19">
        <f t="shared" si="177"/>
        <v>0.29603942989062704</v>
      </c>
      <c r="AN228" s="19">
        <f t="shared" si="203"/>
        <v>9.4247779607693793</v>
      </c>
      <c r="AO228" s="19">
        <f t="shared" si="204"/>
        <v>3.1415926535902895E-2</v>
      </c>
      <c r="AP228" s="19">
        <f t="shared" si="205"/>
        <v>1.8000000000002845</v>
      </c>
      <c r="AQ228" s="19">
        <f t="shared" si="222"/>
        <v>188.48780774184851</v>
      </c>
      <c r="AR228" s="19">
        <f t="shared" si="206"/>
        <v>1.8846455446879951E-2</v>
      </c>
      <c r="AS228" s="19">
        <f t="shared" si="207"/>
        <v>-0.59970393621943885</v>
      </c>
      <c r="AT228" s="4" t="s">
        <v>0</v>
      </c>
      <c r="AU228" s="4">
        <f t="shared" si="208"/>
        <v>2502</v>
      </c>
      <c r="AV228" s="19">
        <f t="shared" si="178"/>
        <v>40.961169227790876</v>
      </c>
      <c r="AW228" s="19">
        <f t="shared" si="179"/>
        <v>79.415099252808616</v>
      </c>
      <c r="AX228" s="8">
        <f t="shared" si="209"/>
        <v>5</v>
      </c>
      <c r="AY228" s="4">
        <f t="shared" si="210"/>
        <v>12</v>
      </c>
      <c r="AZ228" s="8">
        <f t="shared" si="211"/>
        <v>1020.1</v>
      </c>
      <c r="BA228" s="4">
        <f t="shared" si="212"/>
        <v>0</v>
      </c>
      <c r="BB228" s="4">
        <f t="shared" si="213"/>
        <v>0</v>
      </c>
      <c r="BC228" s="4" t="str">
        <f t="shared" si="214"/>
        <v>G0</v>
      </c>
      <c r="BD228" s="4">
        <f t="shared" si="215"/>
        <v>0</v>
      </c>
      <c r="BE228" s="19">
        <f t="shared" si="216"/>
        <v>0.94243903870926315</v>
      </c>
      <c r="BF228" s="19">
        <f t="shared" si="217"/>
        <v>1.5257247671669187</v>
      </c>
      <c r="BG228" s="19">
        <f t="shared" si="218"/>
        <v>129.04831522257979</v>
      </c>
      <c r="BH228" s="1" t="str">
        <f t="shared" si="219"/>
        <v>T,2501,40.0,80.6,5,12,1020.0,0,0,G0,0</v>
      </c>
      <c r="BI228" s="1" t="str">
        <f t="shared" si="220"/>
        <v>T,2502,41.0,79.4,5,12,1020.1,0,0,G0,0</v>
      </c>
      <c r="BJ228" s="1" t="str">
        <f t="shared" si="180"/>
        <v>T,2501,40.0,80.6,5,12,1020.0,0,0,G0,0|T,2502,41.0,79.4,5,12,1020.1,0,0,G0,0|</v>
      </c>
      <c r="BK228" s="1" t="str">
        <f t="shared" si="181"/>
        <v>40.0,80.0,5.0,9.4,0.0,188.5,0.0,188.5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4"/>
  <sheetViews>
    <sheetView workbookViewId="0">
      <selection activeCell="BJ29" sqref="BJ29"/>
    </sheetView>
  </sheetViews>
  <sheetFormatPr defaultColWidth="8.88671875" defaultRowHeight="10.199999999999999" x14ac:dyDescent="0.2"/>
  <cols>
    <col min="1" max="1" width="10.88671875" style="1" customWidth="1"/>
    <col min="2" max="2" width="6.5546875" style="1" customWidth="1"/>
    <col min="3" max="3" width="7.44140625" style="1" customWidth="1"/>
    <col min="4" max="4" width="6.33203125" style="1" customWidth="1"/>
    <col min="5" max="5" width="9" style="1" customWidth="1"/>
    <col min="6" max="6" width="10.5546875" style="1" customWidth="1"/>
    <col min="7" max="7" width="9.33203125" style="1" customWidth="1"/>
    <col min="8" max="9" width="6.33203125" style="1" customWidth="1"/>
    <col min="10" max="11" width="6.44140625" style="108" customWidth="1"/>
    <col min="12" max="12" width="7.44140625" style="108" customWidth="1"/>
    <col min="13" max="14" width="9.6640625" style="108" customWidth="1"/>
    <col min="15" max="15" width="6.33203125" style="108" customWidth="1"/>
    <col min="16" max="16" width="5.6640625" style="108" customWidth="1"/>
    <col min="17" max="17" width="9.6640625" style="1" customWidth="1"/>
    <col min="18" max="18" width="7.44140625" style="108" customWidth="1"/>
    <col min="19" max="19" width="6" style="108" customWidth="1"/>
    <col min="20" max="21" width="6.44140625" style="108" customWidth="1"/>
    <col min="22" max="22" width="6.6640625" style="108" customWidth="1"/>
    <col min="23" max="23" width="6.44140625" style="108" customWidth="1"/>
    <col min="24" max="24" width="7.6640625" style="108" customWidth="1"/>
    <col min="25" max="25" width="7.44140625" style="108" customWidth="1"/>
    <col min="26" max="26" width="6.6640625" style="108" customWidth="1"/>
    <col min="27" max="27" width="7.6640625" style="108" customWidth="1"/>
    <col min="28" max="28" width="6.6640625" style="108" customWidth="1"/>
    <col min="29" max="29" width="6.44140625" style="108" customWidth="1"/>
    <col min="30" max="30" width="6.6640625" style="1" customWidth="1"/>
    <col min="31" max="31" width="6.44140625" style="108" customWidth="1"/>
    <col min="32" max="32" width="6.6640625" style="108" customWidth="1"/>
    <col min="33" max="34" width="6.44140625" style="108" customWidth="1"/>
    <col min="35" max="35" width="7.44140625" style="108" customWidth="1"/>
    <col min="36" max="37" width="6.33203125" style="108" customWidth="1"/>
    <col min="38" max="38" width="10.44140625" style="108" customWidth="1"/>
    <col min="39" max="39" width="5.6640625" style="108" customWidth="1"/>
    <col min="40" max="41" width="5.88671875" style="108" customWidth="1"/>
    <col min="42" max="42" width="5.33203125" style="108" customWidth="1"/>
    <col min="43" max="43" width="10.44140625" style="1" customWidth="1"/>
    <col min="44" max="44" width="5.6640625" style="108" customWidth="1"/>
    <col min="45" max="45" width="6.6640625" style="108" customWidth="1"/>
    <col min="46" max="46" width="4.88671875" style="108" customWidth="1"/>
    <col min="47" max="47" width="5.6640625" style="108" customWidth="1"/>
    <col min="48" max="48" width="6.5546875" style="108" customWidth="1"/>
    <col min="49" max="49" width="6.33203125" style="108" customWidth="1"/>
    <col min="50" max="50" width="7.5546875" style="108" customWidth="1"/>
    <col min="51" max="51" width="9.5546875" style="108" customWidth="1"/>
    <col min="52" max="55" width="6.88671875" style="108" customWidth="1"/>
    <col min="56" max="56" width="6.6640625" style="1" customWidth="1"/>
    <col min="57" max="59" width="6.88671875" style="1" customWidth="1"/>
    <col min="60" max="60" width="32" style="1" customWidth="1"/>
    <col min="61" max="61" width="28.88671875" style="1" customWidth="1"/>
    <col min="62" max="62" width="58.33203125" style="1" customWidth="1"/>
    <col min="63" max="63" width="26.33203125" style="1" customWidth="1"/>
    <col min="64" max="64" width="17.88671875" style="108" customWidth="1"/>
    <col min="65" max="65" width="14.5546875" style="108" customWidth="1"/>
    <col min="66" max="69" width="8.88671875" style="108"/>
    <col min="70" max="16384" width="8.88671875" style="1"/>
  </cols>
  <sheetData>
    <row r="1" spans="1:65" x14ac:dyDescent="0.2">
      <c r="A1" s="15" t="s">
        <v>56</v>
      </c>
      <c r="C1" s="108"/>
      <c r="D1" s="108"/>
      <c r="E1" s="108"/>
      <c r="F1" s="108"/>
      <c r="G1" s="108"/>
      <c r="H1" s="108"/>
      <c r="I1" s="108"/>
    </row>
    <row r="2" spans="1:65" x14ac:dyDescent="0.2">
      <c r="A2" s="15" t="s">
        <v>36</v>
      </c>
      <c r="B2" s="1" t="s">
        <v>119</v>
      </c>
      <c r="C2" s="108"/>
      <c r="D2" s="108"/>
      <c r="E2" s="108"/>
      <c r="F2" s="108"/>
      <c r="G2" s="108"/>
      <c r="H2" s="108"/>
      <c r="I2" s="108"/>
      <c r="V2" s="119">
        <v>0</v>
      </c>
      <c r="W2" s="119">
        <v>0</v>
      </c>
    </row>
    <row r="3" spans="1:65" x14ac:dyDescent="0.2">
      <c r="A3" s="15" t="s">
        <v>38</v>
      </c>
      <c r="B3" s="1" t="s">
        <v>97</v>
      </c>
      <c r="C3" s="108"/>
      <c r="D3" s="108"/>
      <c r="E3" s="108"/>
      <c r="F3" s="108"/>
      <c r="G3" s="108"/>
      <c r="H3" s="108"/>
      <c r="I3" s="108"/>
      <c r="M3" s="109"/>
      <c r="N3" s="109"/>
      <c r="O3" s="109"/>
      <c r="P3" s="109"/>
      <c r="Q3" s="76"/>
      <c r="R3" s="109"/>
      <c r="S3" s="109"/>
      <c r="T3" s="109"/>
      <c r="V3" s="119">
        <v>300</v>
      </c>
      <c r="W3" s="119">
        <v>160</v>
      </c>
      <c r="AS3" s="115"/>
      <c r="AT3" s="115"/>
    </row>
    <row r="4" spans="1:65" x14ac:dyDescent="0.2">
      <c r="A4" s="15" t="s">
        <v>70</v>
      </c>
      <c r="B4" s="1" t="s">
        <v>71</v>
      </c>
      <c r="C4" s="108"/>
      <c r="D4" s="108"/>
      <c r="E4" s="108"/>
      <c r="F4" s="108"/>
      <c r="G4" s="108"/>
      <c r="H4" s="108"/>
      <c r="I4" s="108"/>
      <c r="M4" s="109"/>
      <c r="N4" s="109"/>
      <c r="O4" s="109"/>
      <c r="P4" s="109"/>
      <c r="Q4" s="76"/>
      <c r="R4" s="109"/>
      <c r="S4" s="112"/>
      <c r="T4" s="112"/>
      <c r="V4" s="121">
        <f>V32</f>
        <v>171.8650895928487</v>
      </c>
      <c r="W4" s="121">
        <f>W32</f>
        <v>18.516757448966491</v>
      </c>
      <c r="AS4" s="115"/>
      <c r="AT4" s="116"/>
    </row>
    <row r="5" spans="1:65" x14ac:dyDescent="0.2">
      <c r="A5" s="1" t="s">
        <v>13</v>
      </c>
      <c r="B5" s="5">
        <v>1000</v>
      </c>
      <c r="C5" s="108"/>
      <c r="D5" s="108"/>
      <c r="E5" s="108"/>
      <c r="F5" s="108"/>
      <c r="G5" s="108"/>
      <c r="H5" s="108"/>
      <c r="I5" s="108"/>
      <c r="M5" s="109"/>
      <c r="N5" s="109"/>
      <c r="O5" s="109"/>
      <c r="P5" s="109"/>
      <c r="Q5" s="76"/>
      <c r="R5" s="109"/>
      <c r="S5" s="112"/>
      <c r="T5" s="112"/>
      <c r="V5" s="121">
        <f t="shared" ref="V5:W5" si="0">V33</f>
        <v>172.51325936744803</v>
      </c>
      <c r="W5" s="121">
        <f t="shared" si="0"/>
        <v>19.598765872640858</v>
      </c>
      <c r="AS5" s="115"/>
      <c r="AT5" s="116"/>
    </row>
    <row r="6" spans="1:65" x14ac:dyDescent="0.2">
      <c r="A6" s="11" t="s">
        <v>36</v>
      </c>
      <c r="B6" s="9"/>
      <c r="C6" s="9"/>
      <c r="D6" s="9"/>
      <c r="E6" s="9"/>
      <c r="F6" s="9" t="s">
        <v>103</v>
      </c>
      <c r="G6" s="11" t="s">
        <v>60</v>
      </c>
      <c r="H6" s="74"/>
      <c r="I6" s="86"/>
      <c r="J6" s="84"/>
      <c r="M6" s="109"/>
      <c r="N6" s="109"/>
      <c r="O6" s="109"/>
      <c r="P6" s="109"/>
      <c r="Q6" s="76"/>
      <c r="R6" s="109"/>
      <c r="S6" s="112"/>
      <c r="T6" s="112"/>
      <c r="V6" s="121">
        <f t="shared" ref="V6:W6" si="1">V34</f>
        <v>173.20420345911657</v>
      </c>
      <c r="W6" s="121">
        <f t="shared" si="1"/>
        <v>20.374972925347851</v>
      </c>
      <c r="AS6" s="115"/>
      <c r="AT6" s="116"/>
      <c r="BL6" s="1"/>
      <c r="BM6" s="1"/>
    </row>
    <row r="7" spans="1:65" x14ac:dyDescent="0.2">
      <c r="A7" s="6" t="s">
        <v>11</v>
      </c>
      <c r="B7" s="7">
        <v>170</v>
      </c>
      <c r="C7" s="12" t="s">
        <v>12</v>
      </c>
      <c r="D7" s="7">
        <v>35</v>
      </c>
      <c r="E7" s="12" t="s">
        <v>44</v>
      </c>
      <c r="F7" s="7">
        <v>5</v>
      </c>
      <c r="G7" s="6" t="s">
        <v>21</v>
      </c>
      <c r="H7" s="20">
        <v>3</v>
      </c>
      <c r="I7" s="12"/>
      <c r="J7" s="70">
        <v>3</v>
      </c>
      <c r="K7" s="111"/>
      <c r="M7" s="109"/>
      <c r="N7" s="109"/>
      <c r="O7" s="109"/>
      <c r="P7" s="117"/>
      <c r="Q7" s="76"/>
      <c r="R7" s="109"/>
      <c r="S7" s="112"/>
      <c r="T7" s="112"/>
      <c r="V7" s="121">
        <f t="shared" ref="V7:W7" si="2">V35</f>
        <v>173.96099506156122</v>
      </c>
      <c r="W7" s="121">
        <f t="shared" si="2"/>
        <v>20.86478302306346</v>
      </c>
      <c r="BL7" s="1"/>
      <c r="BM7" s="1"/>
    </row>
    <row r="8" spans="1:65" x14ac:dyDescent="0.2">
      <c r="A8" s="6"/>
      <c r="B8" s="7"/>
      <c r="C8" s="12"/>
      <c r="D8" s="7"/>
      <c r="E8" s="12"/>
      <c r="F8" s="7"/>
      <c r="G8" s="6" t="s">
        <v>76</v>
      </c>
      <c r="H8" s="20">
        <v>1760</v>
      </c>
      <c r="I8" s="12"/>
      <c r="J8" s="70"/>
      <c r="K8" s="111"/>
      <c r="M8" s="109"/>
      <c r="N8" s="109"/>
      <c r="O8" s="109"/>
      <c r="P8" s="117"/>
      <c r="Q8" s="76"/>
      <c r="R8" s="109"/>
      <c r="S8" s="112"/>
      <c r="T8" s="112"/>
      <c r="V8" s="121">
        <f t="shared" ref="V8:W8" si="3">V36</f>
        <v>174.76855362448205</v>
      </c>
      <c r="W8" s="121">
        <f t="shared" si="3"/>
        <v>21.056676531149055</v>
      </c>
    </row>
    <row r="9" spans="1:65" x14ac:dyDescent="0.2">
      <c r="A9" s="6"/>
      <c r="B9" s="7"/>
      <c r="C9" s="12"/>
      <c r="D9" s="7"/>
      <c r="E9" s="12"/>
      <c r="F9" s="7"/>
      <c r="G9" s="6" t="s">
        <v>61</v>
      </c>
      <c r="H9" s="20">
        <v>300</v>
      </c>
      <c r="I9" s="12"/>
      <c r="J9" s="70"/>
      <c r="K9" s="111"/>
      <c r="M9" s="109"/>
      <c r="N9" s="109"/>
      <c r="O9" s="109"/>
      <c r="P9" s="117"/>
      <c r="Q9" s="76"/>
      <c r="R9" s="109"/>
      <c r="S9" s="112"/>
      <c r="T9" s="112"/>
      <c r="V9" s="121">
        <f t="shared" ref="V9:W9" si="4">V37</f>
        <v>175.55753036692701</v>
      </c>
      <c r="W9" s="121">
        <f t="shared" si="4"/>
        <v>20.967814208748081</v>
      </c>
    </row>
    <row r="10" spans="1:65" x14ac:dyDescent="0.2">
      <c r="A10" s="6" t="s">
        <v>49</v>
      </c>
      <c r="B10" s="7">
        <v>6</v>
      </c>
      <c r="C10" s="91" t="s">
        <v>106</v>
      </c>
      <c r="D10" s="7">
        <v>-2</v>
      </c>
      <c r="E10" s="91" t="s">
        <v>107</v>
      </c>
      <c r="F10" s="7">
        <v>0.2</v>
      </c>
      <c r="G10" s="6" t="s">
        <v>62</v>
      </c>
      <c r="H10" s="20">
        <v>160</v>
      </c>
      <c r="I10" s="12"/>
      <c r="J10" s="70"/>
      <c r="K10" s="111"/>
      <c r="M10" s="109"/>
      <c r="N10" s="109"/>
      <c r="O10" s="109"/>
      <c r="P10" s="117"/>
      <c r="Q10" s="76"/>
      <c r="R10" s="109"/>
      <c r="S10" s="112"/>
      <c r="T10" s="112"/>
      <c r="V10" s="121">
        <f t="shared" ref="V10:W10" si="5">V38</f>
        <v>176.28658855321572</v>
      </c>
      <c r="W10" s="121">
        <f t="shared" si="5"/>
        <v>20.668715177886622</v>
      </c>
    </row>
    <row r="11" spans="1:65" x14ac:dyDescent="0.2">
      <c r="A11" s="72" t="s">
        <v>101</v>
      </c>
      <c r="B11" s="7">
        <v>0.8</v>
      </c>
      <c r="C11" s="108" t="s">
        <v>102</v>
      </c>
      <c r="D11" s="7">
        <v>55</v>
      </c>
      <c r="E11" s="108"/>
      <c r="F11" s="108"/>
      <c r="G11" s="6" t="s">
        <v>74</v>
      </c>
      <c r="H11" s="20">
        <v>22</v>
      </c>
      <c r="I11" s="12" t="s">
        <v>75</v>
      </c>
      <c r="J11" s="70">
        <f>H11*(H8*H7/3600)</f>
        <v>32.266666666666666</v>
      </c>
      <c r="M11" s="109"/>
      <c r="N11" s="109"/>
      <c r="O11" s="109"/>
      <c r="P11" s="117"/>
      <c r="Q11" s="76"/>
      <c r="R11" s="109"/>
      <c r="S11" s="112"/>
      <c r="T11" s="112"/>
      <c r="V11" s="121">
        <f t="shared" ref="V11:W11" si="6">V39</f>
        <v>176.96494844460327</v>
      </c>
      <c r="W11" s="121">
        <f t="shared" si="6"/>
        <v>20.222490678648782</v>
      </c>
    </row>
    <row r="12" spans="1:65" x14ac:dyDescent="0.2">
      <c r="A12" s="126" t="s">
        <v>93</v>
      </c>
      <c r="B12" s="74" t="s">
        <v>94</v>
      </c>
      <c r="C12" s="74" t="s">
        <v>95</v>
      </c>
      <c r="D12" s="74" t="s">
        <v>96</v>
      </c>
      <c r="E12" s="74" t="s">
        <v>98</v>
      </c>
      <c r="F12" s="74" t="s">
        <v>99</v>
      </c>
      <c r="G12" s="84" t="s">
        <v>100</v>
      </c>
      <c r="H12" s="91">
        <f>PI()/180</f>
        <v>1.7453292519943295E-2</v>
      </c>
      <c r="I12" s="91" t="s">
        <v>84</v>
      </c>
      <c r="J12" s="125"/>
      <c r="M12" s="109"/>
      <c r="N12" s="109"/>
      <c r="O12" s="109"/>
      <c r="P12" s="110"/>
      <c r="Q12" s="76"/>
      <c r="R12" s="109"/>
      <c r="S12" s="112"/>
      <c r="T12" s="112"/>
      <c r="V12" s="121">
        <f t="shared" ref="V12:W12" si="7">V40</f>
        <v>177.61183143156876</v>
      </c>
      <c r="W12" s="121">
        <f t="shared" si="7"/>
        <v>19.667386609211778</v>
      </c>
      <c r="Y12" s="98"/>
    </row>
    <row r="13" spans="1:65" x14ac:dyDescent="0.2">
      <c r="A13" s="124">
        <v>-1</v>
      </c>
      <c r="B13" s="66">
        <v>0</v>
      </c>
      <c r="C13" s="66">
        <v>3</v>
      </c>
      <c r="D13" s="66">
        <v>0</v>
      </c>
      <c r="E13" s="66">
        <v>-2</v>
      </c>
      <c r="F13" s="66">
        <v>0</v>
      </c>
      <c r="G13" s="68">
        <v>0.4</v>
      </c>
      <c r="H13" s="127"/>
      <c r="I13" s="87"/>
      <c r="J13" s="128"/>
      <c r="M13" s="109"/>
      <c r="N13" s="109"/>
      <c r="O13" s="109"/>
      <c r="P13" s="109"/>
      <c r="Q13" s="76"/>
      <c r="R13" s="109"/>
      <c r="S13" s="109"/>
      <c r="T13" s="109"/>
      <c r="V13" s="120">
        <f>AV32</f>
        <v>172.93491040715131</v>
      </c>
      <c r="W13" s="120">
        <f>AW32</f>
        <v>17.973173577530897</v>
      </c>
      <c r="Y13" s="98"/>
    </row>
    <row r="14" spans="1:65" x14ac:dyDescent="0.2">
      <c r="A14" s="6"/>
      <c r="B14" s="7"/>
      <c r="C14" s="108"/>
      <c r="D14" s="111"/>
      <c r="E14" s="108"/>
      <c r="F14" s="98"/>
      <c r="G14" s="108"/>
      <c r="H14" s="111"/>
      <c r="I14" s="108"/>
      <c r="J14" s="125"/>
      <c r="M14" s="109"/>
      <c r="N14" s="109"/>
      <c r="O14" s="109"/>
      <c r="P14" s="109"/>
      <c r="Q14" s="76"/>
      <c r="R14" s="109"/>
      <c r="S14" s="109"/>
      <c r="T14" s="109"/>
      <c r="V14" s="120">
        <f t="shared" ref="V14:W14" si="8">AV33</f>
        <v>173.48674063255197</v>
      </c>
      <c r="W14" s="120">
        <f t="shared" si="8"/>
        <v>18.897100548934699</v>
      </c>
      <c r="Y14" s="98"/>
    </row>
    <row r="15" spans="1:65" x14ac:dyDescent="0.2">
      <c r="A15" s="72" t="s">
        <v>51</v>
      </c>
      <c r="B15" s="7"/>
      <c r="C15" s="111"/>
      <c r="D15" s="111"/>
      <c r="E15" s="108"/>
      <c r="F15" s="98"/>
      <c r="G15" s="115"/>
      <c r="H15" s="115"/>
      <c r="I15" s="108"/>
      <c r="J15" s="122"/>
      <c r="M15" s="109"/>
      <c r="N15" s="109"/>
      <c r="O15" s="109"/>
      <c r="P15" s="109"/>
      <c r="R15" s="109"/>
      <c r="S15" s="109"/>
      <c r="T15" s="109"/>
      <c r="V15" s="120">
        <f t="shared" ref="V15:W15" si="9">AV34</f>
        <v>173.99579654088342</v>
      </c>
      <c r="W15" s="120">
        <f t="shared" si="9"/>
        <v>19.473096884586798</v>
      </c>
      <c r="Y15" s="98"/>
    </row>
    <row r="16" spans="1:65" x14ac:dyDescent="0.2">
      <c r="A16" s="6" t="s">
        <v>2</v>
      </c>
      <c r="B16" s="7">
        <v>0.1</v>
      </c>
      <c r="C16" s="111"/>
      <c r="D16" s="111"/>
      <c r="E16" s="108"/>
      <c r="F16" s="118"/>
      <c r="G16" s="108"/>
      <c r="H16" s="108"/>
      <c r="I16" s="108"/>
      <c r="J16" s="122"/>
      <c r="M16" s="109"/>
      <c r="N16" s="109"/>
      <c r="O16" s="109"/>
      <c r="P16" s="109"/>
      <c r="R16" s="109"/>
      <c r="S16" s="109"/>
      <c r="T16" s="109"/>
      <c r="V16" s="120">
        <f t="shared" ref="V16:W16" si="10">AV35</f>
        <v>174.43900493843876</v>
      </c>
      <c r="W16" s="120">
        <f t="shared" si="10"/>
        <v>19.764098437177232</v>
      </c>
      <c r="Y16" s="98"/>
    </row>
    <row r="17" spans="1:71" x14ac:dyDescent="0.2">
      <c r="A17" s="6" t="s">
        <v>41</v>
      </c>
      <c r="B17" s="81">
        <v>0.1</v>
      </c>
      <c r="C17" s="20" t="s">
        <v>42</v>
      </c>
      <c r="D17" s="20">
        <f>1/$B$17</f>
        <v>10</v>
      </c>
      <c r="E17" s="12"/>
      <c r="F17" s="12"/>
      <c r="G17" s="12"/>
      <c r="H17" s="12"/>
      <c r="I17" s="12"/>
      <c r="J17" s="51"/>
      <c r="M17" s="109"/>
      <c r="N17" s="109"/>
      <c r="O17" s="109"/>
      <c r="P17" s="109"/>
      <c r="R17" s="109"/>
      <c r="S17" s="109"/>
      <c r="T17" s="109"/>
      <c r="V17" s="120">
        <f t="shared" ref="V17:W17" si="11">AV36</f>
        <v>174.83144637551797</v>
      </c>
      <c r="W17" s="120">
        <f t="shared" si="11"/>
        <v>19.858325788725477</v>
      </c>
      <c r="Y17" s="98"/>
    </row>
    <row r="18" spans="1:71" x14ac:dyDescent="0.2">
      <c r="A18" s="52" t="s">
        <v>52</v>
      </c>
      <c r="B18" s="41"/>
      <c r="C18" s="42"/>
      <c r="D18" s="42"/>
      <c r="E18" s="44" t="s">
        <v>5</v>
      </c>
      <c r="F18" s="45"/>
      <c r="G18" s="45"/>
      <c r="H18" s="45"/>
      <c r="I18" s="48" t="s">
        <v>59</v>
      </c>
      <c r="J18" s="53"/>
      <c r="K18" s="98"/>
      <c r="O18" s="114"/>
      <c r="P18" s="112"/>
      <c r="R18" s="113"/>
      <c r="S18" s="109"/>
      <c r="T18" s="109"/>
      <c r="U18" s="115"/>
      <c r="V18" s="120">
        <f t="shared" ref="V18:W18" si="12">AV37</f>
        <v>175.242469633073</v>
      </c>
      <c r="W18" s="120">
        <f t="shared" si="12"/>
        <v>19.809912341583434</v>
      </c>
      <c r="AB18" s="115"/>
      <c r="AF18" s="115"/>
    </row>
    <row r="19" spans="1:71" x14ac:dyDescent="0.2">
      <c r="A19" s="43" t="s">
        <v>7</v>
      </c>
      <c r="B19" s="41">
        <v>2601</v>
      </c>
      <c r="C19" s="42"/>
      <c r="D19" s="42"/>
      <c r="E19" s="45" t="s">
        <v>7</v>
      </c>
      <c r="F19" s="46">
        <v>2602</v>
      </c>
      <c r="G19" s="45"/>
      <c r="H19" s="45"/>
      <c r="I19" s="54" t="s">
        <v>20</v>
      </c>
      <c r="J19" s="55">
        <v>0</v>
      </c>
      <c r="K19" s="98"/>
      <c r="O19" s="112"/>
      <c r="S19" s="109"/>
      <c r="T19" s="109"/>
      <c r="U19" s="115"/>
      <c r="V19" s="120">
        <f t="shared" ref="V19:W19" si="13">AV38</f>
        <v>175.71341144678428</v>
      </c>
      <c r="W19" s="120">
        <f t="shared" si="13"/>
        <v>19.614453348613228</v>
      </c>
      <c r="AB19" s="116"/>
      <c r="AF19" s="116"/>
    </row>
    <row r="20" spans="1:71" x14ac:dyDescent="0.2">
      <c r="A20" s="43" t="s">
        <v>54</v>
      </c>
      <c r="B20" s="41">
        <v>0</v>
      </c>
      <c r="C20" s="42" t="s">
        <v>53</v>
      </c>
      <c r="D20" s="41">
        <v>0.6</v>
      </c>
      <c r="E20" s="45" t="s">
        <v>54</v>
      </c>
      <c r="F20" s="46">
        <v>0</v>
      </c>
      <c r="G20" s="45" t="s">
        <v>53</v>
      </c>
      <c r="H20" s="46">
        <v>-0.6</v>
      </c>
      <c r="I20" s="54" t="s">
        <v>19</v>
      </c>
      <c r="J20" s="55">
        <v>0</v>
      </c>
      <c r="K20" s="98"/>
      <c r="O20" s="112"/>
      <c r="Q20" s="5"/>
      <c r="S20" s="109"/>
      <c r="T20" s="109"/>
      <c r="U20" s="115"/>
      <c r="V20" s="120">
        <f t="shared" ref="V20:W20" si="14">AV39</f>
        <v>176.23505155539672</v>
      </c>
      <c r="W20" s="120">
        <f t="shared" si="14"/>
        <v>19.269993680686767</v>
      </c>
      <c r="AB20" s="116"/>
      <c r="AF20" s="116"/>
    </row>
    <row r="21" spans="1:71" x14ac:dyDescent="0.2">
      <c r="A21" s="43" t="s">
        <v>55</v>
      </c>
      <c r="B21" s="41">
        <v>0</v>
      </c>
      <c r="C21" s="42"/>
      <c r="D21" s="42"/>
      <c r="E21" s="45" t="s">
        <v>55</v>
      </c>
      <c r="F21" s="46">
        <v>0</v>
      </c>
      <c r="G21" s="45"/>
      <c r="H21" s="45"/>
      <c r="I21" s="54" t="s">
        <v>17</v>
      </c>
      <c r="J21" s="55" t="s">
        <v>1</v>
      </c>
      <c r="K21" s="98"/>
      <c r="O21" s="112"/>
      <c r="Q21" s="5"/>
      <c r="S21" s="109"/>
      <c r="T21" s="109"/>
      <c r="U21" s="115"/>
      <c r="V21" s="120">
        <f t="shared" ref="V21:W21" si="15">AV40</f>
        <v>176.78816856843122</v>
      </c>
      <c r="W21" s="120">
        <f t="shared" si="15"/>
        <v>18.794701392258933</v>
      </c>
      <c r="AB21" s="116"/>
      <c r="AD21" s="12"/>
      <c r="AF21" s="116"/>
    </row>
    <row r="22" spans="1:71" x14ac:dyDescent="0.2">
      <c r="A22" s="56" t="s">
        <v>14</v>
      </c>
      <c r="B22" s="57">
        <v>12</v>
      </c>
      <c r="C22" s="58"/>
      <c r="D22" s="58"/>
      <c r="E22" s="59" t="s">
        <v>14</v>
      </c>
      <c r="F22" s="60">
        <v>12</v>
      </c>
      <c r="G22" s="61"/>
      <c r="H22" s="61"/>
      <c r="I22" s="62" t="s">
        <v>18</v>
      </c>
      <c r="J22" s="63">
        <v>0</v>
      </c>
      <c r="K22" s="98"/>
      <c r="O22" s="112"/>
      <c r="Q22" s="2"/>
      <c r="S22" s="109"/>
      <c r="T22" s="109"/>
      <c r="U22" s="115"/>
      <c r="V22" s="120">
        <f t="shared" ref="V22:W22" si="16">AV41</f>
        <v>177.35975328076611</v>
      </c>
      <c r="W22" s="120">
        <f t="shared" si="16"/>
        <v>18.21427571899779</v>
      </c>
      <c r="AB22" s="116"/>
      <c r="AF22" s="116"/>
    </row>
    <row r="23" spans="1:71" x14ac:dyDescent="0.2">
      <c r="A23" s="108"/>
      <c r="B23" s="108"/>
      <c r="C23" s="108"/>
      <c r="D23" s="108"/>
      <c r="E23" s="108"/>
      <c r="F23" s="108"/>
      <c r="G23" s="108"/>
      <c r="H23" s="108"/>
      <c r="I23" s="108"/>
      <c r="K23" s="98"/>
      <c r="O23" s="112"/>
      <c r="Q23" s="2"/>
      <c r="U23" s="115"/>
      <c r="V23" s="120">
        <f>AV228</f>
        <v>290.58880660850173</v>
      </c>
      <c r="W23" s="120">
        <f>AW228</f>
        <v>59.849048192372521</v>
      </c>
      <c r="AB23" s="116"/>
      <c r="AF23" s="116"/>
    </row>
    <row r="24" spans="1:71" x14ac:dyDescent="0.2">
      <c r="A24" s="108"/>
      <c r="B24" s="108"/>
      <c r="C24" s="108"/>
      <c r="D24" s="108"/>
      <c r="E24" s="108"/>
      <c r="F24" s="108"/>
      <c r="G24" s="108"/>
      <c r="H24" s="108"/>
      <c r="I24" s="108"/>
      <c r="BH24" s="1" t="s">
        <v>35</v>
      </c>
    </row>
    <row r="25" spans="1:71" x14ac:dyDescent="0.2">
      <c r="A25" s="108"/>
      <c r="B25" s="108"/>
      <c r="C25" s="108"/>
      <c r="D25" s="108"/>
      <c r="E25" s="108"/>
      <c r="F25" s="108"/>
      <c r="G25" s="108"/>
      <c r="H25" s="108"/>
      <c r="I25" s="108"/>
      <c r="BH25" s="18" t="s">
        <v>22</v>
      </c>
      <c r="BN25" s="1"/>
      <c r="BO25" s="1"/>
      <c r="BP25" s="1"/>
      <c r="BQ25" s="1"/>
    </row>
    <row r="26" spans="1:71" x14ac:dyDescent="0.2">
      <c r="A26" s="73"/>
      <c r="B26" s="9"/>
      <c r="C26" s="9"/>
      <c r="D26" s="10"/>
      <c r="E26" s="34" t="s">
        <v>4</v>
      </c>
      <c r="F26" s="35"/>
      <c r="G26" s="123" t="s">
        <v>108</v>
      </c>
      <c r="H26" s="123" t="s">
        <v>108</v>
      </c>
      <c r="I26" s="123"/>
      <c r="J26" s="36"/>
      <c r="K26" s="123" t="s">
        <v>109</v>
      </c>
      <c r="L26" s="36"/>
      <c r="M26" s="36"/>
      <c r="N26" s="36"/>
      <c r="O26" s="35" t="s">
        <v>134</v>
      </c>
      <c r="P26" s="35"/>
      <c r="Q26" s="35" t="s">
        <v>137</v>
      </c>
      <c r="R26" s="36"/>
      <c r="S26" s="36"/>
      <c r="T26" s="37"/>
      <c r="U26" s="37"/>
      <c r="V26" s="37" t="s">
        <v>23</v>
      </c>
      <c r="W26" s="37" t="s">
        <v>31</v>
      </c>
      <c r="X26" s="37" t="s">
        <v>24</v>
      </c>
      <c r="Y26" s="37" t="s">
        <v>25</v>
      </c>
      <c r="Z26" s="37" t="s">
        <v>26</v>
      </c>
      <c r="AA26" s="37" t="s">
        <v>27</v>
      </c>
      <c r="AB26" s="37" t="s">
        <v>28</v>
      </c>
      <c r="AC26" s="37" t="s">
        <v>29</v>
      </c>
      <c r="AD26" s="37" t="s">
        <v>30</v>
      </c>
      <c r="AE26" s="24" t="s">
        <v>5</v>
      </c>
      <c r="AF26" s="25"/>
      <c r="AG26" s="129" t="s">
        <v>108</v>
      </c>
      <c r="AH26" s="129" t="s">
        <v>108</v>
      </c>
      <c r="AI26" s="129"/>
      <c r="AJ26" s="26"/>
      <c r="AK26" s="129" t="s">
        <v>109</v>
      </c>
      <c r="AL26" s="26"/>
      <c r="AM26" s="26"/>
      <c r="AN26" s="26"/>
      <c r="AO26" s="25" t="s">
        <v>134</v>
      </c>
      <c r="AP26" s="25"/>
      <c r="AQ26" s="25" t="s">
        <v>137</v>
      </c>
      <c r="AR26" s="147" t="s">
        <v>139</v>
      </c>
      <c r="AS26" s="26"/>
      <c r="AT26" s="27"/>
      <c r="AU26" s="27"/>
      <c r="AV26" s="27" t="s">
        <v>23</v>
      </c>
      <c r="AW26" s="27" t="s">
        <v>31</v>
      </c>
      <c r="AX26" s="27" t="s">
        <v>24</v>
      </c>
      <c r="AY26" s="27" t="s">
        <v>25</v>
      </c>
      <c r="AZ26" s="27" t="s">
        <v>26</v>
      </c>
      <c r="BA26" s="27" t="s">
        <v>27</v>
      </c>
      <c r="BB26" s="27" t="s">
        <v>28</v>
      </c>
      <c r="BC26" s="27" t="s">
        <v>29</v>
      </c>
      <c r="BD26" s="28"/>
      <c r="BE26" s="106" t="s">
        <v>91</v>
      </c>
      <c r="BF26" s="104" t="s">
        <v>90</v>
      </c>
      <c r="BG26" s="104" t="s">
        <v>90</v>
      </c>
      <c r="BH26" s="15"/>
      <c r="BK26" s="15" t="s">
        <v>122</v>
      </c>
      <c r="BR26" s="108"/>
      <c r="BS26" s="108"/>
    </row>
    <row r="27" spans="1:71" x14ac:dyDescent="0.2">
      <c r="A27" s="65" t="s">
        <v>2</v>
      </c>
      <c r="B27" s="87" t="s">
        <v>39</v>
      </c>
      <c r="C27" s="87" t="s">
        <v>40</v>
      </c>
      <c r="D27" s="88" t="s">
        <v>79</v>
      </c>
      <c r="E27" s="38" t="s">
        <v>16</v>
      </c>
      <c r="F27" s="39" t="s">
        <v>9</v>
      </c>
      <c r="G27" s="39" t="s">
        <v>104</v>
      </c>
      <c r="H27" s="39" t="s">
        <v>105</v>
      </c>
      <c r="I27" s="39" t="s">
        <v>9</v>
      </c>
      <c r="J27" s="39" t="s">
        <v>10</v>
      </c>
      <c r="K27" s="39" t="s">
        <v>105</v>
      </c>
      <c r="L27" s="39" t="s">
        <v>72</v>
      </c>
      <c r="M27" s="39" t="s">
        <v>73</v>
      </c>
      <c r="N27" s="39" t="s">
        <v>78</v>
      </c>
      <c r="O27" s="39" t="s">
        <v>135</v>
      </c>
      <c r="P27" s="39" t="s">
        <v>136</v>
      </c>
      <c r="Q27" s="39" t="s">
        <v>138</v>
      </c>
      <c r="R27" s="144" t="s">
        <v>57</v>
      </c>
      <c r="S27" s="144" t="s">
        <v>58</v>
      </c>
      <c r="T27" s="92" t="s">
        <v>6</v>
      </c>
      <c r="U27" s="92" t="s">
        <v>7</v>
      </c>
      <c r="V27" s="92" t="s">
        <v>9</v>
      </c>
      <c r="W27" s="92" t="s">
        <v>10</v>
      </c>
      <c r="X27" s="92" t="s">
        <v>8</v>
      </c>
      <c r="Y27" s="92" t="s">
        <v>15</v>
      </c>
      <c r="Z27" s="92" t="s">
        <v>16</v>
      </c>
      <c r="AA27" s="93" t="s">
        <v>20</v>
      </c>
      <c r="AB27" s="93" t="s">
        <v>19</v>
      </c>
      <c r="AC27" s="93" t="s">
        <v>17</v>
      </c>
      <c r="AD27" s="93" t="s">
        <v>18</v>
      </c>
      <c r="AE27" s="29" t="s">
        <v>16</v>
      </c>
      <c r="AF27" s="30" t="s">
        <v>9</v>
      </c>
      <c r="AG27" s="30" t="s">
        <v>104</v>
      </c>
      <c r="AH27" s="30" t="s">
        <v>105</v>
      </c>
      <c r="AI27" s="30" t="s">
        <v>9</v>
      </c>
      <c r="AJ27" s="30" t="s">
        <v>10</v>
      </c>
      <c r="AK27" s="30" t="s">
        <v>105</v>
      </c>
      <c r="AL27" s="30" t="s">
        <v>72</v>
      </c>
      <c r="AM27" s="30" t="s">
        <v>73</v>
      </c>
      <c r="AN27" s="30" t="s">
        <v>78</v>
      </c>
      <c r="AO27" s="30" t="s">
        <v>135</v>
      </c>
      <c r="AP27" s="30" t="s">
        <v>136</v>
      </c>
      <c r="AQ27" s="30" t="s">
        <v>138</v>
      </c>
      <c r="AR27" s="145" t="s">
        <v>140</v>
      </c>
      <c r="AS27" s="145" t="s">
        <v>141</v>
      </c>
      <c r="AT27" s="94" t="s">
        <v>6</v>
      </c>
      <c r="AU27" s="94" t="s">
        <v>7</v>
      </c>
      <c r="AV27" s="94" t="s">
        <v>9</v>
      </c>
      <c r="AW27" s="94" t="s">
        <v>10</v>
      </c>
      <c r="AX27" s="94" t="s">
        <v>8</v>
      </c>
      <c r="AY27" s="94" t="s">
        <v>15</v>
      </c>
      <c r="AZ27" s="94" t="s">
        <v>16</v>
      </c>
      <c r="BA27" s="95" t="s">
        <v>20</v>
      </c>
      <c r="BB27" s="95" t="s">
        <v>19</v>
      </c>
      <c r="BC27" s="95" t="s">
        <v>17</v>
      </c>
      <c r="BD27" s="96" t="s">
        <v>18</v>
      </c>
      <c r="BE27" s="107" t="s">
        <v>89</v>
      </c>
      <c r="BF27" s="105" t="s">
        <v>89</v>
      </c>
      <c r="BG27" s="105" t="s">
        <v>92</v>
      </c>
      <c r="BH27" s="15" t="s">
        <v>33</v>
      </c>
      <c r="BI27" s="15" t="s">
        <v>32</v>
      </c>
      <c r="BJ27" s="15" t="s">
        <v>34</v>
      </c>
      <c r="BK27" s="15" t="s">
        <v>121</v>
      </c>
      <c r="BR27" s="108"/>
      <c r="BS27" s="108"/>
    </row>
    <row r="28" spans="1:71" x14ac:dyDescent="0.2">
      <c r="A28" s="4">
        <v>0</v>
      </c>
      <c r="B28" s="4">
        <f>A28/$B$17</f>
        <v>0</v>
      </c>
      <c r="C28" s="4">
        <f>IF(B28-INT(B28+0.001)&gt;0.001,0,1)</f>
        <v>1</v>
      </c>
      <c r="D28" s="4">
        <v>1</v>
      </c>
      <c r="E28" s="4">
        <f>$A28+$B$21</f>
        <v>0</v>
      </c>
      <c r="F28" s="19">
        <f>$B$7 + $B$10*E28</f>
        <v>170</v>
      </c>
      <c r="G28" s="19">
        <f>$F$10*(F28-$B$7)/$B$10 + $D$10</f>
        <v>-2</v>
      </c>
      <c r="H28" s="19">
        <f>$B$11*G28</f>
        <v>-1.6</v>
      </c>
      <c r="I28" s="19">
        <f>F28</f>
        <v>170</v>
      </c>
      <c r="J28" s="19">
        <f>$D$7 + $D$11*($A$13*H28 + $B$13*H28*H28 + $C$13*POWER(H28,3) + $D$13*POWER(H28,4) + $E$13*POWER(H28,5) + $F$13*POWER(H28,6) + $G$13*POWER(H28,7))</f>
        <v>10.035596799999951</v>
      </c>
      <c r="K28" s="19">
        <f>$B$11*$F$10*L28/$B$10</f>
        <v>0.16000000000000003</v>
      </c>
      <c r="L28" s="19">
        <f>$B$10</f>
        <v>6</v>
      </c>
      <c r="M28" s="19">
        <f xml:space="preserve"> $D$11*($A$13*K28 + $B$13*2*H28*K28 + $C$13*3*POWER(H28,2)*K28 + $D$13*4*POWER(H28,3)*K28 + $E$13*5*POWER(H28,4)*K28 + $F$13*6*POWER(H28,5)*K28 + $G$13*7*POWER(H28,6)*K28)</f>
        <v>30.625802240000123</v>
      </c>
      <c r="N28" s="19">
        <f>SQRT(L28*L28+M28*M28)</f>
        <v>31.208007992238091</v>
      </c>
      <c r="O28" s="19">
        <f>ATAN2(L28,M28)</f>
        <v>1.3773334188801367</v>
      </c>
      <c r="P28" s="19">
        <f>O28/$H$12</f>
        <v>78.915391884156165</v>
      </c>
      <c r="Q28" s="89">
        <v>0</v>
      </c>
      <c r="R28" s="19">
        <f>$B$20*COS(O28)-$D$20*SIN(O28)</f>
        <v>-0.58880660850158506</v>
      </c>
      <c r="S28" s="19">
        <f>$B$20*SIN(O28)+$D$20*COS(O28)</f>
        <v>0.11535500762802206</v>
      </c>
      <c r="T28" s="4" t="s">
        <v>0</v>
      </c>
      <c r="U28" s="4">
        <f>$B$19</f>
        <v>2601</v>
      </c>
      <c r="V28" s="19">
        <f t="shared" ref="V28:V91" si="17">I28+R28</f>
        <v>169.41119339149841</v>
      </c>
      <c r="W28" s="19">
        <f t="shared" ref="W28:W91" si="18">J28+S28</f>
        <v>10.150951807627973</v>
      </c>
      <c r="X28" s="8">
        <f>$F$7</f>
        <v>5</v>
      </c>
      <c r="Y28" s="4">
        <f t="shared" ref="Y28:Y91" si="19">$B$22</f>
        <v>12</v>
      </c>
      <c r="Z28" s="8">
        <f>$B$5 + E28</f>
        <v>1000</v>
      </c>
      <c r="AA28" s="4">
        <f>$J$19</f>
        <v>0</v>
      </c>
      <c r="AB28" s="4">
        <f>$J$20</f>
        <v>0</v>
      </c>
      <c r="AC28" s="4" t="str">
        <f>$J$21</f>
        <v>G0</v>
      </c>
      <c r="AD28" s="4">
        <f>$J$22</f>
        <v>0</v>
      </c>
      <c r="AE28" s="4">
        <f>$A28+$B$21</f>
        <v>0</v>
      </c>
      <c r="AF28" s="19">
        <f>$B$7 + $B$10*AE28</f>
        <v>170</v>
      </c>
      <c r="AG28" s="19">
        <f>$F$10*(AF28-$B$7)/$B$10 + $D$10</f>
        <v>-2</v>
      </c>
      <c r="AH28" s="19">
        <f>$B$11*AG28</f>
        <v>-1.6</v>
      </c>
      <c r="AI28" s="19">
        <f>AF28</f>
        <v>170</v>
      </c>
      <c r="AJ28" s="19">
        <f>$D$7 + $D$11*($A$13*AH28 + $B$13*AH28*AH28 + $C$13*POWER(AH28,3) + $D$13*POWER(AH28,4) + $E$13*POWER(AH28,5) + $F$13*POWER(AH28,6) + $G$13*POWER(AH28,7))</f>
        <v>10.035596799999951</v>
      </c>
      <c r="AK28" s="19">
        <f>$B$11*$F$10*AL28/$B$10</f>
        <v>0.16000000000000003</v>
      </c>
      <c r="AL28" s="19">
        <f>$B$10</f>
        <v>6</v>
      </c>
      <c r="AM28" s="19">
        <f xml:space="preserve"> $D$11*($A$13*AK28 + $B$13*2*AH28*AK28 + $C$13*3*POWER(AH28,2)*AK28 + $D$13*4*POWER(AH28,3)*AK28 + $E$13*5*POWER(AH28,4)*AK28 + $F$13*6*POWER(AH28,5)*AK28 + $G$13*7*POWER(AH28,6)*AK28)</f>
        <v>30.625802240000123</v>
      </c>
      <c r="AN28" s="19">
        <f>SQRT(AL28*AL28+AM28*AM28)</f>
        <v>31.208007992238091</v>
      </c>
      <c r="AO28" s="19">
        <f>ATAN2(AL28,AM28)</f>
        <v>1.3773334188801367</v>
      </c>
      <c r="AP28" s="19">
        <f>AO28/$H$12</f>
        <v>78.915391884156165</v>
      </c>
      <c r="AQ28" s="89">
        <v>0</v>
      </c>
      <c r="AR28" s="19">
        <f>$F$20*COS(AO28)-$H$20*SIN(AO28)</f>
        <v>0.58880660850158506</v>
      </c>
      <c r="AS28" s="19">
        <f>$F$20*SIN(AO28)+$H$20*COS(AO28)</f>
        <v>-0.11535500762802206</v>
      </c>
      <c r="AT28" s="4" t="s">
        <v>0</v>
      </c>
      <c r="AU28" s="4">
        <f>$F$19</f>
        <v>2602</v>
      </c>
      <c r="AV28" s="19">
        <f t="shared" ref="AV28:AV91" si="20">AI28+AR28</f>
        <v>170.58880660850159</v>
      </c>
      <c r="AW28" s="19">
        <f t="shared" ref="AW28:AW91" si="21">AJ28+AS28</f>
        <v>9.9202417923719288</v>
      </c>
      <c r="AX28" s="8">
        <f>$F$7</f>
        <v>5</v>
      </c>
      <c r="AY28" s="4">
        <f t="shared" ref="AY28:AY91" si="22">$B$22</f>
        <v>12</v>
      </c>
      <c r="AZ28" s="8">
        <f>$B$5 + AE28</f>
        <v>1000</v>
      </c>
      <c r="BA28" s="4">
        <f>$J$19</f>
        <v>0</v>
      </c>
      <c r="BB28" s="4">
        <f>$J$20</f>
        <v>0</v>
      </c>
      <c r="BC28" s="4" t="str">
        <f>$J$21</f>
        <v>G0</v>
      </c>
      <c r="BD28" s="4">
        <f>$J$22</f>
        <v>0</v>
      </c>
      <c r="BE28" s="19">
        <f t="shared" ref="BE28:BE91" si="23">SQRT((K28-AJ28)*(K28-AJ28)+(L28-AK28)*(L28-AK28))</f>
        <v>11.473143080959519</v>
      </c>
      <c r="BF28" s="19">
        <f>SQRT((W28-AU28)*(W28-AU28)+(X28-AV28)*(X28-AV28))</f>
        <v>2597.1332544730412</v>
      </c>
      <c r="BG28" s="19">
        <f>ATAN2(W28-AU28,X28-AV28)/$H$12</f>
        <v>-176.3444388061821</v>
      </c>
      <c r="BH28" s="1" t="str">
        <f t="shared" ref="BH28:BH91" si="24">CONCATENATE(T28,",",U28,",",TEXT(V28,"0.0"),",",TEXT(W28,"0.0"),",",X28,",",Y28,",",TEXT(Z28,"0.0"),",",AA28,",",AB28,",",AC28,",",AD28)</f>
        <v>T,2601,169.4,10.2,5,12,1000.0,0,0,G0,0</v>
      </c>
      <c r="BI28" s="1" t="str">
        <f t="shared" ref="BI28:BI91" si="25">CONCATENATE(AT28,",",AU28,",",TEXT(AV28,"0.0"),",",TEXT(AW28,"0.0"),",",AX28,",",AY28,",",TEXT(AZ28,"0.0"),",",BA28,",",BB28,",",BC28,",",BD28)</f>
        <v>T,2602,170.6,9.9,5,12,1000.0,0,0,G0,0</v>
      </c>
      <c r="BJ28" s="1" t="str">
        <f t="shared" ref="BJ28:BJ60" si="26">IF(C28=1,CONCATENATE(BH28,$BH$25,BI28,$BH$25),"")</f>
        <v>T,2601,169.4,10.2,5,12,1000.0,0,0,G0,0|T,2602,170.6,9.9,5,12,1000.0,0,0,G0,0|</v>
      </c>
      <c r="BK28" s="1" t="str">
        <f t="shared" ref="BK28:BK91" si="27">CONCATENATE(TEXT(I28,"0.0"),",",TEXT(J28,"0.0"),",",TEXT($F$7,"0.0"),",",TEXT(N28,"0.0"),",",TEXT(0,"0.0"),",",TEXT($Q28,"0.0"),",",TEXT($P28,"0.0"),",",TEXT($Q28,"0.0"))</f>
        <v>170.0,10.0,5.0,31.2,0.0,0.0,78.9,0.0</v>
      </c>
      <c r="BR28" s="108"/>
      <c r="BS28" s="108"/>
    </row>
    <row r="29" spans="1:71" x14ac:dyDescent="0.2">
      <c r="A29" s="4">
        <f>A28+$B$16</f>
        <v>0.1</v>
      </c>
      <c r="B29" s="4">
        <f t="shared" ref="B29:B92" si="28">A29/$B$17</f>
        <v>1</v>
      </c>
      <c r="C29" s="4">
        <f t="shared" ref="C29:C92" si="29">IF(B29-INT(B29+0.001)&gt;0.001,0,1)</f>
        <v>1</v>
      </c>
      <c r="D29" s="4">
        <v>1</v>
      </c>
      <c r="E29" s="4">
        <f t="shared" ref="E29:E92" si="30">$A29+$B$21</f>
        <v>0.1</v>
      </c>
      <c r="F29" s="19">
        <f t="shared" ref="F29:F92" si="31">$B$7 + $B$10*E29</f>
        <v>170.6</v>
      </c>
      <c r="G29" s="19">
        <f t="shared" ref="G29:G92" si="32">$F$10*(F29-$B$7)/$B$10 + $D$10</f>
        <v>-1.9800000000000002</v>
      </c>
      <c r="H29" s="19">
        <f t="shared" ref="H29:H92" si="33">$B$11*G29</f>
        <v>-1.5840000000000003</v>
      </c>
      <c r="I29" s="19">
        <f t="shared" ref="I29:I92" si="34">F29</f>
        <v>170.6</v>
      </c>
      <c r="J29" s="19">
        <f t="shared" ref="J29:J92" si="35">$D$7 + $D$11*($A$13*H29 + $B$13*H29*H29 + $C$13*POWER(H29,3) + $D$13*POWER(H29,4) + $E$13*POWER(H29,5) + $F$13*POWER(H29,6) + $G$13*POWER(H29,7))</f>
        <v>12.818349948471255</v>
      </c>
      <c r="K29" s="19">
        <f t="shared" ref="K29:K92" si="36">$B$11*$F$10*L29/$B$10</f>
        <v>0.16000000000000003</v>
      </c>
      <c r="L29" s="19">
        <f t="shared" ref="L29:L92" si="37">$B$10</f>
        <v>6</v>
      </c>
      <c r="M29" s="19">
        <f t="shared" ref="M29:M92" si="38" xml:space="preserve"> $D$11*($A$13*K29 + $B$13*2*H29*K29 + $C$13*3*POWER(H29,2)*K29 + $D$13*4*POWER(H29,3)*K29 + $E$13*5*POWER(H29,4)*K29 + $F$13*6*POWER(H29,5)*K29 + $G$13*7*POWER(H29,6)*K29)</f>
        <v>25.124424177916683</v>
      </c>
      <c r="N29" s="19">
        <f t="shared" ref="N29:N92" si="39">SQRT(L29*L29+M29*M29)</f>
        <v>25.830925075805638</v>
      </c>
      <c r="O29" s="19">
        <f t="shared" ref="O29:O92" si="40">ATAN2(L29,M29)</f>
        <v>1.3363754732119526</v>
      </c>
      <c r="P29" s="19">
        <f t="shared" ref="P29:P92" si="41">O29/$H$12</f>
        <v>76.568674459843081</v>
      </c>
      <c r="Q29" s="19">
        <f>Q28+ SQRT( (J29-J28)* (J29-J28) + (K29-K28)* (K29-K28))</f>
        <v>2.7827531484713042</v>
      </c>
      <c r="R29" s="19">
        <f t="shared" ref="R29:R92" si="42">$B$20*COS(O29)-$D$20*SIN(O29)</f>
        <v>-0.58358941704606559</v>
      </c>
      <c r="S29" s="19">
        <f t="shared" ref="S29:S92" si="43">$B$20*SIN(O29)+$D$20*COS(O29)</f>
        <v>0.13936783097915126</v>
      </c>
      <c r="T29" s="4" t="s">
        <v>0</v>
      </c>
      <c r="U29" s="4">
        <f t="shared" ref="U29:U92" si="44">$B$19</f>
        <v>2601</v>
      </c>
      <c r="V29" s="19">
        <f t="shared" si="17"/>
        <v>170.01641058295394</v>
      </c>
      <c r="W29" s="19">
        <f t="shared" si="18"/>
        <v>12.957717779450405</v>
      </c>
      <c r="X29" s="8">
        <f t="shared" ref="X29:X92" si="45">$F$7</f>
        <v>5</v>
      </c>
      <c r="Y29" s="4">
        <f t="shared" si="19"/>
        <v>12</v>
      </c>
      <c r="Z29" s="8">
        <f t="shared" ref="Z29:Z92" si="46">$B$5 + E29</f>
        <v>1000.1</v>
      </c>
      <c r="AA29" s="4">
        <f t="shared" ref="AA29:AA92" si="47">$J$19</f>
        <v>0</v>
      </c>
      <c r="AB29" s="4">
        <f t="shared" ref="AB29:AB92" si="48">$J$20</f>
        <v>0</v>
      </c>
      <c r="AC29" s="4" t="str">
        <f t="shared" ref="AC29:AC92" si="49">$J$21</f>
        <v>G0</v>
      </c>
      <c r="AD29" s="4">
        <f t="shared" ref="AD29:AD92" si="50">$J$22</f>
        <v>0</v>
      </c>
      <c r="AE29" s="4">
        <f t="shared" ref="AE29:AE92" si="51">$A29+$B$21</f>
        <v>0.1</v>
      </c>
      <c r="AF29" s="19">
        <f t="shared" ref="AF29:AF92" si="52">$B$7 + $B$10*AE29</f>
        <v>170.6</v>
      </c>
      <c r="AG29" s="19">
        <f t="shared" ref="AG29:AG92" si="53">$F$10*(AF29-$B$7)/$B$10 + $D$10</f>
        <v>-1.9800000000000002</v>
      </c>
      <c r="AH29" s="19">
        <f t="shared" ref="AH29:AH92" si="54">$B$11*AG29</f>
        <v>-1.5840000000000003</v>
      </c>
      <c r="AI29" s="19">
        <f t="shared" ref="AI29:AI92" si="55">AF29</f>
        <v>170.6</v>
      </c>
      <c r="AJ29" s="19">
        <f t="shared" ref="AJ29:AJ92" si="56">$D$7 + $D$11*($A$13*AH29 + $B$13*AH29*AH29 + $C$13*POWER(AH29,3) + $D$13*POWER(AH29,4) + $E$13*POWER(AH29,5) + $F$13*POWER(AH29,6) + $G$13*POWER(AH29,7))</f>
        <v>12.818349948471255</v>
      </c>
      <c r="AK29" s="19">
        <f t="shared" ref="AK29:AK92" si="57">$B$11*$F$10*AL29/$B$10</f>
        <v>0.16000000000000003</v>
      </c>
      <c r="AL29" s="19">
        <f t="shared" ref="AL29:AL92" si="58">$B$10</f>
        <v>6</v>
      </c>
      <c r="AM29" s="19">
        <f t="shared" ref="AM29:AM92" si="59" xml:space="preserve"> $D$11*($A$13*AK29 + $B$13*2*AH29*AK29 + $C$13*3*POWER(AH29,2)*AK29 + $D$13*4*POWER(AH29,3)*AK29 + $E$13*5*POWER(AH29,4)*AK29 + $F$13*6*POWER(AH29,5)*AK29 + $G$13*7*POWER(AH29,6)*AK29)</f>
        <v>25.124424177916683</v>
      </c>
      <c r="AN29" s="19">
        <f t="shared" ref="AN29:AN92" si="60">SQRT(AL29*AL29+AM29*AM29)</f>
        <v>25.830925075805638</v>
      </c>
      <c r="AO29" s="19">
        <f t="shared" ref="AO29:AO92" si="61">ATAN2(AL29,AM29)</f>
        <v>1.3363754732119526</v>
      </c>
      <c r="AP29" s="19">
        <f t="shared" ref="AP29:AP92" si="62">AO29/$H$12</f>
        <v>76.568674459843081</v>
      </c>
      <c r="AQ29" s="19">
        <f>AQ28+ SQRT( (AJ29-AJ28)* (AJ29-AJ28) + (AK29-AK28)* (AK29-AK28))</f>
        <v>2.7827531484713042</v>
      </c>
      <c r="AR29" s="19">
        <f t="shared" ref="AR29:AR92" si="63">$F$20*COS(AO29)-$H$20*SIN(AO29)</f>
        <v>0.58358941704606559</v>
      </c>
      <c r="AS29" s="19">
        <f t="shared" ref="AS29:AS92" si="64">$F$20*SIN(AO29)+$H$20*COS(AO29)</f>
        <v>-0.13936783097915126</v>
      </c>
      <c r="AT29" s="4" t="s">
        <v>0</v>
      </c>
      <c r="AU29" s="4">
        <f t="shared" ref="AU29:AU92" si="65">$F$19</f>
        <v>2602</v>
      </c>
      <c r="AV29" s="19">
        <f t="shared" si="20"/>
        <v>171.18358941704605</v>
      </c>
      <c r="AW29" s="19">
        <f t="shared" si="21"/>
        <v>12.678982117492104</v>
      </c>
      <c r="AX29" s="8">
        <f t="shared" ref="AX29:AX92" si="66">$F$7</f>
        <v>5</v>
      </c>
      <c r="AY29" s="4">
        <f t="shared" si="22"/>
        <v>12</v>
      </c>
      <c r="AZ29" s="8">
        <f t="shared" ref="AZ29:AZ92" si="67">$B$5 + AE29</f>
        <v>1000.1</v>
      </c>
      <c r="BA29" s="4">
        <f t="shared" ref="BA29:BA92" si="68">$J$19</f>
        <v>0</v>
      </c>
      <c r="BB29" s="4">
        <f t="shared" ref="BB29:BB92" si="69">$J$20</f>
        <v>0</v>
      </c>
      <c r="BC29" s="4" t="str">
        <f t="shared" ref="BC29:BC92" si="70">$J$21</f>
        <v>G0</v>
      </c>
      <c r="BD29" s="4">
        <f t="shared" ref="BD29:BD92" si="71">$J$22</f>
        <v>0</v>
      </c>
      <c r="BE29" s="19">
        <f t="shared" si="23"/>
        <v>13.940567542893016</v>
      </c>
      <c r="BF29" s="19">
        <f t="shared" ref="BF29:BF92" si="72">SQRT((W29-AU29)*(W29-AU29)+(X29-AV29)*(X29-AV29))</f>
        <v>2594.3702365925578</v>
      </c>
      <c r="BG29" s="19">
        <f t="shared" ref="BG29:BG92" si="73">ATAN2(W29-AU29,X29-AV29)/$H$12</f>
        <v>-176.32737780516419</v>
      </c>
      <c r="BH29" s="1" t="str">
        <f t="shared" si="24"/>
        <v>T,2601,170.0,13.0,5,12,1000.1,0,0,G0,0</v>
      </c>
      <c r="BI29" s="1" t="str">
        <f t="shared" si="25"/>
        <v>T,2602,171.2,12.7,5,12,1000.1,0,0,G0,0</v>
      </c>
      <c r="BJ29" s="1" t="str">
        <f t="shared" si="26"/>
        <v>T,2601,170.0,13.0,5,12,1000.1,0,0,G0,0|T,2602,171.2,12.7,5,12,1000.1,0,0,G0,0|</v>
      </c>
      <c r="BK29" s="1" t="str">
        <f t="shared" si="27"/>
        <v>170.6,12.8,5.0,25.8,0.0,2.8,76.6,2.8</v>
      </c>
      <c r="BR29" s="108"/>
      <c r="BS29" s="108"/>
    </row>
    <row r="30" spans="1:71" x14ac:dyDescent="0.2">
      <c r="A30" s="4">
        <f t="shared" ref="A30:A93" si="74">A29+$B$16</f>
        <v>0.2</v>
      </c>
      <c r="B30" s="4">
        <f t="shared" si="28"/>
        <v>2</v>
      </c>
      <c r="C30" s="4">
        <f t="shared" si="29"/>
        <v>1</v>
      </c>
      <c r="D30" s="4">
        <v>1</v>
      </c>
      <c r="E30" s="4">
        <f t="shared" si="30"/>
        <v>0.2</v>
      </c>
      <c r="F30" s="19">
        <f t="shared" si="31"/>
        <v>171.2</v>
      </c>
      <c r="G30" s="19">
        <f t="shared" si="32"/>
        <v>-1.9600000000000004</v>
      </c>
      <c r="H30" s="19">
        <f t="shared" si="33"/>
        <v>-1.5680000000000005</v>
      </c>
      <c r="I30" s="19">
        <f t="shared" si="34"/>
        <v>171.2</v>
      </c>
      <c r="J30" s="19">
        <f t="shared" si="35"/>
        <v>15.078936046774174</v>
      </c>
      <c r="K30" s="19">
        <f t="shared" si="36"/>
        <v>0.16000000000000003</v>
      </c>
      <c r="L30" s="19">
        <f t="shared" si="37"/>
        <v>6</v>
      </c>
      <c r="M30" s="19">
        <f t="shared" si="38"/>
        <v>20.17672245799648</v>
      </c>
      <c r="N30" s="19">
        <f t="shared" si="39"/>
        <v>21.049943685127033</v>
      </c>
      <c r="O30" s="19">
        <f t="shared" si="40"/>
        <v>1.2817519318299035</v>
      </c>
      <c r="P30" s="19">
        <f t="shared" si="41"/>
        <v>73.438976076593477</v>
      </c>
      <c r="Q30" s="19">
        <f t="shared" ref="Q30:Q93" si="75">Q29+ SQRT( (J30-J29)* (J30-J29) + (K30-K29)* (K30-K29))</f>
        <v>5.0433392467742237</v>
      </c>
      <c r="R30" s="19">
        <f t="shared" si="42"/>
        <v>-0.57511001719930865</v>
      </c>
      <c r="S30" s="19">
        <f t="shared" si="43"/>
        <v>0.17102183520536463</v>
      </c>
      <c r="T30" s="4" t="s">
        <v>0</v>
      </c>
      <c r="U30" s="4">
        <f t="shared" si="44"/>
        <v>2601</v>
      </c>
      <c r="V30" s="19">
        <f t="shared" si="17"/>
        <v>170.62488998280068</v>
      </c>
      <c r="W30" s="19">
        <f t="shared" si="18"/>
        <v>15.249957881979538</v>
      </c>
      <c r="X30" s="8">
        <f t="shared" si="45"/>
        <v>5</v>
      </c>
      <c r="Y30" s="4">
        <f t="shared" si="19"/>
        <v>12</v>
      </c>
      <c r="Z30" s="8">
        <f t="shared" si="46"/>
        <v>1000.2</v>
      </c>
      <c r="AA30" s="4">
        <f t="shared" si="47"/>
        <v>0</v>
      </c>
      <c r="AB30" s="4">
        <f t="shared" si="48"/>
        <v>0</v>
      </c>
      <c r="AC30" s="4" t="str">
        <f t="shared" si="49"/>
        <v>G0</v>
      </c>
      <c r="AD30" s="4">
        <f t="shared" si="50"/>
        <v>0</v>
      </c>
      <c r="AE30" s="4">
        <f t="shared" si="51"/>
        <v>0.2</v>
      </c>
      <c r="AF30" s="19">
        <f t="shared" si="52"/>
        <v>171.2</v>
      </c>
      <c r="AG30" s="19">
        <f t="shared" si="53"/>
        <v>-1.9600000000000004</v>
      </c>
      <c r="AH30" s="19">
        <f t="shared" si="54"/>
        <v>-1.5680000000000005</v>
      </c>
      <c r="AI30" s="19">
        <f t="shared" si="55"/>
        <v>171.2</v>
      </c>
      <c r="AJ30" s="19">
        <f t="shared" si="56"/>
        <v>15.078936046774174</v>
      </c>
      <c r="AK30" s="19">
        <f t="shared" si="57"/>
        <v>0.16000000000000003</v>
      </c>
      <c r="AL30" s="19">
        <f t="shared" si="58"/>
        <v>6</v>
      </c>
      <c r="AM30" s="19">
        <f t="shared" si="59"/>
        <v>20.17672245799648</v>
      </c>
      <c r="AN30" s="19">
        <f t="shared" si="60"/>
        <v>21.049943685127033</v>
      </c>
      <c r="AO30" s="19">
        <f t="shared" si="61"/>
        <v>1.2817519318299035</v>
      </c>
      <c r="AP30" s="19">
        <f t="shared" si="62"/>
        <v>73.438976076593477</v>
      </c>
      <c r="AQ30" s="19">
        <f t="shared" ref="AQ30:AQ93" si="76">AQ29+ SQRT( (AJ30-AJ29)* (AJ30-AJ29) + (AK30-AK29)* (AK30-AK29))</f>
        <v>5.0433392467742237</v>
      </c>
      <c r="AR30" s="19">
        <f t="shared" si="63"/>
        <v>0.57511001719930865</v>
      </c>
      <c r="AS30" s="19">
        <f t="shared" si="64"/>
        <v>-0.17102183520536463</v>
      </c>
      <c r="AT30" s="4" t="s">
        <v>0</v>
      </c>
      <c r="AU30" s="4">
        <f t="shared" si="65"/>
        <v>2602</v>
      </c>
      <c r="AV30" s="19">
        <f t="shared" si="20"/>
        <v>171.7751100171993</v>
      </c>
      <c r="AW30" s="19">
        <f t="shared" si="21"/>
        <v>14.90791421156881</v>
      </c>
      <c r="AX30" s="8">
        <f t="shared" si="66"/>
        <v>5</v>
      </c>
      <c r="AY30" s="4">
        <f t="shared" si="22"/>
        <v>12</v>
      </c>
      <c r="AZ30" s="8">
        <f t="shared" si="67"/>
        <v>1000.2</v>
      </c>
      <c r="BA30" s="4">
        <f t="shared" si="68"/>
        <v>0</v>
      </c>
      <c r="BB30" s="4">
        <f t="shared" si="69"/>
        <v>0</v>
      </c>
      <c r="BC30" s="4" t="str">
        <f t="shared" si="70"/>
        <v>G0</v>
      </c>
      <c r="BD30" s="4">
        <f t="shared" si="71"/>
        <v>0</v>
      </c>
      <c r="BE30" s="19">
        <f t="shared" si="23"/>
        <v>16.021243795902297</v>
      </c>
      <c r="BF30" s="19">
        <f t="shared" si="72"/>
        <v>2592.1206989102238</v>
      </c>
      <c r="BG30" s="19">
        <f t="shared" si="73"/>
        <v>-176.31108427348912</v>
      </c>
      <c r="BH30" s="1" t="str">
        <f t="shared" si="24"/>
        <v>T,2601,170.6,15.2,5,12,1000.2,0,0,G0,0</v>
      </c>
      <c r="BI30" s="1" t="str">
        <f t="shared" si="25"/>
        <v>T,2602,171.8,14.9,5,12,1000.2,0,0,G0,0</v>
      </c>
      <c r="BJ30" s="1" t="str">
        <f t="shared" si="26"/>
        <v>T,2601,170.6,15.2,5,12,1000.2,0,0,G0,0|T,2602,171.8,14.9,5,12,1000.2,0,0,G0,0|</v>
      </c>
      <c r="BK30" s="1" t="str">
        <f t="shared" si="27"/>
        <v>171.2,15.1,5.0,21.0,0.0,5.0,73.4,5.0</v>
      </c>
      <c r="BR30" s="108"/>
      <c r="BS30" s="108"/>
    </row>
    <row r="31" spans="1:71" x14ac:dyDescent="0.2">
      <c r="A31" s="4">
        <f t="shared" si="74"/>
        <v>0.30000000000000004</v>
      </c>
      <c r="B31" s="4">
        <f t="shared" si="28"/>
        <v>3.0000000000000004</v>
      </c>
      <c r="C31" s="4">
        <f t="shared" si="29"/>
        <v>1</v>
      </c>
      <c r="D31" s="4">
        <v>1</v>
      </c>
      <c r="E31" s="4">
        <f t="shared" si="30"/>
        <v>0.30000000000000004</v>
      </c>
      <c r="F31" s="19">
        <f t="shared" si="31"/>
        <v>171.8</v>
      </c>
      <c r="G31" s="19">
        <f t="shared" si="32"/>
        <v>-1.9399999999999995</v>
      </c>
      <c r="H31" s="19">
        <f t="shared" si="33"/>
        <v>-1.5519999999999996</v>
      </c>
      <c r="I31" s="19">
        <f t="shared" si="34"/>
        <v>171.8</v>
      </c>
      <c r="J31" s="19">
        <f t="shared" si="35"/>
        <v>16.871022951843749</v>
      </c>
      <c r="K31" s="19">
        <f t="shared" si="36"/>
        <v>0.16000000000000003</v>
      </c>
      <c r="L31" s="19">
        <f t="shared" si="37"/>
        <v>6</v>
      </c>
      <c r="M31" s="19">
        <f t="shared" si="38"/>
        <v>15.748919120451577</v>
      </c>
      <c r="N31" s="19">
        <f t="shared" si="39"/>
        <v>16.853143726394944</v>
      </c>
      <c r="O31" s="19">
        <f t="shared" si="40"/>
        <v>1.2067945384578376</v>
      </c>
      <c r="P31" s="19">
        <f t="shared" si="41"/>
        <v>69.144233793072203</v>
      </c>
      <c r="Q31" s="19">
        <f t="shared" si="75"/>
        <v>6.835426151843798</v>
      </c>
      <c r="R31" s="19">
        <f t="shared" si="42"/>
        <v>-0.56068776399691078</v>
      </c>
      <c r="S31" s="19">
        <f t="shared" si="43"/>
        <v>0.21360999813712947</v>
      </c>
      <c r="T31" s="4" t="s">
        <v>0</v>
      </c>
      <c r="U31" s="4">
        <f t="shared" si="44"/>
        <v>2601</v>
      </c>
      <c r="V31" s="19">
        <f t="shared" si="17"/>
        <v>171.23931223600309</v>
      </c>
      <c r="W31" s="19">
        <f t="shared" si="18"/>
        <v>17.084632949980879</v>
      </c>
      <c r="X31" s="8">
        <f t="shared" si="45"/>
        <v>5</v>
      </c>
      <c r="Y31" s="4">
        <f t="shared" si="19"/>
        <v>12</v>
      </c>
      <c r="Z31" s="8">
        <f t="shared" si="46"/>
        <v>1000.3</v>
      </c>
      <c r="AA31" s="4">
        <f t="shared" si="47"/>
        <v>0</v>
      </c>
      <c r="AB31" s="4">
        <f t="shared" si="48"/>
        <v>0</v>
      </c>
      <c r="AC31" s="4" t="str">
        <f t="shared" si="49"/>
        <v>G0</v>
      </c>
      <c r="AD31" s="4">
        <f t="shared" si="50"/>
        <v>0</v>
      </c>
      <c r="AE31" s="4">
        <f t="shared" si="51"/>
        <v>0.30000000000000004</v>
      </c>
      <c r="AF31" s="19">
        <f t="shared" si="52"/>
        <v>171.8</v>
      </c>
      <c r="AG31" s="19">
        <f t="shared" si="53"/>
        <v>-1.9399999999999995</v>
      </c>
      <c r="AH31" s="19">
        <f t="shared" si="54"/>
        <v>-1.5519999999999996</v>
      </c>
      <c r="AI31" s="19">
        <f t="shared" si="55"/>
        <v>171.8</v>
      </c>
      <c r="AJ31" s="19">
        <f t="shared" si="56"/>
        <v>16.871022951843749</v>
      </c>
      <c r="AK31" s="19">
        <f t="shared" si="57"/>
        <v>0.16000000000000003</v>
      </c>
      <c r="AL31" s="19">
        <f t="shared" si="58"/>
        <v>6</v>
      </c>
      <c r="AM31" s="19">
        <f t="shared" si="59"/>
        <v>15.748919120451577</v>
      </c>
      <c r="AN31" s="19">
        <f t="shared" si="60"/>
        <v>16.853143726394944</v>
      </c>
      <c r="AO31" s="19">
        <f t="shared" si="61"/>
        <v>1.2067945384578376</v>
      </c>
      <c r="AP31" s="19">
        <f t="shared" si="62"/>
        <v>69.144233793072203</v>
      </c>
      <c r="AQ31" s="19">
        <f t="shared" si="76"/>
        <v>6.835426151843798</v>
      </c>
      <c r="AR31" s="19">
        <f t="shared" si="63"/>
        <v>0.56068776399691078</v>
      </c>
      <c r="AS31" s="19">
        <f t="shared" si="64"/>
        <v>-0.21360999813712947</v>
      </c>
      <c r="AT31" s="4" t="s">
        <v>0</v>
      </c>
      <c r="AU31" s="4">
        <f t="shared" si="65"/>
        <v>2602</v>
      </c>
      <c r="AV31" s="19">
        <f t="shared" si="20"/>
        <v>172.36068776399694</v>
      </c>
      <c r="AW31" s="19">
        <f t="shared" si="21"/>
        <v>16.657412953706618</v>
      </c>
      <c r="AX31" s="8">
        <f t="shared" si="66"/>
        <v>5</v>
      </c>
      <c r="AY31" s="4">
        <f t="shared" si="22"/>
        <v>12</v>
      </c>
      <c r="AZ31" s="8">
        <f t="shared" si="67"/>
        <v>1000.3</v>
      </c>
      <c r="BA31" s="4">
        <f t="shared" si="68"/>
        <v>0</v>
      </c>
      <c r="BB31" s="4">
        <f t="shared" si="69"/>
        <v>0</v>
      </c>
      <c r="BC31" s="4" t="str">
        <f t="shared" si="70"/>
        <v>G0</v>
      </c>
      <c r="BD31" s="4">
        <f t="shared" si="71"/>
        <v>0</v>
      </c>
      <c r="BE31" s="19">
        <f t="shared" si="23"/>
        <v>17.702087111328101</v>
      </c>
      <c r="BF31" s="19">
        <f t="shared" si="72"/>
        <v>2590.3275960040601</v>
      </c>
      <c r="BG31" s="19">
        <f t="shared" si="73"/>
        <v>-176.29554766501664</v>
      </c>
      <c r="BH31" s="1" t="str">
        <f t="shared" si="24"/>
        <v>T,2601,171.2,17.1,5,12,1000.3,0,0,G0,0</v>
      </c>
      <c r="BI31" s="1" t="str">
        <f t="shared" si="25"/>
        <v>T,2602,172.4,16.7,5,12,1000.3,0,0,G0,0</v>
      </c>
      <c r="BJ31" s="1" t="str">
        <f t="shared" si="26"/>
        <v>T,2601,171.2,17.1,5,12,1000.3,0,0,G0,0|T,2602,172.4,16.7,5,12,1000.3,0,0,G0,0|</v>
      </c>
      <c r="BK31" s="1" t="str">
        <f t="shared" si="27"/>
        <v>171.8,16.9,5.0,16.9,0.0,6.8,69.1,6.8</v>
      </c>
      <c r="BR31" s="108"/>
      <c r="BS31" s="108"/>
    </row>
    <row r="32" spans="1:71" x14ac:dyDescent="0.2">
      <c r="A32" s="4">
        <f t="shared" si="74"/>
        <v>0.4</v>
      </c>
      <c r="B32" s="4">
        <f t="shared" si="28"/>
        <v>4</v>
      </c>
      <c r="C32" s="4">
        <f t="shared" si="29"/>
        <v>1</v>
      </c>
      <c r="D32" s="4">
        <v>1</v>
      </c>
      <c r="E32" s="4">
        <f t="shared" si="30"/>
        <v>0.4</v>
      </c>
      <c r="F32" s="19">
        <f t="shared" si="31"/>
        <v>172.4</v>
      </c>
      <c r="G32" s="19">
        <f t="shared" si="32"/>
        <v>-1.9199999999999997</v>
      </c>
      <c r="H32" s="19">
        <f t="shared" si="33"/>
        <v>-1.5359999999999998</v>
      </c>
      <c r="I32" s="19">
        <f t="shared" si="34"/>
        <v>172.4</v>
      </c>
      <c r="J32" s="19">
        <f t="shared" si="35"/>
        <v>18.244965513248694</v>
      </c>
      <c r="K32" s="19">
        <f t="shared" si="36"/>
        <v>0.16000000000000003</v>
      </c>
      <c r="L32" s="19">
        <f t="shared" si="37"/>
        <v>6</v>
      </c>
      <c r="M32" s="19">
        <f t="shared" si="38"/>
        <v>11.808527116272662</v>
      </c>
      <c r="N32" s="19">
        <f t="shared" si="39"/>
        <v>13.24542610321566</v>
      </c>
      <c r="O32" s="19">
        <f t="shared" si="40"/>
        <v>1.1006838541815749</v>
      </c>
      <c r="P32" s="19">
        <f t="shared" si="41"/>
        <v>63.064539422797168</v>
      </c>
      <c r="Q32" s="19">
        <f t="shared" si="75"/>
        <v>8.2093687132487432</v>
      </c>
      <c r="R32" s="19">
        <f t="shared" si="42"/>
        <v>-0.53491040715130389</v>
      </c>
      <c r="S32" s="19">
        <f t="shared" si="43"/>
        <v>0.27179193571779547</v>
      </c>
      <c r="T32" s="4" t="s">
        <v>0</v>
      </c>
      <c r="U32" s="4">
        <f t="shared" si="44"/>
        <v>2601</v>
      </c>
      <c r="V32" s="19">
        <f t="shared" si="17"/>
        <v>171.8650895928487</v>
      </c>
      <c r="W32" s="19">
        <f t="shared" si="18"/>
        <v>18.516757448966491</v>
      </c>
      <c r="X32" s="8">
        <f t="shared" si="45"/>
        <v>5</v>
      </c>
      <c r="Y32" s="4">
        <f t="shared" si="19"/>
        <v>12</v>
      </c>
      <c r="Z32" s="8">
        <f t="shared" si="46"/>
        <v>1000.4</v>
      </c>
      <c r="AA32" s="4">
        <f t="shared" si="47"/>
        <v>0</v>
      </c>
      <c r="AB32" s="4">
        <f t="shared" si="48"/>
        <v>0</v>
      </c>
      <c r="AC32" s="4" t="str">
        <f t="shared" si="49"/>
        <v>G0</v>
      </c>
      <c r="AD32" s="4">
        <f t="shared" si="50"/>
        <v>0</v>
      </c>
      <c r="AE32" s="4">
        <f t="shared" si="51"/>
        <v>0.4</v>
      </c>
      <c r="AF32" s="19">
        <f t="shared" si="52"/>
        <v>172.4</v>
      </c>
      <c r="AG32" s="19">
        <f t="shared" si="53"/>
        <v>-1.9199999999999997</v>
      </c>
      <c r="AH32" s="19">
        <f t="shared" si="54"/>
        <v>-1.5359999999999998</v>
      </c>
      <c r="AI32" s="19">
        <f t="shared" si="55"/>
        <v>172.4</v>
      </c>
      <c r="AJ32" s="19">
        <f t="shared" si="56"/>
        <v>18.244965513248694</v>
      </c>
      <c r="AK32" s="19">
        <f t="shared" si="57"/>
        <v>0.16000000000000003</v>
      </c>
      <c r="AL32" s="19">
        <f t="shared" si="58"/>
        <v>6</v>
      </c>
      <c r="AM32" s="19">
        <f t="shared" si="59"/>
        <v>11.808527116272662</v>
      </c>
      <c r="AN32" s="19">
        <f t="shared" si="60"/>
        <v>13.24542610321566</v>
      </c>
      <c r="AO32" s="19">
        <f t="shared" si="61"/>
        <v>1.1006838541815749</v>
      </c>
      <c r="AP32" s="19">
        <f t="shared" si="62"/>
        <v>63.064539422797168</v>
      </c>
      <c r="AQ32" s="19">
        <f t="shared" si="76"/>
        <v>8.2093687132487432</v>
      </c>
      <c r="AR32" s="19">
        <f t="shared" si="63"/>
        <v>0.53491040715130389</v>
      </c>
      <c r="AS32" s="19">
        <f t="shared" si="64"/>
        <v>-0.27179193571779547</v>
      </c>
      <c r="AT32" s="4" t="s">
        <v>0</v>
      </c>
      <c r="AU32" s="4">
        <f t="shared" si="65"/>
        <v>2602</v>
      </c>
      <c r="AV32" s="19">
        <f t="shared" si="20"/>
        <v>172.93491040715131</v>
      </c>
      <c r="AW32" s="19">
        <f t="shared" si="21"/>
        <v>17.973173577530897</v>
      </c>
      <c r="AX32" s="8">
        <f t="shared" si="66"/>
        <v>5</v>
      </c>
      <c r="AY32" s="4">
        <f t="shared" si="22"/>
        <v>12</v>
      </c>
      <c r="AZ32" s="8">
        <f t="shared" si="67"/>
        <v>1000.4</v>
      </c>
      <c r="BA32" s="4">
        <f t="shared" si="68"/>
        <v>0</v>
      </c>
      <c r="BB32" s="4">
        <f t="shared" si="69"/>
        <v>0</v>
      </c>
      <c r="BC32" s="4" t="str">
        <f t="shared" si="70"/>
        <v>G0</v>
      </c>
      <c r="BD32" s="4">
        <f t="shared" si="71"/>
        <v>0</v>
      </c>
      <c r="BE32" s="19">
        <f t="shared" si="23"/>
        <v>19.004514664031664</v>
      </c>
      <c r="BF32" s="19">
        <f t="shared" si="72"/>
        <v>2588.935649774915</v>
      </c>
      <c r="BG32" s="19">
        <f t="shared" si="73"/>
        <v>-176.28081831725154</v>
      </c>
      <c r="BH32" s="1" t="str">
        <f t="shared" si="24"/>
        <v>T,2601,171.9,18.5,5,12,1000.4,0,0,G0,0</v>
      </c>
      <c r="BI32" s="1" t="str">
        <f t="shared" si="25"/>
        <v>T,2602,172.9,18.0,5,12,1000.4,0,0,G0,0</v>
      </c>
      <c r="BJ32" s="1" t="str">
        <f t="shared" si="26"/>
        <v>T,2601,171.9,18.5,5,12,1000.4,0,0,G0,0|T,2602,172.9,18.0,5,12,1000.4,0,0,G0,0|</v>
      </c>
      <c r="BK32" s="1" t="str">
        <f t="shared" si="27"/>
        <v>172.4,18.2,5.0,13.2,0.0,8.2,63.1,8.2</v>
      </c>
      <c r="BR32" s="108"/>
      <c r="BS32" s="108"/>
    </row>
    <row r="33" spans="1:71" x14ac:dyDescent="0.2">
      <c r="A33" s="4">
        <f t="shared" si="74"/>
        <v>0.5</v>
      </c>
      <c r="B33" s="4">
        <f t="shared" si="28"/>
        <v>5</v>
      </c>
      <c r="C33" s="4">
        <f t="shared" si="29"/>
        <v>1</v>
      </c>
      <c r="D33" s="4">
        <v>1</v>
      </c>
      <c r="E33" s="4">
        <f t="shared" si="30"/>
        <v>0.5</v>
      </c>
      <c r="F33" s="19">
        <f t="shared" si="31"/>
        <v>173</v>
      </c>
      <c r="G33" s="19">
        <f t="shared" si="32"/>
        <v>-1.9</v>
      </c>
      <c r="H33" s="19">
        <f t="shared" si="33"/>
        <v>-1.52</v>
      </c>
      <c r="I33" s="19">
        <f t="shared" si="34"/>
        <v>173</v>
      </c>
      <c r="J33" s="19">
        <f t="shared" si="35"/>
        <v>19.247933210787778</v>
      </c>
      <c r="K33" s="19">
        <f t="shared" si="36"/>
        <v>0.16000000000000003</v>
      </c>
      <c r="L33" s="19">
        <f t="shared" si="37"/>
        <v>6</v>
      </c>
      <c r="M33" s="19">
        <f t="shared" si="38"/>
        <v>8.324321287208992</v>
      </c>
      <c r="N33" s="19">
        <f t="shared" si="39"/>
        <v>10.261302300033888</v>
      </c>
      <c r="O33" s="19">
        <f t="shared" si="40"/>
        <v>0.94626010490281742</v>
      </c>
      <c r="P33" s="19">
        <f t="shared" si="41"/>
        <v>54.216710332537978</v>
      </c>
      <c r="Q33" s="19">
        <f t="shared" si="75"/>
        <v>9.2123364107878274</v>
      </c>
      <c r="R33" s="19">
        <f t="shared" si="42"/>
        <v>-0.48674063255196182</v>
      </c>
      <c r="S33" s="19">
        <f t="shared" si="43"/>
        <v>0.35083266185307788</v>
      </c>
      <c r="T33" s="4" t="s">
        <v>0</v>
      </c>
      <c r="U33" s="4">
        <f t="shared" si="44"/>
        <v>2601</v>
      </c>
      <c r="V33" s="19">
        <f t="shared" si="17"/>
        <v>172.51325936744803</v>
      </c>
      <c r="W33" s="19">
        <f t="shared" si="18"/>
        <v>19.598765872640858</v>
      </c>
      <c r="X33" s="8">
        <f t="shared" si="45"/>
        <v>5</v>
      </c>
      <c r="Y33" s="4">
        <f t="shared" si="19"/>
        <v>12</v>
      </c>
      <c r="Z33" s="8">
        <f t="shared" si="46"/>
        <v>1000.5</v>
      </c>
      <c r="AA33" s="4">
        <f t="shared" si="47"/>
        <v>0</v>
      </c>
      <c r="AB33" s="4">
        <f t="shared" si="48"/>
        <v>0</v>
      </c>
      <c r="AC33" s="4" t="str">
        <f t="shared" si="49"/>
        <v>G0</v>
      </c>
      <c r="AD33" s="4">
        <f t="shared" si="50"/>
        <v>0</v>
      </c>
      <c r="AE33" s="4">
        <f t="shared" si="51"/>
        <v>0.5</v>
      </c>
      <c r="AF33" s="19">
        <f t="shared" si="52"/>
        <v>173</v>
      </c>
      <c r="AG33" s="19">
        <f t="shared" si="53"/>
        <v>-1.9</v>
      </c>
      <c r="AH33" s="19">
        <f t="shared" si="54"/>
        <v>-1.52</v>
      </c>
      <c r="AI33" s="19">
        <f t="shared" si="55"/>
        <v>173</v>
      </c>
      <c r="AJ33" s="19">
        <f t="shared" si="56"/>
        <v>19.247933210787778</v>
      </c>
      <c r="AK33" s="19">
        <f t="shared" si="57"/>
        <v>0.16000000000000003</v>
      </c>
      <c r="AL33" s="19">
        <f t="shared" si="58"/>
        <v>6</v>
      </c>
      <c r="AM33" s="19">
        <f t="shared" si="59"/>
        <v>8.324321287208992</v>
      </c>
      <c r="AN33" s="19">
        <f t="shared" si="60"/>
        <v>10.261302300033888</v>
      </c>
      <c r="AO33" s="19">
        <f t="shared" si="61"/>
        <v>0.94626010490281742</v>
      </c>
      <c r="AP33" s="19">
        <f t="shared" si="62"/>
        <v>54.216710332537978</v>
      </c>
      <c r="AQ33" s="19">
        <f t="shared" si="76"/>
        <v>9.2123364107878274</v>
      </c>
      <c r="AR33" s="19">
        <f t="shared" si="63"/>
        <v>0.48674063255196182</v>
      </c>
      <c r="AS33" s="19">
        <f t="shared" si="64"/>
        <v>-0.35083266185307788</v>
      </c>
      <c r="AT33" s="4" t="s">
        <v>0</v>
      </c>
      <c r="AU33" s="4">
        <f t="shared" si="65"/>
        <v>2602</v>
      </c>
      <c r="AV33" s="19">
        <f t="shared" si="20"/>
        <v>173.48674063255197</v>
      </c>
      <c r="AW33" s="19">
        <f t="shared" si="21"/>
        <v>18.897100548934699</v>
      </c>
      <c r="AX33" s="8">
        <f t="shared" si="66"/>
        <v>5</v>
      </c>
      <c r="AY33" s="4">
        <f t="shared" si="22"/>
        <v>12</v>
      </c>
      <c r="AZ33" s="8">
        <f t="shared" si="67"/>
        <v>1000.5</v>
      </c>
      <c r="BA33" s="4">
        <f t="shared" si="68"/>
        <v>0</v>
      </c>
      <c r="BB33" s="4">
        <f t="shared" si="69"/>
        <v>0</v>
      </c>
      <c r="BC33" s="4" t="str">
        <f t="shared" si="70"/>
        <v>G0</v>
      </c>
      <c r="BD33" s="4">
        <f t="shared" si="71"/>
        <v>0</v>
      </c>
      <c r="BE33" s="19">
        <f t="shared" si="23"/>
        <v>19.961332477054103</v>
      </c>
      <c r="BF33" s="19">
        <f t="shared" si="72"/>
        <v>2587.8917898149234</v>
      </c>
      <c r="BG33" s="19">
        <f t="shared" si="73"/>
        <v>-176.26707264364603</v>
      </c>
      <c r="BH33" s="1" t="str">
        <f t="shared" si="24"/>
        <v>T,2601,172.5,19.6,5,12,1000.5,0,0,G0,0</v>
      </c>
      <c r="BI33" s="1" t="str">
        <f t="shared" si="25"/>
        <v>T,2602,173.5,18.9,5,12,1000.5,0,0,G0,0</v>
      </c>
      <c r="BJ33" s="1" t="str">
        <f t="shared" si="26"/>
        <v>T,2601,172.5,19.6,5,12,1000.5,0,0,G0,0|T,2602,173.5,18.9,5,12,1000.5,0,0,G0,0|</v>
      </c>
      <c r="BK33" s="1" t="str">
        <f t="shared" si="27"/>
        <v>173.0,19.2,5.0,10.3,0.0,9.2,54.2,9.2</v>
      </c>
      <c r="BR33" s="108"/>
      <c r="BS33" s="108"/>
    </row>
    <row r="34" spans="1:71" x14ac:dyDescent="0.2">
      <c r="A34" s="4">
        <f t="shared" si="74"/>
        <v>0.6</v>
      </c>
      <c r="B34" s="4">
        <f t="shared" si="28"/>
        <v>5.9999999999999991</v>
      </c>
      <c r="C34" s="4">
        <f t="shared" si="29"/>
        <v>1</v>
      </c>
      <c r="D34" s="4">
        <v>1</v>
      </c>
      <c r="E34" s="4">
        <f t="shared" si="30"/>
        <v>0.6</v>
      </c>
      <c r="F34" s="19">
        <f t="shared" si="31"/>
        <v>173.6</v>
      </c>
      <c r="G34" s="19">
        <f t="shared" si="32"/>
        <v>-1.8800000000000001</v>
      </c>
      <c r="H34" s="19">
        <f t="shared" si="33"/>
        <v>-1.5040000000000002</v>
      </c>
      <c r="I34" s="19">
        <f t="shared" si="34"/>
        <v>173.6</v>
      </c>
      <c r="J34" s="19">
        <f t="shared" si="35"/>
        <v>19.924034904967325</v>
      </c>
      <c r="K34" s="19">
        <f t="shared" si="36"/>
        <v>0.16000000000000003</v>
      </c>
      <c r="L34" s="19">
        <f t="shared" si="37"/>
        <v>6</v>
      </c>
      <c r="M34" s="19">
        <f t="shared" si="38"/>
        <v>5.2663096433887402</v>
      </c>
      <c r="N34" s="19">
        <f t="shared" si="39"/>
        <v>7.9833587705958227</v>
      </c>
      <c r="O34" s="19">
        <f t="shared" si="40"/>
        <v>0.7203674806119944</v>
      </c>
      <c r="P34" s="19">
        <f t="shared" si="41"/>
        <v>41.274016337539436</v>
      </c>
      <c r="Q34" s="19">
        <f t="shared" si="75"/>
        <v>9.8884381049673742</v>
      </c>
      <c r="R34" s="19">
        <f t="shared" si="42"/>
        <v>-0.39579654088343319</v>
      </c>
      <c r="S34" s="19">
        <f t="shared" si="43"/>
        <v>0.45093802038052722</v>
      </c>
      <c r="T34" s="4" t="s">
        <v>0</v>
      </c>
      <c r="U34" s="4">
        <f t="shared" si="44"/>
        <v>2601</v>
      </c>
      <c r="V34" s="19">
        <f t="shared" si="17"/>
        <v>173.20420345911657</v>
      </c>
      <c r="W34" s="19">
        <f t="shared" si="18"/>
        <v>20.374972925347851</v>
      </c>
      <c r="X34" s="8">
        <f t="shared" si="45"/>
        <v>5</v>
      </c>
      <c r="Y34" s="4">
        <f t="shared" si="19"/>
        <v>12</v>
      </c>
      <c r="Z34" s="8">
        <f t="shared" si="46"/>
        <v>1000.6</v>
      </c>
      <c r="AA34" s="4">
        <f t="shared" si="47"/>
        <v>0</v>
      </c>
      <c r="AB34" s="4">
        <f t="shared" si="48"/>
        <v>0</v>
      </c>
      <c r="AC34" s="4" t="str">
        <f t="shared" si="49"/>
        <v>G0</v>
      </c>
      <c r="AD34" s="4">
        <f t="shared" si="50"/>
        <v>0</v>
      </c>
      <c r="AE34" s="4">
        <f t="shared" si="51"/>
        <v>0.6</v>
      </c>
      <c r="AF34" s="19">
        <f t="shared" si="52"/>
        <v>173.6</v>
      </c>
      <c r="AG34" s="19">
        <f t="shared" si="53"/>
        <v>-1.8800000000000001</v>
      </c>
      <c r="AH34" s="19">
        <f t="shared" si="54"/>
        <v>-1.5040000000000002</v>
      </c>
      <c r="AI34" s="19">
        <f t="shared" si="55"/>
        <v>173.6</v>
      </c>
      <c r="AJ34" s="19">
        <f t="shared" si="56"/>
        <v>19.924034904967325</v>
      </c>
      <c r="AK34" s="19">
        <f t="shared" si="57"/>
        <v>0.16000000000000003</v>
      </c>
      <c r="AL34" s="19">
        <f t="shared" si="58"/>
        <v>6</v>
      </c>
      <c r="AM34" s="19">
        <f t="shared" si="59"/>
        <v>5.2663096433887402</v>
      </c>
      <c r="AN34" s="19">
        <f t="shared" si="60"/>
        <v>7.9833587705958227</v>
      </c>
      <c r="AO34" s="19">
        <f t="shared" si="61"/>
        <v>0.7203674806119944</v>
      </c>
      <c r="AP34" s="19">
        <f t="shared" si="62"/>
        <v>41.274016337539436</v>
      </c>
      <c r="AQ34" s="19">
        <f t="shared" si="76"/>
        <v>9.8884381049673742</v>
      </c>
      <c r="AR34" s="19">
        <f t="shared" si="63"/>
        <v>0.39579654088343319</v>
      </c>
      <c r="AS34" s="19">
        <f t="shared" si="64"/>
        <v>-0.45093802038052722</v>
      </c>
      <c r="AT34" s="4" t="s">
        <v>0</v>
      </c>
      <c r="AU34" s="4">
        <f t="shared" si="65"/>
        <v>2602</v>
      </c>
      <c r="AV34" s="19">
        <f t="shared" si="20"/>
        <v>173.99579654088342</v>
      </c>
      <c r="AW34" s="19">
        <f t="shared" si="21"/>
        <v>19.473096884586798</v>
      </c>
      <c r="AX34" s="8">
        <f t="shared" si="66"/>
        <v>5</v>
      </c>
      <c r="AY34" s="4">
        <f t="shared" si="22"/>
        <v>12</v>
      </c>
      <c r="AZ34" s="8">
        <f t="shared" si="67"/>
        <v>1000.6</v>
      </c>
      <c r="BA34" s="4">
        <f t="shared" si="68"/>
        <v>0</v>
      </c>
      <c r="BB34" s="4">
        <f t="shared" si="69"/>
        <v>0</v>
      </c>
      <c r="BC34" s="4" t="str">
        <f t="shared" si="70"/>
        <v>G0</v>
      </c>
      <c r="BD34" s="4">
        <f t="shared" si="71"/>
        <v>0</v>
      </c>
      <c r="BE34" s="19">
        <f t="shared" si="23"/>
        <v>20.608800928845103</v>
      </c>
      <c r="BF34" s="19">
        <f t="shared" si="72"/>
        <v>2587.1504323611889</v>
      </c>
      <c r="BG34" s="19">
        <f t="shared" si="73"/>
        <v>-176.25470368787035</v>
      </c>
      <c r="BH34" s="1" t="str">
        <f t="shared" si="24"/>
        <v>T,2601,173.2,20.4,5,12,1000.6,0,0,G0,0</v>
      </c>
      <c r="BI34" s="1" t="str">
        <f t="shared" si="25"/>
        <v>T,2602,174.0,19.5,5,12,1000.6,0,0,G0,0</v>
      </c>
      <c r="BJ34" s="1" t="str">
        <f t="shared" si="26"/>
        <v>T,2601,173.2,20.4,5,12,1000.6,0,0,G0,0|T,2602,174.0,19.5,5,12,1000.6,0,0,G0,0|</v>
      </c>
      <c r="BK34" s="1" t="str">
        <f t="shared" si="27"/>
        <v>173.6,19.9,5.0,8.0,0.0,9.9,41.3,9.9</v>
      </c>
      <c r="BR34" s="108"/>
      <c r="BS34" s="108"/>
    </row>
    <row r="35" spans="1:71" x14ac:dyDescent="0.2">
      <c r="A35" s="4">
        <f t="shared" si="74"/>
        <v>0.7</v>
      </c>
      <c r="B35" s="4">
        <f t="shared" si="28"/>
        <v>6.9999999999999991</v>
      </c>
      <c r="C35" s="4">
        <f t="shared" si="29"/>
        <v>1</v>
      </c>
      <c r="D35" s="4">
        <v>1</v>
      </c>
      <c r="E35" s="4">
        <f t="shared" si="30"/>
        <v>0.7</v>
      </c>
      <c r="F35" s="19">
        <f t="shared" si="31"/>
        <v>174.2</v>
      </c>
      <c r="G35" s="19">
        <f t="shared" si="32"/>
        <v>-1.8600000000000003</v>
      </c>
      <c r="H35" s="19">
        <f t="shared" si="33"/>
        <v>-1.4880000000000004</v>
      </c>
      <c r="I35" s="19">
        <f t="shared" si="34"/>
        <v>174.2</v>
      </c>
      <c r="J35" s="19">
        <f t="shared" si="35"/>
        <v>20.314440730120346</v>
      </c>
      <c r="K35" s="19">
        <f t="shared" si="36"/>
        <v>0.16000000000000003</v>
      </c>
      <c r="L35" s="19">
        <f t="shared" si="37"/>
        <v>6</v>
      </c>
      <c r="M35" s="19">
        <f t="shared" si="38"/>
        <v>2.6057049385822495</v>
      </c>
      <c r="N35" s="19">
        <f t="shared" si="39"/>
        <v>6.541383510156848</v>
      </c>
      <c r="O35" s="19">
        <f t="shared" si="40"/>
        <v>0.40970805707372826</v>
      </c>
      <c r="P35" s="19">
        <f t="shared" si="41"/>
        <v>23.474542502829681</v>
      </c>
      <c r="Q35" s="19">
        <f t="shared" si="75"/>
        <v>10.278843930120395</v>
      </c>
      <c r="R35" s="19">
        <f t="shared" si="42"/>
        <v>-0.23900493843875883</v>
      </c>
      <c r="S35" s="19">
        <f t="shared" si="43"/>
        <v>0.55034229294311465</v>
      </c>
      <c r="T35" s="4" t="s">
        <v>0</v>
      </c>
      <c r="U35" s="4">
        <f t="shared" si="44"/>
        <v>2601</v>
      </c>
      <c r="V35" s="19">
        <f t="shared" si="17"/>
        <v>173.96099506156122</v>
      </c>
      <c r="W35" s="19">
        <f t="shared" si="18"/>
        <v>20.86478302306346</v>
      </c>
      <c r="X35" s="8">
        <f t="shared" si="45"/>
        <v>5</v>
      </c>
      <c r="Y35" s="4">
        <f t="shared" si="19"/>
        <v>12</v>
      </c>
      <c r="Z35" s="8">
        <f t="shared" si="46"/>
        <v>1000.7</v>
      </c>
      <c r="AA35" s="4">
        <f t="shared" si="47"/>
        <v>0</v>
      </c>
      <c r="AB35" s="4">
        <f t="shared" si="48"/>
        <v>0</v>
      </c>
      <c r="AC35" s="4" t="str">
        <f t="shared" si="49"/>
        <v>G0</v>
      </c>
      <c r="AD35" s="4">
        <f t="shared" si="50"/>
        <v>0</v>
      </c>
      <c r="AE35" s="4">
        <f t="shared" si="51"/>
        <v>0.7</v>
      </c>
      <c r="AF35" s="19">
        <f t="shared" si="52"/>
        <v>174.2</v>
      </c>
      <c r="AG35" s="19">
        <f t="shared" si="53"/>
        <v>-1.8600000000000003</v>
      </c>
      <c r="AH35" s="19">
        <f t="shared" si="54"/>
        <v>-1.4880000000000004</v>
      </c>
      <c r="AI35" s="19">
        <f t="shared" si="55"/>
        <v>174.2</v>
      </c>
      <c r="AJ35" s="19">
        <f t="shared" si="56"/>
        <v>20.314440730120346</v>
      </c>
      <c r="AK35" s="19">
        <f t="shared" si="57"/>
        <v>0.16000000000000003</v>
      </c>
      <c r="AL35" s="19">
        <f t="shared" si="58"/>
        <v>6</v>
      </c>
      <c r="AM35" s="19">
        <f t="shared" si="59"/>
        <v>2.6057049385822495</v>
      </c>
      <c r="AN35" s="19">
        <f t="shared" si="60"/>
        <v>6.541383510156848</v>
      </c>
      <c r="AO35" s="19">
        <f t="shared" si="61"/>
        <v>0.40970805707372826</v>
      </c>
      <c r="AP35" s="19">
        <f t="shared" si="62"/>
        <v>23.474542502829681</v>
      </c>
      <c r="AQ35" s="19">
        <f t="shared" si="76"/>
        <v>10.278843930120395</v>
      </c>
      <c r="AR35" s="19">
        <f t="shared" si="63"/>
        <v>0.23900493843875883</v>
      </c>
      <c r="AS35" s="19">
        <f t="shared" si="64"/>
        <v>-0.55034229294311465</v>
      </c>
      <c r="AT35" s="4" t="s">
        <v>0</v>
      </c>
      <c r="AU35" s="4">
        <f t="shared" si="65"/>
        <v>2602</v>
      </c>
      <c r="AV35" s="19">
        <f t="shared" si="20"/>
        <v>174.43900493843876</v>
      </c>
      <c r="AW35" s="19">
        <f t="shared" si="21"/>
        <v>19.764098437177232</v>
      </c>
      <c r="AX35" s="8">
        <f t="shared" si="66"/>
        <v>5</v>
      </c>
      <c r="AY35" s="4">
        <f t="shared" si="22"/>
        <v>12</v>
      </c>
      <c r="AZ35" s="8">
        <f t="shared" si="67"/>
        <v>1000.7</v>
      </c>
      <c r="BA35" s="4">
        <f t="shared" si="68"/>
        <v>0</v>
      </c>
      <c r="BB35" s="4">
        <f t="shared" si="69"/>
        <v>0</v>
      </c>
      <c r="BC35" s="4" t="str">
        <f t="shared" si="70"/>
        <v>G0</v>
      </c>
      <c r="BD35" s="4">
        <f t="shared" si="71"/>
        <v>0</v>
      </c>
      <c r="BE35" s="19">
        <f t="shared" si="23"/>
        <v>20.98349544627715</v>
      </c>
      <c r="BF35" s="19">
        <f t="shared" si="72"/>
        <v>2586.6906627413155</v>
      </c>
      <c r="BG35" s="19">
        <f t="shared" si="73"/>
        <v>-176.24419879264642</v>
      </c>
      <c r="BH35" s="1" t="str">
        <f t="shared" si="24"/>
        <v>T,2601,174.0,20.9,5,12,1000.7,0,0,G0,0</v>
      </c>
      <c r="BI35" s="1" t="str">
        <f t="shared" si="25"/>
        <v>T,2602,174.4,19.8,5,12,1000.7,0,0,G0,0</v>
      </c>
      <c r="BJ35" s="1" t="str">
        <f t="shared" si="26"/>
        <v>T,2601,174.0,20.9,5,12,1000.7,0,0,G0,0|T,2602,174.4,19.8,5,12,1000.7,0,0,G0,0|</v>
      </c>
      <c r="BK35" s="1" t="str">
        <f t="shared" si="27"/>
        <v>174.2,20.3,5.0,6.5,0.0,10.3,23.5,10.3</v>
      </c>
      <c r="BR35" s="108"/>
      <c r="BS35" s="108"/>
    </row>
    <row r="36" spans="1:71" x14ac:dyDescent="0.2">
      <c r="A36" s="4">
        <f t="shared" si="74"/>
        <v>0.79999999999999993</v>
      </c>
      <c r="B36" s="4">
        <f t="shared" si="28"/>
        <v>7.9999999999999991</v>
      </c>
      <c r="C36" s="4">
        <f t="shared" si="29"/>
        <v>1</v>
      </c>
      <c r="D36" s="4">
        <v>1</v>
      </c>
      <c r="E36" s="4">
        <f t="shared" si="30"/>
        <v>0.79999999999999993</v>
      </c>
      <c r="F36" s="19">
        <f t="shared" si="31"/>
        <v>174.8</v>
      </c>
      <c r="G36" s="19">
        <f t="shared" si="32"/>
        <v>-1.8399999999999996</v>
      </c>
      <c r="H36" s="19">
        <f t="shared" si="33"/>
        <v>-1.4719999999999998</v>
      </c>
      <c r="I36" s="19">
        <f t="shared" si="34"/>
        <v>174.8</v>
      </c>
      <c r="J36" s="19">
        <f t="shared" si="35"/>
        <v>20.457501159937266</v>
      </c>
      <c r="K36" s="19">
        <f t="shared" si="36"/>
        <v>0.16000000000000003</v>
      </c>
      <c r="L36" s="19">
        <f t="shared" si="37"/>
        <v>6</v>
      </c>
      <c r="M36" s="19">
        <f t="shared" si="38"/>
        <v>0.31489654310414394</v>
      </c>
      <c r="N36" s="19">
        <f t="shared" si="39"/>
        <v>6.0082576370241432</v>
      </c>
      <c r="O36" s="19">
        <f t="shared" si="40"/>
        <v>5.2434649799272835E-2</v>
      </c>
      <c r="P36" s="19">
        <f t="shared" si="41"/>
        <v>3.0042841337448225</v>
      </c>
      <c r="Q36" s="19">
        <f t="shared" si="75"/>
        <v>10.421904359937315</v>
      </c>
      <c r="R36" s="19">
        <f t="shared" si="42"/>
        <v>-3.1446375517955698E-2</v>
      </c>
      <c r="S36" s="19">
        <f t="shared" si="43"/>
        <v>0.59917537121178777</v>
      </c>
      <c r="T36" s="4" t="s">
        <v>0</v>
      </c>
      <c r="U36" s="4">
        <f t="shared" si="44"/>
        <v>2601</v>
      </c>
      <c r="V36" s="19">
        <f t="shared" si="17"/>
        <v>174.76855362448205</v>
      </c>
      <c r="W36" s="19">
        <f t="shared" si="18"/>
        <v>21.056676531149055</v>
      </c>
      <c r="X36" s="8">
        <f t="shared" si="45"/>
        <v>5</v>
      </c>
      <c r="Y36" s="4">
        <f t="shared" si="19"/>
        <v>12</v>
      </c>
      <c r="Z36" s="8">
        <f t="shared" si="46"/>
        <v>1000.8</v>
      </c>
      <c r="AA36" s="4">
        <f t="shared" si="47"/>
        <v>0</v>
      </c>
      <c r="AB36" s="4">
        <f t="shared" si="48"/>
        <v>0</v>
      </c>
      <c r="AC36" s="4" t="str">
        <f t="shared" si="49"/>
        <v>G0</v>
      </c>
      <c r="AD36" s="4">
        <f t="shared" si="50"/>
        <v>0</v>
      </c>
      <c r="AE36" s="4">
        <f t="shared" si="51"/>
        <v>0.79999999999999993</v>
      </c>
      <c r="AF36" s="19">
        <f t="shared" si="52"/>
        <v>174.8</v>
      </c>
      <c r="AG36" s="19">
        <f t="shared" si="53"/>
        <v>-1.8399999999999996</v>
      </c>
      <c r="AH36" s="19">
        <f t="shared" si="54"/>
        <v>-1.4719999999999998</v>
      </c>
      <c r="AI36" s="19">
        <f t="shared" si="55"/>
        <v>174.8</v>
      </c>
      <c r="AJ36" s="19">
        <f t="shared" si="56"/>
        <v>20.457501159937266</v>
      </c>
      <c r="AK36" s="19">
        <f t="shared" si="57"/>
        <v>0.16000000000000003</v>
      </c>
      <c r="AL36" s="19">
        <f t="shared" si="58"/>
        <v>6</v>
      </c>
      <c r="AM36" s="19">
        <f t="shared" si="59"/>
        <v>0.31489654310414394</v>
      </c>
      <c r="AN36" s="19">
        <f t="shared" si="60"/>
        <v>6.0082576370241432</v>
      </c>
      <c r="AO36" s="19">
        <f t="shared" si="61"/>
        <v>5.2434649799272835E-2</v>
      </c>
      <c r="AP36" s="19">
        <f t="shared" si="62"/>
        <v>3.0042841337448225</v>
      </c>
      <c r="AQ36" s="19">
        <f t="shared" si="76"/>
        <v>10.421904359937315</v>
      </c>
      <c r="AR36" s="19">
        <f t="shared" si="63"/>
        <v>3.1446375517955698E-2</v>
      </c>
      <c r="AS36" s="19">
        <f t="shared" si="64"/>
        <v>-0.59917537121178777</v>
      </c>
      <c r="AT36" s="4" t="s">
        <v>0</v>
      </c>
      <c r="AU36" s="4">
        <f t="shared" si="65"/>
        <v>2602</v>
      </c>
      <c r="AV36" s="19">
        <f t="shared" si="20"/>
        <v>174.83144637551797</v>
      </c>
      <c r="AW36" s="19">
        <f t="shared" si="21"/>
        <v>19.858325788725477</v>
      </c>
      <c r="AX36" s="8">
        <f t="shared" si="66"/>
        <v>5</v>
      </c>
      <c r="AY36" s="4">
        <f t="shared" si="22"/>
        <v>12</v>
      </c>
      <c r="AZ36" s="8">
        <f t="shared" si="67"/>
        <v>1000.8</v>
      </c>
      <c r="BA36" s="4">
        <f t="shared" si="68"/>
        <v>0</v>
      </c>
      <c r="BB36" s="4">
        <f t="shared" si="69"/>
        <v>0</v>
      </c>
      <c r="BC36" s="4" t="str">
        <f t="shared" si="70"/>
        <v>G0</v>
      </c>
      <c r="BD36" s="4">
        <f t="shared" si="71"/>
        <v>0</v>
      </c>
      <c r="BE36" s="19">
        <f t="shared" si="23"/>
        <v>21.120941109184852</v>
      </c>
      <c r="BF36" s="19">
        <f t="shared" si="72"/>
        <v>2586.5249194887797</v>
      </c>
      <c r="BG36" s="19">
        <f t="shared" si="73"/>
        <v>-176.23524579777239</v>
      </c>
      <c r="BH36" s="1" t="str">
        <f t="shared" si="24"/>
        <v>T,2601,174.8,21.1,5,12,1000.8,0,0,G0,0</v>
      </c>
      <c r="BI36" s="1" t="str">
        <f t="shared" si="25"/>
        <v>T,2602,174.8,19.9,5,12,1000.8,0,0,G0,0</v>
      </c>
      <c r="BJ36" s="1" t="str">
        <f t="shared" si="26"/>
        <v>T,2601,174.8,21.1,5,12,1000.8,0,0,G0,0|T,2602,174.8,19.9,5,12,1000.8,0,0,G0,0|</v>
      </c>
      <c r="BK36" s="1" t="str">
        <f t="shared" si="27"/>
        <v>174.8,20.5,5.0,6.0,0.0,10.4,3.0,10.4</v>
      </c>
      <c r="BR36" s="108"/>
      <c r="BS36" s="108"/>
    </row>
    <row r="37" spans="1:71" x14ac:dyDescent="0.2">
      <c r="A37" s="4">
        <f t="shared" si="74"/>
        <v>0.89999999999999991</v>
      </c>
      <c r="B37" s="4">
        <f t="shared" si="28"/>
        <v>8.9999999999999982</v>
      </c>
      <c r="C37" s="4">
        <f t="shared" si="29"/>
        <v>1</v>
      </c>
      <c r="D37" s="4">
        <v>1</v>
      </c>
      <c r="E37" s="4">
        <f t="shared" si="30"/>
        <v>0.89999999999999991</v>
      </c>
      <c r="F37" s="19">
        <f t="shared" si="31"/>
        <v>175.4</v>
      </c>
      <c r="G37" s="19">
        <f t="shared" si="32"/>
        <v>-1.8199999999999998</v>
      </c>
      <c r="H37" s="19">
        <f t="shared" si="33"/>
        <v>-1.456</v>
      </c>
      <c r="I37" s="19">
        <f t="shared" si="34"/>
        <v>175.4</v>
      </c>
      <c r="J37" s="19">
        <f t="shared" si="35"/>
        <v>20.388863275165757</v>
      </c>
      <c r="K37" s="19">
        <f t="shared" si="36"/>
        <v>0.16000000000000003</v>
      </c>
      <c r="L37" s="19">
        <f t="shared" si="37"/>
        <v>6</v>
      </c>
      <c r="M37" s="19">
        <f t="shared" si="38"/>
        <v>-1.6325773856406789</v>
      </c>
      <c r="N37" s="19">
        <f t="shared" si="39"/>
        <v>6.2181435268177392</v>
      </c>
      <c r="O37" s="19">
        <f t="shared" si="40"/>
        <v>-0.26566460083777743</v>
      </c>
      <c r="P37" s="19">
        <f t="shared" si="41"/>
        <v>-15.22146039403232</v>
      </c>
      <c r="Q37" s="19">
        <f t="shared" si="75"/>
        <v>10.490542244708823</v>
      </c>
      <c r="R37" s="19">
        <f t="shared" si="42"/>
        <v>0.1575303669270095</v>
      </c>
      <c r="S37" s="19">
        <f t="shared" si="43"/>
        <v>0.57895093358232153</v>
      </c>
      <c r="T37" s="4" t="s">
        <v>0</v>
      </c>
      <c r="U37" s="4">
        <f t="shared" si="44"/>
        <v>2601</v>
      </c>
      <c r="V37" s="19">
        <f t="shared" si="17"/>
        <v>175.55753036692701</v>
      </c>
      <c r="W37" s="19">
        <f t="shared" si="18"/>
        <v>20.967814208748081</v>
      </c>
      <c r="X37" s="8">
        <f t="shared" si="45"/>
        <v>5</v>
      </c>
      <c r="Y37" s="4">
        <f t="shared" si="19"/>
        <v>12</v>
      </c>
      <c r="Z37" s="8">
        <f t="shared" si="46"/>
        <v>1000.9</v>
      </c>
      <c r="AA37" s="4">
        <f t="shared" si="47"/>
        <v>0</v>
      </c>
      <c r="AB37" s="4">
        <f t="shared" si="48"/>
        <v>0</v>
      </c>
      <c r="AC37" s="4" t="str">
        <f t="shared" si="49"/>
        <v>G0</v>
      </c>
      <c r="AD37" s="4">
        <f t="shared" si="50"/>
        <v>0</v>
      </c>
      <c r="AE37" s="4">
        <f t="shared" si="51"/>
        <v>0.89999999999999991</v>
      </c>
      <c r="AF37" s="19">
        <f t="shared" si="52"/>
        <v>175.4</v>
      </c>
      <c r="AG37" s="19">
        <f t="shared" si="53"/>
        <v>-1.8199999999999998</v>
      </c>
      <c r="AH37" s="19">
        <f t="shared" si="54"/>
        <v>-1.456</v>
      </c>
      <c r="AI37" s="19">
        <f t="shared" si="55"/>
        <v>175.4</v>
      </c>
      <c r="AJ37" s="19">
        <f t="shared" si="56"/>
        <v>20.388863275165757</v>
      </c>
      <c r="AK37" s="19">
        <f t="shared" si="57"/>
        <v>0.16000000000000003</v>
      </c>
      <c r="AL37" s="19">
        <f t="shared" si="58"/>
        <v>6</v>
      </c>
      <c r="AM37" s="19">
        <f t="shared" si="59"/>
        <v>-1.6325773856406789</v>
      </c>
      <c r="AN37" s="19">
        <f t="shared" si="60"/>
        <v>6.2181435268177392</v>
      </c>
      <c r="AO37" s="19">
        <f t="shared" si="61"/>
        <v>-0.26566460083777743</v>
      </c>
      <c r="AP37" s="19">
        <f t="shared" si="62"/>
        <v>-15.22146039403232</v>
      </c>
      <c r="AQ37" s="19">
        <f t="shared" si="76"/>
        <v>10.490542244708823</v>
      </c>
      <c r="AR37" s="19">
        <f t="shared" si="63"/>
        <v>-0.1575303669270095</v>
      </c>
      <c r="AS37" s="19">
        <f t="shared" si="64"/>
        <v>-0.57895093358232153</v>
      </c>
      <c r="AT37" s="4" t="s">
        <v>0</v>
      </c>
      <c r="AU37" s="4">
        <f t="shared" si="65"/>
        <v>2602</v>
      </c>
      <c r="AV37" s="19">
        <f t="shared" si="20"/>
        <v>175.242469633073</v>
      </c>
      <c r="AW37" s="19">
        <f t="shared" si="21"/>
        <v>19.809912341583434</v>
      </c>
      <c r="AX37" s="8">
        <f t="shared" si="66"/>
        <v>5</v>
      </c>
      <c r="AY37" s="4">
        <f t="shared" si="22"/>
        <v>12</v>
      </c>
      <c r="AZ37" s="8">
        <f t="shared" si="67"/>
        <v>1000.9</v>
      </c>
      <c r="BA37" s="4">
        <f t="shared" si="68"/>
        <v>0</v>
      </c>
      <c r="BB37" s="4">
        <f t="shared" si="69"/>
        <v>0</v>
      </c>
      <c r="BC37" s="4" t="str">
        <f t="shared" si="70"/>
        <v>G0</v>
      </c>
      <c r="BD37" s="4">
        <f t="shared" si="71"/>
        <v>0</v>
      </c>
      <c r="BE37" s="19">
        <f t="shared" si="23"/>
        <v>21.054987756000948</v>
      </c>
      <c r="BF37" s="19">
        <f t="shared" si="72"/>
        <v>2586.6406094695749</v>
      </c>
      <c r="BG37" s="19">
        <f t="shared" si="73"/>
        <v>-176.22629025354951</v>
      </c>
      <c r="BH37" s="1" t="str">
        <f t="shared" si="24"/>
        <v>T,2601,175.6,21.0,5,12,1000.9,0,0,G0,0</v>
      </c>
      <c r="BI37" s="1" t="str">
        <f t="shared" si="25"/>
        <v>T,2602,175.2,19.8,5,12,1000.9,0,0,G0,0</v>
      </c>
      <c r="BJ37" s="1" t="str">
        <f t="shared" si="26"/>
        <v>T,2601,175.6,21.0,5,12,1000.9,0,0,G0,0|T,2602,175.2,19.8,5,12,1000.9,0,0,G0,0|</v>
      </c>
      <c r="BK37" s="1" t="str">
        <f t="shared" si="27"/>
        <v>175.4,20.4,5.0,6.2,0.0,10.5,-15.2,10.5</v>
      </c>
      <c r="BR37" s="108"/>
      <c r="BS37" s="108"/>
    </row>
    <row r="38" spans="1:71" x14ac:dyDescent="0.2">
      <c r="A38" s="4">
        <f t="shared" si="74"/>
        <v>0.99999999999999989</v>
      </c>
      <c r="B38" s="4">
        <f t="shared" si="28"/>
        <v>9.9999999999999982</v>
      </c>
      <c r="C38" s="4">
        <f t="shared" si="29"/>
        <v>1</v>
      </c>
      <c r="D38" s="4">
        <v>1</v>
      </c>
      <c r="E38" s="4">
        <f t="shared" si="30"/>
        <v>0.99999999999999989</v>
      </c>
      <c r="F38" s="19">
        <f t="shared" si="31"/>
        <v>176</v>
      </c>
      <c r="G38" s="19">
        <f t="shared" si="32"/>
        <v>-1.8</v>
      </c>
      <c r="H38" s="19">
        <f t="shared" si="33"/>
        <v>-1.4400000000000002</v>
      </c>
      <c r="I38" s="19">
        <f t="shared" si="34"/>
        <v>176</v>
      </c>
      <c r="J38" s="19">
        <f t="shared" si="35"/>
        <v>20.141584263249925</v>
      </c>
      <c r="K38" s="19">
        <f t="shared" si="36"/>
        <v>0.16000000000000003</v>
      </c>
      <c r="L38" s="19">
        <f t="shared" si="37"/>
        <v>6</v>
      </c>
      <c r="M38" s="19">
        <f t="shared" si="38"/>
        <v>-3.2620574349721299</v>
      </c>
      <c r="N38" s="19">
        <f t="shared" si="39"/>
        <v>6.8294230143590422</v>
      </c>
      <c r="O38" s="19">
        <f t="shared" si="40"/>
        <v>-0.49797515540782283</v>
      </c>
      <c r="P38" s="19">
        <f t="shared" si="41"/>
        <v>-28.53187470723952</v>
      </c>
      <c r="Q38" s="19">
        <f t="shared" si="75"/>
        <v>10.737821256624656</v>
      </c>
      <c r="R38" s="19">
        <f t="shared" si="42"/>
        <v>0.28658855321571686</v>
      </c>
      <c r="S38" s="19">
        <f t="shared" si="43"/>
        <v>0.52713091463669837</v>
      </c>
      <c r="T38" s="4" t="s">
        <v>0</v>
      </c>
      <c r="U38" s="4">
        <f t="shared" si="44"/>
        <v>2601</v>
      </c>
      <c r="V38" s="19">
        <f t="shared" si="17"/>
        <v>176.28658855321572</v>
      </c>
      <c r="W38" s="19">
        <f t="shared" si="18"/>
        <v>20.668715177886622</v>
      </c>
      <c r="X38" s="8">
        <f t="shared" si="45"/>
        <v>5</v>
      </c>
      <c r="Y38" s="4">
        <f t="shared" si="19"/>
        <v>12</v>
      </c>
      <c r="Z38" s="8">
        <f t="shared" si="46"/>
        <v>1001</v>
      </c>
      <c r="AA38" s="4">
        <f t="shared" si="47"/>
        <v>0</v>
      </c>
      <c r="AB38" s="4">
        <f t="shared" si="48"/>
        <v>0</v>
      </c>
      <c r="AC38" s="4" t="str">
        <f t="shared" si="49"/>
        <v>G0</v>
      </c>
      <c r="AD38" s="4">
        <f t="shared" si="50"/>
        <v>0</v>
      </c>
      <c r="AE38" s="4">
        <f t="shared" si="51"/>
        <v>0.99999999999999989</v>
      </c>
      <c r="AF38" s="19">
        <f t="shared" si="52"/>
        <v>176</v>
      </c>
      <c r="AG38" s="19">
        <f t="shared" si="53"/>
        <v>-1.8</v>
      </c>
      <c r="AH38" s="19">
        <f t="shared" si="54"/>
        <v>-1.4400000000000002</v>
      </c>
      <c r="AI38" s="19">
        <f t="shared" si="55"/>
        <v>176</v>
      </c>
      <c r="AJ38" s="19">
        <f t="shared" si="56"/>
        <v>20.141584263249925</v>
      </c>
      <c r="AK38" s="19">
        <f t="shared" si="57"/>
        <v>0.16000000000000003</v>
      </c>
      <c r="AL38" s="19">
        <f t="shared" si="58"/>
        <v>6</v>
      </c>
      <c r="AM38" s="19">
        <f t="shared" si="59"/>
        <v>-3.2620574349721299</v>
      </c>
      <c r="AN38" s="19">
        <f t="shared" si="60"/>
        <v>6.8294230143590422</v>
      </c>
      <c r="AO38" s="19">
        <f t="shared" si="61"/>
        <v>-0.49797515540782283</v>
      </c>
      <c r="AP38" s="19">
        <f t="shared" si="62"/>
        <v>-28.53187470723952</v>
      </c>
      <c r="AQ38" s="19">
        <f t="shared" si="76"/>
        <v>10.737821256624656</v>
      </c>
      <c r="AR38" s="19">
        <f t="shared" si="63"/>
        <v>-0.28658855321571686</v>
      </c>
      <c r="AS38" s="19">
        <f t="shared" si="64"/>
        <v>-0.52713091463669837</v>
      </c>
      <c r="AT38" s="4" t="s">
        <v>0</v>
      </c>
      <c r="AU38" s="4">
        <f t="shared" si="65"/>
        <v>2602</v>
      </c>
      <c r="AV38" s="19">
        <f t="shared" si="20"/>
        <v>175.71341144678428</v>
      </c>
      <c r="AW38" s="19">
        <f t="shared" si="21"/>
        <v>19.614453348613228</v>
      </c>
      <c r="AX38" s="8">
        <f t="shared" si="66"/>
        <v>5</v>
      </c>
      <c r="AY38" s="4">
        <f t="shared" si="22"/>
        <v>12</v>
      </c>
      <c r="AZ38" s="8">
        <f t="shared" si="67"/>
        <v>1001</v>
      </c>
      <c r="BA38" s="4">
        <f t="shared" si="68"/>
        <v>0</v>
      </c>
      <c r="BB38" s="4">
        <f t="shared" si="69"/>
        <v>0</v>
      </c>
      <c r="BC38" s="4" t="str">
        <f t="shared" si="70"/>
        <v>G0</v>
      </c>
      <c r="BD38" s="4">
        <f t="shared" si="71"/>
        <v>0</v>
      </c>
      <c r="BE38" s="19">
        <f t="shared" si="23"/>
        <v>20.817524100366906</v>
      </c>
      <c r="BF38" s="19">
        <f t="shared" si="72"/>
        <v>2586.9700946955654</v>
      </c>
      <c r="BG38" s="19">
        <f t="shared" si="73"/>
        <v>-176.21631852011319</v>
      </c>
      <c r="BH38" s="1" t="str">
        <f t="shared" si="24"/>
        <v>T,2601,176.3,20.7,5,12,1001.0,0,0,G0,0</v>
      </c>
      <c r="BI38" s="1" t="str">
        <f t="shared" si="25"/>
        <v>T,2602,175.7,19.6,5,12,1001.0,0,0,G0,0</v>
      </c>
      <c r="BJ38" s="1" t="str">
        <f t="shared" si="26"/>
        <v>T,2601,176.3,20.7,5,12,1001.0,0,0,G0,0|T,2602,175.7,19.6,5,12,1001.0,0,0,G0,0|</v>
      </c>
      <c r="BK38" s="1" t="str">
        <f t="shared" si="27"/>
        <v>176.0,20.1,5.0,6.8,0.0,10.7,-28.5,10.7</v>
      </c>
      <c r="BR38" s="108"/>
      <c r="BS38" s="108"/>
    </row>
    <row r="39" spans="1:71" x14ac:dyDescent="0.2">
      <c r="A39" s="4">
        <f t="shared" si="74"/>
        <v>1.0999999999999999</v>
      </c>
      <c r="B39" s="4">
        <f t="shared" si="28"/>
        <v>10.999999999999998</v>
      </c>
      <c r="C39" s="4">
        <f t="shared" si="29"/>
        <v>1</v>
      </c>
      <c r="D39" s="4">
        <v>1</v>
      </c>
      <c r="E39" s="4">
        <f t="shared" si="30"/>
        <v>1.0999999999999999</v>
      </c>
      <c r="F39" s="19">
        <f t="shared" si="31"/>
        <v>176.6</v>
      </c>
      <c r="G39" s="19">
        <f t="shared" si="32"/>
        <v>-1.7800000000000002</v>
      </c>
      <c r="H39" s="19">
        <f t="shared" si="33"/>
        <v>-1.4240000000000004</v>
      </c>
      <c r="I39" s="19">
        <f t="shared" si="34"/>
        <v>176.6</v>
      </c>
      <c r="J39" s="19">
        <f t="shared" si="35"/>
        <v>19.746242179667775</v>
      </c>
      <c r="K39" s="19">
        <f t="shared" si="36"/>
        <v>0.16000000000000003</v>
      </c>
      <c r="L39" s="19">
        <f t="shared" si="37"/>
        <v>6</v>
      </c>
      <c r="M39" s="19">
        <f t="shared" si="38"/>
        <v>-4.5977901711074391</v>
      </c>
      <c r="N39" s="19">
        <f t="shared" si="39"/>
        <v>7.5590789424064209</v>
      </c>
      <c r="O39" s="19">
        <f t="shared" si="40"/>
        <v>-0.65385072071449191</v>
      </c>
      <c r="P39" s="19">
        <f t="shared" si="41"/>
        <v>-37.462886728527494</v>
      </c>
      <c r="Q39" s="19">
        <f t="shared" si="75"/>
        <v>11.133163340206806</v>
      </c>
      <c r="R39" s="19">
        <f t="shared" si="42"/>
        <v>0.36494844460325798</v>
      </c>
      <c r="S39" s="19">
        <f t="shared" si="43"/>
        <v>0.47624849898100752</v>
      </c>
      <c r="T39" s="4" t="s">
        <v>0</v>
      </c>
      <c r="U39" s="4">
        <f t="shared" si="44"/>
        <v>2601</v>
      </c>
      <c r="V39" s="19">
        <f t="shared" si="17"/>
        <v>176.96494844460327</v>
      </c>
      <c r="W39" s="19">
        <f t="shared" si="18"/>
        <v>20.222490678648782</v>
      </c>
      <c r="X39" s="8">
        <f t="shared" si="45"/>
        <v>5</v>
      </c>
      <c r="Y39" s="4">
        <f t="shared" si="19"/>
        <v>12</v>
      </c>
      <c r="Z39" s="8">
        <f t="shared" si="46"/>
        <v>1001.1</v>
      </c>
      <c r="AA39" s="4">
        <f t="shared" si="47"/>
        <v>0</v>
      </c>
      <c r="AB39" s="4">
        <f t="shared" si="48"/>
        <v>0</v>
      </c>
      <c r="AC39" s="4" t="str">
        <f t="shared" si="49"/>
        <v>G0</v>
      </c>
      <c r="AD39" s="4">
        <f t="shared" si="50"/>
        <v>0</v>
      </c>
      <c r="AE39" s="4">
        <f t="shared" si="51"/>
        <v>1.0999999999999999</v>
      </c>
      <c r="AF39" s="19">
        <f t="shared" si="52"/>
        <v>176.6</v>
      </c>
      <c r="AG39" s="19">
        <f t="shared" si="53"/>
        <v>-1.7800000000000002</v>
      </c>
      <c r="AH39" s="19">
        <f t="shared" si="54"/>
        <v>-1.4240000000000004</v>
      </c>
      <c r="AI39" s="19">
        <f t="shared" si="55"/>
        <v>176.6</v>
      </c>
      <c r="AJ39" s="19">
        <f t="shared" si="56"/>
        <v>19.746242179667775</v>
      </c>
      <c r="AK39" s="19">
        <f t="shared" si="57"/>
        <v>0.16000000000000003</v>
      </c>
      <c r="AL39" s="19">
        <f t="shared" si="58"/>
        <v>6</v>
      </c>
      <c r="AM39" s="19">
        <f t="shared" si="59"/>
        <v>-4.5977901711074391</v>
      </c>
      <c r="AN39" s="19">
        <f t="shared" si="60"/>
        <v>7.5590789424064209</v>
      </c>
      <c r="AO39" s="19">
        <f t="shared" si="61"/>
        <v>-0.65385072071449191</v>
      </c>
      <c r="AP39" s="19">
        <f t="shared" si="62"/>
        <v>-37.462886728527494</v>
      </c>
      <c r="AQ39" s="19">
        <f t="shared" si="76"/>
        <v>11.133163340206806</v>
      </c>
      <c r="AR39" s="19">
        <f t="shared" si="63"/>
        <v>-0.36494844460325798</v>
      </c>
      <c r="AS39" s="19">
        <f t="shared" si="64"/>
        <v>-0.47624849898100752</v>
      </c>
      <c r="AT39" s="4" t="s">
        <v>0</v>
      </c>
      <c r="AU39" s="4">
        <f t="shared" si="65"/>
        <v>2602</v>
      </c>
      <c r="AV39" s="19">
        <f t="shared" si="20"/>
        <v>176.23505155539672</v>
      </c>
      <c r="AW39" s="19">
        <f t="shared" si="21"/>
        <v>19.269993680686767</v>
      </c>
      <c r="AX39" s="8">
        <f t="shared" si="66"/>
        <v>5</v>
      </c>
      <c r="AY39" s="4">
        <f t="shared" si="22"/>
        <v>12</v>
      </c>
      <c r="AZ39" s="8">
        <f t="shared" si="67"/>
        <v>1001.1</v>
      </c>
      <c r="BA39" s="4">
        <f t="shared" si="68"/>
        <v>0</v>
      </c>
      <c r="BB39" s="4">
        <f t="shared" si="69"/>
        <v>0</v>
      </c>
      <c r="BC39" s="4" t="str">
        <f t="shared" si="70"/>
        <v>G0</v>
      </c>
      <c r="BD39" s="4">
        <f t="shared" si="71"/>
        <v>0</v>
      </c>
      <c r="BE39" s="19">
        <f t="shared" si="23"/>
        <v>20.438358121938197</v>
      </c>
      <c r="BF39" s="19">
        <f t="shared" si="72"/>
        <v>2587.449816038707</v>
      </c>
      <c r="BG39" s="19">
        <f t="shared" si="73"/>
        <v>-176.20544469142081</v>
      </c>
      <c r="BH39" s="1" t="str">
        <f t="shared" si="24"/>
        <v>T,2601,177.0,20.2,5,12,1001.1,0,0,G0,0</v>
      </c>
      <c r="BI39" s="1" t="str">
        <f t="shared" si="25"/>
        <v>T,2602,176.2,19.3,5,12,1001.1,0,0,G0,0</v>
      </c>
      <c r="BJ39" s="1" t="str">
        <f t="shared" si="26"/>
        <v>T,2601,177.0,20.2,5,12,1001.1,0,0,G0,0|T,2602,176.2,19.3,5,12,1001.1,0,0,G0,0|</v>
      </c>
      <c r="BK39" s="1" t="str">
        <f t="shared" si="27"/>
        <v>176.6,19.7,5.0,7.6,0.0,11.1,-37.5,11.1</v>
      </c>
      <c r="BR39" s="108"/>
      <c r="BS39" s="108"/>
    </row>
    <row r="40" spans="1:71" x14ac:dyDescent="0.2">
      <c r="A40" s="4">
        <f t="shared" si="74"/>
        <v>1.2</v>
      </c>
      <c r="B40" s="4">
        <f t="shared" si="28"/>
        <v>11.999999999999998</v>
      </c>
      <c r="C40" s="4">
        <f t="shared" si="29"/>
        <v>1</v>
      </c>
      <c r="D40" s="4">
        <v>1</v>
      </c>
      <c r="E40" s="4">
        <f t="shared" si="30"/>
        <v>1.2</v>
      </c>
      <c r="F40" s="19">
        <f t="shared" si="31"/>
        <v>177.2</v>
      </c>
      <c r="G40" s="19">
        <f t="shared" si="32"/>
        <v>-1.7600000000000005</v>
      </c>
      <c r="H40" s="19">
        <f t="shared" si="33"/>
        <v>-1.4080000000000004</v>
      </c>
      <c r="I40" s="19">
        <f t="shared" si="34"/>
        <v>177.2</v>
      </c>
      <c r="J40" s="19">
        <f t="shared" si="35"/>
        <v>19.231044000735356</v>
      </c>
      <c r="K40" s="19">
        <f t="shared" si="36"/>
        <v>0.16000000000000003</v>
      </c>
      <c r="L40" s="19">
        <f t="shared" si="37"/>
        <v>6</v>
      </c>
      <c r="M40" s="19">
        <f t="shared" si="38"/>
        <v>-5.6629550756929747</v>
      </c>
      <c r="N40" s="19">
        <f t="shared" si="39"/>
        <v>8.2503975776514444</v>
      </c>
      <c r="O40" s="19">
        <f t="shared" si="40"/>
        <v>-0.75650744550158566</v>
      </c>
      <c r="P40" s="19">
        <f t="shared" si="41"/>
        <v>-43.344683797463993</v>
      </c>
      <c r="Q40" s="19">
        <f t="shared" si="75"/>
        <v>11.648361519139225</v>
      </c>
      <c r="R40" s="19">
        <f t="shared" si="42"/>
        <v>0.41183143156877944</v>
      </c>
      <c r="S40" s="19">
        <f t="shared" si="43"/>
        <v>0.43634260847642381</v>
      </c>
      <c r="T40" s="4" t="s">
        <v>0</v>
      </c>
      <c r="U40" s="4">
        <f t="shared" si="44"/>
        <v>2601</v>
      </c>
      <c r="V40" s="19">
        <f t="shared" si="17"/>
        <v>177.61183143156876</v>
      </c>
      <c r="W40" s="19">
        <f t="shared" si="18"/>
        <v>19.667386609211778</v>
      </c>
      <c r="X40" s="8">
        <f t="shared" si="45"/>
        <v>5</v>
      </c>
      <c r="Y40" s="4">
        <f t="shared" si="19"/>
        <v>12</v>
      </c>
      <c r="Z40" s="8">
        <f t="shared" si="46"/>
        <v>1001.2</v>
      </c>
      <c r="AA40" s="4">
        <f t="shared" si="47"/>
        <v>0</v>
      </c>
      <c r="AB40" s="4">
        <f t="shared" si="48"/>
        <v>0</v>
      </c>
      <c r="AC40" s="4" t="str">
        <f t="shared" si="49"/>
        <v>G0</v>
      </c>
      <c r="AD40" s="4">
        <f t="shared" si="50"/>
        <v>0</v>
      </c>
      <c r="AE40" s="4">
        <f t="shared" si="51"/>
        <v>1.2</v>
      </c>
      <c r="AF40" s="19">
        <f t="shared" si="52"/>
        <v>177.2</v>
      </c>
      <c r="AG40" s="19">
        <f t="shared" si="53"/>
        <v>-1.7600000000000005</v>
      </c>
      <c r="AH40" s="19">
        <f t="shared" si="54"/>
        <v>-1.4080000000000004</v>
      </c>
      <c r="AI40" s="19">
        <f t="shared" si="55"/>
        <v>177.2</v>
      </c>
      <c r="AJ40" s="19">
        <f t="shared" si="56"/>
        <v>19.231044000735356</v>
      </c>
      <c r="AK40" s="19">
        <f t="shared" si="57"/>
        <v>0.16000000000000003</v>
      </c>
      <c r="AL40" s="19">
        <f t="shared" si="58"/>
        <v>6</v>
      </c>
      <c r="AM40" s="19">
        <f t="shared" si="59"/>
        <v>-5.6629550756929747</v>
      </c>
      <c r="AN40" s="19">
        <f t="shared" si="60"/>
        <v>8.2503975776514444</v>
      </c>
      <c r="AO40" s="19">
        <f t="shared" si="61"/>
        <v>-0.75650744550158566</v>
      </c>
      <c r="AP40" s="19">
        <f t="shared" si="62"/>
        <v>-43.344683797463993</v>
      </c>
      <c r="AQ40" s="19">
        <f t="shared" si="76"/>
        <v>11.648361519139225</v>
      </c>
      <c r="AR40" s="19">
        <f t="shared" si="63"/>
        <v>-0.41183143156877944</v>
      </c>
      <c r="AS40" s="19">
        <f t="shared" si="64"/>
        <v>-0.43634260847642381</v>
      </c>
      <c r="AT40" s="4" t="s">
        <v>0</v>
      </c>
      <c r="AU40" s="4">
        <f t="shared" si="65"/>
        <v>2602</v>
      </c>
      <c r="AV40" s="19">
        <f t="shared" si="20"/>
        <v>176.78816856843122</v>
      </c>
      <c r="AW40" s="19">
        <f t="shared" si="21"/>
        <v>18.794701392258933</v>
      </c>
      <c r="AX40" s="8">
        <f t="shared" si="66"/>
        <v>5</v>
      </c>
      <c r="AY40" s="4">
        <f t="shared" si="22"/>
        <v>12</v>
      </c>
      <c r="AZ40" s="8">
        <f t="shared" si="67"/>
        <v>1001.2</v>
      </c>
      <c r="BA40" s="4">
        <f t="shared" si="68"/>
        <v>0</v>
      </c>
      <c r="BB40" s="4">
        <f t="shared" si="69"/>
        <v>0</v>
      </c>
      <c r="BC40" s="4" t="str">
        <f t="shared" si="70"/>
        <v>G0</v>
      </c>
      <c r="BD40" s="4">
        <f t="shared" si="71"/>
        <v>0</v>
      </c>
      <c r="BE40" s="19">
        <f t="shared" si="23"/>
        <v>19.945182858975848</v>
      </c>
      <c r="BF40" s="19">
        <f t="shared" si="72"/>
        <v>2588.0403592374273</v>
      </c>
      <c r="BG40" s="19">
        <f t="shared" si="73"/>
        <v>-176.19403955160124</v>
      </c>
      <c r="BH40" s="1" t="str">
        <f t="shared" si="24"/>
        <v>T,2601,177.6,19.7,5,12,1001.2,0,0,G0,0</v>
      </c>
      <c r="BI40" s="1" t="str">
        <f t="shared" si="25"/>
        <v>T,2602,176.8,18.8,5,12,1001.2,0,0,G0,0</v>
      </c>
      <c r="BJ40" s="1" t="str">
        <f t="shared" si="26"/>
        <v>T,2601,177.6,19.7,5,12,1001.2,0,0,G0,0|T,2602,176.8,18.8,5,12,1001.2,0,0,G0,0|</v>
      </c>
      <c r="BK40" s="1" t="str">
        <f t="shared" si="27"/>
        <v>177.2,19.2,5.0,8.3,0.0,11.6,-43.3,11.6</v>
      </c>
      <c r="BR40" s="108"/>
      <c r="BS40" s="108"/>
    </row>
    <row r="41" spans="1:71" x14ac:dyDescent="0.2">
      <c r="A41" s="4">
        <f t="shared" si="74"/>
        <v>1.3</v>
      </c>
      <c r="B41" s="4">
        <f t="shared" si="28"/>
        <v>13</v>
      </c>
      <c r="C41" s="4">
        <f t="shared" si="29"/>
        <v>1</v>
      </c>
      <c r="D41" s="4">
        <v>1</v>
      </c>
      <c r="E41" s="4">
        <f t="shared" si="30"/>
        <v>1.3</v>
      </c>
      <c r="F41" s="19">
        <f t="shared" si="31"/>
        <v>177.8</v>
      </c>
      <c r="G41" s="19">
        <f t="shared" si="32"/>
        <v>-1.7399999999999995</v>
      </c>
      <c r="H41" s="19">
        <f t="shared" si="33"/>
        <v>-1.3919999999999997</v>
      </c>
      <c r="I41" s="19">
        <f t="shared" si="34"/>
        <v>177.8</v>
      </c>
      <c r="J41" s="19">
        <f t="shared" si="35"/>
        <v>18.621930997638682</v>
      </c>
      <c r="K41" s="19">
        <f t="shared" si="36"/>
        <v>0.16000000000000003</v>
      </c>
      <c r="L41" s="19">
        <f t="shared" si="37"/>
        <v>6</v>
      </c>
      <c r="M41" s="19">
        <f t="shared" si="38"/>
        <v>-6.4796911846941807</v>
      </c>
      <c r="N41" s="19">
        <f t="shared" si="39"/>
        <v>8.8309907625930339</v>
      </c>
      <c r="O41" s="19">
        <f t="shared" si="40"/>
        <v>-0.82381699486145021</v>
      </c>
      <c r="P41" s="19">
        <f t="shared" si="41"/>
        <v>-47.201236896711727</v>
      </c>
      <c r="Q41" s="19">
        <f t="shared" si="75"/>
        <v>12.257474522235899</v>
      </c>
      <c r="R41" s="19">
        <f t="shared" si="42"/>
        <v>0.44024671923390551</v>
      </c>
      <c r="S41" s="19">
        <f t="shared" si="43"/>
        <v>0.40765527864089129</v>
      </c>
      <c r="T41" s="4" t="s">
        <v>0</v>
      </c>
      <c r="U41" s="4">
        <f t="shared" si="44"/>
        <v>2601</v>
      </c>
      <c r="V41" s="19">
        <f t="shared" si="17"/>
        <v>178.24024671923391</v>
      </c>
      <c r="W41" s="19">
        <f t="shared" si="18"/>
        <v>19.029586276279574</v>
      </c>
      <c r="X41" s="8">
        <f t="shared" si="45"/>
        <v>5</v>
      </c>
      <c r="Y41" s="4">
        <f t="shared" si="19"/>
        <v>12</v>
      </c>
      <c r="Z41" s="8">
        <f t="shared" si="46"/>
        <v>1001.3</v>
      </c>
      <c r="AA41" s="4">
        <f t="shared" si="47"/>
        <v>0</v>
      </c>
      <c r="AB41" s="4">
        <f t="shared" si="48"/>
        <v>0</v>
      </c>
      <c r="AC41" s="4" t="str">
        <f t="shared" si="49"/>
        <v>G0</v>
      </c>
      <c r="AD41" s="4">
        <f t="shared" si="50"/>
        <v>0</v>
      </c>
      <c r="AE41" s="4">
        <f t="shared" si="51"/>
        <v>1.3</v>
      </c>
      <c r="AF41" s="19">
        <f t="shared" si="52"/>
        <v>177.8</v>
      </c>
      <c r="AG41" s="19">
        <f t="shared" si="53"/>
        <v>-1.7399999999999995</v>
      </c>
      <c r="AH41" s="19">
        <f t="shared" si="54"/>
        <v>-1.3919999999999997</v>
      </c>
      <c r="AI41" s="19">
        <f t="shared" si="55"/>
        <v>177.8</v>
      </c>
      <c r="AJ41" s="19">
        <f t="shared" si="56"/>
        <v>18.621930997638682</v>
      </c>
      <c r="AK41" s="19">
        <f t="shared" si="57"/>
        <v>0.16000000000000003</v>
      </c>
      <c r="AL41" s="19">
        <f t="shared" si="58"/>
        <v>6</v>
      </c>
      <c r="AM41" s="19">
        <f t="shared" si="59"/>
        <v>-6.4796911846941807</v>
      </c>
      <c r="AN41" s="19">
        <f t="shared" si="60"/>
        <v>8.8309907625930339</v>
      </c>
      <c r="AO41" s="19">
        <f t="shared" si="61"/>
        <v>-0.82381699486145021</v>
      </c>
      <c r="AP41" s="19">
        <f t="shared" si="62"/>
        <v>-47.201236896711727</v>
      </c>
      <c r="AQ41" s="19">
        <f t="shared" si="76"/>
        <v>12.257474522235899</v>
      </c>
      <c r="AR41" s="19">
        <f t="shared" si="63"/>
        <v>-0.44024671923390551</v>
      </c>
      <c r="AS41" s="19">
        <f t="shared" si="64"/>
        <v>-0.40765527864089129</v>
      </c>
      <c r="AT41" s="4" t="s">
        <v>0</v>
      </c>
      <c r="AU41" s="4">
        <f t="shared" si="65"/>
        <v>2602</v>
      </c>
      <c r="AV41" s="19">
        <f t="shared" si="20"/>
        <v>177.35975328076611</v>
      </c>
      <c r="AW41" s="19">
        <f t="shared" si="21"/>
        <v>18.21427571899779</v>
      </c>
      <c r="AX41" s="8">
        <f t="shared" si="66"/>
        <v>5</v>
      </c>
      <c r="AY41" s="4">
        <f t="shared" si="22"/>
        <v>12</v>
      </c>
      <c r="AZ41" s="8">
        <f t="shared" si="67"/>
        <v>1001.3</v>
      </c>
      <c r="BA41" s="4">
        <f t="shared" si="68"/>
        <v>0</v>
      </c>
      <c r="BB41" s="4">
        <f t="shared" si="69"/>
        <v>0</v>
      </c>
      <c r="BC41" s="4" t="str">
        <f t="shared" si="70"/>
        <v>G0</v>
      </c>
      <c r="BD41" s="4">
        <f t="shared" si="71"/>
        <v>0</v>
      </c>
      <c r="BE41" s="19">
        <f t="shared" si="23"/>
        <v>19.363586861983293</v>
      </c>
      <c r="BF41" s="19">
        <f t="shared" si="72"/>
        <v>2588.7147472680522</v>
      </c>
      <c r="BG41" s="19">
        <f t="shared" si="73"/>
        <v>-176.18235363398813</v>
      </c>
      <c r="BH41" s="1" t="str">
        <f t="shared" si="24"/>
        <v>T,2601,178.2,19.0,5,12,1001.3,0,0,G0,0</v>
      </c>
      <c r="BI41" s="1" t="str">
        <f t="shared" si="25"/>
        <v>T,2602,177.4,18.2,5,12,1001.3,0,0,G0,0</v>
      </c>
      <c r="BJ41" s="1" t="str">
        <f t="shared" si="26"/>
        <v>T,2601,178.2,19.0,5,12,1001.3,0,0,G0,0|T,2602,177.4,18.2,5,12,1001.3,0,0,G0,0|</v>
      </c>
      <c r="BK41" s="1" t="str">
        <f t="shared" si="27"/>
        <v>177.8,18.6,5.0,8.8,0.0,12.3,-47.2,12.3</v>
      </c>
      <c r="BR41" s="108"/>
      <c r="BS41" s="108"/>
    </row>
    <row r="42" spans="1:71" x14ac:dyDescent="0.2">
      <c r="A42" s="4">
        <f t="shared" si="74"/>
        <v>1.4000000000000001</v>
      </c>
      <c r="B42" s="4">
        <f t="shared" si="28"/>
        <v>14</v>
      </c>
      <c r="C42" s="4">
        <f t="shared" si="29"/>
        <v>1</v>
      </c>
      <c r="D42" s="4">
        <v>1</v>
      </c>
      <c r="E42" s="4">
        <f t="shared" si="30"/>
        <v>1.4000000000000001</v>
      </c>
      <c r="F42" s="19">
        <f t="shared" si="31"/>
        <v>178.4</v>
      </c>
      <c r="G42" s="19">
        <f t="shared" si="32"/>
        <v>-1.7199999999999998</v>
      </c>
      <c r="H42" s="19">
        <f t="shared" si="33"/>
        <v>-1.3759999999999999</v>
      </c>
      <c r="I42" s="19">
        <f t="shared" si="34"/>
        <v>178.4</v>
      </c>
      <c r="J42" s="19">
        <f t="shared" si="35"/>
        <v>17.942681461458861</v>
      </c>
      <c r="K42" s="19">
        <f t="shared" si="36"/>
        <v>0.16000000000000003</v>
      </c>
      <c r="L42" s="19">
        <f t="shared" si="37"/>
        <v>6</v>
      </c>
      <c r="M42" s="19">
        <f t="shared" si="38"/>
        <v>-7.0691234296452805</v>
      </c>
      <c r="N42" s="19">
        <f t="shared" si="39"/>
        <v>9.2721360032928679</v>
      </c>
      <c r="O42" s="19">
        <f t="shared" si="40"/>
        <v>-0.86702169922686667</v>
      </c>
      <c r="P42" s="19">
        <f t="shared" si="41"/>
        <v>-49.676684111960533</v>
      </c>
      <c r="Q42" s="19">
        <f t="shared" si="75"/>
        <v>12.93672405841572</v>
      </c>
      <c r="R42" s="19">
        <f t="shared" si="42"/>
        <v>0.45744303753534982</v>
      </c>
      <c r="S42" s="19">
        <f t="shared" si="43"/>
        <v>0.38826005126774571</v>
      </c>
      <c r="T42" s="4" t="s">
        <v>0</v>
      </c>
      <c r="U42" s="4">
        <f t="shared" si="44"/>
        <v>2601</v>
      </c>
      <c r="V42" s="19">
        <f t="shared" si="17"/>
        <v>178.85744303753535</v>
      </c>
      <c r="W42" s="19">
        <f t="shared" si="18"/>
        <v>18.330941512726607</v>
      </c>
      <c r="X42" s="8">
        <f t="shared" si="45"/>
        <v>5</v>
      </c>
      <c r="Y42" s="4">
        <f t="shared" si="19"/>
        <v>12</v>
      </c>
      <c r="Z42" s="8">
        <f t="shared" si="46"/>
        <v>1001.4</v>
      </c>
      <c r="AA42" s="4">
        <f t="shared" si="47"/>
        <v>0</v>
      </c>
      <c r="AB42" s="4">
        <f t="shared" si="48"/>
        <v>0</v>
      </c>
      <c r="AC42" s="4" t="str">
        <f t="shared" si="49"/>
        <v>G0</v>
      </c>
      <c r="AD42" s="4">
        <f t="shared" si="50"/>
        <v>0</v>
      </c>
      <c r="AE42" s="4">
        <f t="shared" si="51"/>
        <v>1.4000000000000001</v>
      </c>
      <c r="AF42" s="19">
        <f t="shared" si="52"/>
        <v>178.4</v>
      </c>
      <c r="AG42" s="19">
        <f t="shared" si="53"/>
        <v>-1.7199999999999998</v>
      </c>
      <c r="AH42" s="19">
        <f t="shared" si="54"/>
        <v>-1.3759999999999999</v>
      </c>
      <c r="AI42" s="19">
        <f t="shared" si="55"/>
        <v>178.4</v>
      </c>
      <c r="AJ42" s="19">
        <f t="shared" si="56"/>
        <v>17.942681461458861</v>
      </c>
      <c r="AK42" s="19">
        <f t="shared" si="57"/>
        <v>0.16000000000000003</v>
      </c>
      <c r="AL42" s="19">
        <f t="shared" si="58"/>
        <v>6</v>
      </c>
      <c r="AM42" s="19">
        <f t="shared" si="59"/>
        <v>-7.0691234296452805</v>
      </c>
      <c r="AN42" s="19">
        <f t="shared" si="60"/>
        <v>9.2721360032928679</v>
      </c>
      <c r="AO42" s="19">
        <f t="shared" si="61"/>
        <v>-0.86702169922686667</v>
      </c>
      <c r="AP42" s="19">
        <f t="shared" si="62"/>
        <v>-49.676684111960533</v>
      </c>
      <c r="AQ42" s="19">
        <f t="shared" si="76"/>
        <v>12.93672405841572</v>
      </c>
      <c r="AR42" s="19">
        <f t="shared" si="63"/>
        <v>-0.45744303753534982</v>
      </c>
      <c r="AS42" s="19">
        <f t="shared" si="64"/>
        <v>-0.38826005126774571</v>
      </c>
      <c r="AT42" s="4" t="s">
        <v>0</v>
      </c>
      <c r="AU42" s="4">
        <f t="shared" si="65"/>
        <v>2602</v>
      </c>
      <c r="AV42" s="19">
        <f t="shared" si="20"/>
        <v>177.94255696246466</v>
      </c>
      <c r="AW42" s="19">
        <f t="shared" si="21"/>
        <v>17.554421410191114</v>
      </c>
      <c r="AX42" s="8">
        <f t="shared" si="66"/>
        <v>5</v>
      </c>
      <c r="AY42" s="4">
        <f t="shared" si="22"/>
        <v>12</v>
      </c>
      <c r="AZ42" s="8">
        <f t="shared" si="67"/>
        <v>1001.4</v>
      </c>
      <c r="BA42" s="4">
        <f t="shared" si="68"/>
        <v>0</v>
      </c>
      <c r="BB42" s="4">
        <f t="shared" si="69"/>
        <v>0</v>
      </c>
      <c r="BC42" s="4" t="str">
        <f t="shared" si="70"/>
        <v>G0</v>
      </c>
      <c r="BD42" s="4">
        <f t="shared" si="71"/>
        <v>0</v>
      </c>
      <c r="BE42" s="19">
        <f t="shared" si="23"/>
        <v>18.717087379176082</v>
      </c>
      <c r="BF42" s="19">
        <f t="shared" si="72"/>
        <v>2589.4507007844791</v>
      </c>
      <c r="BG42" s="19">
        <f t="shared" si="73"/>
        <v>-176.1705160311474</v>
      </c>
      <c r="BH42" s="1" t="str">
        <f t="shared" si="24"/>
        <v>T,2601,178.9,18.3,5,12,1001.4,0,0,G0,0</v>
      </c>
      <c r="BI42" s="1" t="str">
        <f t="shared" si="25"/>
        <v>T,2602,177.9,17.6,5,12,1001.4,0,0,G0,0</v>
      </c>
      <c r="BJ42" s="1" t="str">
        <f t="shared" si="26"/>
        <v>T,2601,178.9,18.3,5,12,1001.4,0,0,G0,0|T,2602,177.9,17.6,5,12,1001.4,0,0,G0,0|</v>
      </c>
      <c r="BK42" s="1" t="str">
        <f t="shared" si="27"/>
        <v>178.4,17.9,5.0,9.3,0.0,12.9,-49.7,12.9</v>
      </c>
      <c r="BR42" s="108"/>
      <c r="BS42" s="108"/>
    </row>
    <row r="43" spans="1:71" x14ac:dyDescent="0.2">
      <c r="A43" s="4">
        <f t="shared" si="74"/>
        <v>1.5000000000000002</v>
      </c>
      <c r="B43" s="4">
        <f t="shared" si="28"/>
        <v>15.000000000000002</v>
      </c>
      <c r="C43" s="4">
        <f t="shared" si="29"/>
        <v>1</v>
      </c>
      <c r="D43" s="4">
        <v>1</v>
      </c>
      <c r="E43" s="4">
        <f t="shared" si="30"/>
        <v>1.5000000000000002</v>
      </c>
      <c r="F43" s="19">
        <f t="shared" si="31"/>
        <v>179</v>
      </c>
      <c r="G43" s="19">
        <f t="shared" si="32"/>
        <v>-1.7</v>
      </c>
      <c r="H43" s="19">
        <f t="shared" si="33"/>
        <v>-1.36</v>
      </c>
      <c r="I43" s="19">
        <f t="shared" si="34"/>
        <v>179</v>
      </c>
      <c r="J43" s="19">
        <f t="shared" si="35"/>
        <v>17.215010808954826</v>
      </c>
      <c r="K43" s="19">
        <f t="shared" si="36"/>
        <v>0.16000000000000003</v>
      </c>
      <c r="L43" s="19">
        <f t="shared" si="37"/>
        <v>6</v>
      </c>
      <c r="M43" s="19">
        <f t="shared" si="38"/>
        <v>-7.4513886812569563</v>
      </c>
      <c r="N43" s="19">
        <f t="shared" si="39"/>
        <v>9.5667754901619944</v>
      </c>
      <c r="O43" s="19">
        <f t="shared" si="40"/>
        <v>-0.89288113833748195</v>
      </c>
      <c r="P43" s="19">
        <f t="shared" si="41"/>
        <v>-51.158320833574322</v>
      </c>
      <c r="Q43" s="19">
        <f t="shared" si="75"/>
        <v>13.664394710919755</v>
      </c>
      <c r="R43" s="19">
        <f t="shared" si="42"/>
        <v>0.46732916575200917</v>
      </c>
      <c r="S43" s="19">
        <f t="shared" si="43"/>
        <v>0.37630233966523668</v>
      </c>
      <c r="T43" s="4" t="s">
        <v>0</v>
      </c>
      <c r="U43" s="4">
        <f t="shared" si="44"/>
        <v>2601</v>
      </c>
      <c r="V43" s="19">
        <f t="shared" si="17"/>
        <v>179.46732916575201</v>
      </c>
      <c r="W43" s="19">
        <f t="shared" si="18"/>
        <v>17.591313148620063</v>
      </c>
      <c r="X43" s="8">
        <f t="shared" si="45"/>
        <v>5</v>
      </c>
      <c r="Y43" s="4">
        <f t="shared" si="19"/>
        <v>12</v>
      </c>
      <c r="Z43" s="8">
        <f t="shared" si="46"/>
        <v>1001.5</v>
      </c>
      <c r="AA43" s="4">
        <f t="shared" si="47"/>
        <v>0</v>
      </c>
      <c r="AB43" s="4">
        <f t="shared" si="48"/>
        <v>0</v>
      </c>
      <c r="AC43" s="4" t="str">
        <f t="shared" si="49"/>
        <v>G0</v>
      </c>
      <c r="AD43" s="4">
        <f t="shared" si="50"/>
        <v>0</v>
      </c>
      <c r="AE43" s="4">
        <f t="shared" si="51"/>
        <v>1.5000000000000002</v>
      </c>
      <c r="AF43" s="19">
        <f t="shared" si="52"/>
        <v>179</v>
      </c>
      <c r="AG43" s="19">
        <f t="shared" si="53"/>
        <v>-1.7</v>
      </c>
      <c r="AH43" s="19">
        <f t="shared" si="54"/>
        <v>-1.36</v>
      </c>
      <c r="AI43" s="19">
        <f t="shared" si="55"/>
        <v>179</v>
      </c>
      <c r="AJ43" s="19">
        <f t="shared" si="56"/>
        <v>17.215010808954826</v>
      </c>
      <c r="AK43" s="19">
        <f t="shared" si="57"/>
        <v>0.16000000000000003</v>
      </c>
      <c r="AL43" s="19">
        <f t="shared" si="58"/>
        <v>6</v>
      </c>
      <c r="AM43" s="19">
        <f t="shared" si="59"/>
        <v>-7.4513886812569563</v>
      </c>
      <c r="AN43" s="19">
        <f t="shared" si="60"/>
        <v>9.5667754901619944</v>
      </c>
      <c r="AO43" s="19">
        <f t="shared" si="61"/>
        <v>-0.89288113833748195</v>
      </c>
      <c r="AP43" s="19">
        <f t="shared" si="62"/>
        <v>-51.158320833574322</v>
      </c>
      <c r="AQ43" s="19">
        <f t="shared" si="76"/>
        <v>13.664394710919755</v>
      </c>
      <c r="AR43" s="19">
        <f t="shared" si="63"/>
        <v>-0.46732916575200917</v>
      </c>
      <c r="AS43" s="19">
        <f t="shared" si="64"/>
        <v>-0.37630233966523668</v>
      </c>
      <c r="AT43" s="4" t="s">
        <v>0</v>
      </c>
      <c r="AU43" s="4">
        <f t="shared" si="65"/>
        <v>2602</v>
      </c>
      <c r="AV43" s="19">
        <f t="shared" si="20"/>
        <v>178.53267083424799</v>
      </c>
      <c r="AW43" s="19">
        <f t="shared" si="21"/>
        <v>16.838708469289589</v>
      </c>
      <c r="AX43" s="8">
        <f t="shared" si="66"/>
        <v>5</v>
      </c>
      <c r="AY43" s="4">
        <f t="shared" si="22"/>
        <v>12</v>
      </c>
      <c r="AZ43" s="8">
        <f t="shared" si="67"/>
        <v>1001.5</v>
      </c>
      <c r="BA43" s="4">
        <f t="shared" si="68"/>
        <v>0</v>
      </c>
      <c r="BB43" s="4">
        <f t="shared" si="69"/>
        <v>0</v>
      </c>
      <c r="BC43" s="4" t="str">
        <f t="shared" si="70"/>
        <v>G0</v>
      </c>
      <c r="BD43" s="4">
        <f t="shared" si="71"/>
        <v>0</v>
      </c>
      <c r="BE43" s="19">
        <f t="shared" si="23"/>
        <v>18.027173757790376</v>
      </c>
      <c r="BF43" s="19">
        <f t="shared" si="72"/>
        <v>2590.2281460365111</v>
      </c>
      <c r="BG43" s="19">
        <f t="shared" si="73"/>
        <v>-176.15858455100238</v>
      </c>
      <c r="BH43" s="1" t="str">
        <f t="shared" si="24"/>
        <v>T,2601,179.5,17.6,5,12,1001.5,0,0,G0,0</v>
      </c>
      <c r="BI43" s="1" t="str">
        <f t="shared" si="25"/>
        <v>T,2602,178.5,16.8,5,12,1001.5,0,0,G0,0</v>
      </c>
      <c r="BJ43" s="1" t="str">
        <f t="shared" si="26"/>
        <v>T,2601,179.5,17.6,5,12,1001.5,0,0,G0,0|T,2602,178.5,16.8,5,12,1001.5,0,0,G0,0|</v>
      </c>
      <c r="BK43" s="1" t="str">
        <f t="shared" si="27"/>
        <v>179.0,17.2,5.0,9.6,0.0,13.7,-51.2,13.7</v>
      </c>
      <c r="BR43" s="108"/>
      <c r="BS43" s="108"/>
    </row>
    <row r="44" spans="1:71" x14ac:dyDescent="0.2">
      <c r="A44" s="4">
        <f t="shared" si="74"/>
        <v>1.6000000000000003</v>
      </c>
      <c r="B44" s="4">
        <f t="shared" si="28"/>
        <v>16.000000000000004</v>
      </c>
      <c r="C44" s="4">
        <f t="shared" si="29"/>
        <v>1</v>
      </c>
      <c r="D44" s="4">
        <v>1</v>
      </c>
      <c r="E44" s="4">
        <f t="shared" si="30"/>
        <v>1.6000000000000003</v>
      </c>
      <c r="F44" s="19">
        <f t="shared" si="31"/>
        <v>179.6</v>
      </c>
      <c r="G44" s="19">
        <f t="shared" si="32"/>
        <v>-1.6800000000000002</v>
      </c>
      <c r="H44" s="19">
        <f t="shared" si="33"/>
        <v>-1.3440000000000003</v>
      </c>
      <c r="I44" s="19">
        <f t="shared" si="34"/>
        <v>179.6</v>
      </c>
      <c r="J44" s="19">
        <f t="shared" si="35"/>
        <v>16.458669098866896</v>
      </c>
      <c r="K44" s="19">
        <f t="shared" si="36"/>
        <v>0.16000000000000003</v>
      </c>
      <c r="L44" s="19">
        <f t="shared" si="37"/>
        <v>6</v>
      </c>
      <c r="M44" s="19">
        <f t="shared" si="38"/>
        <v>-7.6456614953832318</v>
      </c>
      <c r="N44" s="19">
        <f t="shared" si="39"/>
        <v>9.7188548554850716</v>
      </c>
      <c r="O44" s="19">
        <f t="shared" si="40"/>
        <v>-0.90541814855896952</v>
      </c>
      <c r="P44" s="19">
        <f t="shared" si="41"/>
        <v>-51.876638606977934</v>
      </c>
      <c r="Q44" s="19">
        <f t="shared" si="75"/>
        <v>14.420736421007685</v>
      </c>
      <c r="R44" s="19">
        <f t="shared" si="42"/>
        <v>0.47201002231666528</v>
      </c>
      <c r="S44" s="19">
        <f t="shared" si="43"/>
        <v>0.37041401003825597</v>
      </c>
      <c r="T44" s="4" t="s">
        <v>0</v>
      </c>
      <c r="U44" s="4">
        <f t="shared" si="44"/>
        <v>2601</v>
      </c>
      <c r="V44" s="19">
        <f t="shared" si="17"/>
        <v>180.07201002231665</v>
      </c>
      <c r="W44" s="19">
        <f t="shared" si="18"/>
        <v>16.829083108905152</v>
      </c>
      <c r="X44" s="8">
        <f t="shared" si="45"/>
        <v>5</v>
      </c>
      <c r="Y44" s="4">
        <f t="shared" si="19"/>
        <v>12</v>
      </c>
      <c r="Z44" s="8">
        <f t="shared" si="46"/>
        <v>1001.6</v>
      </c>
      <c r="AA44" s="4">
        <f t="shared" si="47"/>
        <v>0</v>
      </c>
      <c r="AB44" s="4">
        <f t="shared" si="48"/>
        <v>0</v>
      </c>
      <c r="AC44" s="4" t="str">
        <f t="shared" si="49"/>
        <v>G0</v>
      </c>
      <c r="AD44" s="4">
        <f t="shared" si="50"/>
        <v>0</v>
      </c>
      <c r="AE44" s="4">
        <f t="shared" si="51"/>
        <v>1.6000000000000003</v>
      </c>
      <c r="AF44" s="19">
        <f t="shared" si="52"/>
        <v>179.6</v>
      </c>
      <c r="AG44" s="19">
        <f t="shared" si="53"/>
        <v>-1.6800000000000002</v>
      </c>
      <c r="AH44" s="19">
        <f t="shared" si="54"/>
        <v>-1.3440000000000003</v>
      </c>
      <c r="AI44" s="19">
        <f t="shared" si="55"/>
        <v>179.6</v>
      </c>
      <c r="AJ44" s="19">
        <f t="shared" si="56"/>
        <v>16.458669098866896</v>
      </c>
      <c r="AK44" s="19">
        <f t="shared" si="57"/>
        <v>0.16000000000000003</v>
      </c>
      <c r="AL44" s="19">
        <f t="shared" si="58"/>
        <v>6</v>
      </c>
      <c r="AM44" s="19">
        <f t="shared" si="59"/>
        <v>-7.6456614953832318</v>
      </c>
      <c r="AN44" s="19">
        <f t="shared" si="60"/>
        <v>9.7188548554850716</v>
      </c>
      <c r="AO44" s="19">
        <f t="shared" si="61"/>
        <v>-0.90541814855896952</v>
      </c>
      <c r="AP44" s="19">
        <f t="shared" si="62"/>
        <v>-51.876638606977934</v>
      </c>
      <c r="AQ44" s="19">
        <f t="shared" si="76"/>
        <v>14.420736421007685</v>
      </c>
      <c r="AR44" s="19">
        <f t="shared" si="63"/>
        <v>-0.47201002231666528</v>
      </c>
      <c r="AS44" s="19">
        <f t="shared" si="64"/>
        <v>-0.37041401003825597</v>
      </c>
      <c r="AT44" s="4" t="s">
        <v>0</v>
      </c>
      <c r="AU44" s="4">
        <f t="shared" si="65"/>
        <v>2602</v>
      </c>
      <c r="AV44" s="19">
        <f t="shared" si="20"/>
        <v>179.12798997768334</v>
      </c>
      <c r="AW44" s="19">
        <f t="shared" si="21"/>
        <v>16.088255088828639</v>
      </c>
      <c r="AX44" s="8">
        <f t="shared" si="66"/>
        <v>5</v>
      </c>
      <c r="AY44" s="4">
        <f t="shared" si="22"/>
        <v>12</v>
      </c>
      <c r="AZ44" s="8">
        <f t="shared" si="67"/>
        <v>1001.6</v>
      </c>
      <c r="BA44" s="4">
        <f t="shared" si="68"/>
        <v>0</v>
      </c>
      <c r="BB44" s="4">
        <f t="shared" si="69"/>
        <v>0</v>
      </c>
      <c r="BC44" s="4" t="str">
        <f t="shared" si="70"/>
        <v>G0</v>
      </c>
      <c r="BD44" s="4">
        <f t="shared" si="71"/>
        <v>0</v>
      </c>
      <c r="BE44" s="19">
        <f t="shared" si="23"/>
        <v>17.313353643773311</v>
      </c>
      <c r="BF44" s="19">
        <f t="shared" si="72"/>
        <v>2591.0286039396037</v>
      </c>
      <c r="BG44" s="19">
        <f t="shared" si="73"/>
        <v>-176.14657897444226</v>
      </c>
      <c r="BH44" s="1" t="str">
        <f t="shared" si="24"/>
        <v>T,2601,180.1,16.8,5,12,1001.6,0,0,G0,0</v>
      </c>
      <c r="BI44" s="1" t="str">
        <f t="shared" si="25"/>
        <v>T,2602,179.1,16.1,5,12,1001.6,0,0,G0,0</v>
      </c>
      <c r="BJ44" s="1" t="str">
        <f t="shared" si="26"/>
        <v>T,2601,180.1,16.8,5,12,1001.6,0,0,G0,0|T,2602,179.1,16.1,5,12,1001.6,0,0,G0,0|</v>
      </c>
      <c r="BK44" s="1" t="str">
        <f t="shared" si="27"/>
        <v>179.6,16.5,5.0,9.7,0.0,14.4,-51.9,14.4</v>
      </c>
      <c r="BR44" s="108"/>
      <c r="BS44" s="108"/>
    </row>
    <row r="45" spans="1:71" x14ac:dyDescent="0.2">
      <c r="A45" s="4">
        <f t="shared" si="74"/>
        <v>1.7000000000000004</v>
      </c>
      <c r="B45" s="4">
        <f t="shared" si="28"/>
        <v>17.000000000000004</v>
      </c>
      <c r="C45" s="4">
        <f t="shared" si="29"/>
        <v>1</v>
      </c>
      <c r="D45" s="4">
        <v>1</v>
      </c>
      <c r="E45" s="4">
        <f t="shared" si="30"/>
        <v>1.7000000000000004</v>
      </c>
      <c r="F45" s="19">
        <f t="shared" si="31"/>
        <v>180.2</v>
      </c>
      <c r="G45" s="19">
        <f t="shared" si="32"/>
        <v>-1.6600000000000004</v>
      </c>
      <c r="H45" s="19">
        <f t="shared" si="33"/>
        <v>-1.3280000000000003</v>
      </c>
      <c r="I45" s="19">
        <f t="shared" si="34"/>
        <v>180.2</v>
      </c>
      <c r="J45" s="19">
        <f t="shared" si="35"/>
        <v>15.691535988505429</v>
      </c>
      <c r="K45" s="19">
        <f t="shared" si="36"/>
        <v>0.16000000000000003</v>
      </c>
      <c r="L45" s="19">
        <f t="shared" si="37"/>
        <v>6</v>
      </c>
      <c r="M45" s="19">
        <f t="shared" si="38"/>
        <v>-7.6701795613466217</v>
      </c>
      <c r="N45" s="19">
        <f t="shared" si="39"/>
        <v>9.7381545738039836</v>
      </c>
      <c r="O45" s="19">
        <f t="shared" si="40"/>
        <v>-0.90697248802509756</v>
      </c>
      <c r="P45" s="19">
        <f t="shared" si="41"/>
        <v>-51.965695698317688</v>
      </c>
      <c r="Q45" s="19">
        <f t="shared" si="75"/>
        <v>15.187869531369152</v>
      </c>
      <c r="R45" s="19">
        <f t="shared" si="42"/>
        <v>0.47258520101825269</v>
      </c>
      <c r="S45" s="19">
        <f t="shared" si="43"/>
        <v>0.3696798990728839</v>
      </c>
      <c r="T45" s="4" t="s">
        <v>0</v>
      </c>
      <c r="U45" s="4">
        <f t="shared" si="44"/>
        <v>2601</v>
      </c>
      <c r="V45" s="19">
        <f t="shared" si="17"/>
        <v>180.67258520101825</v>
      </c>
      <c r="W45" s="19">
        <f t="shared" si="18"/>
        <v>16.061215887578314</v>
      </c>
      <c r="X45" s="8">
        <f t="shared" si="45"/>
        <v>5</v>
      </c>
      <c r="Y45" s="4">
        <f t="shared" si="19"/>
        <v>12</v>
      </c>
      <c r="Z45" s="8">
        <f t="shared" si="46"/>
        <v>1001.7</v>
      </c>
      <c r="AA45" s="4">
        <f t="shared" si="47"/>
        <v>0</v>
      </c>
      <c r="AB45" s="4">
        <f t="shared" si="48"/>
        <v>0</v>
      </c>
      <c r="AC45" s="4" t="str">
        <f t="shared" si="49"/>
        <v>G0</v>
      </c>
      <c r="AD45" s="4">
        <f t="shared" si="50"/>
        <v>0</v>
      </c>
      <c r="AE45" s="4">
        <f t="shared" si="51"/>
        <v>1.7000000000000004</v>
      </c>
      <c r="AF45" s="19">
        <f t="shared" si="52"/>
        <v>180.2</v>
      </c>
      <c r="AG45" s="19">
        <f t="shared" si="53"/>
        <v>-1.6600000000000004</v>
      </c>
      <c r="AH45" s="19">
        <f t="shared" si="54"/>
        <v>-1.3280000000000003</v>
      </c>
      <c r="AI45" s="19">
        <f t="shared" si="55"/>
        <v>180.2</v>
      </c>
      <c r="AJ45" s="19">
        <f t="shared" si="56"/>
        <v>15.691535988505429</v>
      </c>
      <c r="AK45" s="19">
        <f t="shared" si="57"/>
        <v>0.16000000000000003</v>
      </c>
      <c r="AL45" s="19">
        <f t="shared" si="58"/>
        <v>6</v>
      </c>
      <c r="AM45" s="19">
        <f t="shared" si="59"/>
        <v>-7.6701795613466217</v>
      </c>
      <c r="AN45" s="19">
        <f t="shared" si="60"/>
        <v>9.7381545738039836</v>
      </c>
      <c r="AO45" s="19">
        <f t="shared" si="61"/>
        <v>-0.90697248802509756</v>
      </c>
      <c r="AP45" s="19">
        <f t="shared" si="62"/>
        <v>-51.965695698317688</v>
      </c>
      <c r="AQ45" s="19">
        <f t="shared" si="76"/>
        <v>15.187869531369152</v>
      </c>
      <c r="AR45" s="19">
        <f t="shared" si="63"/>
        <v>-0.47258520101825269</v>
      </c>
      <c r="AS45" s="19">
        <f t="shared" si="64"/>
        <v>-0.3696798990728839</v>
      </c>
      <c r="AT45" s="4" t="s">
        <v>0</v>
      </c>
      <c r="AU45" s="4">
        <f t="shared" si="65"/>
        <v>2602</v>
      </c>
      <c r="AV45" s="19">
        <f t="shared" si="20"/>
        <v>179.72741479898173</v>
      </c>
      <c r="AW45" s="19">
        <f t="shared" si="21"/>
        <v>15.321856089432545</v>
      </c>
      <c r="AX45" s="8">
        <f t="shared" si="66"/>
        <v>5</v>
      </c>
      <c r="AY45" s="4">
        <f t="shared" si="22"/>
        <v>12</v>
      </c>
      <c r="AZ45" s="8">
        <f t="shared" si="67"/>
        <v>1001.7</v>
      </c>
      <c r="BA45" s="4">
        <f t="shared" si="68"/>
        <v>0</v>
      </c>
      <c r="BB45" s="4">
        <f t="shared" si="69"/>
        <v>0</v>
      </c>
      <c r="BC45" s="4" t="str">
        <f t="shared" si="70"/>
        <v>G0</v>
      </c>
      <c r="BD45" s="4">
        <f t="shared" si="71"/>
        <v>0</v>
      </c>
      <c r="BE45" s="19">
        <f t="shared" si="23"/>
        <v>16.593197707561956</v>
      </c>
      <c r="BF45" s="19">
        <f t="shared" si="72"/>
        <v>2591.8350766704207</v>
      </c>
      <c r="BG45" s="19">
        <f t="shared" si="73"/>
        <v>-176.13449866009773</v>
      </c>
      <c r="BH45" s="1" t="str">
        <f t="shared" si="24"/>
        <v>T,2601,180.7,16.1,5,12,1001.7,0,0,G0,0</v>
      </c>
      <c r="BI45" s="1" t="str">
        <f t="shared" si="25"/>
        <v>T,2602,179.7,15.3,5,12,1001.7,0,0,G0,0</v>
      </c>
      <c r="BJ45" s="1" t="str">
        <f t="shared" si="26"/>
        <v>T,2601,180.7,16.1,5,12,1001.7,0,0,G0,0|T,2602,179.7,15.3,5,12,1001.7,0,0,G0,0|</v>
      </c>
      <c r="BK45" s="1" t="str">
        <f t="shared" si="27"/>
        <v>180.2,15.7,5.0,9.7,0.0,15.2,-52.0,15.2</v>
      </c>
      <c r="BR45" s="108"/>
      <c r="BS45" s="108"/>
    </row>
    <row r="46" spans="1:71" x14ac:dyDescent="0.2">
      <c r="A46" s="4">
        <f t="shared" si="74"/>
        <v>1.8000000000000005</v>
      </c>
      <c r="B46" s="4">
        <f t="shared" si="28"/>
        <v>18.000000000000004</v>
      </c>
      <c r="C46" s="4">
        <f t="shared" si="29"/>
        <v>1</v>
      </c>
      <c r="D46" s="4">
        <v>1</v>
      </c>
      <c r="E46" s="4">
        <f t="shared" si="30"/>
        <v>1.8000000000000005</v>
      </c>
      <c r="F46" s="19">
        <f t="shared" si="31"/>
        <v>180.8</v>
      </c>
      <c r="G46" s="19">
        <f t="shared" si="32"/>
        <v>-1.6399999999999997</v>
      </c>
      <c r="H46" s="19">
        <f t="shared" si="33"/>
        <v>-1.3119999999999998</v>
      </c>
      <c r="I46" s="19">
        <f t="shared" si="34"/>
        <v>180.8</v>
      </c>
      <c r="J46" s="19">
        <f t="shared" si="35"/>
        <v>14.929713160390058</v>
      </c>
      <c r="K46" s="19">
        <f t="shared" si="36"/>
        <v>0.16000000000000003</v>
      </c>
      <c r="L46" s="19">
        <f t="shared" si="37"/>
        <v>6</v>
      </c>
      <c r="M46" s="19">
        <f t="shared" si="38"/>
        <v>-7.5422688526228594</v>
      </c>
      <c r="N46" s="19">
        <f t="shared" si="39"/>
        <v>9.637728956826134</v>
      </c>
      <c r="O46" s="19">
        <f t="shared" si="40"/>
        <v>-0.89879515615570693</v>
      </c>
      <c r="P46" s="19">
        <f t="shared" si="41"/>
        <v>-51.497169094523777</v>
      </c>
      <c r="Q46" s="19">
        <f t="shared" si="75"/>
        <v>15.949692359484523</v>
      </c>
      <c r="R46" s="19">
        <f t="shared" si="42"/>
        <v>0.46954643898431375</v>
      </c>
      <c r="S46" s="19">
        <f t="shared" si="43"/>
        <v>0.37353198208071836</v>
      </c>
      <c r="T46" s="4" t="s">
        <v>0</v>
      </c>
      <c r="U46" s="4">
        <f t="shared" si="44"/>
        <v>2601</v>
      </c>
      <c r="V46" s="19">
        <f t="shared" si="17"/>
        <v>181.26954643898432</v>
      </c>
      <c r="W46" s="19">
        <f t="shared" si="18"/>
        <v>15.303245142470777</v>
      </c>
      <c r="X46" s="8">
        <f t="shared" si="45"/>
        <v>5</v>
      </c>
      <c r="Y46" s="4">
        <f t="shared" si="19"/>
        <v>12</v>
      </c>
      <c r="Z46" s="8">
        <f t="shared" si="46"/>
        <v>1001.8</v>
      </c>
      <c r="AA46" s="4">
        <f t="shared" si="47"/>
        <v>0</v>
      </c>
      <c r="AB46" s="4">
        <f t="shared" si="48"/>
        <v>0</v>
      </c>
      <c r="AC46" s="4" t="str">
        <f t="shared" si="49"/>
        <v>G0</v>
      </c>
      <c r="AD46" s="4">
        <f t="shared" si="50"/>
        <v>0</v>
      </c>
      <c r="AE46" s="4">
        <f t="shared" si="51"/>
        <v>1.8000000000000005</v>
      </c>
      <c r="AF46" s="19">
        <f t="shared" si="52"/>
        <v>180.8</v>
      </c>
      <c r="AG46" s="19">
        <f t="shared" si="53"/>
        <v>-1.6399999999999997</v>
      </c>
      <c r="AH46" s="19">
        <f t="shared" si="54"/>
        <v>-1.3119999999999998</v>
      </c>
      <c r="AI46" s="19">
        <f t="shared" si="55"/>
        <v>180.8</v>
      </c>
      <c r="AJ46" s="19">
        <f t="shared" si="56"/>
        <v>14.929713160390058</v>
      </c>
      <c r="AK46" s="19">
        <f t="shared" si="57"/>
        <v>0.16000000000000003</v>
      </c>
      <c r="AL46" s="19">
        <f t="shared" si="58"/>
        <v>6</v>
      </c>
      <c r="AM46" s="19">
        <f t="shared" si="59"/>
        <v>-7.5422688526228594</v>
      </c>
      <c r="AN46" s="19">
        <f t="shared" si="60"/>
        <v>9.637728956826134</v>
      </c>
      <c r="AO46" s="19">
        <f t="shared" si="61"/>
        <v>-0.89879515615570693</v>
      </c>
      <c r="AP46" s="19">
        <f t="shared" si="62"/>
        <v>-51.497169094523777</v>
      </c>
      <c r="AQ46" s="19">
        <f t="shared" si="76"/>
        <v>15.949692359484523</v>
      </c>
      <c r="AR46" s="19">
        <f t="shared" si="63"/>
        <v>-0.46954643898431375</v>
      </c>
      <c r="AS46" s="19">
        <f t="shared" si="64"/>
        <v>-0.37353198208071836</v>
      </c>
      <c r="AT46" s="4" t="s">
        <v>0</v>
      </c>
      <c r="AU46" s="4">
        <f t="shared" si="65"/>
        <v>2602</v>
      </c>
      <c r="AV46" s="19">
        <f t="shared" si="20"/>
        <v>180.3304535610157</v>
      </c>
      <c r="AW46" s="19">
        <f t="shared" si="21"/>
        <v>14.556181178309339</v>
      </c>
      <c r="AX46" s="8">
        <f t="shared" si="66"/>
        <v>5</v>
      </c>
      <c r="AY46" s="4">
        <f t="shared" si="22"/>
        <v>12</v>
      </c>
      <c r="AZ46" s="8">
        <f t="shared" si="67"/>
        <v>1001.8</v>
      </c>
      <c r="BA46" s="4">
        <f t="shared" si="68"/>
        <v>0</v>
      </c>
      <c r="BB46" s="4">
        <f t="shared" si="69"/>
        <v>0</v>
      </c>
      <c r="BC46" s="4" t="str">
        <f t="shared" si="70"/>
        <v>G0</v>
      </c>
      <c r="BD46" s="4">
        <f t="shared" si="71"/>
        <v>0</v>
      </c>
      <c r="BE46" s="19">
        <f t="shared" si="23"/>
        <v>15.882381019236355</v>
      </c>
      <c r="BF46" s="19">
        <f t="shared" si="72"/>
        <v>2592.6320351211402</v>
      </c>
      <c r="BG46" s="19">
        <f t="shared" si="73"/>
        <v>-176.12233138841782</v>
      </c>
      <c r="BH46" s="1" t="str">
        <f t="shared" si="24"/>
        <v>T,2601,181.3,15.3,5,12,1001.8,0,0,G0,0</v>
      </c>
      <c r="BI46" s="1" t="str">
        <f t="shared" si="25"/>
        <v>T,2602,180.3,14.6,5,12,1001.8,0,0,G0,0</v>
      </c>
      <c r="BJ46" s="1" t="str">
        <f t="shared" si="26"/>
        <v>T,2601,181.3,15.3,5,12,1001.8,0,0,G0,0|T,2602,180.3,14.6,5,12,1001.8,0,0,G0,0|</v>
      </c>
      <c r="BK46" s="1" t="str">
        <f t="shared" si="27"/>
        <v>180.8,14.9,5.0,9.6,0.0,15.9,-51.5,15.9</v>
      </c>
      <c r="BR46" s="108"/>
      <c r="BS46" s="108"/>
    </row>
    <row r="47" spans="1:71" x14ac:dyDescent="0.2">
      <c r="A47" s="4">
        <f t="shared" si="74"/>
        <v>1.9000000000000006</v>
      </c>
      <c r="B47" s="4">
        <f t="shared" si="28"/>
        <v>19.000000000000004</v>
      </c>
      <c r="C47" s="4">
        <f t="shared" si="29"/>
        <v>1</v>
      </c>
      <c r="D47" s="4">
        <v>1</v>
      </c>
      <c r="E47" s="4">
        <f t="shared" si="30"/>
        <v>1.9000000000000006</v>
      </c>
      <c r="F47" s="19">
        <f t="shared" si="31"/>
        <v>181.4</v>
      </c>
      <c r="G47" s="19">
        <f t="shared" si="32"/>
        <v>-1.6199999999999999</v>
      </c>
      <c r="H47" s="19">
        <f t="shared" si="33"/>
        <v>-1.296</v>
      </c>
      <c r="I47" s="19">
        <f t="shared" si="34"/>
        <v>181.4</v>
      </c>
      <c r="J47" s="19">
        <f t="shared" si="35"/>
        <v>14.187614248701468</v>
      </c>
      <c r="K47" s="19">
        <f t="shared" si="36"/>
        <v>0.16000000000000003</v>
      </c>
      <c r="L47" s="19">
        <f t="shared" si="37"/>
        <v>6</v>
      </c>
      <c r="M47" s="19">
        <f t="shared" si="38"/>
        <v>-7.2783684798833681</v>
      </c>
      <c r="N47" s="19">
        <f t="shared" si="39"/>
        <v>9.4326373686768914</v>
      </c>
      <c r="O47" s="19">
        <f t="shared" si="40"/>
        <v>-0.8813768721364672</v>
      </c>
      <c r="P47" s="19">
        <f t="shared" si="41"/>
        <v>-50.499174933861177</v>
      </c>
      <c r="Q47" s="19">
        <f t="shared" si="75"/>
        <v>16.691791271173113</v>
      </c>
      <c r="R47" s="19">
        <f t="shared" si="42"/>
        <v>0.46296925422275387</v>
      </c>
      <c r="S47" s="19">
        <f t="shared" si="43"/>
        <v>0.38165359901935558</v>
      </c>
      <c r="T47" s="4" t="s">
        <v>0</v>
      </c>
      <c r="U47" s="4">
        <f t="shared" si="44"/>
        <v>2601</v>
      </c>
      <c r="V47" s="19">
        <f t="shared" si="17"/>
        <v>181.86296925422275</v>
      </c>
      <c r="W47" s="19">
        <f t="shared" si="18"/>
        <v>14.569267847720823</v>
      </c>
      <c r="X47" s="8">
        <f t="shared" si="45"/>
        <v>5</v>
      </c>
      <c r="Y47" s="4">
        <f t="shared" si="19"/>
        <v>12</v>
      </c>
      <c r="Z47" s="8">
        <f t="shared" si="46"/>
        <v>1001.9</v>
      </c>
      <c r="AA47" s="4">
        <f t="shared" si="47"/>
        <v>0</v>
      </c>
      <c r="AB47" s="4">
        <f t="shared" si="48"/>
        <v>0</v>
      </c>
      <c r="AC47" s="4" t="str">
        <f t="shared" si="49"/>
        <v>G0</v>
      </c>
      <c r="AD47" s="4">
        <f t="shared" si="50"/>
        <v>0</v>
      </c>
      <c r="AE47" s="4">
        <f t="shared" si="51"/>
        <v>1.9000000000000006</v>
      </c>
      <c r="AF47" s="19">
        <f t="shared" si="52"/>
        <v>181.4</v>
      </c>
      <c r="AG47" s="19">
        <f t="shared" si="53"/>
        <v>-1.6199999999999999</v>
      </c>
      <c r="AH47" s="19">
        <f t="shared" si="54"/>
        <v>-1.296</v>
      </c>
      <c r="AI47" s="19">
        <f t="shared" si="55"/>
        <v>181.4</v>
      </c>
      <c r="AJ47" s="19">
        <f t="shared" si="56"/>
        <v>14.187614248701468</v>
      </c>
      <c r="AK47" s="19">
        <f t="shared" si="57"/>
        <v>0.16000000000000003</v>
      </c>
      <c r="AL47" s="19">
        <f t="shared" si="58"/>
        <v>6</v>
      </c>
      <c r="AM47" s="19">
        <f t="shared" si="59"/>
        <v>-7.2783684798833681</v>
      </c>
      <c r="AN47" s="19">
        <f t="shared" si="60"/>
        <v>9.4326373686768914</v>
      </c>
      <c r="AO47" s="19">
        <f t="shared" si="61"/>
        <v>-0.8813768721364672</v>
      </c>
      <c r="AP47" s="19">
        <f t="shared" si="62"/>
        <v>-50.499174933861177</v>
      </c>
      <c r="AQ47" s="19">
        <f t="shared" si="76"/>
        <v>16.691791271173113</v>
      </c>
      <c r="AR47" s="19">
        <f t="shared" si="63"/>
        <v>-0.46296925422275387</v>
      </c>
      <c r="AS47" s="19">
        <f t="shared" si="64"/>
        <v>-0.38165359901935558</v>
      </c>
      <c r="AT47" s="4" t="s">
        <v>0</v>
      </c>
      <c r="AU47" s="4">
        <f t="shared" si="65"/>
        <v>2602</v>
      </c>
      <c r="AV47" s="19">
        <f t="shared" si="20"/>
        <v>180.93703074577726</v>
      </c>
      <c r="AW47" s="19">
        <f t="shared" si="21"/>
        <v>13.805960649682113</v>
      </c>
      <c r="AX47" s="8">
        <f t="shared" si="66"/>
        <v>5</v>
      </c>
      <c r="AY47" s="4">
        <f t="shared" si="22"/>
        <v>12</v>
      </c>
      <c r="AZ47" s="8">
        <f t="shared" si="67"/>
        <v>1001.9</v>
      </c>
      <c r="BA47" s="4">
        <f t="shared" si="68"/>
        <v>0</v>
      </c>
      <c r="BB47" s="4">
        <f t="shared" si="69"/>
        <v>0</v>
      </c>
      <c r="BC47" s="4" t="str">
        <f t="shared" si="70"/>
        <v>G0</v>
      </c>
      <c r="BD47" s="4">
        <f t="shared" si="71"/>
        <v>0</v>
      </c>
      <c r="BE47" s="19">
        <f t="shared" si="23"/>
        <v>15.194721501573252</v>
      </c>
      <c r="BF47" s="19">
        <f t="shared" si="72"/>
        <v>2593.4054122858847</v>
      </c>
      <c r="BG47" s="19">
        <f t="shared" si="73"/>
        <v>-176.11005764147879</v>
      </c>
      <c r="BH47" s="1" t="str">
        <f t="shared" si="24"/>
        <v>T,2601,181.9,14.6,5,12,1001.9,0,0,G0,0</v>
      </c>
      <c r="BI47" s="1" t="str">
        <f t="shared" si="25"/>
        <v>T,2602,180.9,13.8,5,12,1001.9,0,0,G0,0</v>
      </c>
      <c r="BJ47" s="1" t="str">
        <f t="shared" si="26"/>
        <v>T,2601,181.9,14.6,5,12,1001.9,0,0,G0,0|T,2602,180.9,13.8,5,12,1001.9,0,0,G0,0|</v>
      </c>
      <c r="BK47" s="1" t="str">
        <f t="shared" si="27"/>
        <v>181.4,14.2,5.0,9.4,0.0,16.7,-50.5,16.7</v>
      </c>
      <c r="BR47" s="108"/>
      <c r="BS47" s="108"/>
    </row>
    <row r="48" spans="1:71" x14ac:dyDescent="0.2">
      <c r="A48" s="4">
        <f t="shared" si="74"/>
        <v>2.0000000000000004</v>
      </c>
      <c r="B48" s="4">
        <f t="shared" si="28"/>
        <v>20.000000000000004</v>
      </c>
      <c r="C48" s="4">
        <f t="shared" si="29"/>
        <v>1</v>
      </c>
      <c r="D48" s="4">
        <v>1</v>
      </c>
      <c r="E48" s="4">
        <f t="shared" si="30"/>
        <v>2.0000000000000004</v>
      </c>
      <c r="F48" s="19">
        <f t="shared" si="31"/>
        <v>182</v>
      </c>
      <c r="G48" s="19">
        <f t="shared" si="32"/>
        <v>-1.5999999999999999</v>
      </c>
      <c r="H48" s="19">
        <f t="shared" si="33"/>
        <v>-1.28</v>
      </c>
      <c r="I48" s="19">
        <f t="shared" si="34"/>
        <v>182</v>
      </c>
      <c r="J48" s="19">
        <f t="shared" si="35"/>
        <v>13.478052295311297</v>
      </c>
      <c r="K48" s="19">
        <f t="shared" si="36"/>
        <v>0.16000000000000003</v>
      </c>
      <c r="L48" s="19">
        <f t="shared" si="37"/>
        <v>6</v>
      </c>
      <c r="M48" s="19">
        <f t="shared" si="38"/>
        <v>-6.8940552463974081</v>
      </c>
      <c r="N48" s="19">
        <f t="shared" si="39"/>
        <v>9.1393652810454853</v>
      </c>
      <c r="O48" s="19">
        <f t="shared" si="40"/>
        <v>-0.85462592182998931</v>
      </c>
      <c r="P48" s="19">
        <f t="shared" si="41"/>
        <v>-48.966458383335798</v>
      </c>
      <c r="Q48" s="19">
        <f t="shared" si="75"/>
        <v>17.401353224563284</v>
      </c>
      <c r="R48" s="19">
        <f t="shared" si="42"/>
        <v>0.45259523179549099</v>
      </c>
      <c r="S48" s="19">
        <f t="shared" si="43"/>
        <v>0.39390043939552255</v>
      </c>
      <c r="T48" s="4" t="s">
        <v>0</v>
      </c>
      <c r="U48" s="4">
        <f t="shared" si="44"/>
        <v>2601</v>
      </c>
      <c r="V48" s="19">
        <f t="shared" si="17"/>
        <v>182.4525952317955</v>
      </c>
      <c r="W48" s="19">
        <f t="shared" si="18"/>
        <v>13.87195273470682</v>
      </c>
      <c r="X48" s="8">
        <f t="shared" si="45"/>
        <v>5</v>
      </c>
      <c r="Y48" s="4">
        <f t="shared" si="19"/>
        <v>12</v>
      </c>
      <c r="Z48" s="8">
        <f t="shared" si="46"/>
        <v>1002</v>
      </c>
      <c r="AA48" s="4">
        <f t="shared" si="47"/>
        <v>0</v>
      </c>
      <c r="AB48" s="4">
        <f t="shared" si="48"/>
        <v>0</v>
      </c>
      <c r="AC48" s="4" t="str">
        <f t="shared" si="49"/>
        <v>G0</v>
      </c>
      <c r="AD48" s="4">
        <f t="shared" si="50"/>
        <v>0</v>
      </c>
      <c r="AE48" s="4">
        <f t="shared" si="51"/>
        <v>2.0000000000000004</v>
      </c>
      <c r="AF48" s="19">
        <f t="shared" si="52"/>
        <v>182</v>
      </c>
      <c r="AG48" s="19">
        <f t="shared" si="53"/>
        <v>-1.5999999999999999</v>
      </c>
      <c r="AH48" s="19">
        <f t="shared" si="54"/>
        <v>-1.28</v>
      </c>
      <c r="AI48" s="19">
        <f t="shared" si="55"/>
        <v>182</v>
      </c>
      <c r="AJ48" s="19">
        <f t="shared" si="56"/>
        <v>13.478052295311297</v>
      </c>
      <c r="AK48" s="19">
        <f t="shared" si="57"/>
        <v>0.16000000000000003</v>
      </c>
      <c r="AL48" s="19">
        <f t="shared" si="58"/>
        <v>6</v>
      </c>
      <c r="AM48" s="19">
        <f t="shared" si="59"/>
        <v>-6.8940552463974081</v>
      </c>
      <c r="AN48" s="19">
        <f t="shared" si="60"/>
        <v>9.1393652810454853</v>
      </c>
      <c r="AO48" s="19">
        <f t="shared" si="61"/>
        <v>-0.85462592182998931</v>
      </c>
      <c r="AP48" s="19">
        <f t="shared" si="62"/>
        <v>-48.966458383335798</v>
      </c>
      <c r="AQ48" s="19">
        <f t="shared" si="76"/>
        <v>17.401353224563284</v>
      </c>
      <c r="AR48" s="19">
        <f t="shared" si="63"/>
        <v>-0.45259523179549099</v>
      </c>
      <c r="AS48" s="19">
        <f t="shared" si="64"/>
        <v>-0.39390043939552255</v>
      </c>
      <c r="AT48" s="4" t="s">
        <v>0</v>
      </c>
      <c r="AU48" s="4">
        <f t="shared" si="65"/>
        <v>2602</v>
      </c>
      <c r="AV48" s="19">
        <f t="shared" si="20"/>
        <v>181.5474047682045</v>
      </c>
      <c r="AW48" s="19">
        <f t="shared" si="21"/>
        <v>13.084151855915774</v>
      </c>
      <c r="AX48" s="8">
        <f t="shared" si="66"/>
        <v>5</v>
      </c>
      <c r="AY48" s="4">
        <f t="shared" si="22"/>
        <v>12</v>
      </c>
      <c r="AZ48" s="8">
        <f t="shared" si="67"/>
        <v>1002</v>
      </c>
      <c r="BA48" s="4">
        <f t="shared" si="68"/>
        <v>0</v>
      </c>
      <c r="BB48" s="4">
        <f t="shared" si="69"/>
        <v>0</v>
      </c>
      <c r="BC48" s="4" t="str">
        <f t="shared" si="70"/>
        <v>G0</v>
      </c>
      <c r="BD48" s="4">
        <f t="shared" si="71"/>
        <v>0</v>
      </c>
      <c r="BE48" s="19">
        <f t="shared" si="23"/>
        <v>14.542218432572332</v>
      </c>
      <c r="BF48" s="19">
        <f t="shared" si="72"/>
        <v>2594.1425895990469</v>
      </c>
      <c r="BG48" s="19">
        <f t="shared" si="73"/>
        <v>-176.09765244236573</v>
      </c>
      <c r="BH48" s="1" t="str">
        <f t="shared" si="24"/>
        <v>T,2601,182.5,13.9,5,12,1002.0,0,0,G0,0</v>
      </c>
      <c r="BI48" s="1" t="str">
        <f t="shared" si="25"/>
        <v>T,2602,181.5,13.1,5,12,1002.0,0,0,G0,0</v>
      </c>
      <c r="BJ48" s="1" t="str">
        <f t="shared" si="26"/>
        <v>T,2601,182.5,13.9,5,12,1002.0,0,0,G0,0|T,2602,181.5,13.1,5,12,1002.0,0,0,G0,0|</v>
      </c>
      <c r="BK48" s="1" t="str">
        <f t="shared" si="27"/>
        <v>182.0,13.5,5.0,9.1,0.0,17.4,-49.0,17.4</v>
      </c>
      <c r="BR48" s="108"/>
      <c r="BS48" s="108"/>
    </row>
    <row r="49" spans="1:71" x14ac:dyDescent="0.2">
      <c r="A49" s="4">
        <f t="shared" si="74"/>
        <v>2.1000000000000005</v>
      </c>
      <c r="B49" s="4">
        <f t="shared" si="28"/>
        <v>21.000000000000004</v>
      </c>
      <c r="C49" s="4">
        <f t="shared" si="29"/>
        <v>1</v>
      </c>
      <c r="D49" s="4">
        <v>1</v>
      </c>
      <c r="E49" s="4">
        <f t="shared" si="30"/>
        <v>2.1000000000000005</v>
      </c>
      <c r="F49" s="19">
        <f t="shared" si="31"/>
        <v>182.6</v>
      </c>
      <c r="G49" s="19">
        <f t="shared" si="32"/>
        <v>-1.58</v>
      </c>
      <c r="H49" s="19">
        <f t="shared" si="33"/>
        <v>-1.2640000000000002</v>
      </c>
      <c r="I49" s="19">
        <f t="shared" si="34"/>
        <v>182.6</v>
      </c>
      <c r="J49" s="19">
        <f t="shared" si="35"/>
        <v>12.8123247651546</v>
      </c>
      <c r="K49" s="19">
        <f t="shared" si="36"/>
        <v>0.16000000000000003</v>
      </c>
      <c r="L49" s="19">
        <f t="shared" si="37"/>
        <v>6</v>
      </c>
      <c r="M49" s="19">
        <f t="shared" si="38"/>
        <v>-6.4040679057926244</v>
      </c>
      <c r="N49" s="19">
        <f t="shared" si="39"/>
        <v>8.7756530094348619</v>
      </c>
      <c r="O49" s="19">
        <f t="shared" si="40"/>
        <v>-0.81796208299490625</v>
      </c>
      <c r="P49" s="19">
        <f t="shared" si="41"/>
        <v>-46.865775157337694</v>
      </c>
      <c r="Q49" s="19">
        <f t="shared" si="75"/>
        <v>18.067080754719981</v>
      </c>
      <c r="R49" s="19">
        <f t="shared" si="42"/>
        <v>0.43785240133634479</v>
      </c>
      <c r="S49" s="19">
        <f t="shared" si="43"/>
        <v>0.41022588246476654</v>
      </c>
      <c r="T49" s="4" t="s">
        <v>0</v>
      </c>
      <c r="U49" s="4">
        <f t="shared" si="44"/>
        <v>2601</v>
      </c>
      <c r="V49" s="19">
        <f t="shared" si="17"/>
        <v>183.03785240133635</v>
      </c>
      <c r="W49" s="19">
        <f t="shared" si="18"/>
        <v>13.222550647619366</v>
      </c>
      <c r="X49" s="8">
        <f t="shared" si="45"/>
        <v>5</v>
      </c>
      <c r="Y49" s="4">
        <f t="shared" si="19"/>
        <v>12</v>
      </c>
      <c r="Z49" s="8">
        <f t="shared" si="46"/>
        <v>1002.1</v>
      </c>
      <c r="AA49" s="4">
        <f t="shared" si="47"/>
        <v>0</v>
      </c>
      <c r="AB49" s="4">
        <f t="shared" si="48"/>
        <v>0</v>
      </c>
      <c r="AC49" s="4" t="str">
        <f t="shared" si="49"/>
        <v>G0</v>
      </c>
      <c r="AD49" s="4">
        <f t="shared" si="50"/>
        <v>0</v>
      </c>
      <c r="AE49" s="4">
        <f t="shared" si="51"/>
        <v>2.1000000000000005</v>
      </c>
      <c r="AF49" s="19">
        <f t="shared" si="52"/>
        <v>182.6</v>
      </c>
      <c r="AG49" s="19">
        <f t="shared" si="53"/>
        <v>-1.58</v>
      </c>
      <c r="AH49" s="19">
        <f t="shared" si="54"/>
        <v>-1.2640000000000002</v>
      </c>
      <c r="AI49" s="19">
        <f t="shared" si="55"/>
        <v>182.6</v>
      </c>
      <c r="AJ49" s="19">
        <f t="shared" si="56"/>
        <v>12.8123247651546</v>
      </c>
      <c r="AK49" s="19">
        <f t="shared" si="57"/>
        <v>0.16000000000000003</v>
      </c>
      <c r="AL49" s="19">
        <f t="shared" si="58"/>
        <v>6</v>
      </c>
      <c r="AM49" s="19">
        <f t="shared" si="59"/>
        <v>-6.4040679057926244</v>
      </c>
      <c r="AN49" s="19">
        <f t="shared" si="60"/>
        <v>8.7756530094348619</v>
      </c>
      <c r="AO49" s="19">
        <f t="shared" si="61"/>
        <v>-0.81796208299490625</v>
      </c>
      <c r="AP49" s="19">
        <f t="shared" si="62"/>
        <v>-46.865775157337694</v>
      </c>
      <c r="AQ49" s="19">
        <f t="shared" si="76"/>
        <v>18.067080754719981</v>
      </c>
      <c r="AR49" s="19">
        <f t="shared" si="63"/>
        <v>-0.43785240133634479</v>
      </c>
      <c r="AS49" s="19">
        <f t="shared" si="64"/>
        <v>-0.41022588246476654</v>
      </c>
      <c r="AT49" s="4" t="s">
        <v>0</v>
      </c>
      <c r="AU49" s="4">
        <f t="shared" si="65"/>
        <v>2602</v>
      </c>
      <c r="AV49" s="19">
        <f t="shared" si="20"/>
        <v>182.16214759866364</v>
      </c>
      <c r="AW49" s="19">
        <f t="shared" si="21"/>
        <v>12.402098882689833</v>
      </c>
      <c r="AX49" s="8">
        <f t="shared" si="66"/>
        <v>5</v>
      </c>
      <c r="AY49" s="4">
        <f t="shared" si="22"/>
        <v>12</v>
      </c>
      <c r="AZ49" s="8">
        <f t="shared" si="67"/>
        <v>1002.1</v>
      </c>
      <c r="BA49" s="4">
        <f t="shared" si="68"/>
        <v>0</v>
      </c>
      <c r="BB49" s="4">
        <f t="shared" si="69"/>
        <v>0</v>
      </c>
      <c r="BC49" s="4" t="str">
        <f t="shared" si="70"/>
        <v>G0</v>
      </c>
      <c r="BD49" s="4">
        <f t="shared" si="71"/>
        <v>0</v>
      </c>
      <c r="BE49" s="19">
        <f t="shared" si="23"/>
        <v>13.935096769055621</v>
      </c>
      <c r="BF49" s="19">
        <f t="shared" si="72"/>
        <v>2594.8323854956775</v>
      </c>
      <c r="BG49" s="19">
        <f t="shared" si="73"/>
        <v>-176.08508582211843</v>
      </c>
      <c r="BH49" s="1" t="str">
        <f t="shared" si="24"/>
        <v>T,2601,183.0,13.2,5,12,1002.1,0,0,G0,0</v>
      </c>
      <c r="BI49" s="1" t="str">
        <f t="shared" si="25"/>
        <v>T,2602,182.2,12.4,5,12,1002.1,0,0,G0,0</v>
      </c>
      <c r="BJ49" s="1" t="str">
        <f t="shared" si="26"/>
        <v>T,2601,183.0,13.2,5,12,1002.1,0,0,G0,0|T,2602,182.2,12.4,5,12,1002.1,0,0,G0,0|</v>
      </c>
      <c r="BK49" s="1" t="str">
        <f t="shared" si="27"/>
        <v>182.6,12.8,5.0,8.8,0.0,18.1,-46.9,18.1</v>
      </c>
      <c r="BR49" s="108"/>
      <c r="BS49" s="108"/>
    </row>
    <row r="50" spans="1:71" x14ac:dyDescent="0.2">
      <c r="A50" s="4">
        <f t="shared" si="74"/>
        <v>2.2000000000000006</v>
      </c>
      <c r="B50" s="4">
        <f t="shared" si="28"/>
        <v>22.000000000000004</v>
      </c>
      <c r="C50" s="4">
        <f t="shared" si="29"/>
        <v>1</v>
      </c>
      <c r="D50" s="4">
        <v>1</v>
      </c>
      <c r="E50" s="4">
        <f t="shared" si="30"/>
        <v>2.2000000000000006</v>
      </c>
      <c r="F50" s="19">
        <f t="shared" si="31"/>
        <v>183.2</v>
      </c>
      <c r="G50" s="19">
        <f t="shared" si="32"/>
        <v>-1.5600000000000003</v>
      </c>
      <c r="H50" s="19">
        <f t="shared" si="33"/>
        <v>-1.2480000000000002</v>
      </c>
      <c r="I50" s="19">
        <f t="shared" si="34"/>
        <v>183.2</v>
      </c>
      <c r="J50" s="19">
        <f t="shared" si="35"/>
        <v>12.200296150707103</v>
      </c>
      <c r="K50" s="19">
        <f t="shared" si="36"/>
        <v>0.16000000000000003</v>
      </c>
      <c r="L50" s="19">
        <f t="shared" si="37"/>
        <v>6</v>
      </c>
      <c r="M50" s="19">
        <f t="shared" si="38"/>
        <v>-5.8223311221739324</v>
      </c>
      <c r="N50" s="19">
        <f t="shared" si="39"/>
        <v>8.3605944583046945</v>
      </c>
      <c r="O50" s="19">
        <f t="shared" si="40"/>
        <v>-0.77037105052027555</v>
      </c>
      <c r="P50" s="19">
        <f t="shared" si="41"/>
        <v>-44.139009853871308</v>
      </c>
      <c r="Q50" s="19">
        <f t="shared" si="75"/>
        <v>18.679109369167477</v>
      </c>
      <c r="R50" s="19">
        <f t="shared" si="42"/>
        <v>0.41784094309637493</v>
      </c>
      <c r="S50" s="19">
        <f t="shared" si="43"/>
        <v>0.43059139131238089</v>
      </c>
      <c r="T50" s="4" t="s">
        <v>0</v>
      </c>
      <c r="U50" s="4">
        <f t="shared" si="44"/>
        <v>2601</v>
      </c>
      <c r="V50" s="19">
        <f t="shared" si="17"/>
        <v>183.61784094309635</v>
      </c>
      <c r="W50" s="19">
        <f t="shared" si="18"/>
        <v>12.630887542019485</v>
      </c>
      <c r="X50" s="8">
        <f t="shared" si="45"/>
        <v>5</v>
      </c>
      <c r="Y50" s="4">
        <f t="shared" si="19"/>
        <v>12</v>
      </c>
      <c r="Z50" s="8">
        <f t="shared" si="46"/>
        <v>1002.2</v>
      </c>
      <c r="AA50" s="4">
        <f t="shared" si="47"/>
        <v>0</v>
      </c>
      <c r="AB50" s="4">
        <f t="shared" si="48"/>
        <v>0</v>
      </c>
      <c r="AC50" s="4" t="str">
        <f t="shared" si="49"/>
        <v>G0</v>
      </c>
      <c r="AD50" s="4">
        <f t="shared" si="50"/>
        <v>0</v>
      </c>
      <c r="AE50" s="4">
        <f t="shared" si="51"/>
        <v>2.2000000000000006</v>
      </c>
      <c r="AF50" s="19">
        <f t="shared" si="52"/>
        <v>183.2</v>
      </c>
      <c r="AG50" s="19">
        <f t="shared" si="53"/>
        <v>-1.5600000000000003</v>
      </c>
      <c r="AH50" s="19">
        <f t="shared" si="54"/>
        <v>-1.2480000000000002</v>
      </c>
      <c r="AI50" s="19">
        <f t="shared" si="55"/>
        <v>183.2</v>
      </c>
      <c r="AJ50" s="19">
        <f t="shared" si="56"/>
        <v>12.200296150707103</v>
      </c>
      <c r="AK50" s="19">
        <f t="shared" si="57"/>
        <v>0.16000000000000003</v>
      </c>
      <c r="AL50" s="19">
        <f t="shared" si="58"/>
        <v>6</v>
      </c>
      <c r="AM50" s="19">
        <f t="shared" si="59"/>
        <v>-5.8223311221739324</v>
      </c>
      <c r="AN50" s="19">
        <f t="shared" si="60"/>
        <v>8.3605944583046945</v>
      </c>
      <c r="AO50" s="19">
        <f t="shared" si="61"/>
        <v>-0.77037105052027555</v>
      </c>
      <c r="AP50" s="19">
        <f t="shared" si="62"/>
        <v>-44.139009853871308</v>
      </c>
      <c r="AQ50" s="19">
        <f t="shared" si="76"/>
        <v>18.679109369167477</v>
      </c>
      <c r="AR50" s="19">
        <f t="shared" si="63"/>
        <v>-0.41784094309637493</v>
      </c>
      <c r="AS50" s="19">
        <f t="shared" si="64"/>
        <v>-0.43059139131238089</v>
      </c>
      <c r="AT50" s="4" t="s">
        <v>0</v>
      </c>
      <c r="AU50" s="4">
        <f t="shared" si="65"/>
        <v>2602</v>
      </c>
      <c r="AV50" s="19">
        <f t="shared" si="20"/>
        <v>182.78215905690362</v>
      </c>
      <c r="AW50" s="19">
        <f t="shared" si="21"/>
        <v>11.769704759394722</v>
      </c>
      <c r="AX50" s="8">
        <f t="shared" si="66"/>
        <v>5</v>
      </c>
      <c r="AY50" s="4">
        <f t="shared" si="22"/>
        <v>12</v>
      </c>
      <c r="AZ50" s="8">
        <f t="shared" si="67"/>
        <v>1002.2</v>
      </c>
      <c r="BA50" s="4">
        <f t="shared" si="68"/>
        <v>0</v>
      </c>
      <c r="BB50" s="4">
        <f t="shared" si="69"/>
        <v>0</v>
      </c>
      <c r="BC50" s="4" t="str">
        <f t="shared" si="70"/>
        <v>G0</v>
      </c>
      <c r="BD50" s="4">
        <f t="shared" si="71"/>
        <v>0</v>
      </c>
      <c r="BE50" s="19">
        <f t="shared" si="23"/>
        <v>13.38186576665348</v>
      </c>
      <c r="BF50" s="19">
        <f t="shared" si="72"/>
        <v>2595.4650636505135</v>
      </c>
      <c r="BG50" s="19">
        <f t="shared" si="73"/>
        <v>-176.07232254577525</v>
      </c>
      <c r="BH50" s="1" t="str">
        <f t="shared" si="24"/>
        <v>T,2601,183.6,12.6,5,12,1002.2,0,0,G0,0</v>
      </c>
      <c r="BI50" s="1" t="str">
        <f t="shared" si="25"/>
        <v>T,2602,182.8,11.8,5,12,1002.2,0,0,G0,0</v>
      </c>
      <c r="BJ50" s="1" t="str">
        <f t="shared" si="26"/>
        <v>T,2601,183.6,12.6,5,12,1002.2,0,0,G0,0|T,2602,182.8,11.8,5,12,1002.2,0,0,G0,0|</v>
      </c>
      <c r="BK50" s="1" t="str">
        <f t="shared" si="27"/>
        <v>183.2,12.2,5.0,8.4,0.0,18.7,-44.1,18.7</v>
      </c>
      <c r="BR50" s="108"/>
      <c r="BS50" s="108"/>
    </row>
    <row r="51" spans="1:71" x14ac:dyDescent="0.2">
      <c r="A51" s="4">
        <f t="shared" si="74"/>
        <v>2.3000000000000007</v>
      </c>
      <c r="B51" s="4">
        <f t="shared" si="28"/>
        <v>23.000000000000007</v>
      </c>
      <c r="C51" s="4">
        <f t="shared" si="29"/>
        <v>1</v>
      </c>
      <c r="D51" s="4">
        <v>1</v>
      </c>
      <c r="E51" s="4">
        <f t="shared" si="30"/>
        <v>2.3000000000000007</v>
      </c>
      <c r="F51" s="19">
        <f t="shared" si="31"/>
        <v>183.8</v>
      </c>
      <c r="G51" s="19">
        <f t="shared" si="32"/>
        <v>-1.5399999999999996</v>
      </c>
      <c r="H51" s="19">
        <f t="shared" si="33"/>
        <v>-1.2319999999999998</v>
      </c>
      <c r="I51" s="19">
        <f t="shared" si="34"/>
        <v>183.8</v>
      </c>
      <c r="J51" s="19">
        <f t="shared" si="35"/>
        <v>11.650478195332983</v>
      </c>
      <c r="K51" s="19">
        <f t="shared" si="36"/>
        <v>0.16000000000000003</v>
      </c>
      <c r="L51" s="19">
        <f t="shared" si="37"/>
        <v>6</v>
      </c>
      <c r="M51" s="19">
        <f t="shared" si="38"/>
        <v>-5.1619791326020987</v>
      </c>
      <c r="N51" s="19">
        <f t="shared" si="39"/>
        <v>7.9149244194382247</v>
      </c>
      <c r="O51" s="19">
        <f t="shared" si="40"/>
        <v>-0.71046059224706026</v>
      </c>
      <c r="P51" s="19">
        <f t="shared" si="41"/>
        <v>-40.706393446121446</v>
      </c>
      <c r="Q51" s="19">
        <f t="shared" si="75"/>
        <v>19.228927324541598</v>
      </c>
      <c r="R51" s="19">
        <f t="shared" si="42"/>
        <v>0.39130979848081571</v>
      </c>
      <c r="S51" s="19">
        <f t="shared" si="43"/>
        <v>0.45483693958703852</v>
      </c>
      <c r="T51" s="4" t="s">
        <v>0</v>
      </c>
      <c r="U51" s="4">
        <f t="shared" si="44"/>
        <v>2601</v>
      </c>
      <c r="V51" s="19">
        <f t="shared" si="17"/>
        <v>184.19130979848083</v>
      </c>
      <c r="W51" s="19">
        <f t="shared" si="18"/>
        <v>12.105315134920021</v>
      </c>
      <c r="X51" s="8">
        <f t="shared" si="45"/>
        <v>5</v>
      </c>
      <c r="Y51" s="4">
        <f t="shared" si="19"/>
        <v>12</v>
      </c>
      <c r="Z51" s="8">
        <f t="shared" si="46"/>
        <v>1002.3</v>
      </c>
      <c r="AA51" s="4">
        <f t="shared" si="47"/>
        <v>0</v>
      </c>
      <c r="AB51" s="4">
        <f t="shared" si="48"/>
        <v>0</v>
      </c>
      <c r="AC51" s="4" t="str">
        <f t="shared" si="49"/>
        <v>G0</v>
      </c>
      <c r="AD51" s="4">
        <f t="shared" si="50"/>
        <v>0</v>
      </c>
      <c r="AE51" s="4">
        <f t="shared" si="51"/>
        <v>2.3000000000000007</v>
      </c>
      <c r="AF51" s="19">
        <f t="shared" si="52"/>
        <v>183.8</v>
      </c>
      <c r="AG51" s="19">
        <f t="shared" si="53"/>
        <v>-1.5399999999999996</v>
      </c>
      <c r="AH51" s="19">
        <f t="shared" si="54"/>
        <v>-1.2319999999999998</v>
      </c>
      <c r="AI51" s="19">
        <f t="shared" si="55"/>
        <v>183.8</v>
      </c>
      <c r="AJ51" s="19">
        <f t="shared" si="56"/>
        <v>11.650478195332983</v>
      </c>
      <c r="AK51" s="19">
        <f t="shared" si="57"/>
        <v>0.16000000000000003</v>
      </c>
      <c r="AL51" s="19">
        <f t="shared" si="58"/>
        <v>6</v>
      </c>
      <c r="AM51" s="19">
        <f t="shared" si="59"/>
        <v>-5.1619791326020987</v>
      </c>
      <c r="AN51" s="19">
        <f t="shared" si="60"/>
        <v>7.9149244194382247</v>
      </c>
      <c r="AO51" s="19">
        <f t="shared" si="61"/>
        <v>-0.71046059224706026</v>
      </c>
      <c r="AP51" s="19">
        <f t="shared" si="62"/>
        <v>-40.706393446121446</v>
      </c>
      <c r="AQ51" s="19">
        <f t="shared" si="76"/>
        <v>19.228927324541598</v>
      </c>
      <c r="AR51" s="19">
        <f t="shared" si="63"/>
        <v>-0.39130979848081571</v>
      </c>
      <c r="AS51" s="19">
        <f t="shared" si="64"/>
        <v>-0.45483693958703852</v>
      </c>
      <c r="AT51" s="4" t="s">
        <v>0</v>
      </c>
      <c r="AU51" s="4">
        <f t="shared" si="65"/>
        <v>2602</v>
      </c>
      <c r="AV51" s="19">
        <f t="shared" si="20"/>
        <v>183.40869020151919</v>
      </c>
      <c r="AW51" s="19">
        <f t="shared" si="21"/>
        <v>11.195641255745945</v>
      </c>
      <c r="AX51" s="8">
        <f t="shared" si="66"/>
        <v>5</v>
      </c>
      <c r="AY51" s="4">
        <f t="shared" si="22"/>
        <v>12</v>
      </c>
      <c r="AZ51" s="8">
        <f t="shared" si="67"/>
        <v>1002.3</v>
      </c>
      <c r="BA51" s="4">
        <f t="shared" si="68"/>
        <v>0</v>
      </c>
      <c r="BB51" s="4">
        <f t="shared" si="69"/>
        <v>0</v>
      </c>
      <c r="BC51" s="4" t="str">
        <f t="shared" si="70"/>
        <v>G0</v>
      </c>
      <c r="BD51" s="4">
        <f t="shared" si="71"/>
        <v>0</v>
      </c>
      <c r="BE51" s="19">
        <f t="shared" si="23"/>
        <v>12.889402203260737</v>
      </c>
      <c r="BF51" s="19">
        <f t="shared" si="72"/>
        <v>2596.0323841261711</v>
      </c>
      <c r="BG51" s="19">
        <f t="shared" si="73"/>
        <v>-176.05932170038227</v>
      </c>
      <c r="BH51" s="1" t="str">
        <f t="shared" si="24"/>
        <v>T,2601,184.2,12.1,5,12,1002.3,0,0,G0,0</v>
      </c>
      <c r="BI51" s="1" t="str">
        <f t="shared" si="25"/>
        <v>T,2602,183.4,11.2,5,12,1002.3,0,0,G0,0</v>
      </c>
      <c r="BJ51" s="1" t="str">
        <f t="shared" si="26"/>
        <v>T,2601,184.2,12.1,5,12,1002.3,0,0,G0,0|T,2602,183.4,11.2,5,12,1002.3,0,0,G0,0|</v>
      </c>
      <c r="BK51" s="1" t="str">
        <f t="shared" si="27"/>
        <v>183.8,11.7,5.0,7.9,0.0,19.2,-40.7,19.2</v>
      </c>
      <c r="BR51" s="108"/>
      <c r="BS51" s="108"/>
    </row>
    <row r="52" spans="1:71" x14ac:dyDescent="0.2">
      <c r="A52" s="4">
        <f t="shared" si="74"/>
        <v>2.4000000000000008</v>
      </c>
      <c r="B52" s="4">
        <f t="shared" si="28"/>
        <v>24.000000000000007</v>
      </c>
      <c r="C52" s="4">
        <f t="shared" si="29"/>
        <v>1</v>
      </c>
      <c r="D52" s="4">
        <v>1</v>
      </c>
      <c r="E52" s="4">
        <f t="shared" si="30"/>
        <v>2.4000000000000008</v>
      </c>
      <c r="F52" s="19">
        <f t="shared" si="31"/>
        <v>184.4</v>
      </c>
      <c r="G52" s="19">
        <f t="shared" si="32"/>
        <v>-1.5199999999999998</v>
      </c>
      <c r="H52" s="19">
        <f t="shared" si="33"/>
        <v>-1.216</v>
      </c>
      <c r="I52" s="19">
        <f t="shared" si="34"/>
        <v>184.4</v>
      </c>
      <c r="J52" s="19">
        <f t="shared" si="35"/>
        <v>11.170107765268217</v>
      </c>
      <c r="K52" s="19">
        <f t="shared" si="36"/>
        <v>0.16000000000000003</v>
      </c>
      <c r="L52" s="19">
        <f t="shared" si="37"/>
        <v>6</v>
      </c>
      <c r="M52" s="19">
        <f t="shared" si="38"/>
        <v>-4.4353791119303683</v>
      </c>
      <c r="N52" s="19">
        <f t="shared" si="39"/>
        <v>7.4614065608669407</v>
      </c>
      <c r="O52" s="19">
        <f t="shared" si="40"/>
        <v>-0.63657250576680202</v>
      </c>
      <c r="P52" s="19">
        <f t="shared" si="41"/>
        <v>-36.472917934505013</v>
      </c>
      <c r="Q52" s="19">
        <f t="shared" si="75"/>
        <v>19.709297754606364</v>
      </c>
      <c r="R52" s="19">
        <f t="shared" si="42"/>
        <v>0.35666565619351709</v>
      </c>
      <c r="S52" s="19">
        <f t="shared" si="43"/>
        <v>0.48248275584941669</v>
      </c>
      <c r="T52" s="4" t="s">
        <v>0</v>
      </c>
      <c r="U52" s="4">
        <f t="shared" si="44"/>
        <v>2601</v>
      </c>
      <c r="V52" s="19">
        <f t="shared" si="17"/>
        <v>184.75666565619352</v>
      </c>
      <c r="W52" s="19">
        <f t="shared" si="18"/>
        <v>11.652590521117633</v>
      </c>
      <c r="X52" s="8">
        <f t="shared" si="45"/>
        <v>5</v>
      </c>
      <c r="Y52" s="4">
        <f t="shared" si="19"/>
        <v>12</v>
      </c>
      <c r="Z52" s="8">
        <f t="shared" si="46"/>
        <v>1002.4</v>
      </c>
      <c r="AA52" s="4">
        <f t="shared" si="47"/>
        <v>0</v>
      </c>
      <c r="AB52" s="4">
        <f t="shared" si="48"/>
        <v>0</v>
      </c>
      <c r="AC52" s="4" t="str">
        <f t="shared" si="49"/>
        <v>G0</v>
      </c>
      <c r="AD52" s="4">
        <f t="shared" si="50"/>
        <v>0</v>
      </c>
      <c r="AE52" s="4">
        <f t="shared" si="51"/>
        <v>2.4000000000000008</v>
      </c>
      <c r="AF52" s="19">
        <f t="shared" si="52"/>
        <v>184.4</v>
      </c>
      <c r="AG52" s="19">
        <f t="shared" si="53"/>
        <v>-1.5199999999999998</v>
      </c>
      <c r="AH52" s="19">
        <f t="shared" si="54"/>
        <v>-1.216</v>
      </c>
      <c r="AI52" s="19">
        <f t="shared" si="55"/>
        <v>184.4</v>
      </c>
      <c r="AJ52" s="19">
        <f t="shared" si="56"/>
        <v>11.170107765268217</v>
      </c>
      <c r="AK52" s="19">
        <f t="shared" si="57"/>
        <v>0.16000000000000003</v>
      </c>
      <c r="AL52" s="19">
        <f t="shared" si="58"/>
        <v>6</v>
      </c>
      <c r="AM52" s="19">
        <f t="shared" si="59"/>
        <v>-4.4353791119303683</v>
      </c>
      <c r="AN52" s="19">
        <f t="shared" si="60"/>
        <v>7.4614065608669407</v>
      </c>
      <c r="AO52" s="19">
        <f t="shared" si="61"/>
        <v>-0.63657250576680202</v>
      </c>
      <c r="AP52" s="19">
        <f t="shared" si="62"/>
        <v>-36.472917934505013</v>
      </c>
      <c r="AQ52" s="19">
        <f t="shared" si="76"/>
        <v>19.709297754606364</v>
      </c>
      <c r="AR52" s="19">
        <f t="shared" si="63"/>
        <v>-0.35666565619351709</v>
      </c>
      <c r="AS52" s="19">
        <f t="shared" si="64"/>
        <v>-0.48248275584941669</v>
      </c>
      <c r="AT52" s="4" t="s">
        <v>0</v>
      </c>
      <c r="AU52" s="4">
        <f t="shared" si="65"/>
        <v>2602</v>
      </c>
      <c r="AV52" s="19">
        <f t="shared" si="20"/>
        <v>184.04333434380649</v>
      </c>
      <c r="AW52" s="19">
        <f t="shared" si="21"/>
        <v>10.687625009418801</v>
      </c>
      <c r="AX52" s="8">
        <f t="shared" si="66"/>
        <v>5</v>
      </c>
      <c r="AY52" s="4">
        <f t="shared" si="22"/>
        <v>12</v>
      </c>
      <c r="AZ52" s="8">
        <f t="shared" si="67"/>
        <v>1002.4</v>
      </c>
      <c r="BA52" s="4">
        <f t="shared" si="68"/>
        <v>0</v>
      </c>
      <c r="BB52" s="4">
        <f t="shared" si="69"/>
        <v>0</v>
      </c>
      <c r="BC52" s="4" t="str">
        <f t="shared" si="70"/>
        <v>G0</v>
      </c>
      <c r="BD52" s="4">
        <f t="shared" si="71"/>
        <v>0</v>
      </c>
      <c r="BE52" s="19">
        <f t="shared" si="23"/>
        <v>12.463068362278186</v>
      </c>
      <c r="BF52" s="19">
        <f t="shared" si="72"/>
        <v>2596.5277232039921</v>
      </c>
      <c r="BG52" s="19">
        <f t="shared" si="73"/>
        <v>-176.04603710315092</v>
      </c>
      <c r="BH52" s="1" t="str">
        <f t="shared" si="24"/>
        <v>T,2601,184.8,11.7,5,12,1002.4,0,0,G0,0</v>
      </c>
      <c r="BI52" s="1" t="str">
        <f t="shared" si="25"/>
        <v>T,2602,184.0,10.7,5,12,1002.4,0,0,G0,0</v>
      </c>
      <c r="BJ52" s="1" t="str">
        <f t="shared" si="26"/>
        <v>T,2601,184.8,11.7,5,12,1002.4,0,0,G0,0|T,2602,184.0,10.7,5,12,1002.4,0,0,G0,0|</v>
      </c>
      <c r="BK52" s="1" t="str">
        <f t="shared" si="27"/>
        <v>184.4,11.2,5.0,7.5,0.0,19.7,-36.5,19.7</v>
      </c>
      <c r="BR52" s="108"/>
      <c r="BS52" s="108"/>
    </row>
    <row r="53" spans="1:71" x14ac:dyDescent="0.2">
      <c r="A53" s="4">
        <f t="shared" si="74"/>
        <v>2.5000000000000009</v>
      </c>
      <c r="B53" s="4">
        <f t="shared" si="28"/>
        <v>25.000000000000007</v>
      </c>
      <c r="C53" s="4">
        <f t="shared" si="29"/>
        <v>1</v>
      </c>
      <c r="D53" s="4">
        <v>1</v>
      </c>
      <c r="E53" s="4">
        <f t="shared" si="30"/>
        <v>2.5000000000000009</v>
      </c>
      <c r="F53" s="19">
        <f t="shared" si="31"/>
        <v>185</v>
      </c>
      <c r="G53" s="19">
        <f t="shared" si="32"/>
        <v>-1.5</v>
      </c>
      <c r="H53" s="19">
        <f t="shared" si="33"/>
        <v>-1.2000000000000002</v>
      </c>
      <c r="I53" s="19">
        <f t="shared" si="34"/>
        <v>185</v>
      </c>
      <c r="J53" s="19">
        <f t="shared" si="35"/>
        <v>10.765222400000003</v>
      </c>
      <c r="K53" s="19">
        <f t="shared" si="36"/>
        <v>0.16000000000000003</v>
      </c>
      <c r="L53" s="19">
        <f t="shared" si="37"/>
        <v>6</v>
      </c>
      <c r="M53" s="19">
        <f t="shared" si="38"/>
        <v>-3.6541542400000027</v>
      </c>
      <c r="N53" s="19">
        <f t="shared" si="39"/>
        <v>7.0251578779206092</v>
      </c>
      <c r="O53" s="19">
        <f t="shared" si="40"/>
        <v>-0.54702963155497319</v>
      </c>
      <c r="P53" s="19">
        <f t="shared" si="41"/>
        <v>-31.342489156696406</v>
      </c>
      <c r="Q53" s="19">
        <f t="shared" si="75"/>
        <v>20.114183119874578</v>
      </c>
      <c r="R53" s="19">
        <f t="shared" si="42"/>
        <v>0.31209156891559592</v>
      </c>
      <c r="S53" s="19">
        <f t="shared" si="43"/>
        <v>0.51244399948853125</v>
      </c>
      <c r="T53" s="4" t="s">
        <v>0</v>
      </c>
      <c r="U53" s="4">
        <f t="shared" si="44"/>
        <v>2601</v>
      </c>
      <c r="V53" s="19">
        <f t="shared" si="17"/>
        <v>185.3120915689156</v>
      </c>
      <c r="W53" s="19">
        <f t="shared" si="18"/>
        <v>11.277666399488535</v>
      </c>
      <c r="X53" s="8">
        <f t="shared" si="45"/>
        <v>5</v>
      </c>
      <c r="Y53" s="4">
        <f t="shared" si="19"/>
        <v>12</v>
      </c>
      <c r="Z53" s="8">
        <f t="shared" si="46"/>
        <v>1002.5</v>
      </c>
      <c r="AA53" s="4">
        <f t="shared" si="47"/>
        <v>0</v>
      </c>
      <c r="AB53" s="4">
        <f t="shared" si="48"/>
        <v>0</v>
      </c>
      <c r="AC53" s="4" t="str">
        <f t="shared" si="49"/>
        <v>G0</v>
      </c>
      <c r="AD53" s="4">
        <f t="shared" si="50"/>
        <v>0</v>
      </c>
      <c r="AE53" s="4">
        <f t="shared" si="51"/>
        <v>2.5000000000000009</v>
      </c>
      <c r="AF53" s="19">
        <f t="shared" si="52"/>
        <v>185</v>
      </c>
      <c r="AG53" s="19">
        <f t="shared" si="53"/>
        <v>-1.5</v>
      </c>
      <c r="AH53" s="19">
        <f t="shared" si="54"/>
        <v>-1.2000000000000002</v>
      </c>
      <c r="AI53" s="19">
        <f t="shared" si="55"/>
        <v>185</v>
      </c>
      <c r="AJ53" s="19">
        <f t="shared" si="56"/>
        <v>10.765222400000003</v>
      </c>
      <c r="AK53" s="19">
        <f t="shared" si="57"/>
        <v>0.16000000000000003</v>
      </c>
      <c r="AL53" s="19">
        <f t="shared" si="58"/>
        <v>6</v>
      </c>
      <c r="AM53" s="19">
        <f t="shared" si="59"/>
        <v>-3.6541542400000027</v>
      </c>
      <c r="AN53" s="19">
        <f t="shared" si="60"/>
        <v>7.0251578779206092</v>
      </c>
      <c r="AO53" s="19">
        <f t="shared" si="61"/>
        <v>-0.54702963155497319</v>
      </c>
      <c r="AP53" s="19">
        <f t="shared" si="62"/>
        <v>-31.342489156696406</v>
      </c>
      <c r="AQ53" s="19">
        <f t="shared" si="76"/>
        <v>20.114183119874578</v>
      </c>
      <c r="AR53" s="19">
        <f t="shared" si="63"/>
        <v>-0.31209156891559592</v>
      </c>
      <c r="AS53" s="19">
        <f t="shared" si="64"/>
        <v>-0.51244399948853125</v>
      </c>
      <c r="AT53" s="4" t="s">
        <v>0</v>
      </c>
      <c r="AU53" s="4">
        <f t="shared" si="65"/>
        <v>2602</v>
      </c>
      <c r="AV53" s="19">
        <f t="shared" si="20"/>
        <v>184.6879084310844</v>
      </c>
      <c r="AW53" s="19">
        <f t="shared" si="21"/>
        <v>10.25277840051147</v>
      </c>
      <c r="AX53" s="8">
        <f t="shared" si="66"/>
        <v>5</v>
      </c>
      <c r="AY53" s="4">
        <f t="shared" si="22"/>
        <v>12</v>
      </c>
      <c r="AZ53" s="8">
        <f t="shared" si="67"/>
        <v>1002.5</v>
      </c>
      <c r="BA53" s="4">
        <f t="shared" si="68"/>
        <v>0</v>
      </c>
      <c r="BB53" s="4">
        <f t="shared" si="69"/>
        <v>0</v>
      </c>
      <c r="BC53" s="4" t="str">
        <f t="shared" si="70"/>
        <v>G0</v>
      </c>
      <c r="BD53" s="4">
        <f t="shared" si="71"/>
        <v>0</v>
      </c>
      <c r="BE53" s="19">
        <f t="shared" si="23"/>
        <v>12.106871691459434</v>
      </c>
      <c r="BF53" s="19">
        <f t="shared" si="72"/>
        <v>2596.9462748106316</v>
      </c>
      <c r="BG53" s="19">
        <f t="shared" si="73"/>
        <v>-176.03242025983477</v>
      </c>
      <c r="BH53" s="1" t="str">
        <f t="shared" si="24"/>
        <v>T,2601,185.3,11.3,5,12,1002.5,0,0,G0,0</v>
      </c>
      <c r="BI53" s="1" t="str">
        <f t="shared" si="25"/>
        <v>T,2602,184.7,10.3,5,12,1002.5,0,0,G0,0</v>
      </c>
      <c r="BJ53" s="1" t="str">
        <f t="shared" si="26"/>
        <v>T,2601,185.3,11.3,5,12,1002.5,0,0,G0,0|T,2602,184.7,10.3,5,12,1002.5,0,0,G0,0|</v>
      </c>
      <c r="BK53" s="1" t="str">
        <f t="shared" si="27"/>
        <v>185.0,10.8,5.0,7.0,0.0,20.1,-31.3,20.1</v>
      </c>
      <c r="BR53" s="108"/>
      <c r="BS53" s="108"/>
    </row>
    <row r="54" spans="1:71" x14ac:dyDescent="0.2">
      <c r="A54" s="4">
        <f t="shared" si="74"/>
        <v>2.600000000000001</v>
      </c>
      <c r="B54" s="4">
        <f t="shared" si="28"/>
        <v>26.000000000000007</v>
      </c>
      <c r="C54" s="4">
        <f t="shared" si="29"/>
        <v>1</v>
      </c>
      <c r="D54" s="4">
        <v>1</v>
      </c>
      <c r="E54" s="4">
        <f t="shared" si="30"/>
        <v>2.600000000000001</v>
      </c>
      <c r="F54" s="19">
        <f t="shared" si="31"/>
        <v>185.6</v>
      </c>
      <c r="G54" s="19">
        <f t="shared" si="32"/>
        <v>-1.48</v>
      </c>
      <c r="H54" s="19">
        <f t="shared" si="33"/>
        <v>-1.1839999999999999</v>
      </c>
      <c r="I54" s="19">
        <f t="shared" si="34"/>
        <v>185.6</v>
      </c>
      <c r="J54" s="19">
        <f t="shared" si="35"/>
        <v>10.440733570810632</v>
      </c>
      <c r="K54" s="19">
        <f t="shared" si="36"/>
        <v>0.16000000000000003</v>
      </c>
      <c r="L54" s="19">
        <f t="shared" si="37"/>
        <v>6</v>
      </c>
      <c r="M54" s="19">
        <f t="shared" si="38"/>
        <v>-2.8292064711947229</v>
      </c>
      <c r="N54" s="19">
        <f t="shared" si="39"/>
        <v>6.6335819326100207</v>
      </c>
      <c r="O54" s="19">
        <f t="shared" si="40"/>
        <v>-0.44061693219610298</v>
      </c>
      <c r="P54" s="19">
        <f t="shared" si="41"/>
        <v>-25.24549059683866</v>
      </c>
      <c r="Q54" s="19">
        <f t="shared" si="75"/>
        <v>20.438671949063949</v>
      </c>
      <c r="R54" s="19">
        <f t="shared" si="42"/>
        <v>0.25589853264221812</v>
      </c>
      <c r="S54" s="19">
        <f t="shared" si="43"/>
        <v>0.54269322917423579</v>
      </c>
      <c r="T54" s="4" t="s">
        <v>0</v>
      </c>
      <c r="U54" s="4">
        <f t="shared" si="44"/>
        <v>2601</v>
      </c>
      <c r="V54" s="19">
        <f t="shared" si="17"/>
        <v>185.85589853264221</v>
      </c>
      <c r="W54" s="19">
        <f t="shared" si="18"/>
        <v>10.983426799984867</v>
      </c>
      <c r="X54" s="8">
        <f t="shared" si="45"/>
        <v>5</v>
      </c>
      <c r="Y54" s="4">
        <f t="shared" si="19"/>
        <v>12</v>
      </c>
      <c r="Z54" s="8">
        <f t="shared" si="46"/>
        <v>1002.6</v>
      </c>
      <c r="AA54" s="4">
        <f t="shared" si="47"/>
        <v>0</v>
      </c>
      <c r="AB54" s="4">
        <f t="shared" si="48"/>
        <v>0</v>
      </c>
      <c r="AC54" s="4" t="str">
        <f t="shared" si="49"/>
        <v>G0</v>
      </c>
      <c r="AD54" s="4">
        <f t="shared" si="50"/>
        <v>0</v>
      </c>
      <c r="AE54" s="4">
        <f t="shared" si="51"/>
        <v>2.600000000000001</v>
      </c>
      <c r="AF54" s="19">
        <f t="shared" si="52"/>
        <v>185.6</v>
      </c>
      <c r="AG54" s="19">
        <f t="shared" si="53"/>
        <v>-1.48</v>
      </c>
      <c r="AH54" s="19">
        <f t="shared" si="54"/>
        <v>-1.1839999999999999</v>
      </c>
      <c r="AI54" s="19">
        <f t="shared" si="55"/>
        <v>185.6</v>
      </c>
      <c r="AJ54" s="19">
        <f t="shared" si="56"/>
        <v>10.440733570810632</v>
      </c>
      <c r="AK54" s="19">
        <f t="shared" si="57"/>
        <v>0.16000000000000003</v>
      </c>
      <c r="AL54" s="19">
        <f t="shared" si="58"/>
        <v>6</v>
      </c>
      <c r="AM54" s="19">
        <f t="shared" si="59"/>
        <v>-2.8292064711947229</v>
      </c>
      <c r="AN54" s="19">
        <f t="shared" si="60"/>
        <v>6.6335819326100207</v>
      </c>
      <c r="AO54" s="19">
        <f t="shared" si="61"/>
        <v>-0.44061693219610298</v>
      </c>
      <c r="AP54" s="19">
        <f t="shared" si="62"/>
        <v>-25.24549059683866</v>
      </c>
      <c r="AQ54" s="19">
        <f t="shared" si="76"/>
        <v>20.438671949063949</v>
      </c>
      <c r="AR54" s="19">
        <f t="shared" si="63"/>
        <v>-0.25589853264221812</v>
      </c>
      <c r="AS54" s="19">
        <f t="shared" si="64"/>
        <v>-0.54269322917423579</v>
      </c>
      <c r="AT54" s="4" t="s">
        <v>0</v>
      </c>
      <c r="AU54" s="4">
        <f t="shared" si="65"/>
        <v>2602</v>
      </c>
      <c r="AV54" s="19">
        <f t="shared" si="20"/>
        <v>185.34410146735777</v>
      </c>
      <c r="AW54" s="19">
        <f t="shared" si="21"/>
        <v>9.8980403416363973</v>
      </c>
      <c r="AX54" s="8">
        <f t="shared" si="66"/>
        <v>5</v>
      </c>
      <c r="AY54" s="4">
        <f t="shared" si="22"/>
        <v>12</v>
      </c>
      <c r="AZ54" s="8">
        <f t="shared" si="67"/>
        <v>1002.6</v>
      </c>
      <c r="BA54" s="4">
        <f t="shared" si="68"/>
        <v>0</v>
      </c>
      <c r="BB54" s="4">
        <f t="shared" si="69"/>
        <v>0</v>
      </c>
      <c r="BC54" s="4" t="str">
        <f t="shared" si="70"/>
        <v>G0</v>
      </c>
      <c r="BD54" s="4">
        <f t="shared" si="71"/>
        <v>0</v>
      </c>
      <c r="BE54" s="19">
        <f t="shared" si="23"/>
        <v>11.823666214588126</v>
      </c>
      <c r="BF54" s="19">
        <f t="shared" si="72"/>
        <v>2597.2852899770596</v>
      </c>
      <c r="BG54" s="19">
        <f t="shared" si="73"/>
        <v>-176.0184285358242</v>
      </c>
      <c r="BH54" s="1" t="str">
        <f t="shared" si="24"/>
        <v>T,2601,185.9,11.0,5,12,1002.6,0,0,G0,0</v>
      </c>
      <c r="BI54" s="1" t="str">
        <f t="shared" si="25"/>
        <v>T,2602,185.3,9.9,5,12,1002.6,0,0,G0,0</v>
      </c>
      <c r="BJ54" s="1" t="str">
        <f t="shared" si="26"/>
        <v>T,2601,185.9,11.0,5,12,1002.6,0,0,G0,0|T,2602,185.3,9.9,5,12,1002.6,0,0,G0,0|</v>
      </c>
      <c r="BK54" s="1" t="str">
        <f t="shared" si="27"/>
        <v>185.6,10.4,5.0,6.6,0.0,20.4,-25.2,20.4</v>
      </c>
      <c r="BR54" s="108"/>
      <c r="BS54" s="108"/>
    </row>
    <row r="55" spans="1:71" x14ac:dyDescent="0.2">
      <c r="A55" s="4">
        <f t="shared" si="74"/>
        <v>2.7000000000000011</v>
      </c>
      <c r="B55" s="4">
        <f t="shared" si="28"/>
        <v>27.000000000000011</v>
      </c>
      <c r="C55" s="4">
        <f t="shared" si="29"/>
        <v>1</v>
      </c>
      <c r="D55" s="4">
        <v>1</v>
      </c>
      <c r="E55" s="4">
        <f t="shared" si="30"/>
        <v>2.7000000000000011</v>
      </c>
      <c r="F55" s="19">
        <f t="shared" si="31"/>
        <v>186.20000000000002</v>
      </c>
      <c r="G55" s="19">
        <f t="shared" si="32"/>
        <v>-1.4599999999999995</v>
      </c>
      <c r="H55" s="19">
        <f t="shared" si="33"/>
        <v>-1.1679999999999997</v>
      </c>
      <c r="I55" s="19">
        <f t="shared" si="34"/>
        <v>186.20000000000002</v>
      </c>
      <c r="J55" s="19">
        <f t="shared" si="35"/>
        <v>10.20049767724683</v>
      </c>
      <c r="K55" s="19">
        <f t="shared" si="36"/>
        <v>0.16000000000000003</v>
      </c>
      <c r="L55" s="19">
        <f t="shared" si="37"/>
        <v>6</v>
      </c>
      <c r="M55" s="19">
        <f t="shared" si="38"/>
        <v>-1.9707390063538188</v>
      </c>
      <c r="N55" s="19">
        <f t="shared" si="39"/>
        <v>6.315363190756683</v>
      </c>
      <c r="O55" s="19">
        <f t="shared" si="40"/>
        <v>-0.31735500270664735</v>
      </c>
      <c r="P55" s="19">
        <f t="shared" si="41"/>
        <v>-18.183102262453708</v>
      </c>
      <c r="Q55" s="19">
        <f t="shared" si="75"/>
        <v>20.678907842627751</v>
      </c>
      <c r="R55" s="19">
        <f t="shared" si="42"/>
        <v>0.18723284284630592</v>
      </c>
      <c r="S55" s="19">
        <f t="shared" si="43"/>
        <v>0.57003847463104673</v>
      </c>
      <c r="T55" s="4" t="s">
        <v>0</v>
      </c>
      <c r="U55" s="4">
        <f t="shared" si="44"/>
        <v>2601</v>
      </c>
      <c r="V55" s="19">
        <f t="shared" si="17"/>
        <v>186.38723284284632</v>
      </c>
      <c r="W55" s="19">
        <f t="shared" si="18"/>
        <v>10.770536151877877</v>
      </c>
      <c r="X55" s="8">
        <f t="shared" si="45"/>
        <v>5</v>
      </c>
      <c r="Y55" s="4">
        <f t="shared" si="19"/>
        <v>12</v>
      </c>
      <c r="Z55" s="8">
        <f t="shared" si="46"/>
        <v>1002.7</v>
      </c>
      <c r="AA55" s="4">
        <f t="shared" si="47"/>
        <v>0</v>
      </c>
      <c r="AB55" s="4">
        <f t="shared" si="48"/>
        <v>0</v>
      </c>
      <c r="AC55" s="4" t="str">
        <f t="shared" si="49"/>
        <v>G0</v>
      </c>
      <c r="AD55" s="4">
        <f t="shared" si="50"/>
        <v>0</v>
      </c>
      <c r="AE55" s="4">
        <f t="shared" si="51"/>
        <v>2.7000000000000011</v>
      </c>
      <c r="AF55" s="19">
        <f t="shared" si="52"/>
        <v>186.20000000000002</v>
      </c>
      <c r="AG55" s="19">
        <f t="shared" si="53"/>
        <v>-1.4599999999999995</v>
      </c>
      <c r="AH55" s="19">
        <f t="shared" si="54"/>
        <v>-1.1679999999999997</v>
      </c>
      <c r="AI55" s="19">
        <f t="shared" si="55"/>
        <v>186.20000000000002</v>
      </c>
      <c r="AJ55" s="19">
        <f t="shared" si="56"/>
        <v>10.20049767724683</v>
      </c>
      <c r="AK55" s="19">
        <f t="shared" si="57"/>
        <v>0.16000000000000003</v>
      </c>
      <c r="AL55" s="19">
        <f t="shared" si="58"/>
        <v>6</v>
      </c>
      <c r="AM55" s="19">
        <f t="shared" si="59"/>
        <v>-1.9707390063538188</v>
      </c>
      <c r="AN55" s="19">
        <f t="shared" si="60"/>
        <v>6.315363190756683</v>
      </c>
      <c r="AO55" s="19">
        <f t="shared" si="61"/>
        <v>-0.31735500270664735</v>
      </c>
      <c r="AP55" s="19">
        <f t="shared" si="62"/>
        <v>-18.183102262453708</v>
      </c>
      <c r="AQ55" s="19">
        <f t="shared" si="76"/>
        <v>20.678907842627751</v>
      </c>
      <c r="AR55" s="19">
        <f t="shared" si="63"/>
        <v>-0.18723284284630592</v>
      </c>
      <c r="AS55" s="19">
        <f t="shared" si="64"/>
        <v>-0.57003847463104673</v>
      </c>
      <c r="AT55" s="4" t="s">
        <v>0</v>
      </c>
      <c r="AU55" s="4">
        <f t="shared" si="65"/>
        <v>2602</v>
      </c>
      <c r="AV55" s="19">
        <f t="shared" si="20"/>
        <v>186.01276715715372</v>
      </c>
      <c r="AW55" s="19">
        <f t="shared" si="21"/>
        <v>9.630459202615782</v>
      </c>
      <c r="AX55" s="8">
        <f t="shared" si="66"/>
        <v>5</v>
      </c>
      <c r="AY55" s="4">
        <f t="shared" si="22"/>
        <v>12</v>
      </c>
      <c r="AZ55" s="8">
        <f t="shared" si="67"/>
        <v>1002.7</v>
      </c>
      <c r="BA55" s="4">
        <f t="shared" si="68"/>
        <v>0</v>
      </c>
      <c r="BB55" s="4">
        <f t="shared" si="69"/>
        <v>0</v>
      </c>
      <c r="BC55" s="4" t="str">
        <f t="shared" si="70"/>
        <v>G0</v>
      </c>
      <c r="BD55" s="4">
        <f t="shared" si="71"/>
        <v>0</v>
      </c>
      <c r="BE55" s="19">
        <f t="shared" si="23"/>
        <v>11.615386072223298</v>
      </c>
      <c r="BF55" s="19">
        <f t="shared" si="72"/>
        <v>2597.5441779089178</v>
      </c>
      <c r="BG55" s="19">
        <f t="shared" si="73"/>
        <v>-176.00404098563897</v>
      </c>
      <c r="BH55" s="1" t="str">
        <f t="shared" si="24"/>
        <v>T,2601,186.4,10.8,5,12,1002.7,0,0,G0,0</v>
      </c>
      <c r="BI55" s="1" t="str">
        <f t="shared" si="25"/>
        <v>T,2602,186.0,9.6,5,12,1002.7,0,0,G0,0</v>
      </c>
      <c r="BJ55" s="1" t="str">
        <f t="shared" si="26"/>
        <v>T,2601,186.4,10.8,5,12,1002.7,0,0,G0,0|T,2602,186.0,9.6,5,12,1002.7,0,0,G0,0|</v>
      </c>
      <c r="BK55" s="1" t="str">
        <f t="shared" si="27"/>
        <v>186.2,10.2,5.0,6.3,0.0,20.7,-18.2,20.7</v>
      </c>
      <c r="BR55" s="108"/>
      <c r="BS55" s="108"/>
    </row>
    <row r="56" spans="1:71" x14ac:dyDescent="0.2">
      <c r="A56" s="4">
        <f t="shared" si="74"/>
        <v>2.8000000000000012</v>
      </c>
      <c r="B56" s="4">
        <f t="shared" si="28"/>
        <v>28.000000000000011</v>
      </c>
      <c r="C56" s="4">
        <f t="shared" si="29"/>
        <v>1</v>
      </c>
      <c r="D56" s="4">
        <v>1</v>
      </c>
      <c r="E56" s="4">
        <f t="shared" si="30"/>
        <v>2.8000000000000012</v>
      </c>
      <c r="F56" s="19">
        <f t="shared" si="31"/>
        <v>186.8</v>
      </c>
      <c r="G56" s="19">
        <f t="shared" si="32"/>
        <v>-1.4399999999999995</v>
      </c>
      <c r="H56" s="19">
        <f t="shared" si="33"/>
        <v>-1.1519999999999997</v>
      </c>
      <c r="I56" s="19">
        <f t="shared" si="34"/>
        <v>186.8</v>
      </c>
      <c r="J56" s="19">
        <f t="shared" si="35"/>
        <v>10.047384811280743</v>
      </c>
      <c r="K56" s="19">
        <f t="shared" si="36"/>
        <v>0.16000000000000003</v>
      </c>
      <c r="L56" s="19">
        <f t="shared" si="37"/>
        <v>6</v>
      </c>
      <c r="M56" s="19">
        <f t="shared" si="38"/>
        <v>-1.0882784670442103</v>
      </c>
      <c r="N56" s="19">
        <f t="shared" si="39"/>
        <v>6.0978971803263535</v>
      </c>
      <c r="O56" s="19">
        <f t="shared" si="40"/>
        <v>-0.17942905974919462</v>
      </c>
      <c r="P56" s="19">
        <f t="shared" si="41"/>
        <v>-10.280527845629528</v>
      </c>
      <c r="Q56" s="19">
        <f t="shared" si="75"/>
        <v>20.832020708593838</v>
      </c>
      <c r="R56" s="19">
        <f t="shared" si="42"/>
        <v>0.10708069698734736</v>
      </c>
      <c r="S56" s="19">
        <f t="shared" si="43"/>
        <v>0.59036744857139933</v>
      </c>
      <c r="T56" s="4" t="s">
        <v>0</v>
      </c>
      <c r="U56" s="4">
        <f t="shared" si="44"/>
        <v>2601</v>
      </c>
      <c r="V56" s="19">
        <f t="shared" si="17"/>
        <v>186.90708069698735</v>
      </c>
      <c r="W56" s="19">
        <f t="shared" si="18"/>
        <v>10.637752259852142</v>
      </c>
      <c r="X56" s="8">
        <f t="shared" si="45"/>
        <v>5</v>
      </c>
      <c r="Y56" s="4">
        <f t="shared" si="19"/>
        <v>12</v>
      </c>
      <c r="Z56" s="8">
        <f t="shared" si="46"/>
        <v>1002.8</v>
      </c>
      <c r="AA56" s="4">
        <f t="shared" si="47"/>
        <v>0</v>
      </c>
      <c r="AB56" s="4">
        <f t="shared" si="48"/>
        <v>0</v>
      </c>
      <c r="AC56" s="4" t="str">
        <f t="shared" si="49"/>
        <v>G0</v>
      </c>
      <c r="AD56" s="4">
        <f t="shared" si="50"/>
        <v>0</v>
      </c>
      <c r="AE56" s="4">
        <f t="shared" si="51"/>
        <v>2.8000000000000012</v>
      </c>
      <c r="AF56" s="19">
        <f t="shared" si="52"/>
        <v>186.8</v>
      </c>
      <c r="AG56" s="19">
        <f t="shared" si="53"/>
        <v>-1.4399999999999995</v>
      </c>
      <c r="AH56" s="19">
        <f t="shared" si="54"/>
        <v>-1.1519999999999997</v>
      </c>
      <c r="AI56" s="19">
        <f t="shared" si="55"/>
        <v>186.8</v>
      </c>
      <c r="AJ56" s="19">
        <f t="shared" si="56"/>
        <v>10.047384811280743</v>
      </c>
      <c r="AK56" s="19">
        <f t="shared" si="57"/>
        <v>0.16000000000000003</v>
      </c>
      <c r="AL56" s="19">
        <f t="shared" si="58"/>
        <v>6</v>
      </c>
      <c r="AM56" s="19">
        <f t="shared" si="59"/>
        <v>-1.0882784670442103</v>
      </c>
      <c r="AN56" s="19">
        <f t="shared" si="60"/>
        <v>6.0978971803263535</v>
      </c>
      <c r="AO56" s="19">
        <f t="shared" si="61"/>
        <v>-0.17942905974919462</v>
      </c>
      <c r="AP56" s="19">
        <f t="shared" si="62"/>
        <v>-10.280527845629528</v>
      </c>
      <c r="AQ56" s="19">
        <f t="shared" si="76"/>
        <v>20.832020708593838</v>
      </c>
      <c r="AR56" s="19">
        <f t="shared" si="63"/>
        <v>-0.10708069698734736</v>
      </c>
      <c r="AS56" s="19">
        <f t="shared" si="64"/>
        <v>-0.59036744857139933</v>
      </c>
      <c r="AT56" s="4" t="s">
        <v>0</v>
      </c>
      <c r="AU56" s="4">
        <f t="shared" si="65"/>
        <v>2602</v>
      </c>
      <c r="AV56" s="19">
        <f t="shared" si="20"/>
        <v>186.69291930301267</v>
      </c>
      <c r="AW56" s="19">
        <f t="shared" si="21"/>
        <v>9.4570173627093439</v>
      </c>
      <c r="AX56" s="8">
        <f t="shared" si="66"/>
        <v>5</v>
      </c>
      <c r="AY56" s="4">
        <f t="shared" si="22"/>
        <v>12</v>
      </c>
      <c r="AZ56" s="8">
        <f t="shared" si="67"/>
        <v>1002.8</v>
      </c>
      <c r="BA56" s="4">
        <f t="shared" si="68"/>
        <v>0</v>
      </c>
      <c r="BB56" s="4">
        <f t="shared" si="69"/>
        <v>0</v>
      </c>
      <c r="BC56" s="4" t="str">
        <f t="shared" si="70"/>
        <v>G0</v>
      </c>
      <c r="BD56" s="4">
        <f t="shared" si="71"/>
        <v>0</v>
      </c>
      <c r="BE56" s="19">
        <f t="shared" si="23"/>
        <v>11.483291270639491</v>
      </c>
      <c r="BF56" s="19">
        <f t="shared" si="72"/>
        <v>2597.7241223689866</v>
      </c>
      <c r="BG56" s="19">
        <f t="shared" si="73"/>
        <v>-175.98928001022821</v>
      </c>
      <c r="BH56" s="1" t="str">
        <f t="shared" si="24"/>
        <v>T,2601,186.9,10.6,5,12,1002.8,0,0,G0,0</v>
      </c>
      <c r="BI56" s="1" t="str">
        <f t="shared" si="25"/>
        <v>T,2602,186.7,9.5,5,12,1002.8,0,0,G0,0</v>
      </c>
      <c r="BJ56" s="1" t="str">
        <f t="shared" si="26"/>
        <v>T,2601,186.9,10.6,5,12,1002.8,0,0,G0,0|T,2602,186.7,9.5,5,12,1002.8,0,0,G0,0|</v>
      </c>
      <c r="BK56" s="1" t="str">
        <f t="shared" si="27"/>
        <v>186.8,10.0,5.0,6.1,0.0,20.8,-10.3,20.8</v>
      </c>
      <c r="BR56" s="108"/>
      <c r="BS56" s="108"/>
    </row>
    <row r="57" spans="1:71" x14ac:dyDescent="0.2">
      <c r="A57" s="4">
        <f t="shared" si="74"/>
        <v>2.9000000000000012</v>
      </c>
      <c r="B57" s="4">
        <f t="shared" si="28"/>
        <v>29.000000000000011</v>
      </c>
      <c r="C57" s="4">
        <f t="shared" si="29"/>
        <v>1</v>
      </c>
      <c r="D57" s="4">
        <v>1</v>
      </c>
      <c r="E57" s="4">
        <f t="shared" si="30"/>
        <v>2.9000000000000012</v>
      </c>
      <c r="F57" s="19">
        <f t="shared" si="31"/>
        <v>187.4</v>
      </c>
      <c r="G57" s="19">
        <f t="shared" si="32"/>
        <v>-1.42</v>
      </c>
      <c r="H57" s="19">
        <f t="shared" si="33"/>
        <v>-1.1359999999999999</v>
      </c>
      <c r="I57" s="19">
        <f t="shared" si="34"/>
        <v>187.4</v>
      </c>
      <c r="J57" s="19">
        <f t="shared" si="35"/>
        <v>9.9833453189247869</v>
      </c>
      <c r="K57" s="19">
        <f t="shared" si="36"/>
        <v>0.16000000000000003</v>
      </c>
      <c r="L57" s="19">
        <f t="shared" si="37"/>
        <v>6</v>
      </c>
      <c r="M57" s="19">
        <f t="shared" si="38"/>
        <v>-0.19069677219080705</v>
      </c>
      <c r="N57" s="19">
        <f t="shared" si="39"/>
        <v>6.0030296733336241</v>
      </c>
      <c r="O57" s="19">
        <f t="shared" si="40"/>
        <v>-3.1772100091263814E-2</v>
      </c>
      <c r="P57" s="19">
        <f t="shared" si="41"/>
        <v>-1.8204072414966341</v>
      </c>
      <c r="Q57" s="19">
        <f t="shared" si="75"/>
        <v>20.896060200949794</v>
      </c>
      <c r="R57" s="19">
        <f t="shared" si="42"/>
        <v>1.9060052930064093E-2</v>
      </c>
      <c r="S57" s="19">
        <f t="shared" si="43"/>
        <v>0.59969718557143747</v>
      </c>
      <c r="T57" s="4" t="s">
        <v>0</v>
      </c>
      <c r="U57" s="4">
        <f t="shared" si="44"/>
        <v>2601</v>
      </c>
      <c r="V57" s="19">
        <f t="shared" si="17"/>
        <v>187.41906005293006</v>
      </c>
      <c r="W57" s="19">
        <f t="shared" si="18"/>
        <v>10.583042504496225</v>
      </c>
      <c r="X57" s="8">
        <f t="shared" si="45"/>
        <v>5</v>
      </c>
      <c r="Y57" s="4">
        <f t="shared" si="19"/>
        <v>12</v>
      </c>
      <c r="Z57" s="8">
        <f t="shared" si="46"/>
        <v>1002.9</v>
      </c>
      <c r="AA57" s="4">
        <f t="shared" si="47"/>
        <v>0</v>
      </c>
      <c r="AB57" s="4">
        <f t="shared" si="48"/>
        <v>0</v>
      </c>
      <c r="AC57" s="4" t="str">
        <f t="shared" si="49"/>
        <v>G0</v>
      </c>
      <c r="AD57" s="4">
        <f t="shared" si="50"/>
        <v>0</v>
      </c>
      <c r="AE57" s="4">
        <f t="shared" si="51"/>
        <v>2.9000000000000012</v>
      </c>
      <c r="AF57" s="19">
        <f t="shared" si="52"/>
        <v>187.4</v>
      </c>
      <c r="AG57" s="19">
        <f t="shared" si="53"/>
        <v>-1.42</v>
      </c>
      <c r="AH57" s="19">
        <f t="shared" si="54"/>
        <v>-1.1359999999999999</v>
      </c>
      <c r="AI57" s="19">
        <f t="shared" si="55"/>
        <v>187.4</v>
      </c>
      <c r="AJ57" s="19">
        <f t="shared" si="56"/>
        <v>9.9833453189247869</v>
      </c>
      <c r="AK57" s="19">
        <f t="shared" si="57"/>
        <v>0.16000000000000003</v>
      </c>
      <c r="AL57" s="19">
        <f t="shared" si="58"/>
        <v>6</v>
      </c>
      <c r="AM57" s="19">
        <f t="shared" si="59"/>
        <v>-0.19069677219080705</v>
      </c>
      <c r="AN57" s="19">
        <f t="shared" si="60"/>
        <v>6.0030296733336241</v>
      </c>
      <c r="AO57" s="19">
        <f t="shared" si="61"/>
        <v>-3.1772100091263814E-2</v>
      </c>
      <c r="AP57" s="19">
        <f t="shared" si="62"/>
        <v>-1.8204072414966341</v>
      </c>
      <c r="AQ57" s="19">
        <f t="shared" si="76"/>
        <v>20.896060200949794</v>
      </c>
      <c r="AR57" s="19">
        <f t="shared" si="63"/>
        <v>-1.9060052930064093E-2</v>
      </c>
      <c r="AS57" s="19">
        <f t="shared" si="64"/>
        <v>-0.59969718557143747</v>
      </c>
      <c r="AT57" s="4" t="s">
        <v>0</v>
      </c>
      <c r="AU57" s="4">
        <f t="shared" si="65"/>
        <v>2602</v>
      </c>
      <c r="AV57" s="19">
        <f t="shared" si="20"/>
        <v>187.38093994706995</v>
      </c>
      <c r="AW57" s="19">
        <f t="shared" si="21"/>
        <v>9.3836481333533488</v>
      </c>
      <c r="AX57" s="8">
        <f t="shared" si="66"/>
        <v>5</v>
      </c>
      <c r="AY57" s="4">
        <f t="shared" si="22"/>
        <v>12</v>
      </c>
      <c r="AZ57" s="8">
        <f t="shared" si="67"/>
        <v>1002.9</v>
      </c>
      <c r="BA57" s="4">
        <f t="shared" si="68"/>
        <v>0</v>
      </c>
      <c r="BB57" s="4">
        <f t="shared" si="69"/>
        <v>0</v>
      </c>
      <c r="BC57" s="4" t="str">
        <f t="shared" si="70"/>
        <v>G0</v>
      </c>
      <c r="BD57" s="4">
        <f t="shared" si="71"/>
        <v>0</v>
      </c>
      <c r="BE57" s="19">
        <f t="shared" si="23"/>
        <v>11.428198163089469</v>
      </c>
      <c r="BF57" s="19">
        <f t="shared" si="72"/>
        <v>2597.826910102217</v>
      </c>
      <c r="BG57" s="19">
        <f t="shared" si="73"/>
        <v>-175.97422708615147</v>
      </c>
      <c r="BH57" s="1" t="str">
        <f t="shared" si="24"/>
        <v>T,2601,187.4,10.6,5,12,1002.9,0,0,G0,0</v>
      </c>
      <c r="BI57" s="1" t="str">
        <f t="shared" si="25"/>
        <v>T,2602,187.4,9.4,5,12,1002.9,0,0,G0,0</v>
      </c>
      <c r="BJ57" s="1" t="str">
        <f t="shared" si="26"/>
        <v>T,2601,187.4,10.6,5,12,1002.9,0,0,G0,0|T,2602,187.4,9.4,5,12,1002.9,0,0,G0,0|</v>
      </c>
      <c r="BK57" s="1" t="str">
        <f t="shared" si="27"/>
        <v>187.4,10.0,5.0,6.0,0.0,20.9,-1.8,20.9</v>
      </c>
      <c r="BR57" s="108"/>
      <c r="BS57" s="108"/>
    </row>
    <row r="58" spans="1:71" x14ac:dyDescent="0.2">
      <c r="A58" s="4">
        <f t="shared" si="74"/>
        <v>3.0000000000000013</v>
      </c>
      <c r="B58" s="4">
        <f t="shared" si="28"/>
        <v>30.000000000000011</v>
      </c>
      <c r="C58" s="4">
        <f t="shared" si="29"/>
        <v>1</v>
      </c>
      <c r="D58" s="4">
        <v>1</v>
      </c>
      <c r="E58" s="4">
        <f t="shared" si="30"/>
        <v>3.0000000000000013</v>
      </c>
      <c r="F58" s="19">
        <f t="shared" si="31"/>
        <v>188</v>
      </c>
      <c r="G58" s="19">
        <f t="shared" si="32"/>
        <v>-1.4</v>
      </c>
      <c r="H58" s="19">
        <f t="shared" si="33"/>
        <v>-1.1199999999999999</v>
      </c>
      <c r="I58" s="19">
        <f t="shared" si="34"/>
        <v>188</v>
      </c>
      <c r="J58" s="19">
        <f t="shared" si="35"/>
        <v>10.009474189066268</v>
      </c>
      <c r="K58" s="19">
        <f t="shared" si="36"/>
        <v>0.16000000000000003</v>
      </c>
      <c r="L58" s="19">
        <f t="shared" si="37"/>
        <v>6</v>
      </c>
      <c r="M58" s="19">
        <f t="shared" si="38"/>
        <v>0.7137672829338032</v>
      </c>
      <c r="N58" s="19">
        <f t="shared" si="39"/>
        <v>6.0423061602493053</v>
      </c>
      <c r="O58" s="19">
        <f t="shared" si="40"/>
        <v>0.11840476052033416</v>
      </c>
      <c r="P58" s="19">
        <f t="shared" si="41"/>
        <v>6.7840930520723806</v>
      </c>
      <c r="Q58" s="19">
        <f t="shared" si="75"/>
        <v>20.922189071091275</v>
      </c>
      <c r="R58" s="19">
        <f t="shared" si="42"/>
        <v>-7.0876972864713603E-2</v>
      </c>
      <c r="S58" s="19">
        <f t="shared" si="43"/>
        <v>0.59579900530089391</v>
      </c>
      <c r="T58" s="4" t="s">
        <v>0</v>
      </c>
      <c r="U58" s="4">
        <f t="shared" si="44"/>
        <v>2601</v>
      </c>
      <c r="V58" s="19">
        <f t="shared" si="17"/>
        <v>187.92912302713529</v>
      </c>
      <c r="W58" s="19">
        <f t="shared" si="18"/>
        <v>10.605273194367161</v>
      </c>
      <c r="X58" s="8">
        <f t="shared" si="45"/>
        <v>5</v>
      </c>
      <c r="Y58" s="4">
        <f t="shared" si="19"/>
        <v>12</v>
      </c>
      <c r="Z58" s="8">
        <f t="shared" si="46"/>
        <v>1003</v>
      </c>
      <c r="AA58" s="4">
        <f t="shared" si="47"/>
        <v>0</v>
      </c>
      <c r="AB58" s="4">
        <f t="shared" si="48"/>
        <v>0</v>
      </c>
      <c r="AC58" s="4" t="str">
        <f t="shared" si="49"/>
        <v>G0</v>
      </c>
      <c r="AD58" s="4">
        <f t="shared" si="50"/>
        <v>0</v>
      </c>
      <c r="AE58" s="4">
        <f t="shared" si="51"/>
        <v>3.0000000000000013</v>
      </c>
      <c r="AF58" s="19">
        <f t="shared" si="52"/>
        <v>188</v>
      </c>
      <c r="AG58" s="19">
        <f t="shared" si="53"/>
        <v>-1.4</v>
      </c>
      <c r="AH58" s="19">
        <f t="shared" si="54"/>
        <v>-1.1199999999999999</v>
      </c>
      <c r="AI58" s="19">
        <f t="shared" si="55"/>
        <v>188</v>
      </c>
      <c r="AJ58" s="19">
        <f t="shared" si="56"/>
        <v>10.009474189066268</v>
      </c>
      <c r="AK58" s="19">
        <f t="shared" si="57"/>
        <v>0.16000000000000003</v>
      </c>
      <c r="AL58" s="19">
        <f t="shared" si="58"/>
        <v>6</v>
      </c>
      <c r="AM58" s="19">
        <f t="shared" si="59"/>
        <v>0.7137672829338032</v>
      </c>
      <c r="AN58" s="19">
        <f t="shared" si="60"/>
        <v>6.0423061602493053</v>
      </c>
      <c r="AO58" s="19">
        <f t="shared" si="61"/>
        <v>0.11840476052033416</v>
      </c>
      <c r="AP58" s="19">
        <f t="shared" si="62"/>
        <v>6.7840930520723806</v>
      </c>
      <c r="AQ58" s="19">
        <f t="shared" si="76"/>
        <v>20.922189071091275</v>
      </c>
      <c r="AR58" s="19">
        <f t="shared" si="63"/>
        <v>7.0876972864713603E-2</v>
      </c>
      <c r="AS58" s="19">
        <f t="shared" si="64"/>
        <v>-0.59579900530089391</v>
      </c>
      <c r="AT58" s="4" t="s">
        <v>0</v>
      </c>
      <c r="AU58" s="4">
        <f t="shared" si="65"/>
        <v>2602</v>
      </c>
      <c r="AV58" s="19">
        <f t="shared" si="20"/>
        <v>188.07087697286471</v>
      </c>
      <c r="AW58" s="19">
        <f t="shared" si="21"/>
        <v>9.413675183765374</v>
      </c>
      <c r="AX58" s="8">
        <f t="shared" si="66"/>
        <v>5</v>
      </c>
      <c r="AY58" s="4">
        <f t="shared" si="22"/>
        <v>12</v>
      </c>
      <c r="AZ58" s="8">
        <f t="shared" si="67"/>
        <v>1003</v>
      </c>
      <c r="BA58" s="4">
        <f t="shared" si="68"/>
        <v>0</v>
      </c>
      <c r="BB58" s="4">
        <f t="shared" si="69"/>
        <v>0</v>
      </c>
      <c r="BC58" s="4" t="str">
        <f t="shared" si="70"/>
        <v>G0</v>
      </c>
      <c r="BD58" s="4">
        <f t="shared" si="71"/>
        <v>0</v>
      </c>
      <c r="BE58" s="19">
        <f t="shared" si="23"/>
        <v>11.450665561489542</v>
      </c>
      <c r="BF58" s="19">
        <f t="shared" si="72"/>
        <v>2597.8532630061409</v>
      </c>
      <c r="BG58" s="19">
        <f t="shared" si="73"/>
        <v>-175.95901361578927</v>
      </c>
      <c r="BH58" s="1" t="str">
        <f t="shared" si="24"/>
        <v>T,2601,187.9,10.6,5,12,1003.0,0,0,G0,0</v>
      </c>
      <c r="BI58" s="1" t="str">
        <f t="shared" si="25"/>
        <v>T,2602,188.1,9.4,5,12,1003.0,0,0,G0,0</v>
      </c>
      <c r="BJ58" s="1" t="str">
        <f t="shared" si="26"/>
        <v>T,2601,187.9,10.6,5,12,1003.0,0,0,G0,0|T,2602,188.1,9.4,5,12,1003.0,0,0,G0,0|</v>
      </c>
      <c r="BK58" s="1" t="str">
        <f t="shared" si="27"/>
        <v>188.0,10.0,5.0,6.0,0.0,20.9,6.8,20.9</v>
      </c>
      <c r="BR58" s="108"/>
      <c r="BS58" s="108"/>
    </row>
    <row r="59" spans="1:71" x14ac:dyDescent="0.2">
      <c r="A59" s="4">
        <f t="shared" si="74"/>
        <v>3.1000000000000014</v>
      </c>
      <c r="B59" s="4">
        <f t="shared" si="28"/>
        <v>31.000000000000014</v>
      </c>
      <c r="C59" s="4">
        <f t="shared" si="29"/>
        <v>1</v>
      </c>
      <c r="D59" s="4">
        <v>1</v>
      </c>
      <c r="E59" s="4">
        <f t="shared" si="30"/>
        <v>3.1000000000000014</v>
      </c>
      <c r="F59" s="19">
        <f t="shared" si="31"/>
        <v>188.60000000000002</v>
      </c>
      <c r="G59" s="19">
        <f t="shared" si="32"/>
        <v>-1.3799999999999992</v>
      </c>
      <c r="H59" s="19">
        <f t="shared" si="33"/>
        <v>-1.1039999999999994</v>
      </c>
      <c r="I59" s="19">
        <f t="shared" si="34"/>
        <v>188.60000000000002</v>
      </c>
      <c r="J59" s="19">
        <f t="shared" si="35"/>
        <v>10.126073299284755</v>
      </c>
      <c r="K59" s="19">
        <f t="shared" si="36"/>
        <v>0.16000000000000003</v>
      </c>
      <c r="L59" s="19">
        <f t="shared" si="37"/>
        <v>6</v>
      </c>
      <c r="M59" s="19">
        <f t="shared" si="38"/>
        <v>1.617486745361163</v>
      </c>
      <c r="N59" s="19">
        <f t="shared" si="39"/>
        <v>6.2141985300937277</v>
      </c>
      <c r="O59" s="19">
        <f t="shared" si="40"/>
        <v>0.26332137877114037</v>
      </c>
      <c r="P59" s="19">
        <f t="shared" si="41"/>
        <v>15.087203659152095</v>
      </c>
      <c r="Q59" s="19">
        <f t="shared" si="75"/>
        <v>21.038788181309762</v>
      </c>
      <c r="R59" s="19">
        <f t="shared" si="42"/>
        <v>-0.15617332509041351</v>
      </c>
      <c r="S59" s="19">
        <f t="shared" si="43"/>
        <v>0.5793184724572521</v>
      </c>
      <c r="T59" s="4" t="s">
        <v>0</v>
      </c>
      <c r="U59" s="4">
        <f t="shared" si="44"/>
        <v>2601</v>
      </c>
      <c r="V59" s="19">
        <f t="shared" si="17"/>
        <v>188.44382667490962</v>
      </c>
      <c r="W59" s="19">
        <f t="shared" si="18"/>
        <v>10.705391771742008</v>
      </c>
      <c r="X59" s="8">
        <f t="shared" si="45"/>
        <v>5</v>
      </c>
      <c r="Y59" s="4">
        <f t="shared" si="19"/>
        <v>12</v>
      </c>
      <c r="Z59" s="8">
        <f t="shared" si="46"/>
        <v>1003.1</v>
      </c>
      <c r="AA59" s="4">
        <f t="shared" si="47"/>
        <v>0</v>
      </c>
      <c r="AB59" s="4">
        <f t="shared" si="48"/>
        <v>0</v>
      </c>
      <c r="AC59" s="4" t="str">
        <f t="shared" si="49"/>
        <v>G0</v>
      </c>
      <c r="AD59" s="4">
        <f t="shared" si="50"/>
        <v>0</v>
      </c>
      <c r="AE59" s="4">
        <f t="shared" si="51"/>
        <v>3.1000000000000014</v>
      </c>
      <c r="AF59" s="19">
        <f t="shared" si="52"/>
        <v>188.60000000000002</v>
      </c>
      <c r="AG59" s="19">
        <f t="shared" si="53"/>
        <v>-1.3799999999999992</v>
      </c>
      <c r="AH59" s="19">
        <f t="shared" si="54"/>
        <v>-1.1039999999999994</v>
      </c>
      <c r="AI59" s="19">
        <f t="shared" si="55"/>
        <v>188.60000000000002</v>
      </c>
      <c r="AJ59" s="19">
        <f t="shared" si="56"/>
        <v>10.126073299284755</v>
      </c>
      <c r="AK59" s="19">
        <f t="shared" si="57"/>
        <v>0.16000000000000003</v>
      </c>
      <c r="AL59" s="19">
        <f t="shared" si="58"/>
        <v>6</v>
      </c>
      <c r="AM59" s="19">
        <f t="shared" si="59"/>
        <v>1.617486745361163</v>
      </c>
      <c r="AN59" s="19">
        <f t="shared" si="60"/>
        <v>6.2141985300937277</v>
      </c>
      <c r="AO59" s="19">
        <f t="shared" si="61"/>
        <v>0.26332137877114037</v>
      </c>
      <c r="AP59" s="19">
        <f t="shared" si="62"/>
        <v>15.087203659152095</v>
      </c>
      <c r="AQ59" s="19">
        <f t="shared" si="76"/>
        <v>21.038788181309762</v>
      </c>
      <c r="AR59" s="19">
        <f t="shared" si="63"/>
        <v>0.15617332509041351</v>
      </c>
      <c r="AS59" s="19">
        <f t="shared" si="64"/>
        <v>-0.5793184724572521</v>
      </c>
      <c r="AT59" s="4" t="s">
        <v>0</v>
      </c>
      <c r="AU59" s="4">
        <f t="shared" si="65"/>
        <v>2602</v>
      </c>
      <c r="AV59" s="19">
        <f t="shared" si="20"/>
        <v>188.75617332509043</v>
      </c>
      <c r="AW59" s="19">
        <f t="shared" si="21"/>
        <v>9.5467548268275024</v>
      </c>
      <c r="AX59" s="8">
        <f t="shared" si="66"/>
        <v>5</v>
      </c>
      <c r="AY59" s="4">
        <f t="shared" si="22"/>
        <v>12</v>
      </c>
      <c r="AZ59" s="8">
        <f t="shared" si="67"/>
        <v>1003.1</v>
      </c>
      <c r="BA59" s="4">
        <f t="shared" si="68"/>
        <v>0</v>
      </c>
      <c r="BB59" s="4">
        <f t="shared" si="69"/>
        <v>0</v>
      </c>
      <c r="BC59" s="4" t="str">
        <f t="shared" si="70"/>
        <v>G0</v>
      </c>
      <c r="BD59" s="4">
        <f t="shared" si="71"/>
        <v>0</v>
      </c>
      <c r="BE59" s="19">
        <f t="shared" si="23"/>
        <v>11.551113236684875</v>
      </c>
      <c r="BF59" s="19">
        <f t="shared" si="72"/>
        <v>2597.8017780169298</v>
      </c>
      <c r="BG59" s="19">
        <f t="shared" si="73"/>
        <v>-175.94378103873748</v>
      </c>
      <c r="BH59" s="1" t="str">
        <f t="shared" si="24"/>
        <v>T,2601,188.4,10.7,5,12,1003.1,0,0,G0,0</v>
      </c>
      <c r="BI59" s="1" t="str">
        <f t="shared" si="25"/>
        <v>T,2602,188.8,9.5,5,12,1003.1,0,0,G0,0</v>
      </c>
      <c r="BJ59" s="1" t="str">
        <f t="shared" si="26"/>
        <v>T,2601,188.4,10.7,5,12,1003.1,0,0,G0,0|T,2602,188.8,9.5,5,12,1003.1,0,0,G0,0|</v>
      </c>
      <c r="BK59" s="1" t="str">
        <f t="shared" si="27"/>
        <v>188.6,10.1,5.0,6.2,0.0,21.0,15.1,21.0</v>
      </c>
      <c r="BR59" s="108"/>
      <c r="BS59" s="108"/>
    </row>
    <row r="60" spans="1:71" x14ac:dyDescent="0.2">
      <c r="A60" s="4">
        <f t="shared" si="74"/>
        <v>3.2000000000000015</v>
      </c>
      <c r="B60" s="4">
        <f t="shared" si="28"/>
        <v>32.000000000000014</v>
      </c>
      <c r="C60" s="4">
        <f t="shared" si="29"/>
        <v>1</v>
      </c>
      <c r="D60" s="4">
        <v>1</v>
      </c>
      <c r="E60" s="4">
        <f t="shared" si="30"/>
        <v>3.2000000000000015</v>
      </c>
      <c r="F60" s="19">
        <f t="shared" si="31"/>
        <v>189.20000000000002</v>
      </c>
      <c r="G60" s="19">
        <f t="shared" si="32"/>
        <v>-1.3599999999999994</v>
      </c>
      <c r="H60" s="19">
        <f t="shared" si="33"/>
        <v>-1.0879999999999996</v>
      </c>
      <c r="I60" s="19">
        <f t="shared" si="34"/>
        <v>189.20000000000002</v>
      </c>
      <c r="J60" s="19">
        <f t="shared" si="35"/>
        <v>10.332711548417194</v>
      </c>
      <c r="K60" s="19">
        <f t="shared" si="36"/>
        <v>0.16000000000000003</v>
      </c>
      <c r="L60" s="19">
        <f t="shared" si="37"/>
        <v>6</v>
      </c>
      <c r="M60" s="19">
        <f t="shared" si="38"/>
        <v>2.5134255207201326</v>
      </c>
      <c r="N60" s="19">
        <f t="shared" si="39"/>
        <v>6.5051754663657819</v>
      </c>
      <c r="O60" s="19">
        <f t="shared" si="40"/>
        <v>0.39669618681398083</v>
      </c>
      <c r="P60" s="19">
        <f t="shared" si="41"/>
        <v>22.729017253374362</v>
      </c>
      <c r="Q60" s="19">
        <f t="shared" si="75"/>
        <v>21.245426430442201</v>
      </c>
      <c r="R60" s="19">
        <f t="shared" si="42"/>
        <v>-0.23182392546201036</v>
      </c>
      <c r="S60" s="19">
        <f t="shared" si="43"/>
        <v>0.55340551820828843</v>
      </c>
      <c r="T60" s="4" t="s">
        <v>0</v>
      </c>
      <c r="U60" s="4">
        <f t="shared" si="44"/>
        <v>2601</v>
      </c>
      <c r="V60" s="19">
        <f t="shared" si="17"/>
        <v>188.96817607453801</v>
      </c>
      <c r="W60" s="19">
        <f t="shared" si="18"/>
        <v>10.886117066625483</v>
      </c>
      <c r="X60" s="8">
        <f t="shared" si="45"/>
        <v>5</v>
      </c>
      <c r="Y60" s="4">
        <f t="shared" si="19"/>
        <v>12</v>
      </c>
      <c r="Z60" s="8">
        <f t="shared" si="46"/>
        <v>1003.2</v>
      </c>
      <c r="AA60" s="4">
        <f t="shared" si="47"/>
        <v>0</v>
      </c>
      <c r="AB60" s="4">
        <f t="shared" si="48"/>
        <v>0</v>
      </c>
      <c r="AC60" s="4" t="str">
        <f t="shared" si="49"/>
        <v>G0</v>
      </c>
      <c r="AD60" s="4">
        <f t="shared" si="50"/>
        <v>0</v>
      </c>
      <c r="AE60" s="4">
        <f t="shared" si="51"/>
        <v>3.2000000000000015</v>
      </c>
      <c r="AF60" s="19">
        <f t="shared" si="52"/>
        <v>189.20000000000002</v>
      </c>
      <c r="AG60" s="19">
        <f t="shared" si="53"/>
        <v>-1.3599999999999994</v>
      </c>
      <c r="AH60" s="19">
        <f t="shared" si="54"/>
        <v>-1.0879999999999996</v>
      </c>
      <c r="AI60" s="19">
        <f t="shared" si="55"/>
        <v>189.20000000000002</v>
      </c>
      <c r="AJ60" s="19">
        <f t="shared" si="56"/>
        <v>10.332711548417194</v>
      </c>
      <c r="AK60" s="19">
        <f t="shared" si="57"/>
        <v>0.16000000000000003</v>
      </c>
      <c r="AL60" s="19">
        <f t="shared" si="58"/>
        <v>6</v>
      </c>
      <c r="AM60" s="19">
        <f t="shared" si="59"/>
        <v>2.5134255207201326</v>
      </c>
      <c r="AN60" s="19">
        <f t="shared" si="60"/>
        <v>6.5051754663657819</v>
      </c>
      <c r="AO60" s="19">
        <f t="shared" si="61"/>
        <v>0.39669618681398083</v>
      </c>
      <c r="AP60" s="19">
        <f t="shared" si="62"/>
        <v>22.729017253374362</v>
      </c>
      <c r="AQ60" s="19">
        <f t="shared" si="76"/>
        <v>21.245426430442201</v>
      </c>
      <c r="AR60" s="19">
        <f t="shared" si="63"/>
        <v>0.23182392546201036</v>
      </c>
      <c r="AS60" s="19">
        <f t="shared" si="64"/>
        <v>-0.55340551820828843</v>
      </c>
      <c r="AT60" s="4" t="s">
        <v>0</v>
      </c>
      <c r="AU60" s="4">
        <f t="shared" si="65"/>
        <v>2602</v>
      </c>
      <c r="AV60" s="19">
        <f t="shared" si="20"/>
        <v>189.43182392546203</v>
      </c>
      <c r="AW60" s="19">
        <f t="shared" si="21"/>
        <v>9.7793060302089057</v>
      </c>
      <c r="AX60" s="8">
        <f t="shared" si="66"/>
        <v>5</v>
      </c>
      <c r="AY60" s="4">
        <f t="shared" si="22"/>
        <v>12</v>
      </c>
      <c r="AZ60" s="8">
        <f t="shared" si="67"/>
        <v>1003.2</v>
      </c>
      <c r="BA60" s="4">
        <f t="shared" si="68"/>
        <v>0</v>
      </c>
      <c r="BB60" s="4">
        <f t="shared" si="69"/>
        <v>0</v>
      </c>
      <c r="BC60" s="4" t="str">
        <f t="shared" si="70"/>
        <v>G0</v>
      </c>
      <c r="BD60" s="4">
        <f t="shared" si="71"/>
        <v>0</v>
      </c>
      <c r="BE60" s="19">
        <f t="shared" si="23"/>
        <v>11.729861902311576</v>
      </c>
      <c r="BF60" s="19">
        <f t="shared" si="72"/>
        <v>2597.6693885108903</v>
      </c>
      <c r="BG60" s="19">
        <f t="shared" si="73"/>
        <v>-175.92863384214158</v>
      </c>
      <c r="BH60" s="1" t="str">
        <f t="shared" si="24"/>
        <v>T,2601,189.0,10.9,5,12,1003.2,0,0,G0,0</v>
      </c>
      <c r="BI60" s="1" t="str">
        <f t="shared" si="25"/>
        <v>T,2602,189.4,9.8,5,12,1003.2,0,0,G0,0</v>
      </c>
      <c r="BJ60" s="1" t="str">
        <f t="shared" si="26"/>
        <v>T,2601,189.0,10.9,5,12,1003.2,0,0,G0,0|T,2602,189.4,9.8,5,12,1003.2,0,0,G0,0|</v>
      </c>
      <c r="BK60" s="1" t="str">
        <f t="shared" si="27"/>
        <v>189.2,10.3,5.0,6.5,0.0,21.2,22.7,21.2</v>
      </c>
      <c r="BR60" s="108"/>
      <c r="BS60" s="108"/>
    </row>
    <row r="61" spans="1:71" x14ac:dyDescent="0.2">
      <c r="A61" s="4">
        <f t="shared" si="74"/>
        <v>3.3000000000000016</v>
      </c>
      <c r="B61" s="4">
        <f t="shared" si="28"/>
        <v>33.000000000000014</v>
      </c>
      <c r="C61" s="4">
        <f t="shared" si="29"/>
        <v>1</v>
      </c>
      <c r="D61" s="4">
        <v>1</v>
      </c>
      <c r="E61" s="4">
        <f t="shared" si="30"/>
        <v>3.3000000000000016</v>
      </c>
      <c r="F61" s="19">
        <f t="shared" si="31"/>
        <v>189.8</v>
      </c>
      <c r="G61" s="19">
        <f t="shared" si="32"/>
        <v>-1.3399999999999994</v>
      </c>
      <c r="H61" s="19">
        <f t="shared" si="33"/>
        <v>-1.0719999999999996</v>
      </c>
      <c r="I61" s="19">
        <f t="shared" si="34"/>
        <v>189.8</v>
      </c>
      <c r="J61" s="19">
        <f t="shared" si="35"/>
        <v>10.628282905633331</v>
      </c>
      <c r="K61" s="19">
        <f t="shared" si="36"/>
        <v>0.16000000000000003</v>
      </c>
      <c r="L61" s="19">
        <f t="shared" si="37"/>
        <v>6</v>
      </c>
      <c r="M61" s="19">
        <f t="shared" si="38"/>
        <v>3.3951176871710071</v>
      </c>
      <c r="N61" s="19">
        <f t="shared" si="39"/>
        <v>6.8939701268384832</v>
      </c>
      <c r="O61" s="19">
        <f t="shared" si="40"/>
        <v>0.51493285730600569</v>
      </c>
      <c r="P61" s="19">
        <f t="shared" si="41"/>
        <v>29.503479456246382</v>
      </c>
      <c r="Q61" s="19">
        <f t="shared" si="75"/>
        <v>21.540997787658338</v>
      </c>
      <c r="R61" s="19">
        <f t="shared" si="42"/>
        <v>-0.29548584847680326</v>
      </c>
      <c r="S61" s="19">
        <f t="shared" si="43"/>
        <v>0.5221954742717938</v>
      </c>
      <c r="T61" s="4" t="s">
        <v>0</v>
      </c>
      <c r="U61" s="4">
        <f t="shared" si="44"/>
        <v>2601</v>
      </c>
      <c r="V61" s="19">
        <f t="shared" si="17"/>
        <v>189.50451415152321</v>
      </c>
      <c r="W61" s="19">
        <f t="shared" si="18"/>
        <v>11.150478379905124</v>
      </c>
      <c r="X61" s="8">
        <f t="shared" si="45"/>
        <v>5</v>
      </c>
      <c r="Y61" s="4">
        <f t="shared" si="19"/>
        <v>12</v>
      </c>
      <c r="Z61" s="8">
        <f t="shared" si="46"/>
        <v>1003.3</v>
      </c>
      <c r="AA61" s="4">
        <f t="shared" si="47"/>
        <v>0</v>
      </c>
      <c r="AB61" s="4">
        <f t="shared" si="48"/>
        <v>0</v>
      </c>
      <c r="AC61" s="4" t="str">
        <f t="shared" si="49"/>
        <v>G0</v>
      </c>
      <c r="AD61" s="4">
        <f t="shared" si="50"/>
        <v>0</v>
      </c>
      <c r="AE61" s="4">
        <f t="shared" si="51"/>
        <v>3.3000000000000016</v>
      </c>
      <c r="AF61" s="19">
        <f t="shared" si="52"/>
        <v>189.8</v>
      </c>
      <c r="AG61" s="19">
        <f t="shared" si="53"/>
        <v>-1.3399999999999994</v>
      </c>
      <c r="AH61" s="19">
        <f t="shared" si="54"/>
        <v>-1.0719999999999996</v>
      </c>
      <c r="AI61" s="19">
        <f t="shared" si="55"/>
        <v>189.8</v>
      </c>
      <c r="AJ61" s="19">
        <f t="shared" si="56"/>
        <v>10.628282905633331</v>
      </c>
      <c r="AK61" s="19">
        <f t="shared" si="57"/>
        <v>0.16000000000000003</v>
      </c>
      <c r="AL61" s="19">
        <f t="shared" si="58"/>
        <v>6</v>
      </c>
      <c r="AM61" s="19">
        <f t="shared" si="59"/>
        <v>3.3951176871710071</v>
      </c>
      <c r="AN61" s="19">
        <f t="shared" si="60"/>
        <v>6.8939701268384832</v>
      </c>
      <c r="AO61" s="19">
        <f t="shared" si="61"/>
        <v>0.51493285730600569</v>
      </c>
      <c r="AP61" s="19">
        <f t="shared" si="62"/>
        <v>29.503479456246382</v>
      </c>
      <c r="AQ61" s="19">
        <f t="shared" si="76"/>
        <v>21.540997787658338</v>
      </c>
      <c r="AR61" s="19">
        <f t="shared" si="63"/>
        <v>0.29548584847680326</v>
      </c>
      <c r="AS61" s="19">
        <f t="shared" si="64"/>
        <v>-0.5221954742717938</v>
      </c>
      <c r="AT61" s="4" t="s">
        <v>0</v>
      </c>
      <c r="AU61" s="4">
        <f t="shared" si="65"/>
        <v>2602</v>
      </c>
      <c r="AV61" s="19">
        <f t="shared" si="20"/>
        <v>190.09548584847681</v>
      </c>
      <c r="AW61" s="19">
        <f t="shared" si="21"/>
        <v>10.106087431361537</v>
      </c>
      <c r="AX61" s="8">
        <f t="shared" si="66"/>
        <v>5</v>
      </c>
      <c r="AY61" s="4">
        <f t="shared" si="22"/>
        <v>12</v>
      </c>
      <c r="AZ61" s="8">
        <f t="shared" si="67"/>
        <v>1003.3</v>
      </c>
      <c r="BA61" s="4">
        <f t="shared" si="68"/>
        <v>0</v>
      </c>
      <c r="BB61" s="4">
        <f t="shared" si="69"/>
        <v>0</v>
      </c>
      <c r="BC61" s="4" t="str">
        <f t="shared" si="70"/>
        <v>G0</v>
      </c>
      <c r="BD61" s="4">
        <f t="shared" si="71"/>
        <v>0</v>
      </c>
      <c r="BE61" s="19">
        <f t="shared" si="23"/>
        <v>11.987099190061581</v>
      </c>
      <c r="BF61" s="19">
        <f t="shared" si="72"/>
        <v>2597.4529028570582</v>
      </c>
      <c r="BG61" s="19">
        <f t="shared" si="73"/>
        <v>-175.91361741069247</v>
      </c>
      <c r="BH61" s="1" t="str">
        <f t="shared" si="24"/>
        <v>T,2601,189.5,11.2,5,12,1003.3,0,0,G0,0</v>
      </c>
      <c r="BI61" s="1" t="str">
        <f t="shared" si="25"/>
        <v>T,2602,190.1,10.1,5,12,1003.3,0,0,G0,0</v>
      </c>
      <c r="BJ61" s="1" t="str">
        <f t="shared" ref="BJ61:BJ92" si="77">IF(C61=1,CONCATENATE(BH61,$BH$25,BI61,$BH$25),"")</f>
        <v>T,2601,189.5,11.2,5,12,1003.3,0,0,G0,0|T,2602,190.1,10.1,5,12,1003.3,0,0,G0,0|</v>
      </c>
      <c r="BK61" s="1" t="str">
        <f t="shared" si="27"/>
        <v>189.8,10.6,5.0,6.9,0.0,21.5,29.5,21.5</v>
      </c>
      <c r="BR61" s="108"/>
      <c r="BS61" s="108"/>
    </row>
    <row r="62" spans="1:71" x14ac:dyDescent="0.2">
      <c r="A62" s="4">
        <f t="shared" si="74"/>
        <v>3.4000000000000017</v>
      </c>
      <c r="B62" s="4">
        <f t="shared" si="28"/>
        <v>34.000000000000014</v>
      </c>
      <c r="C62" s="4">
        <f t="shared" si="29"/>
        <v>1</v>
      </c>
      <c r="D62" s="4">
        <v>1</v>
      </c>
      <c r="E62" s="4">
        <f t="shared" si="30"/>
        <v>3.4000000000000017</v>
      </c>
      <c r="F62" s="19">
        <f t="shared" si="31"/>
        <v>190.4</v>
      </c>
      <c r="G62" s="19">
        <f t="shared" si="32"/>
        <v>-1.3199999999999998</v>
      </c>
      <c r="H62" s="19">
        <f t="shared" si="33"/>
        <v>-1.0559999999999998</v>
      </c>
      <c r="I62" s="19">
        <f t="shared" si="34"/>
        <v>190.4</v>
      </c>
      <c r="J62" s="19">
        <f t="shared" si="35"/>
        <v>11.011062405787939</v>
      </c>
      <c r="K62" s="19">
        <f t="shared" si="36"/>
        <v>0.16000000000000003</v>
      </c>
      <c r="L62" s="19">
        <f t="shared" si="37"/>
        <v>6</v>
      </c>
      <c r="M62" s="19">
        <f t="shared" si="38"/>
        <v>4.2566471069811076</v>
      </c>
      <c r="N62" s="19">
        <f t="shared" si="39"/>
        <v>7.3565647277360808</v>
      </c>
      <c r="O62" s="19">
        <f t="shared" si="40"/>
        <v>0.61703426558080343</v>
      </c>
      <c r="P62" s="19">
        <f t="shared" si="41"/>
        <v>35.353459232734394</v>
      </c>
      <c r="Q62" s="19">
        <f t="shared" si="75"/>
        <v>21.923777287812946</v>
      </c>
      <c r="R62" s="19">
        <f t="shared" si="42"/>
        <v>-0.34717131687287311</v>
      </c>
      <c r="S62" s="19">
        <f t="shared" si="43"/>
        <v>0.48935884250798523</v>
      </c>
      <c r="T62" s="4" t="s">
        <v>0</v>
      </c>
      <c r="U62" s="4">
        <f t="shared" si="44"/>
        <v>2601</v>
      </c>
      <c r="V62" s="19">
        <f t="shared" si="17"/>
        <v>190.05282868312713</v>
      </c>
      <c r="W62" s="19">
        <f t="shared" si="18"/>
        <v>11.500421248295924</v>
      </c>
      <c r="X62" s="8">
        <f t="shared" si="45"/>
        <v>5</v>
      </c>
      <c r="Y62" s="4">
        <f t="shared" si="19"/>
        <v>12</v>
      </c>
      <c r="Z62" s="8">
        <f t="shared" si="46"/>
        <v>1003.4</v>
      </c>
      <c r="AA62" s="4">
        <f t="shared" si="47"/>
        <v>0</v>
      </c>
      <c r="AB62" s="4">
        <f t="shared" si="48"/>
        <v>0</v>
      </c>
      <c r="AC62" s="4" t="str">
        <f t="shared" si="49"/>
        <v>G0</v>
      </c>
      <c r="AD62" s="4">
        <f t="shared" si="50"/>
        <v>0</v>
      </c>
      <c r="AE62" s="4">
        <f t="shared" si="51"/>
        <v>3.4000000000000017</v>
      </c>
      <c r="AF62" s="19">
        <f t="shared" si="52"/>
        <v>190.4</v>
      </c>
      <c r="AG62" s="19">
        <f t="shared" si="53"/>
        <v>-1.3199999999999998</v>
      </c>
      <c r="AH62" s="19">
        <f t="shared" si="54"/>
        <v>-1.0559999999999998</v>
      </c>
      <c r="AI62" s="19">
        <f t="shared" si="55"/>
        <v>190.4</v>
      </c>
      <c r="AJ62" s="19">
        <f t="shared" si="56"/>
        <v>11.011062405787939</v>
      </c>
      <c r="AK62" s="19">
        <f t="shared" si="57"/>
        <v>0.16000000000000003</v>
      </c>
      <c r="AL62" s="19">
        <f t="shared" si="58"/>
        <v>6</v>
      </c>
      <c r="AM62" s="19">
        <f t="shared" si="59"/>
        <v>4.2566471069811076</v>
      </c>
      <c r="AN62" s="19">
        <f t="shared" si="60"/>
        <v>7.3565647277360808</v>
      </c>
      <c r="AO62" s="19">
        <f t="shared" si="61"/>
        <v>0.61703426558080343</v>
      </c>
      <c r="AP62" s="19">
        <f t="shared" si="62"/>
        <v>35.353459232734394</v>
      </c>
      <c r="AQ62" s="19">
        <f t="shared" si="76"/>
        <v>21.923777287812946</v>
      </c>
      <c r="AR62" s="19">
        <f t="shared" si="63"/>
        <v>0.34717131687287311</v>
      </c>
      <c r="AS62" s="19">
        <f t="shared" si="64"/>
        <v>-0.48935884250798523</v>
      </c>
      <c r="AT62" s="4" t="s">
        <v>0</v>
      </c>
      <c r="AU62" s="4">
        <f t="shared" si="65"/>
        <v>2602</v>
      </c>
      <c r="AV62" s="19">
        <f t="shared" si="20"/>
        <v>190.74717131687288</v>
      </c>
      <c r="AW62" s="19">
        <f t="shared" si="21"/>
        <v>10.521703563279955</v>
      </c>
      <c r="AX62" s="8">
        <f t="shared" si="66"/>
        <v>5</v>
      </c>
      <c r="AY62" s="4">
        <f t="shared" si="22"/>
        <v>12</v>
      </c>
      <c r="AZ62" s="8">
        <f t="shared" si="67"/>
        <v>1003.4</v>
      </c>
      <c r="BA62" s="4">
        <f t="shared" si="68"/>
        <v>0</v>
      </c>
      <c r="BB62" s="4">
        <f t="shared" si="69"/>
        <v>0</v>
      </c>
      <c r="BC62" s="4" t="str">
        <f t="shared" si="70"/>
        <v>G0</v>
      </c>
      <c r="BD62" s="4">
        <f t="shared" si="71"/>
        <v>0</v>
      </c>
      <c r="BE62" s="19">
        <f t="shared" si="23"/>
        <v>12.322790079129984</v>
      </c>
      <c r="BF62" s="19">
        <f t="shared" si="72"/>
        <v>2597.1503766946144</v>
      </c>
      <c r="BG62" s="19">
        <f t="shared" si="73"/>
        <v>-175.89872697870373</v>
      </c>
      <c r="BH62" s="1" t="str">
        <f t="shared" si="24"/>
        <v>T,2601,190.1,11.5,5,12,1003.4,0,0,G0,0</v>
      </c>
      <c r="BI62" s="1" t="str">
        <f t="shared" si="25"/>
        <v>T,2602,190.7,10.5,5,12,1003.4,0,0,G0,0</v>
      </c>
      <c r="BJ62" s="1" t="str">
        <f t="shared" si="77"/>
        <v>T,2601,190.1,11.5,5,12,1003.4,0,0,G0,0|T,2602,190.7,10.5,5,12,1003.4,0,0,G0,0|</v>
      </c>
      <c r="BK62" s="1" t="str">
        <f t="shared" si="27"/>
        <v>190.4,11.0,5.0,7.4,0.0,21.9,35.4,21.9</v>
      </c>
      <c r="BR62" s="108"/>
      <c r="BS62" s="108"/>
    </row>
    <row r="63" spans="1:71" x14ac:dyDescent="0.2">
      <c r="A63" s="4">
        <f t="shared" si="74"/>
        <v>3.5000000000000018</v>
      </c>
      <c r="B63" s="4">
        <f t="shared" si="28"/>
        <v>35.000000000000014</v>
      </c>
      <c r="C63" s="4">
        <f t="shared" si="29"/>
        <v>1</v>
      </c>
      <c r="D63" s="4">
        <v>1</v>
      </c>
      <c r="E63" s="4">
        <f t="shared" si="30"/>
        <v>3.5000000000000018</v>
      </c>
      <c r="F63" s="19">
        <f t="shared" si="31"/>
        <v>191</v>
      </c>
      <c r="G63" s="19">
        <f t="shared" si="32"/>
        <v>-1.2999999999999998</v>
      </c>
      <c r="H63" s="19">
        <f t="shared" si="33"/>
        <v>-1.0399999999999998</v>
      </c>
      <c r="I63" s="19">
        <f t="shared" si="34"/>
        <v>191</v>
      </c>
      <c r="J63" s="19">
        <f t="shared" si="35"/>
        <v>11.478760120811554</v>
      </c>
      <c r="K63" s="19">
        <f t="shared" si="36"/>
        <v>0.16000000000000003</v>
      </c>
      <c r="L63" s="19">
        <f t="shared" si="37"/>
        <v>6</v>
      </c>
      <c r="M63" s="19">
        <f t="shared" si="38"/>
        <v>5.0926273357414384</v>
      </c>
      <c r="N63" s="19">
        <f t="shared" si="39"/>
        <v>7.86986995958262</v>
      </c>
      <c r="O63" s="19">
        <f t="shared" si="40"/>
        <v>0.70378026296200336</v>
      </c>
      <c r="P63" s="19">
        <f t="shared" si="41"/>
        <v>40.323638772330042</v>
      </c>
      <c r="Q63" s="19">
        <f t="shared" si="75"/>
        <v>22.391475002836561</v>
      </c>
      <c r="R63" s="19">
        <f t="shared" si="42"/>
        <v>-0.38826262913331749</v>
      </c>
      <c r="S63" s="19">
        <f t="shared" si="43"/>
        <v>0.45744084952973313</v>
      </c>
      <c r="T63" s="4" t="s">
        <v>0</v>
      </c>
      <c r="U63" s="4">
        <f t="shared" si="44"/>
        <v>2601</v>
      </c>
      <c r="V63" s="19">
        <f t="shared" si="17"/>
        <v>190.61173737086668</v>
      </c>
      <c r="W63" s="19">
        <f t="shared" si="18"/>
        <v>11.936200970341288</v>
      </c>
      <c r="X63" s="8">
        <f t="shared" si="45"/>
        <v>5</v>
      </c>
      <c r="Y63" s="4">
        <f t="shared" si="19"/>
        <v>12</v>
      </c>
      <c r="Z63" s="8">
        <f t="shared" si="46"/>
        <v>1003.5</v>
      </c>
      <c r="AA63" s="4">
        <f t="shared" si="47"/>
        <v>0</v>
      </c>
      <c r="AB63" s="4">
        <f t="shared" si="48"/>
        <v>0</v>
      </c>
      <c r="AC63" s="4" t="str">
        <f t="shared" si="49"/>
        <v>G0</v>
      </c>
      <c r="AD63" s="4">
        <f t="shared" si="50"/>
        <v>0</v>
      </c>
      <c r="AE63" s="4">
        <f t="shared" si="51"/>
        <v>3.5000000000000018</v>
      </c>
      <c r="AF63" s="19">
        <f t="shared" si="52"/>
        <v>191</v>
      </c>
      <c r="AG63" s="19">
        <f t="shared" si="53"/>
        <v>-1.2999999999999998</v>
      </c>
      <c r="AH63" s="19">
        <f t="shared" si="54"/>
        <v>-1.0399999999999998</v>
      </c>
      <c r="AI63" s="19">
        <f t="shared" si="55"/>
        <v>191</v>
      </c>
      <c r="AJ63" s="19">
        <f t="shared" si="56"/>
        <v>11.478760120811554</v>
      </c>
      <c r="AK63" s="19">
        <f t="shared" si="57"/>
        <v>0.16000000000000003</v>
      </c>
      <c r="AL63" s="19">
        <f t="shared" si="58"/>
        <v>6</v>
      </c>
      <c r="AM63" s="19">
        <f t="shared" si="59"/>
        <v>5.0926273357414384</v>
      </c>
      <c r="AN63" s="19">
        <f t="shared" si="60"/>
        <v>7.86986995958262</v>
      </c>
      <c r="AO63" s="19">
        <f t="shared" si="61"/>
        <v>0.70378026296200336</v>
      </c>
      <c r="AP63" s="19">
        <f t="shared" si="62"/>
        <v>40.323638772330042</v>
      </c>
      <c r="AQ63" s="19">
        <f t="shared" si="76"/>
        <v>22.391475002836561</v>
      </c>
      <c r="AR63" s="19">
        <f t="shared" si="63"/>
        <v>0.38826262913331749</v>
      </c>
      <c r="AS63" s="19">
        <f t="shared" si="64"/>
        <v>-0.45744084952973313</v>
      </c>
      <c r="AT63" s="4" t="s">
        <v>0</v>
      </c>
      <c r="AU63" s="4">
        <f t="shared" si="65"/>
        <v>2602</v>
      </c>
      <c r="AV63" s="19">
        <f t="shared" si="20"/>
        <v>191.38826262913332</v>
      </c>
      <c r="AW63" s="19">
        <f t="shared" si="21"/>
        <v>11.02131927128182</v>
      </c>
      <c r="AX63" s="8">
        <f t="shared" si="66"/>
        <v>5</v>
      </c>
      <c r="AY63" s="4">
        <f t="shared" si="22"/>
        <v>12</v>
      </c>
      <c r="AZ63" s="8">
        <f t="shared" si="67"/>
        <v>1003.5</v>
      </c>
      <c r="BA63" s="4">
        <f t="shared" si="68"/>
        <v>0</v>
      </c>
      <c r="BB63" s="4">
        <f t="shared" si="69"/>
        <v>0</v>
      </c>
      <c r="BC63" s="4" t="str">
        <f t="shared" si="70"/>
        <v>G0</v>
      </c>
      <c r="BD63" s="4">
        <f t="shared" si="71"/>
        <v>0</v>
      </c>
      <c r="BE63" s="19">
        <f t="shared" si="23"/>
        <v>12.73655882381399</v>
      </c>
      <c r="BF63" s="19">
        <f t="shared" si="72"/>
        <v>2596.7616501115103</v>
      </c>
      <c r="BG63" s="19">
        <f t="shared" si="73"/>
        <v>-175.88393028391329</v>
      </c>
      <c r="BH63" s="1" t="str">
        <f t="shared" si="24"/>
        <v>T,2601,190.6,11.9,5,12,1003.5,0,0,G0,0</v>
      </c>
      <c r="BI63" s="1" t="str">
        <f t="shared" si="25"/>
        <v>T,2602,191.4,11.0,5,12,1003.5,0,0,G0,0</v>
      </c>
      <c r="BJ63" s="1" t="str">
        <f t="shared" si="77"/>
        <v>T,2601,190.6,11.9,5,12,1003.5,0,0,G0,0|T,2602,191.4,11.0,5,12,1003.5,0,0,G0,0|</v>
      </c>
      <c r="BK63" s="1" t="str">
        <f t="shared" si="27"/>
        <v>191.0,11.5,5.0,7.9,0.0,22.4,40.3,22.4</v>
      </c>
      <c r="BR63" s="108"/>
      <c r="BS63" s="108"/>
    </row>
    <row r="64" spans="1:71" x14ac:dyDescent="0.2">
      <c r="A64" s="4">
        <f t="shared" si="74"/>
        <v>3.6000000000000019</v>
      </c>
      <c r="B64" s="4">
        <f t="shared" si="28"/>
        <v>36.000000000000014</v>
      </c>
      <c r="C64" s="4">
        <f t="shared" si="29"/>
        <v>1</v>
      </c>
      <c r="D64" s="4">
        <v>1</v>
      </c>
      <c r="E64" s="4">
        <f t="shared" si="30"/>
        <v>3.6000000000000019</v>
      </c>
      <c r="F64" s="19">
        <f t="shared" si="31"/>
        <v>191.60000000000002</v>
      </c>
      <c r="G64" s="19">
        <f t="shared" si="32"/>
        <v>-1.2799999999999994</v>
      </c>
      <c r="H64" s="19">
        <f t="shared" si="33"/>
        <v>-1.0239999999999996</v>
      </c>
      <c r="I64" s="19">
        <f t="shared" si="34"/>
        <v>191.60000000000002</v>
      </c>
      <c r="J64" s="19">
        <f t="shared" si="35"/>
        <v>12.028573136905614</v>
      </c>
      <c r="K64" s="19">
        <f t="shared" si="36"/>
        <v>0.16000000000000003</v>
      </c>
      <c r="L64" s="19">
        <f t="shared" si="37"/>
        <v>6</v>
      </c>
      <c r="M64" s="19">
        <f t="shared" si="38"/>
        <v>5.8981818292247246</v>
      </c>
      <c r="N64" s="19">
        <f t="shared" si="39"/>
        <v>8.4135931022718662</v>
      </c>
      <c r="O64" s="19">
        <f t="shared" si="40"/>
        <v>0.77684091599928917</v>
      </c>
      <c r="P64" s="19">
        <f t="shared" si="41"/>
        <v>44.50970583983618</v>
      </c>
      <c r="Q64" s="19">
        <f t="shared" si="75"/>
        <v>22.941288018930621</v>
      </c>
      <c r="R64" s="19">
        <f t="shared" si="42"/>
        <v>-0.42061804683414589</v>
      </c>
      <c r="S64" s="19">
        <f t="shared" si="43"/>
        <v>0.42787902341366096</v>
      </c>
      <c r="T64" s="4" t="s">
        <v>0</v>
      </c>
      <c r="U64" s="4">
        <f t="shared" si="44"/>
        <v>2601</v>
      </c>
      <c r="V64" s="19">
        <f t="shared" si="17"/>
        <v>191.17938195316589</v>
      </c>
      <c r="W64" s="19">
        <f t="shared" si="18"/>
        <v>12.456452160319275</v>
      </c>
      <c r="X64" s="8">
        <f t="shared" si="45"/>
        <v>5</v>
      </c>
      <c r="Y64" s="4">
        <f t="shared" si="19"/>
        <v>12</v>
      </c>
      <c r="Z64" s="8">
        <f t="shared" si="46"/>
        <v>1003.6</v>
      </c>
      <c r="AA64" s="4">
        <f t="shared" si="47"/>
        <v>0</v>
      </c>
      <c r="AB64" s="4">
        <f t="shared" si="48"/>
        <v>0</v>
      </c>
      <c r="AC64" s="4" t="str">
        <f t="shared" si="49"/>
        <v>G0</v>
      </c>
      <c r="AD64" s="4">
        <f t="shared" si="50"/>
        <v>0</v>
      </c>
      <c r="AE64" s="4">
        <f t="shared" si="51"/>
        <v>3.6000000000000019</v>
      </c>
      <c r="AF64" s="19">
        <f t="shared" si="52"/>
        <v>191.60000000000002</v>
      </c>
      <c r="AG64" s="19">
        <f t="shared" si="53"/>
        <v>-1.2799999999999994</v>
      </c>
      <c r="AH64" s="19">
        <f t="shared" si="54"/>
        <v>-1.0239999999999996</v>
      </c>
      <c r="AI64" s="19">
        <f t="shared" si="55"/>
        <v>191.60000000000002</v>
      </c>
      <c r="AJ64" s="19">
        <f t="shared" si="56"/>
        <v>12.028573136905614</v>
      </c>
      <c r="AK64" s="19">
        <f t="shared" si="57"/>
        <v>0.16000000000000003</v>
      </c>
      <c r="AL64" s="19">
        <f t="shared" si="58"/>
        <v>6</v>
      </c>
      <c r="AM64" s="19">
        <f t="shared" si="59"/>
        <v>5.8981818292247246</v>
      </c>
      <c r="AN64" s="19">
        <f t="shared" si="60"/>
        <v>8.4135931022718662</v>
      </c>
      <c r="AO64" s="19">
        <f t="shared" si="61"/>
        <v>0.77684091599928917</v>
      </c>
      <c r="AP64" s="19">
        <f t="shared" si="62"/>
        <v>44.50970583983618</v>
      </c>
      <c r="AQ64" s="19">
        <f t="shared" si="76"/>
        <v>22.941288018930621</v>
      </c>
      <c r="AR64" s="19">
        <f t="shared" si="63"/>
        <v>0.42061804683414589</v>
      </c>
      <c r="AS64" s="19">
        <f t="shared" si="64"/>
        <v>-0.42787902341366096</v>
      </c>
      <c r="AT64" s="4" t="s">
        <v>0</v>
      </c>
      <c r="AU64" s="4">
        <f t="shared" si="65"/>
        <v>2602</v>
      </c>
      <c r="AV64" s="19">
        <f t="shared" si="20"/>
        <v>192.02061804683416</v>
      </c>
      <c r="AW64" s="19">
        <f t="shared" si="21"/>
        <v>11.600694113491953</v>
      </c>
      <c r="AX64" s="8">
        <f t="shared" si="66"/>
        <v>5</v>
      </c>
      <c r="AY64" s="4">
        <f t="shared" si="22"/>
        <v>12</v>
      </c>
      <c r="AZ64" s="8">
        <f t="shared" si="67"/>
        <v>1003.6</v>
      </c>
      <c r="BA64" s="4">
        <f t="shared" si="68"/>
        <v>0</v>
      </c>
      <c r="BB64" s="4">
        <f t="shared" si="69"/>
        <v>0</v>
      </c>
      <c r="BC64" s="4" t="str">
        <f t="shared" si="70"/>
        <v>G0</v>
      </c>
      <c r="BD64" s="4">
        <f t="shared" si="71"/>
        <v>0</v>
      </c>
      <c r="BE64" s="19">
        <f t="shared" si="23"/>
        <v>13.227570763601213</v>
      </c>
      <c r="BF64" s="19">
        <f t="shared" si="72"/>
        <v>2596.2882154592817</v>
      </c>
      <c r="BG64" s="19">
        <f t="shared" si="73"/>
        <v>-175.86918716186128</v>
      </c>
      <c r="BH64" s="1" t="str">
        <f t="shared" si="24"/>
        <v>T,2601,191.2,12.5,5,12,1003.6,0,0,G0,0</v>
      </c>
      <c r="BI64" s="1" t="str">
        <f t="shared" si="25"/>
        <v>T,2602,192.0,11.6,5,12,1003.6,0,0,G0,0</v>
      </c>
      <c r="BJ64" s="1" t="str">
        <f t="shared" si="77"/>
        <v>T,2601,191.2,12.5,5,12,1003.6,0,0,G0,0|T,2602,192.0,11.6,5,12,1003.6,0,0,G0,0|</v>
      </c>
      <c r="BK64" s="1" t="str">
        <f t="shared" si="27"/>
        <v>191.6,12.0,5.0,8.4,0.0,22.9,44.5,22.9</v>
      </c>
      <c r="BR64" s="108"/>
      <c r="BS64" s="108"/>
    </row>
    <row r="65" spans="1:71" x14ac:dyDescent="0.2">
      <c r="A65" s="4">
        <f t="shared" si="74"/>
        <v>3.700000000000002</v>
      </c>
      <c r="B65" s="4">
        <f t="shared" si="28"/>
        <v>37.000000000000014</v>
      </c>
      <c r="C65" s="4">
        <f t="shared" si="29"/>
        <v>1</v>
      </c>
      <c r="D65" s="4">
        <v>1</v>
      </c>
      <c r="E65" s="4">
        <f t="shared" si="30"/>
        <v>3.700000000000002</v>
      </c>
      <c r="F65" s="19">
        <f t="shared" si="31"/>
        <v>192.20000000000002</v>
      </c>
      <c r="G65" s="19">
        <f t="shared" si="32"/>
        <v>-1.2599999999999993</v>
      </c>
      <c r="H65" s="19">
        <f t="shared" si="33"/>
        <v>-1.0079999999999996</v>
      </c>
      <c r="I65" s="19">
        <f t="shared" si="34"/>
        <v>192.20000000000002</v>
      </c>
      <c r="J65" s="19">
        <f t="shared" si="35"/>
        <v>12.657235567305257</v>
      </c>
      <c r="K65" s="19">
        <f t="shared" si="36"/>
        <v>0.16000000000000003</v>
      </c>
      <c r="L65" s="19">
        <f t="shared" si="37"/>
        <v>6</v>
      </c>
      <c r="M65" s="19">
        <f t="shared" si="38"/>
        <v>6.6689244478845024</v>
      </c>
      <c r="N65" s="19">
        <f t="shared" si="39"/>
        <v>8.9707610207602571</v>
      </c>
      <c r="O65" s="19">
        <f t="shared" si="40"/>
        <v>0.83814959155054758</v>
      </c>
      <c r="P65" s="19">
        <f t="shared" si="41"/>
        <v>48.022434196460182</v>
      </c>
      <c r="Q65" s="19">
        <f t="shared" si="75"/>
        <v>23.569950449330264</v>
      </c>
      <c r="R65" s="19">
        <f t="shared" si="42"/>
        <v>-0.44604406019408072</v>
      </c>
      <c r="S65" s="19">
        <f t="shared" si="43"/>
        <v>0.40130374576569711</v>
      </c>
      <c r="T65" s="4" t="s">
        <v>0</v>
      </c>
      <c r="U65" s="4">
        <f t="shared" si="44"/>
        <v>2601</v>
      </c>
      <c r="V65" s="19">
        <f t="shared" si="17"/>
        <v>191.75395593980593</v>
      </c>
      <c r="W65" s="19">
        <f t="shared" si="18"/>
        <v>13.058539313070954</v>
      </c>
      <c r="X65" s="8">
        <f t="shared" si="45"/>
        <v>5</v>
      </c>
      <c r="Y65" s="4">
        <f t="shared" si="19"/>
        <v>12</v>
      </c>
      <c r="Z65" s="8">
        <f t="shared" si="46"/>
        <v>1003.7</v>
      </c>
      <c r="AA65" s="4">
        <f t="shared" si="47"/>
        <v>0</v>
      </c>
      <c r="AB65" s="4">
        <f t="shared" si="48"/>
        <v>0</v>
      </c>
      <c r="AC65" s="4" t="str">
        <f t="shared" si="49"/>
        <v>G0</v>
      </c>
      <c r="AD65" s="4">
        <f t="shared" si="50"/>
        <v>0</v>
      </c>
      <c r="AE65" s="4">
        <f t="shared" si="51"/>
        <v>3.700000000000002</v>
      </c>
      <c r="AF65" s="19">
        <f t="shared" si="52"/>
        <v>192.20000000000002</v>
      </c>
      <c r="AG65" s="19">
        <f t="shared" si="53"/>
        <v>-1.2599999999999993</v>
      </c>
      <c r="AH65" s="19">
        <f t="shared" si="54"/>
        <v>-1.0079999999999996</v>
      </c>
      <c r="AI65" s="19">
        <f t="shared" si="55"/>
        <v>192.20000000000002</v>
      </c>
      <c r="AJ65" s="19">
        <f t="shared" si="56"/>
        <v>12.657235567305257</v>
      </c>
      <c r="AK65" s="19">
        <f t="shared" si="57"/>
        <v>0.16000000000000003</v>
      </c>
      <c r="AL65" s="19">
        <f t="shared" si="58"/>
        <v>6</v>
      </c>
      <c r="AM65" s="19">
        <f t="shared" si="59"/>
        <v>6.6689244478845024</v>
      </c>
      <c r="AN65" s="19">
        <f t="shared" si="60"/>
        <v>8.9707610207602571</v>
      </c>
      <c r="AO65" s="19">
        <f t="shared" si="61"/>
        <v>0.83814959155054758</v>
      </c>
      <c r="AP65" s="19">
        <f t="shared" si="62"/>
        <v>48.022434196460182</v>
      </c>
      <c r="AQ65" s="19">
        <f t="shared" si="76"/>
        <v>23.569950449330264</v>
      </c>
      <c r="AR65" s="19">
        <f t="shared" si="63"/>
        <v>0.44604406019408072</v>
      </c>
      <c r="AS65" s="19">
        <f t="shared" si="64"/>
        <v>-0.40130374576569711</v>
      </c>
      <c r="AT65" s="4" t="s">
        <v>0</v>
      </c>
      <c r="AU65" s="4">
        <f t="shared" si="65"/>
        <v>2602</v>
      </c>
      <c r="AV65" s="19">
        <f t="shared" si="20"/>
        <v>192.6460440601941</v>
      </c>
      <c r="AW65" s="19">
        <f t="shared" si="21"/>
        <v>12.25593182153956</v>
      </c>
      <c r="AX65" s="8">
        <f t="shared" si="66"/>
        <v>5</v>
      </c>
      <c r="AY65" s="4">
        <f t="shared" si="22"/>
        <v>12</v>
      </c>
      <c r="AZ65" s="8">
        <f t="shared" si="67"/>
        <v>1003.7</v>
      </c>
      <c r="BA65" s="4">
        <f t="shared" si="68"/>
        <v>0</v>
      </c>
      <c r="BB65" s="4">
        <f t="shared" si="69"/>
        <v>0</v>
      </c>
      <c r="BC65" s="4" t="str">
        <f t="shared" si="70"/>
        <v>G0</v>
      </c>
      <c r="BD65" s="4">
        <f t="shared" si="71"/>
        <v>0</v>
      </c>
      <c r="BE65" s="19">
        <f t="shared" si="23"/>
        <v>13.794437169552063</v>
      </c>
      <c r="BF65" s="19">
        <f t="shared" si="72"/>
        <v>2595.7328299952619</v>
      </c>
      <c r="BG65" s="19">
        <f t="shared" si="73"/>
        <v>-175.8544606324032</v>
      </c>
      <c r="BH65" s="1" t="str">
        <f t="shared" si="24"/>
        <v>T,2601,191.8,13.1,5,12,1003.7,0,0,G0,0</v>
      </c>
      <c r="BI65" s="1" t="str">
        <f t="shared" si="25"/>
        <v>T,2602,192.6,12.3,5,12,1003.7,0,0,G0,0</v>
      </c>
      <c r="BJ65" s="1" t="str">
        <f t="shared" si="77"/>
        <v>T,2601,191.8,13.1,5,12,1003.7,0,0,G0,0|T,2602,192.6,12.3,5,12,1003.7,0,0,G0,0|</v>
      </c>
      <c r="BK65" s="1" t="str">
        <f t="shared" si="27"/>
        <v>192.2,12.7,5.0,9.0,0.0,23.6,48.0,23.6</v>
      </c>
      <c r="BR65" s="108"/>
      <c r="BS65" s="108"/>
    </row>
    <row r="66" spans="1:71" x14ac:dyDescent="0.2">
      <c r="A66" s="4">
        <f t="shared" si="74"/>
        <v>3.800000000000002</v>
      </c>
      <c r="B66" s="4">
        <f t="shared" si="28"/>
        <v>38.000000000000021</v>
      </c>
      <c r="C66" s="4">
        <f t="shared" si="29"/>
        <v>1</v>
      </c>
      <c r="D66" s="4">
        <v>1</v>
      </c>
      <c r="E66" s="4">
        <f t="shared" si="30"/>
        <v>3.800000000000002</v>
      </c>
      <c r="F66" s="19">
        <f t="shared" si="31"/>
        <v>192.8</v>
      </c>
      <c r="G66" s="19">
        <f t="shared" si="32"/>
        <v>-1.2399999999999998</v>
      </c>
      <c r="H66" s="19">
        <f t="shared" si="33"/>
        <v>-0.99199999999999988</v>
      </c>
      <c r="I66" s="19">
        <f t="shared" si="34"/>
        <v>192.8</v>
      </c>
      <c r="J66" s="19">
        <f t="shared" si="35"/>
        <v>13.36106663037403</v>
      </c>
      <c r="K66" s="19">
        <f t="shared" si="36"/>
        <v>0.16000000000000003</v>
      </c>
      <c r="L66" s="19">
        <f t="shared" si="37"/>
        <v>6</v>
      </c>
      <c r="M66" s="19">
        <f t="shared" si="38"/>
        <v>7.4009402589956386</v>
      </c>
      <c r="N66" s="19">
        <f t="shared" si="39"/>
        <v>9.5275346610349523</v>
      </c>
      <c r="O66" s="19">
        <f t="shared" si="40"/>
        <v>0.88956025577657549</v>
      </c>
      <c r="P66" s="19">
        <f t="shared" si="41"/>
        <v>50.968048278575786</v>
      </c>
      <c r="Q66" s="19">
        <f t="shared" si="75"/>
        <v>24.273781512399037</v>
      </c>
      <c r="R66" s="19">
        <f t="shared" si="42"/>
        <v>-0.46607693525987287</v>
      </c>
      <c r="S66" s="19">
        <f t="shared" si="43"/>
        <v>0.37785220711114581</v>
      </c>
      <c r="T66" s="4" t="s">
        <v>0</v>
      </c>
      <c r="U66" s="4">
        <f t="shared" si="44"/>
        <v>2601</v>
      </c>
      <c r="V66" s="19">
        <f t="shared" si="17"/>
        <v>192.33392306474013</v>
      </c>
      <c r="W66" s="19">
        <f t="shared" si="18"/>
        <v>13.738918837485175</v>
      </c>
      <c r="X66" s="8">
        <f t="shared" si="45"/>
        <v>5</v>
      </c>
      <c r="Y66" s="4">
        <f t="shared" si="19"/>
        <v>12</v>
      </c>
      <c r="Z66" s="8">
        <f t="shared" si="46"/>
        <v>1003.8</v>
      </c>
      <c r="AA66" s="4">
        <f t="shared" si="47"/>
        <v>0</v>
      </c>
      <c r="AB66" s="4">
        <f t="shared" si="48"/>
        <v>0</v>
      </c>
      <c r="AC66" s="4" t="str">
        <f t="shared" si="49"/>
        <v>G0</v>
      </c>
      <c r="AD66" s="4">
        <f t="shared" si="50"/>
        <v>0</v>
      </c>
      <c r="AE66" s="4">
        <f t="shared" si="51"/>
        <v>3.800000000000002</v>
      </c>
      <c r="AF66" s="19">
        <f t="shared" si="52"/>
        <v>192.8</v>
      </c>
      <c r="AG66" s="19">
        <f t="shared" si="53"/>
        <v>-1.2399999999999998</v>
      </c>
      <c r="AH66" s="19">
        <f t="shared" si="54"/>
        <v>-0.99199999999999988</v>
      </c>
      <c r="AI66" s="19">
        <f t="shared" si="55"/>
        <v>192.8</v>
      </c>
      <c r="AJ66" s="19">
        <f t="shared" si="56"/>
        <v>13.36106663037403</v>
      </c>
      <c r="AK66" s="19">
        <f t="shared" si="57"/>
        <v>0.16000000000000003</v>
      </c>
      <c r="AL66" s="19">
        <f t="shared" si="58"/>
        <v>6</v>
      </c>
      <c r="AM66" s="19">
        <f t="shared" si="59"/>
        <v>7.4009402589956386</v>
      </c>
      <c r="AN66" s="19">
        <f t="shared" si="60"/>
        <v>9.5275346610349523</v>
      </c>
      <c r="AO66" s="19">
        <f t="shared" si="61"/>
        <v>0.88956025577657549</v>
      </c>
      <c r="AP66" s="19">
        <f t="shared" si="62"/>
        <v>50.968048278575786</v>
      </c>
      <c r="AQ66" s="19">
        <f t="shared" si="76"/>
        <v>24.273781512399037</v>
      </c>
      <c r="AR66" s="19">
        <f t="shared" si="63"/>
        <v>0.46607693525987287</v>
      </c>
      <c r="AS66" s="19">
        <f t="shared" si="64"/>
        <v>-0.37785220711114581</v>
      </c>
      <c r="AT66" s="4" t="s">
        <v>0</v>
      </c>
      <c r="AU66" s="4">
        <f t="shared" si="65"/>
        <v>2602</v>
      </c>
      <c r="AV66" s="19">
        <f t="shared" si="20"/>
        <v>193.26607693525989</v>
      </c>
      <c r="AW66" s="19">
        <f t="shared" si="21"/>
        <v>12.983214423262885</v>
      </c>
      <c r="AX66" s="8">
        <f t="shared" si="66"/>
        <v>5</v>
      </c>
      <c r="AY66" s="4">
        <f t="shared" si="22"/>
        <v>12</v>
      </c>
      <c r="AZ66" s="8">
        <f t="shared" si="67"/>
        <v>1003.8</v>
      </c>
      <c r="BA66" s="4">
        <f t="shared" si="68"/>
        <v>0</v>
      </c>
      <c r="BB66" s="4">
        <f t="shared" si="69"/>
        <v>0</v>
      </c>
      <c r="BC66" s="4" t="str">
        <f t="shared" si="70"/>
        <v>G0</v>
      </c>
      <c r="BD66" s="4">
        <f t="shared" si="71"/>
        <v>0</v>
      </c>
      <c r="BE66" s="19">
        <f t="shared" si="23"/>
        <v>14.435157088843015</v>
      </c>
      <c r="BF66" s="19">
        <f t="shared" si="72"/>
        <v>2595.0991387585068</v>
      </c>
      <c r="BG66" s="19">
        <f t="shared" si="73"/>
        <v>-175.8397211568587</v>
      </c>
      <c r="BH66" s="1" t="str">
        <f t="shared" si="24"/>
        <v>T,2601,192.3,13.7,5,12,1003.8,0,0,G0,0</v>
      </c>
      <c r="BI66" s="1" t="str">
        <f t="shared" si="25"/>
        <v>T,2602,193.3,13.0,5,12,1003.8,0,0,G0,0</v>
      </c>
      <c r="BJ66" s="1" t="str">
        <f t="shared" si="77"/>
        <v>T,2601,192.3,13.7,5,12,1003.8,0,0,G0,0|T,2602,193.3,13.0,5,12,1003.8,0,0,G0,0|</v>
      </c>
      <c r="BK66" s="1" t="str">
        <f t="shared" si="27"/>
        <v>192.8,13.4,5.0,9.5,0.0,24.3,51.0,24.3</v>
      </c>
      <c r="BR66" s="108"/>
      <c r="BS66" s="108"/>
    </row>
    <row r="67" spans="1:71" x14ac:dyDescent="0.2">
      <c r="A67" s="4">
        <f t="shared" si="74"/>
        <v>3.9000000000000021</v>
      </c>
      <c r="B67" s="4">
        <f t="shared" si="28"/>
        <v>39.000000000000021</v>
      </c>
      <c r="C67" s="4">
        <f t="shared" si="29"/>
        <v>1</v>
      </c>
      <c r="D67" s="4">
        <v>1</v>
      </c>
      <c r="E67" s="4">
        <f t="shared" si="30"/>
        <v>3.9000000000000021</v>
      </c>
      <c r="F67" s="19">
        <f t="shared" si="31"/>
        <v>193.4</v>
      </c>
      <c r="G67" s="19">
        <f t="shared" si="32"/>
        <v>-1.2199999999999998</v>
      </c>
      <c r="H67" s="19">
        <f t="shared" si="33"/>
        <v>-0.97599999999999987</v>
      </c>
      <c r="I67" s="19">
        <f t="shared" si="34"/>
        <v>193.4</v>
      </c>
      <c r="J67" s="19">
        <f t="shared" si="35"/>
        <v>14.136016822794705</v>
      </c>
      <c r="K67" s="19">
        <f t="shared" si="36"/>
        <v>0.16000000000000003</v>
      </c>
      <c r="L67" s="19">
        <f t="shared" si="37"/>
        <v>6</v>
      </c>
      <c r="M67" s="19">
        <f t="shared" si="38"/>
        <v>8.0907666364360562</v>
      </c>
      <c r="N67" s="19">
        <f t="shared" si="39"/>
        <v>10.072760533501569</v>
      </c>
      <c r="O67" s="19">
        <f t="shared" si="40"/>
        <v>0.93270190338966241</v>
      </c>
      <c r="P67" s="19">
        <f t="shared" si="41"/>
        <v>53.439882608046304</v>
      </c>
      <c r="Q67" s="19">
        <f t="shared" si="75"/>
        <v>25.048731704819712</v>
      </c>
      <c r="R67" s="19">
        <f t="shared" si="42"/>
        <v>-0.48193938153457616</v>
      </c>
      <c r="S67" s="19">
        <f t="shared" si="43"/>
        <v>0.35739954186606088</v>
      </c>
      <c r="T67" s="4" t="s">
        <v>0</v>
      </c>
      <c r="U67" s="4">
        <f t="shared" si="44"/>
        <v>2601</v>
      </c>
      <c r="V67" s="19">
        <f t="shared" si="17"/>
        <v>192.91806061846543</v>
      </c>
      <c r="W67" s="19">
        <f t="shared" si="18"/>
        <v>14.493416364660765</v>
      </c>
      <c r="X67" s="8">
        <f t="shared" si="45"/>
        <v>5</v>
      </c>
      <c r="Y67" s="4">
        <f t="shared" si="19"/>
        <v>12</v>
      </c>
      <c r="Z67" s="8">
        <f t="shared" si="46"/>
        <v>1003.9</v>
      </c>
      <c r="AA67" s="4">
        <f t="shared" si="47"/>
        <v>0</v>
      </c>
      <c r="AB67" s="4">
        <f t="shared" si="48"/>
        <v>0</v>
      </c>
      <c r="AC67" s="4" t="str">
        <f t="shared" si="49"/>
        <v>G0</v>
      </c>
      <c r="AD67" s="4">
        <f t="shared" si="50"/>
        <v>0</v>
      </c>
      <c r="AE67" s="4">
        <f t="shared" si="51"/>
        <v>3.9000000000000021</v>
      </c>
      <c r="AF67" s="19">
        <f t="shared" si="52"/>
        <v>193.4</v>
      </c>
      <c r="AG67" s="19">
        <f t="shared" si="53"/>
        <v>-1.2199999999999998</v>
      </c>
      <c r="AH67" s="19">
        <f t="shared" si="54"/>
        <v>-0.97599999999999987</v>
      </c>
      <c r="AI67" s="19">
        <f t="shared" si="55"/>
        <v>193.4</v>
      </c>
      <c r="AJ67" s="19">
        <f t="shared" si="56"/>
        <v>14.136016822794705</v>
      </c>
      <c r="AK67" s="19">
        <f t="shared" si="57"/>
        <v>0.16000000000000003</v>
      </c>
      <c r="AL67" s="19">
        <f t="shared" si="58"/>
        <v>6</v>
      </c>
      <c r="AM67" s="19">
        <f t="shared" si="59"/>
        <v>8.0907666364360562</v>
      </c>
      <c r="AN67" s="19">
        <f t="shared" si="60"/>
        <v>10.072760533501569</v>
      </c>
      <c r="AO67" s="19">
        <f t="shared" si="61"/>
        <v>0.93270190338966241</v>
      </c>
      <c r="AP67" s="19">
        <f t="shared" si="62"/>
        <v>53.439882608046304</v>
      </c>
      <c r="AQ67" s="19">
        <f t="shared" si="76"/>
        <v>25.048731704819712</v>
      </c>
      <c r="AR67" s="19">
        <f t="shared" si="63"/>
        <v>0.48193938153457616</v>
      </c>
      <c r="AS67" s="19">
        <f t="shared" si="64"/>
        <v>-0.35739954186606088</v>
      </c>
      <c r="AT67" s="4" t="s">
        <v>0</v>
      </c>
      <c r="AU67" s="4">
        <f t="shared" si="65"/>
        <v>2602</v>
      </c>
      <c r="AV67" s="19">
        <f t="shared" si="20"/>
        <v>193.88193938153458</v>
      </c>
      <c r="AW67" s="19">
        <f t="shared" si="21"/>
        <v>13.778617280928644</v>
      </c>
      <c r="AX67" s="8">
        <f t="shared" si="66"/>
        <v>5</v>
      </c>
      <c r="AY67" s="4">
        <f t="shared" si="22"/>
        <v>12</v>
      </c>
      <c r="AZ67" s="8">
        <f t="shared" si="67"/>
        <v>1003.9</v>
      </c>
      <c r="BA67" s="4">
        <f t="shared" si="68"/>
        <v>0</v>
      </c>
      <c r="BB67" s="4">
        <f t="shared" si="69"/>
        <v>0</v>
      </c>
      <c r="BC67" s="4" t="str">
        <f t="shared" si="70"/>
        <v>G0</v>
      </c>
      <c r="BD67" s="4">
        <f t="shared" si="71"/>
        <v>0</v>
      </c>
      <c r="BE67" s="19">
        <f t="shared" si="23"/>
        <v>15.147100258169568</v>
      </c>
      <c r="BF67" s="19">
        <f t="shared" si="72"/>
        <v>2594.3913944084757</v>
      </c>
      <c r="BG67" s="19">
        <f t="shared" si="73"/>
        <v>-175.82494717056397</v>
      </c>
      <c r="BH67" s="1" t="str">
        <f t="shared" si="24"/>
        <v>T,2601,192.9,14.5,5,12,1003.9,0,0,G0,0</v>
      </c>
      <c r="BI67" s="1" t="str">
        <f t="shared" si="25"/>
        <v>T,2602,193.9,13.8,5,12,1003.9,0,0,G0,0</v>
      </c>
      <c r="BJ67" s="1" t="str">
        <f t="shared" si="77"/>
        <v>T,2601,192.9,14.5,5,12,1003.9,0,0,G0,0|T,2602,193.9,13.8,5,12,1003.9,0,0,G0,0|</v>
      </c>
      <c r="BK67" s="1" t="str">
        <f t="shared" si="27"/>
        <v>193.4,14.1,5.0,10.1,0.0,25.0,53.4,25.0</v>
      </c>
      <c r="BR67" s="108"/>
      <c r="BS67" s="108"/>
    </row>
    <row r="68" spans="1:71" x14ac:dyDescent="0.2">
      <c r="A68" s="4">
        <f t="shared" si="74"/>
        <v>4.0000000000000018</v>
      </c>
      <c r="B68" s="4">
        <f t="shared" si="28"/>
        <v>40.000000000000014</v>
      </c>
      <c r="C68" s="4">
        <f t="shared" si="29"/>
        <v>1</v>
      </c>
      <c r="D68" s="4">
        <v>1</v>
      </c>
      <c r="E68" s="4">
        <f t="shared" si="30"/>
        <v>4.0000000000000018</v>
      </c>
      <c r="F68" s="19">
        <f t="shared" si="31"/>
        <v>194</v>
      </c>
      <c r="G68" s="19">
        <f t="shared" si="32"/>
        <v>-1.1999999999999997</v>
      </c>
      <c r="H68" s="19">
        <f t="shared" si="33"/>
        <v>-0.95999999999999985</v>
      </c>
      <c r="I68" s="19">
        <f t="shared" si="34"/>
        <v>194</v>
      </c>
      <c r="J68" s="19">
        <f t="shared" si="35"/>
        <v>14.977712217620496</v>
      </c>
      <c r="K68" s="19">
        <f t="shared" si="36"/>
        <v>0.16000000000000003</v>
      </c>
      <c r="L68" s="19">
        <f t="shared" si="37"/>
        <v>6</v>
      </c>
      <c r="M68" s="19">
        <f t="shared" si="38"/>
        <v>8.7353746581094427</v>
      </c>
      <c r="N68" s="19">
        <f t="shared" si="39"/>
        <v>10.597488873197303</v>
      </c>
      <c r="O68" s="19">
        <f t="shared" si="40"/>
        <v>0.96894210000909764</v>
      </c>
      <c r="P68" s="19">
        <f t="shared" si="41"/>
        <v>55.516292923064221</v>
      </c>
      <c r="Q68" s="19">
        <f t="shared" si="75"/>
        <v>25.890427099645503</v>
      </c>
      <c r="R68" s="19">
        <f t="shared" si="42"/>
        <v>-0.49457233289685609</v>
      </c>
      <c r="S68" s="19">
        <f t="shared" si="43"/>
        <v>0.33970311675485304</v>
      </c>
      <c r="T68" s="4" t="s">
        <v>0</v>
      </c>
      <c r="U68" s="4">
        <f t="shared" si="44"/>
        <v>2601</v>
      </c>
      <c r="V68" s="19">
        <f t="shared" si="17"/>
        <v>193.50542766710313</v>
      </c>
      <c r="W68" s="19">
        <f t="shared" si="18"/>
        <v>15.317415334375349</v>
      </c>
      <c r="X68" s="8">
        <f t="shared" si="45"/>
        <v>5</v>
      </c>
      <c r="Y68" s="4">
        <f t="shared" si="19"/>
        <v>12</v>
      </c>
      <c r="Z68" s="8">
        <f t="shared" si="46"/>
        <v>1004</v>
      </c>
      <c r="AA68" s="4">
        <f t="shared" si="47"/>
        <v>0</v>
      </c>
      <c r="AB68" s="4">
        <f t="shared" si="48"/>
        <v>0</v>
      </c>
      <c r="AC68" s="4" t="str">
        <f t="shared" si="49"/>
        <v>G0</v>
      </c>
      <c r="AD68" s="4">
        <f t="shared" si="50"/>
        <v>0</v>
      </c>
      <c r="AE68" s="4">
        <f t="shared" si="51"/>
        <v>4.0000000000000018</v>
      </c>
      <c r="AF68" s="19">
        <f t="shared" si="52"/>
        <v>194</v>
      </c>
      <c r="AG68" s="19">
        <f t="shared" si="53"/>
        <v>-1.1999999999999997</v>
      </c>
      <c r="AH68" s="19">
        <f t="shared" si="54"/>
        <v>-0.95999999999999985</v>
      </c>
      <c r="AI68" s="19">
        <f t="shared" si="55"/>
        <v>194</v>
      </c>
      <c r="AJ68" s="19">
        <f t="shared" si="56"/>
        <v>14.977712217620496</v>
      </c>
      <c r="AK68" s="19">
        <f t="shared" si="57"/>
        <v>0.16000000000000003</v>
      </c>
      <c r="AL68" s="19">
        <f t="shared" si="58"/>
        <v>6</v>
      </c>
      <c r="AM68" s="19">
        <f t="shared" si="59"/>
        <v>8.7353746581094427</v>
      </c>
      <c r="AN68" s="19">
        <f t="shared" si="60"/>
        <v>10.597488873197303</v>
      </c>
      <c r="AO68" s="19">
        <f t="shared" si="61"/>
        <v>0.96894210000909764</v>
      </c>
      <c r="AP68" s="19">
        <f t="shared" si="62"/>
        <v>55.516292923064221</v>
      </c>
      <c r="AQ68" s="19">
        <f t="shared" si="76"/>
        <v>25.890427099645503</v>
      </c>
      <c r="AR68" s="19">
        <f t="shared" si="63"/>
        <v>0.49457233289685609</v>
      </c>
      <c r="AS68" s="19">
        <f t="shared" si="64"/>
        <v>-0.33970311675485304</v>
      </c>
      <c r="AT68" s="4" t="s">
        <v>0</v>
      </c>
      <c r="AU68" s="4">
        <f t="shared" si="65"/>
        <v>2602</v>
      </c>
      <c r="AV68" s="19">
        <f t="shared" si="20"/>
        <v>194.49457233289687</v>
      </c>
      <c r="AW68" s="19">
        <f t="shared" si="21"/>
        <v>14.638009100865643</v>
      </c>
      <c r="AX68" s="8">
        <f t="shared" si="66"/>
        <v>5</v>
      </c>
      <c r="AY68" s="4">
        <f t="shared" si="22"/>
        <v>12</v>
      </c>
      <c r="AZ68" s="8">
        <f t="shared" si="67"/>
        <v>1004</v>
      </c>
      <c r="BA68" s="4">
        <f t="shared" si="68"/>
        <v>0</v>
      </c>
      <c r="BB68" s="4">
        <f t="shared" si="69"/>
        <v>0</v>
      </c>
      <c r="BC68" s="4" t="str">
        <f t="shared" si="70"/>
        <v>G0</v>
      </c>
      <c r="BD68" s="4">
        <f t="shared" si="71"/>
        <v>0</v>
      </c>
      <c r="BE68" s="19">
        <f t="shared" si="23"/>
        <v>15.927027197949393</v>
      </c>
      <c r="BF68" s="19">
        <f t="shared" si="72"/>
        <v>2593.6142710040876</v>
      </c>
      <c r="BG68" s="19">
        <f t="shared" si="73"/>
        <v>-175.81012409929204</v>
      </c>
      <c r="BH68" s="1" t="str">
        <f t="shared" si="24"/>
        <v>T,2601,193.5,15.3,5,12,1004.0,0,0,G0,0</v>
      </c>
      <c r="BI68" s="1" t="str">
        <f t="shared" si="25"/>
        <v>T,2602,194.5,14.6,5,12,1004.0,0,0,G0,0</v>
      </c>
      <c r="BJ68" s="1" t="str">
        <f t="shared" si="77"/>
        <v>T,2601,193.5,15.3,5,12,1004.0,0,0,G0,0|T,2602,194.5,14.6,5,12,1004.0,0,0,G0,0|</v>
      </c>
      <c r="BK68" s="1" t="str">
        <f t="shared" si="27"/>
        <v>194.0,15.0,5.0,10.6,0.0,25.9,55.5,25.9</v>
      </c>
      <c r="BR68" s="108"/>
      <c r="BS68" s="108"/>
    </row>
    <row r="69" spans="1:71" x14ac:dyDescent="0.2">
      <c r="A69" s="4">
        <f t="shared" si="74"/>
        <v>4.1000000000000014</v>
      </c>
      <c r="B69" s="4">
        <f t="shared" si="28"/>
        <v>41.000000000000014</v>
      </c>
      <c r="C69" s="4">
        <f t="shared" si="29"/>
        <v>1</v>
      </c>
      <c r="D69" s="4">
        <v>1</v>
      </c>
      <c r="E69" s="4">
        <f t="shared" si="30"/>
        <v>4.1000000000000014</v>
      </c>
      <c r="F69" s="19">
        <f t="shared" si="31"/>
        <v>194.60000000000002</v>
      </c>
      <c r="G69" s="19">
        <f t="shared" si="32"/>
        <v>-1.1799999999999993</v>
      </c>
      <c r="H69" s="19">
        <f t="shared" si="33"/>
        <v>-0.94399999999999951</v>
      </c>
      <c r="I69" s="19">
        <f t="shared" si="34"/>
        <v>194.60000000000002</v>
      </c>
      <c r="J69" s="19">
        <f t="shared" si="35"/>
        <v>15.881496916950429</v>
      </c>
      <c r="K69" s="19">
        <f t="shared" si="36"/>
        <v>0.16000000000000003</v>
      </c>
      <c r="L69" s="19">
        <f t="shared" si="37"/>
        <v>6</v>
      </c>
      <c r="M69" s="19">
        <f t="shared" si="38"/>
        <v>9.3321508010096093</v>
      </c>
      <c r="N69" s="19">
        <f t="shared" si="39"/>
        <v>11.094549949086908</v>
      </c>
      <c r="O69" s="19">
        <f t="shared" si="40"/>
        <v>0.99940120935232524</v>
      </c>
      <c r="P69" s="19">
        <f t="shared" si="41"/>
        <v>57.26147133615865</v>
      </c>
      <c r="Q69" s="19">
        <f t="shared" si="75"/>
        <v>26.794211798975436</v>
      </c>
      <c r="R69" s="19">
        <f t="shared" si="42"/>
        <v>-0.50468838360285107</v>
      </c>
      <c r="S69" s="19">
        <f t="shared" si="43"/>
        <v>0.32448364435875865</v>
      </c>
      <c r="T69" s="4" t="s">
        <v>0</v>
      </c>
      <c r="U69" s="4">
        <f t="shared" si="44"/>
        <v>2601</v>
      </c>
      <c r="V69" s="19">
        <f t="shared" si="17"/>
        <v>194.09531161639717</v>
      </c>
      <c r="W69" s="19">
        <f t="shared" si="18"/>
        <v>16.205980561309186</v>
      </c>
      <c r="X69" s="8">
        <f t="shared" si="45"/>
        <v>5</v>
      </c>
      <c r="Y69" s="4">
        <f t="shared" si="19"/>
        <v>12</v>
      </c>
      <c r="Z69" s="8">
        <f t="shared" si="46"/>
        <v>1004.1</v>
      </c>
      <c r="AA69" s="4">
        <f t="shared" si="47"/>
        <v>0</v>
      </c>
      <c r="AB69" s="4">
        <f t="shared" si="48"/>
        <v>0</v>
      </c>
      <c r="AC69" s="4" t="str">
        <f t="shared" si="49"/>
        <v>G0</v>
      </c>
      <c r="AD69" s="4">
        <f t="shared" si="50"/>
        <v>0</v>
      </c>
      <c r="AE69" s="4">
        <f t="shared" si="51"/>
        <v>4.1000000000000014</v>
      </c>
      <c r="AF69" s="19">
        <f t="shared" si="52"/>
        <v>194.60000000000002</v>
      </c>
      <c r="AG69" s="19">
        <f t="shared" si="53"/>
        <v>-1.1799999999999993</v>
      </c>
      <c r="AH69" s="19">
        <f t="shared" si="54"/>
        <v>-0.94399999999999951</v>
      </c>
      <c r="AI69" s="19">
        <f t="shared" si="55"/>
        <v>194.60000000000002</v>
      </c>
      <c r="AJ69" s="19">
        <f t="shared" si="56"/>
        <v>15.881496916950429</v>
      </c>
      <c r="AK69" s="19">
        <f t="shared" si="57"/>
        <v>0.16000000000000003</v>
      </c>
      <c r="AL69" s="19">
        <f t="shared" si="58"/>
        <v>6</v>
      </c>
      <c r="AM69" s="19">
        <f t="shared" si="59"/>
        <v>9.3321508010096093</v>
      </c>
      <c r="AN69" s="19">
        <f t="shared" si="60"/>
        <v>11.094549949086908</v>
      </c>
      <c r="AO69" s="19">
        <f t="shared" si="61"/>
        <v>0.99940120935232524</v>
      </c>
      <c r="AP69" s="19">
        <f t="shared" si="62"/>
        <v>57.26147133615865</v>
      </c>
      <c r="AQ69" s="19">
        <f t="shared" si="76"/>
        <v>26.794211798975436</v>
      </c>
      <c r="AR69" s="19">
        <f t="shared" si="63"/>
        <v>0.50468838360285107</v>
      </c>
      <c r="AS69" s="19">
        <f t="shared" si="64"/>
        <v>-0.32448364435875865</v>
      </c>
      <c r="AT69" s="4" t="s">
        <v>0</v>
      </c>
      <c r="AU69" s="4">
        <f t="shared" si="65"/>
        <v>2602</v>
      </c>
      <c r="AV69" s="19">
        <f t="shared" si="20"/>
        <v>195.10468838360288</v>
      </c>
      <c r="AW69" s="19">
        <f t="shared" si="21"/>
        <v>15.55701327259167</v>
      </c>
      <c r="AX69" s="8">
        <f t="shared" si="66"/>
        <v>5</v>
      </c>
      <c r="AY69" s="4">
        <f t="shared" si="22"/>
        <v>12</v>
      </c>
      <c r="AZ69" s="8">
        <f t="shared" si="67"/>
        <v>1004.1</v>
      </c>
      <c r="BA69" s="4">
        <f t="shared" si="68"/>
        <v>0</v>
      </c>
      <c r="BB69" s="4">
        <f t="shared" si="69"/>
        <v>0</v>
      </c>
      <c r="BC69" s="4" t="str">
        <f t="shared" si="70"/>
        <v>G0</v>
      </c>
      <c r="BD69" s="4">
        <f t="shared" si="71"/>
        <v>0</v>
      </c>
      <c r="BE69" s="19">
        <f t="shared" si="23"/>
        <v>16.771137865681084</v>
      </c>
      <c r="BF69" s="19">
        <f t="shared" si="72"/>
        <v>2592.7727442856085</v>
      </c>
      <c r="BG69" s="19">
        <f t="shared" si="73"/>
        <v>-175.79524299958064</v>
      </c>
      <c r="BH69" s="1" t="str">
        <f t="shared" si="24"/>
        <v>T,2601,194.1,16.2,5,12,1004.1,0,0,G0,0</v>
      </c>
      <c r="BI69" s="1" t="str">
        <f t="shared" si="25"/>
        <v>T,2602,195.1,15.6,5,12,1004.1,0,0,G0,0</v>
      </c>
      <c r="BJ69" s="1" t="str">
        <f t="shared" si="77"/>
        <v>T,2601,194.1,16.2,5,12,1004.1,0,0,G0,0|T,2602,195.1,15.6,5,12,1004.1,0,0,G0,0|</v>
      </c>
      <c r="BK69" s="1" t="str">
        <f t="shared" si="27"/>
        <v>194.6,15.9,5.0,11.1,0.0,26.8,57.3,26.8</v>
      </c>
      <c r="BR69" s="108"/>
      <c r="BS69" s="108"/>
    </row>
    <row r="70" spans="1:71" x14ac:dyDescent="0.2">
      <c r="A70" s="4">
        <f t="shared" si="74"/>
        <v>4.2000000000000011</v>
      </c>
      <c r="B70" s="4">
        <f t="shared" si="28"/>
        <v>42.000000000000007</v>
      </c>
      <c r="C70" s="4">
        <f t="shared" si="29"/>
        <v>1</v>
      </c>
      <c r="D70" s="4">
        <v>1</v>
      </c>
      <c r="E70" s="4">
        <f t="shared" si="30"/>
        <v>4.2000000000000011</v>
      </c>
      <c r="F70" s="19">
        <f t="shared" si="31"/>
        <v>195.20000000000002</v>
      </c>
      <c r="G70" s="19">
        <f t="shared" si="32"/>
        <v>-1.1599999999999993</v>
      </c>
      <c r="H70" s="19">
        <f t="shared" si="33"/>
        <v>-0.92799999999999949</v>
      </c>
      <c r="I70" s="19">
        <f t="shared" si="34"/>
        <v>195.20000000000002</v>
      </c>
      <c r="J70" s="19">
        <f t="shared" si="35"/>
        <v>16.842473688993287</v>
      </c>
      <c r="K70" s="19">
        <f t="shared" si="36"/>
        <v>0.16000000000000003</v>
      </c>
      <c r="L70" s="19">
        <f t="shared" si="37"/>
        <v>6</v>
      </c>
      <c r="M70" s="19">
        <f t="shared" si="38"/>
        <v>9.8788789339255914</v>
      </c>
      <c r="N70" s="19">
        <f t="shared" si="39"/>
        <v>11.558211323174483</v>
      </c>
      <c r="O70" s="19">
        <f t="shared" si="40"/>
        <v>1.0249852849997798</v>
      </c>
      <c r="P70" s="19">
        <f t="shared" si="41"/>
        <v>58.727330893501232</v>
      </c>
      <c r="Q70" s="19">
        <f t="shared" si="75"/>
        <v>27.755188571018294</v>
      </c>
      <c r="R70" s="19">
        <f t="shared" si="42"/>
        <v>-0.51282393050479413</v>
      </c>
      <c r="S70" s="19">
        <f t="shared" si="43"/>
        <v>0.31146687833799297</v>
      </c>
      <c r="T70" s="4" t="s">
        <v>0</v>
      </c>
      <c r="U70" s="4">
        <f t="shared" si="44"/>
        <v>2601</v>
      </c>
      <c r="V70" s="19">
        <f t="shared" si="17"/>
        <v>194.68717606949522</v>
      </c>
      <c r="W70" s="19">
        <f t="shared" si="18"/>
        <v>17.153940567331279</v>
      </c>
      <c r="X70" s="8">
        <f t="shared" si="45"/>
        <v>5</v>
      </c>
      <c r="Y70" s="4">
        <f t="shared" si="19"/>
        <v>12</v>
      </c>
      <c r="Z70" s="8">
        <f t="shared" si="46"/>
        <v>1004.2</v>
      </c>
      <c r="AA70" s="4">
        <f t="shared" si="47"/>
        <v>0</v>
      </c>
      <c r="AB70" s="4">
        <f t="shared" si="48"/>
        <v>0</v>
      </c>
      <c r="AC70" s="4" t="str">
        <f t="shared" si="49"/>
        <v>G0</v>
      </c>
      <c r="AD70" s="4">
        <f t="shared" si="50"/>
        <v>0</v>
      </c>
      <c r="AE70" s="4">
        <f t="shared" si="51"/>
        <v>4.2000000000000011</v>
      </c>
      <c r="AF70" s="19">
        <f t="shared" si="52"/>
        <v>195.20000000000002</v>
      </c>
      <c r="AG70" s="19">
        <f t="shared" si="53"/>
        <v>-1.1599999999999993</v>
      </c>
      <c r="AH70" s="19">
        <f t="shared" si="54"/>
        <v>-0.92799999999999949</v>
      </c>
      <c r="AI70" s="19">
        <f t="shared" si="55"/>
        <v>195.20000000000002</v>
      </c>
      <c r="AJ70" s="19">
        <f t="shared" si="56"/>
        <v>16.842473688993287</v>
      </c>
      <c r="AK70" s="19">
        <f t="shared" si="57"/>
        <v>0.16000000000000003</v>
      </c>
      <c r="AL70" s="19">
        <f t="shared" si="58"/>
        <v>6</v>
      </c>
      <c r="AM70" s="19">
        <f t="shared" si="59"/>
        <v>9.8788789339255914</v>
      </c>
      <c r="AN70" s="19">
        <f t="shared" si="60"/>
        <v>11.558211323174483</v>
      </c>
      <c r="AO70" s="19">
        <f t="shared" si="61"/>
        <v>1.0249852849997798</v>
      </c>
      <c r="AP70" s="19">
        <f t="shared" si="62"/>
        <v>58.727330893501232</v>
      </c>
      <c r="AQ70" s="19">
        <f t="shared" si="76"/>
        <v>27.755188571018294</v>
      </c>
      <c r="AR70" s="19">
        <f t="shared" si="63"/>
        <v>0.51282393050479413</v>
      </c>
      <c r="AS70" s="19">
        <f t="shared" si="64"/>
        <v>-0.31146687833799297</v>
      </c>
      <c r="AT70" s="4" t="s">
        <v>0</v>
      </c>
      <c r="AU70" s="4">
        <f t="shared" si="65"/>
        <v>2602</v>
      </c>
      <c r="AV70" s="19">
        <f t="shared" si="20"/>
        <v>195.71282393050481</v>
      </c>
      <c r="AW70" s="19">
        <f t="shared" si="21"/>
        <v>16.531006810655295</v>
      </c>
      <c r="AX70" s="8">
        <f t="shared" si="66"/>
        <v>5</v>
      </c>
      <c r="AY70" s="4">
        <f t="shared" si="22"/>
        <v>12</v>
      </c>
      <c r="AZ70" s="8">
        <f t="shared" si="67"/>
        <v>1004.2</v>
      </c>
      <c r="BA70" s="4">
        <f t="shared" si="68"/>
        <v>0</v>
      </c>
      <c r="BB70" s="4">
        <f t="shared" si="69"/>
        <v>0</v>
      </c>
      <c r="BC70" s="4" t="str">
        <f t="shared" si="70"/>
        <v>G0</v>
      </c>
      <c r="BD70" s="4">
        <f t="shared" si="71"/>
        <v>0</v>
      </c>
      <c r="BE70" s="19">
        <f t="shared" si="23"/>
        <v>17.675138709044219</v>
      </c>
      <c r="BF70" s="19">
        <f t="shared" si="72"/>
        <v>2591.8720130778343</v>
      </c>
      <c r="BG70" s="19">
        <f t="shared" si="73"/>
        <v>-175.78029929101248</v>
      </c>
      <c r="BH70" s="1" t="str">
        <f t="shared" si="24"/>
        <v>T,2601,194.7,17.2,5,12,1004.2,0,0,G0,0</v>
      </c>
      <c r="BI70" s="1" t="str">
        <f t="shared" si="25"/>
        <v>T,2602,195.7,16.5,5,12,1004.2,0,0,G0,0</v>
      </c>
      <c r="BJ70" s="1" t="str">
        <f t="shared" si="77"/>
        <v>T,2601,194.7,17.2,5,12,1004.2,0,0,G0,0|T,2602,195.7,16.5,5,12,1004.2,0,0,G0,0|</v>
      </c>
      <c r="BK70" s="1" t="str">
        <f t="shared" si="27"/>
        <v>195.2,16.8,5.0,11.6,0.0,27.8,58.7,27.8</v>
      </c>
      <c r="BR70" s="108"/>
      <c r="BS70" s="108"/>
    </row>
    <row r="71" spans="1:71" x14ac:dyDescent="0.2">
      <c r="A71" s="4">
        <f t="shared" si="74"/>
        <v>4.3000000000000007</v>
      </c>
      <c r="B71" s="4">
        <f t="shared" si="28"/>
        <v>43.000000000000007</v>
      </c>
      <c r="C71" s="4">
        <f t="shared" si="29"/>
        <v>1</v>
      </c>
      <c r="D71" s="4">
        <v>1</v>
      </c>
      <c r="E71" s="4">
        <f t="shared" si="30"/>
        <v>4.3000000000000007</v>
      </c>
      <c r="F71" s="19">
        <f t="shared" si="31"/>
        <v>195.8</v>
      </c>
      <c r="G71" s="19">
        <f t="shared" si="32"/>
        <v>-1.1399999999999997</v>
      </c>
      <c r="H71" s="19">
        <f t="shared" si="33"/>
        <v>-0.91199999999999981</v>
      </c>
      <c r="I71" s="19">
        <f t="shared" si="34"/>
        <v>195.8</v>
      </c>
      <c r="J71" s="19">
        <f t="shared" si="35"/>
        <v>17.855542819284114</v>
      </c>
      <c r="K71" s="19">
        <f t="shared" si="36"/>
        <v>0.16000000000000003</v>
      </c>
      <c r="L71" s="19">
        <f t="shared" si="37"/>
        <v>6</v>
      </c>
      <c r="M71" s="19">
        <f t="shared" si="38"/>
        <v>10.373722607788505</v>
      </c>
      <c r="N71" s="19">
        <f t="shared" si="39"/>
        <v>11.983910911857713</v>
      </c>
      <c r="O71" s="19">
        <f t="shared" si="40"/>
        <v>1.0464222517295445</v>
      </c>
      <c r="P71" s="19">
        <f t="shared" si="41"/>
        <v>59.955578612679105</v>
      </c>
      <c r="Q71" s="19">
        <f t="shared" si="75"/>
        <v>28.768257701309121</v>
      </c>
      <c r="R71" s="19">
        <f t="shared" si="42"/>
        <v>-0.51938249628628452</v>
      </c>
      <c r="S71" s="19">
        <f t="shared" si="43"/>
        <v>0.30040276721666131</v>
      </c>
      <c r="T71" s="4" t="s">
        <v>0</v>
      </c>
      <c r="U71" s="4">
        <f t="shared" si="44"/>
        <v>2601</v>
      </c>
      <c r="V71" s="19">
        <f t="shared" si="17"/>
        <v>195.28061750371373</v>
      </c>
      <c r="W71" s="19">
        <f t="shared" si="18"/>
        <v>18.155945586500774</v>
      </c>
      <c r="X71" s="8">
        <f t="shared" si="45"/>
        <v>5</v>
      </c>
      <c r="Y71" s="4">
        <f t="shared" si="19"/>
        <v>12</v>
      </c>
      <c r="Z71" s="8">
        <f t="shared" si="46"/>
        <v>1004.3</v>
      </c>
      <c r="AA71" s="4">
        <f t="shared" si="47"/>
        <v>0</v>
      </c>
      <c r="AB71" s="4">
        <f t="shared" si="48"/>
        <v>0</v>
      </c>
      <c r="AC71" s="4" t="str">
        <f t="shared" si="49"/>
        <v>G0</v>
      </c>
      <c r="AD71" s="4">
        <f t="shared" si="50"/>
        <v>0</v>
      </c>
      <c r="AE71" s="4">
        <f t="shared" si="51"/>
        <v>4.3000000000000007</v>
      </c>
      <c r="AF71" s="19">
        <f t="shared" si="52"/>
        <v>195.8</v>
      </c>
      <c r="AG71" s="19">
        <f t="shared" si="53"/>
        <v>-1.1399999999999997</v>
      </c>
      <c r="AH71" s="19">
        <f t="shared" si="54"/>
        <v>-0.91199999999999981</v>
      </c>
      <c r="AI71" s="19">
        <f t="shared" si="55"/>
        <v>195.8</v>
      </c>
      <c r="AJ71" s="19">
        <f t="shared" si="56"/>
        <v>17.855542819284114</v>
      </c>
      <c r="AK71" s="19">
        <f t="shared" si="57"/>
        <v>0.16000000000000003</v>
      </c>
      <c r="AL71" s="19">
        <f t="shared" si="58"/>
        <v>6</v>
      </c>
      <c r="AM71" s="19">
        <f t="shared" si="59"/>
        <v>10.373722607788505</v>
      </c>
      <c r="AN71" s="19">
        <f t="shared" si="60"/>
        <v>11.983910911857713</v>
      </c>
      <c r="AO71" s="19">
        <f t="shared" si="61"/>
        <v>1.0464222517295445</v>
      </c>
      <c r="AP71" s="19">
        <f t="shared" si="62"/>
        <v>59.955578612679105</v>
      </c>
      <c r="AQ71" s="19">
        <f t="shared" si="76"/>
        <v>28.768257701309121</v>
      </c>
      <c r="AR71" s="19">
        <f t="shared" si="63"/>
        <v>0.51938249628628452</v>
      </c>
      <c r="AS71" s="19">
        <f t="shared" si="64"/>
        <v>-0.30040276721666131</v>
      </c>
      <c r="AT71" s="4" t="s">
        <v>0</v>
      </c>
      <c r="AU71" s="4">
        <f t="shared" si="65"/>
        <v>2602</v>
      </c>
      <c r="AV71" s="19">
        <f t="shared" si="20"/>
        <v>196.31938249628629</v>
      </c>
      <c r="AW71" s="19">
        <f t="shared" si="21"/>
        <v>17.555140052067454</v>
      </c>
      <c r="AX71" s="8">
        <f t="shared" si="66"/>
        <v>5</v>
      </c>
      <c r="AY71" s="4">
        <f t="shared" si="22"/>
        <v>12</v>
      </c>
      <c r="AZ71" s="8">
        <f t="shared" si="67"/>
        <v>1004.3</v>
      </c>
      <c r="BA71" s="4">
        <f t="shared" si="68"/>
        <v>0</v>
      </c>
      <c r="BB71" s="4">
        <f t="shared" si="69"/>
        <v>0</v>
      </c>
      <c r="BC71" s="4" t="str">
        <f t="shared" si="70"/>
        <v>G0</v>
      </c>
      <c r="BD71" s="4">
        <f t="shared" si="71"/>
        <v>0</v>
      </c>
      <c r="BE71" s="19">
        <f t="shared" si="23"/>
        <v>18.634318760532071</v>
      </c>
      <c r="BF71" s="19">
        <f t="shared" si="72"/>
        <v>2590.9174443904517</v>
      </c>
      <c r="BG71" s="19">
        <f t="shared" si="73"/>
        <v>-175.76529171961849</v>
      </c>
      <c r="BH71" s="1" t="str">
        <f t="shared" si="24"/>
        <v>T,2601,195.3,18.2,5,12,1004.3,0,0,G0,0</v>
      </c>
      <c r="BI71" s="1" t="str">
        <f t="shared" si="25"/>
        <v>T,2602,196.3,17.6,5,12,1004.3,0,0,G0,0</v>
      </c>
      <c r="BJ71" s="1" t="str">
        <f t="shared" si="77"/>
        <v>T,2601,195.3,18.2,5,12,1004.3,0,0,G0,0|T,2602,196.3,17.6,5,12,1004.3,0,0,G0,0|</v>
      </c>
      <c r="BK71" s="1" t="str">
        <f t="shared" si="27"/>
        <v>195.8,17.9,5.0,12.0,0.0,28.8,60.0,28.8</v>
      </c>
      <c r="BR71" s="108"/>
      <c r="BS71" s="108"/>
    </row>
    <row r="72" spans="1:71" x14ac:dyDescent="0.2">
      <c r="A72" s="4">
        <f t="shared" si="74"/>
        <v>4.4000000000000004</v>
      </c>
      <c r="B72" s="4">
        <f t="shared" si="28"/>
        <v>44</v>
      </c>
      <c r="C72" s="4">
        <f t="shared" si="29"/>
        <v>1</v>
      </c>
      <c r="D72" s="4">
        <v>1</v>
      </c>
      <c r="E72" s="4">
        <f t="shared" si="30"/>
        <v>4.4000000000000004</v>
      </c>
      <c r="F72" s="19">
        <f t="shared" si="31"/>
        <v>196.4</v>
      </c>
      <c r="G72" s="19">
        <f t="shared" si="32"/>
        <v>-1.1199999999999997</v>
      </c>
      <c r="H72" s="19">
        <f t="shared" si="33"/>
        <v>-0.8959999999999998</v>
      </c>
      <c r="I72" s="19">
        <f t="shared" si="34"/>
        <v>196.4</v>
      </c>
      <c r="J72" s="19">
        <f t="shared" si="35"/>
        <v>18.915439205817528</v>
      </c>
      <c r="K72" s="19">
        <f t="shared" si="36"/>
        <v>0.16000000000000003</v>
      </c>
      <c r="L72" s="19">
        <f t="shared" si="37"/>
        <v>6</v>
      </c>
      <c r="M72" s="19">
        <f t="shared" si="38"/>
        <v>10.815207643659324</v>
      </c>
      <c r="N72" s="19">
        <f t="shared" si="39"/>
        <v>12.368052246633949</v>
      </c>
      <c r="O72" s="19">
        <f t="shared" si="40"/>
        <v>1.064294964534132</v>
      </c>
      <c r="P72" s="19">
        <f t="shared" si="41"/>
        <v>60.979609624831397</v>
      </c>
      <c r="Q72" s="19">
        <f t="shared" si="75"/>
        <v>29.828154087842535</v>
      </c>
      <c r="R72" s="19">
        <f t="shared" si="42"/>
        <v>-0.52466827086388279</v>
      </c>
      <c r="S72" s="19">
        <f t="shared" si="43"/>
        <v>0.29107250909129728</v>
      </c>
      <c r="T72" s="4" t="s">
        <v>0</v>
      </c>
      <c r="U72" s="4">
        <f t="shared" si="44"/>
        <v>2601</v>
      </c>
      <c r="V72" s="19">
        <f t="shared" si="17"/>
        <v>195.87533172913612</v>
      </c>
      <c r="W72" s="19">
        <f t="shared" si="18"/>
        <v>19.206511714908824</v>
      </c>
      <c r="X72" s="8">
        <f t="shared" si="45"/>
        <v>5</v>
      </c>
      <c r="Y72" s="4">
        <f t="shared" si="19"/>
        <v>12</v>
      </c>
      <c r="Z72" s="8">
        <f t="shared" si="46"/>
        <v>1004.4</v>
      </c>
      <c r="AA72" s="4">
        <f t="shared" si="47"/>
        <v>0</v>
      </c>
      <c r="AB72" s="4">
        <f t="shared" si="48"/>
        <v>0</v>
      </c>
      <c r="AC72" s="4" t="str">
        <f t="shared" si="49"/>
        <v>G0</v>
      </c>
      <c r="AD72" s="4">
        <f t="shared" si="50"/>
        <v>0</v>
      </c>
      <c r="AE72" s="4">
        <f t="shared" si="51"/>
        <v>4.4000000000000004</v>
      </c>
      <c r="AF72" s="19">
        <f t="shared" si="52"/>
        <v>196.4</v>
      </c>
      <c r="AG72" s="19">
        <f t="shared" si="53"/>
        <v>-1.1199999999999997</v>
      </c>
      <c r="AH72" s="19">
        <f t="shared" si="54"/>
        <v>-0.8959999999999998</v>
      </c>
      <c r="AI72" s="19">
        <f t="shared" si="55"/>
        <v>196.4</v>
      </c>
      <c r="AJ72" s="19">
        <f t="shared" si="56"/>
        <v>18.915439205817528</v>
      </c>
      <c r="AK72" s="19">
        <f t="shared" si="57"/>
        <v>0.16000000000000003</v>
      </c>
      <c r="AL72" s="19">
        <f t="shared" si="58"/>
        <v>6</v>
      </c>
      <c r="AM72" s="19">
        <f t="shared" si="59"/>
        <v>10.815207643659324</v>
      </c>
      <c r="AN72" s="19">
        <f t="shared" si="60"/>
        <v>12.368052246633949</v>
      </c>
      <c r="AO72" s="19">
        <f t="shared" si="61"/>
        <v>1.064294964534132</v>
      </c>
      <c r="AP72" s="19">
        <f t="shared" si="62"/>
        <v>60.979609624831397</v>
      </c>
      <c r="AQ72" s="19">
        <f t="shared" si="76"/>
        <v>29.828154087842535</v>
      </c>
      <c r="AR72" s="19">
        <f t="shared" si="63"/>
        <v>0.52466827086388279</v>
      </c>
      <c r="AS72" s="19">
        <f t="shared" si="64"/>
        <v>-0.29107250909129728</v>
      </c>
      <c r="AT72" s="4" t="s">
        <v>0</v>
      </c>
      <c r="AU72" s="4">
        <f t="shared" si="65"/>
        <v>2602</v>
      </c>
      <c r="AV72" s="19">
        <f t="shared" si="20"/>
        <v>196.92466827086389</v>
      </c>
      <c r="AW72" s="19">
        <f t="shared" si="21"/>
        <v>18.624366696726231</v>
      </c>
      <c r="AX72" s="8">
        <f t="shared" si="66"/>
        <v>5</v>
      </c>
      <c r="AY72" s="4">
        <f t="shared" si="22"/>
        <v>12</v>
      </c>
      <c r="AZ72" s="8">
        <f t="shared" si="67"/>
        <v>1004.4</v>
      </c>
      <c r="BA72" s="4">
        <f t="shared" si="68"/>
        <v>0</v>
      </c>
      <c r="BB72" s="4">
        <f t="shared" si="69"/>
        <v>0</v>
      </c>
      <c r="BC72" s="4" t="str">
        <f t="shared" si="70"/>
        <v>G0</v>
      </c>
      <c r="BD72" s="4">
        <f t="shared" si="71"/>
        <v>0</v>
      </c>
      <c r="BE72" s="19">
        <f t="shared" si="23"/>
        <v>19.643627460403469</v>
      </c>
      <c r="BF72" s="19">
        <f t="shared" si="72"/>
        <v>2589.9145316822237</v>
      </c>
      <c r="BG72" s="19">
        <f t="shared" si="73"/>
        <v>-175.75022155715018</v>
      </c>
      <c r="BH72" s="1" t="str">
        <f t="shared" si="24"/>
        <v>T,2601,195.9,19.2,5,12,1004.4,0,0,G0,0</v>
      </c>
      <c r="BI72" s="1" t="str">
        <f t="shared" si="25"/>
        <v>T,2602,196.9,18.6,5,12,1004.4,0,0,G0,0</v>
      </c>
      <c r="BJ72" s="1" t="str">
        <f t="shared" si="77"/>
        <v>T,2601,195.9,19.2,5,12,1004.4,0,0,G0,0|T,2602,196.9,18.6,5,12,1004.4,0,0,G0,0|</v>
      </c>
      <c r="BK72" s="1" t="str">
        <f t="shared" si="27"/>
        <v>196.4,18.9,5.0,12.4,0.0,29.8,61.0,29.8</v>
      </c>
      <c r="BR72" s="108"/>
      <c r="BS72" s="108"/>
    </row>
    <row r="73" spans="1:71" x14ac:dyDescent="0.2">
      <c r="A73" s="4">
        <f t="shared" si="74"/>
        <v>4.5</v>
      </c>
      <c r="B73" s="4">
        <f t="shared" si="28"/>
        <v>45</v>
      </c>
      <c r="C73" s="4">
        <f t="shared" si="29"/>
        <v>1</v>
      </c>
      <c r="D73" s="4">
        <v>1</v>
      </c>
      <c r="E73" s="4">
        <f t="shared" si="30"/>
        <v>4.5</v>
      </c>
      <c r="F73" s="19">
        <f t="shared" si="31"/>
        <v>197</v>
      </c>
      <c r="G73" s="19">
        <f t="shared" si="32"/>
        <v>-1.1000000000000001</v>
      </c>
      <c r="H73" s="19">
        <f t="shared" si="33"/>
        <v>-0.88000000000000012</v>
      </c>
      <c r="I73" s="19">
        <f t="shared" si="34"/>
        <v>197</v>
      </c>
      <c r="J73" s="19">
        <f t="shared" si="35"/>
        <v>20.016767727861755</v>
      </c>
      <c r="K73" s="19">
        <f t="shared" si="36"/>
        <v>0.16000000000000003</v>
      </c>
      <c r="L73" s="19">
        <f t="shared" si="37"/>
        <v>6</v>
      </c>
      <c r="M73" s="19">
        <f t="shared" si="38"/>
        <v>11.202205018357768</v>
      </c>
      <c r="N73" s="19">
        <f t="shared" si="39"/>
        <v>12.707847861590096</v>
      </c>
      <c r="O73" s="19">
        <f t="shared" si="40"/>
        <v>1.0790690889042958</v>
      </c>
      <c r="P73" s="19">
        <f t="shared" si="41"/>
        <v>61.826104597243159</v>
      </c>
      <c r="Q73" s="19">
        <f t="shared" si="75"/>
        <v>30.929482609886762</v>
      </c>
      <c r="R73" s="19">
        <f t="shared" si="42"/>
        <v>-0.52891119599645897</v>
      </c>
      <c r="S73" s="19">
        <f t="shared" si="43"/>
        <v>0.28328951048281925</v>
      </c>
      <c r="T73" s="4" t="s">
        <v>0</v>
      </c>
      <c r="U73" s="4">
        <f t="shared" si="44"/>
        <v>2601</v>
      </c>
      <c r="V73" s="19">
        <f t="shared" si="17"/>
        <v>196.47108880400353</v>
      </c>
      <c r="W73" s="19">
        <f t="shared" si="18"/>
        <v>20.300057238344575</v>
      </c>
      <c r="X73" s="8">
        <f t="shared" si="45"/>
        <v>5</v>
      </c>
      <c r="Y73" s="4">
        <f t="shared" si="19"/>
        <v>12</v>
      </c>
      <c r="Z73" s="8">
        <f t="shared" si="46"/>
        <v>1004.5</v>
      </c>
      <c r="AA73" s="4">
        <f t="shared" si="47"/>
        <v>0</v>
      </c>
      <c r="AB73" s="4">
        <f t="shared" si="48"/>
        <v>0</v>
      </c>
      <c r="AC73" s="4" t="str">
        <f t="shared" si="49"/>
        <v>G0</v>
      </c>
      <c r="AD73" s="4">
        <f t="shared" si="50"/>
        <v>0</v>
      </c>
      <c r="AE73" s="4">
        <f t="shared" si="51"/>
        <v>4.5</v>
      </c>
      <c r="AF73" s="19">
        <f t="shared" si="52"/>
        <v>197</v>
      </c>
      <c r="AG73" s="19">
        <f t="shared" si="53"/>
        <v>-1.1000000000000001</v>
      </c>
      <c r="AH73" s="19">
        <f t="shared" si="54"/>
        <v>-0.88000000000000012</v>
      </c>
      <c r="AI73" s="19">
        <f t="shared" si="55"/>
        <v>197</v>
      </c>
      <c r="AJ73" s="19">
        <f t="shared" si="56"/>
        <v>20.016767727861755</v>
      </c>
      <c r="AK73" s="19">
        <f t="shared" si="57"/>
        <v>0.16000000000000003</v>
      </c>
      <c r="AL73" s="19">
        <f t="shared" si="58"/>
        <v>6</v>
      </c>
      <c r="AM73" s="19">
        <f t="shared" si="59"/>
        <v>11.202205018357768</v>
      </c>
      <c r="AN73" s="19">
        <f t="shared" si="60"/>
        <v>12.707847861590096</v>
      </c>
      <c r="AO73" s="19">
        <f t="shared" si="61"/>
        <v>1.0790690889042958</v>
      </c>
      <c r="AP73" s="19">
        <f t="shared" si="62"/>
        <v>61.826104597243159</v>
      </c>
      <c r="AQ73" s="19">
        <f t="shared" si="76"/>
        <v>30.929482609886762</v>
      </c>
      <c r="AR73" s="19">
        <f t="shared" si="63"/>
        <v>0.52891119599645897</v>
      </c>
      <c r="AS73" s="19">
        <f t="shared" si="64"/>
        <v>-0.28328951048281925</v>
      </c>
      <c r="AT73" s="4" t="s">
        <v>0</v>
      </c>
      <c r="AU73" s="4">
        <f t="shared" si="65"/>
        <v>2602</v>
      </c>
      <c r="AV73" s="19">
        <f t="shared" si="20"/>
        <v>197.52891119599647</v>
      </c>
      <c r="AW73" s="19">
        <f t="shared" si="21"/>
        <v>19.733478217378934</v>
      </c>
      <c r="AX73" s="8">
        <f t="shared" si="66"/>
        <v>5</v>
      </c>
      <c r="AY73" s="4">
        <f t="shared" si="22"/>
        <v>12</v>
      </c>
      <c r="AZ73" s="8">
        <f t="shared" si="67"/>
        <v>1004.5</v>
      </c>
      <c r="BA73" s="4">
        <f t="shared" si="68"/>
        <v>0</v>
      </c>
      <c r="BB73" s="4">
        <f t="shared" si="69"/>
        <v>0</v>
      </c>
      <c r="BC73" s="4" t="str">
        <f t="shared" si="70"/>
        <v>G0</v>
      </c>
      <c r="BD73" s="4">
        <f t="shared" si="71"/>
        <v>0</v>
      </c>
      <c r="BE73" s="19">
        <f t="shared" si="23"/>
        <v>20.697749264068594</v>
      </c>
      <c r="BF73" s="19">
        <f t="shared" si="72"/>
        <v>2588.8688603523065</v>
      </c>
      <c r="BG73" s="19">
        <f t="shared" si="73"/>
        <v>-175.73509199754935</v>
      </c>
      <c r="BH73" s="1" t="str">
        <f t="shared" si="24"/>
        <v>T,2601,196.5,20.3,5,12,1004.5,0,0,G0,0</v>
      </c>
      <c r="BI73" s="1" t="str">
        <f t="shared" si="25"/>
        <v>T,2602,197.5,19.7,5,12,1004.5,0,0,G0,0</v>
      </c>
      <c r="BJ73" s="1" t="str">
        <f t="shared" si="77"/>
        <v>T,2601,196.5,20.3,5,12,1004.5,0,0,G0,0|T,2602,197.5,19.7,5,12,1004.5,0,0,G0,0|</v>
      </c>
      <c r="BK73" s="1" t="str">
        <f t="shared" si="27"/>
        <v>197.0,20.0,5.0,12.7,0.0,30.9,61.8,30.9</v>
      </c>
      <c r="BR73" s="108"/>
      <c r="BS73" s="108"/>
    </row>
    <row r="74" spans="1:71" x14ac:dyDescent="0.2">
      <c r="A74" s="4">
        <f t="shared" si="74"/>
        <v>4.5999999999999996</v>
      </c>
      <c r="B74" s="4">
        <f t="shared" si="28"/>
        <v>45.999999999999993</v>
      </c>
      <c r="C74" s="4">
        <f t="shared" si="29"/>
        <v>1</v>
      </c>
      <c r="D74" s="4">
        <v>1</v>
      </c>
      <c r="E74" s="4">
        <f t="shared" si="30"/>
        <v>4.5999999999999996</v>
      </c>
      <c r="F74" s="19">
        <f t="shared" si="31"/>
        <v>197.6</v>
      </c>
      <c r="G74" s="19">
        <f t="shared" si="32"/>
        <v>-1.08</v>
      </c>
      <c r="H74" s="19">
        <f t="shared" si="33"/>
        <v>-0.8640000000000001</v>
      </c>
      <c r="I74" s="19">
        <f t="shared" si="34"/>
        <v>197.6</v>
      </c>
      <c r="J74" s="19">
        <f t="shared" si="35"/>
        <v>21.154036918217702</v>
      </c>
      <c r="K74" s="19">
        <f t="shared" si="36"/>
        <v>0.16000000000000003</v>
      </c>
      <c r="L74" s="19">
        <f t="shared" si="37"/>
        <v>6</v>
      </c>
      <c r="M74" s="19">
        <f t="shared" si="38"/>
        <v>11.533914047732829</v>
      </c>
      <c r="N74" s="19">
        <f t="shared" si="39"/>
        <v>13.001198916272633</v>
      </c>
      <c r="O74" s="19">
        <f t="shared" si="40"/>
        <v>1.0911156652766774</v>
      </c>
      <c r="P74" s="19">
        <f t="shared" si="41"/>
        <v>62.516322580962637</v>
      </c>
      <c r="Q74" s="19">
        <f t="shared" si="75"/>
        <v>32.066751800242713</v>
      </c>
      <c r="R74" s="19">
        <f t="shared" si="42"/>
        <v>-0.53228540484662623</v>
      </c>
      <c r="S74" s="19">
        <f t="shared" si="43"/>
        <v>0.27689754023332019</v>
      </c>
      <c r="T74" s="4" t="s">
        <v>0</v>
      </c>
      <c r="U74" s="4">
        <f t="shared" si="44"/>
        <v>2601</v>
      </c>
      <c r="V74" s="19">
        <f t="shared" si="17"/>
        <v>197.06771459515338</v>
      </c>
      <c r="W74" s="19">
        <f t="shared" si="18"/>
        <v>21.430934458451024</v>
      </c>
      <c r="X74" s="8">
        <f t="shared" si="45"/>
        <v>5</v>
      </c>
      <c r="Y74" s="4">
        <f t="shared" si="19"/>
        <v>12</v>
      </c>
      <c r="Z74" s="8">
        <f t="shared" si="46"/>
        <v>1004.6</v>
      </c>
      <c r="AA74" s="4">
        <f t="shared" si="47"/>
        <v>0</v>
      </c>
      <c r="AB74" s="4">
        <f t="shared" si="48"/>
        <v>0</v>
      </c>
      <c r="AC74" s="4" t="str">
        <f t="shared" si="49"/>
        <v>G0</v>
      </c>
      <c r="AD74" s="4">
        <f t="shared" si="50"/>
        <v>0</v>
      </c>
      <c r="AE74" s="4">
        <f t="shared" si="51"/>
        <v>4.5999999999999996</v>
      </c>
      <c r="AF74" s="19">
        <f t="shared" si="52"/>
        <v>197.6</v>
      </c>
      <c r="AG74" s="19">
        <f t="shared" si="53"/>
        <v>-1.08</v>
      </c>
      <c r="AH74" s="19">
        <f t="shared" si="54"/>
        <v>-0.8640000000000001</v>
      </c>
      <c r="AI74" s="19">
        <f t="shared" si="55"/>
        <v>197.6</v>
      </c>
      <c r="AJ74" s="19">
        <f t="shared" si="56"/>
        <v>21.154036918217702</v>
      </c>
      <c r="AK74" s="19">
        <f t="shared" si="57"/>
        <v>0.16000000000000003</v>
      </c>
      <c r="AL74" s="19">
        <f t="shared" si="58"/>
        <v>6</v>
      </c>
      <c r="AM74" s="19">
        <f t="shared" si="59"/>
        <v>11.533914047732829</v>
      </c>
      <c r="AN74" s="19">
        <f t="shared" si="60"/>
        <v>13.001198916272633</v>
      </c>
      <c r="AO74" s="19">
        <f t="shared" si="61"/>
        <v>1.0911156652766774</v>
      </c>
      <c r="AP74" s="19">
        <f t="shared" si="62"/>
        <v>62.516322580962637</v>
      </c>
      <c r="AQ74" s="19">
        <f t="shared" si="76"/>
        <v>32.066751800242713</v>
      </c>
      <c r="AR74" s="19">
        <f t="shared" si="63"/>
        <v>0.53228540484662623</v>
      </c>
      <c r="AS74" s="19">
        <f t="shared" si="64"/>
        <v>-0.27689754023332019</v>
      </c>
      <c r="AT74" s="4" t="s">
        <v>0</v>
      </c>
      <c r="AU74" s="4">
        <f t="shared" si="65"/>
        <v>2602</v>
      </c>
      <c r="AV74" s="19">
        <f t="shared" si="20"/>
        <v>198.13228540484661</v>
      </c>
      <c r="AW74" s="19">
        <f t="shared" si="21"/>
        <v>20.877139377984381</v>
      </c>
      <c r="AX74" s="8">
        <f t="shared" si="66"/>
        <v>5</v>
      </c>
      <c r="AY74" s="4">
        <f t="shared" si="22"/>
        <v>12</v>
      </c>
      <c r="AZ74" s="8">
        <f t="shared" si="67"/>
        <v>1004.6</v>
      </c>
      <c r="BA74" s="4">
        <f t="shared" si="68"/>
        <v>0</v>
      </c>
      <c r="BB74" s="4">
        <f t="shared" si="69"/>
        <v>0</v>
      </c>
      <c r="BC74" s="4" t="str">
        <f t="shared" si="70"/>
        <v>G0</v>
      </c>
      <c r="BD74" s="4">
        <f t="shared" si="71"/>
        <v>0</v>
      </c>
      <c r="BE74" s="19">
        <f t="shared" si="23"/>
        <v>21.791172206273984</v>
      </c>
      <c r="BF74" s="19">
        <f t="shared" si="72"/>
        <v>2587.7860772667591</v>
      </c>
      <c r="BG74" s="19">
        <f t="shared" si="73"/>
        <v>-175.71990770548879</v>
      </c>
      <c r="BH74" s="1" t="str">
        <f t="shared" si="24"/>
        <v>T,2601,197.1,21.4,5,12,1004.6,0,0,G0,0</v>
      </c>
      <c r="BI74" s="1" t="str">
        <f t="shared" si="25"/>
        <v>T,2602,198.1,20.9,5,12,1004.6,0,0,G0,0</v>
      </c>
      <c r="BJ74" s="1" t="str">
        <f t="shared" si="77"/>
        <v>T,2601,197.1,21.4,5,12,1004.6,0,0,G0,0|T,2602,198.1,20.9,5,12,1004.6,0,0,G0,0|</v>
      </c>
      <c r="BK74" s="1" t="str">
        <f t="shared" si="27"/>
        <v>197.6,21.2,5.0,13.0,0.0,32.1,62.5,32.1</v>
      </c>
      <c r="BR74" s="108"/>
      <c r="BS74" s="108"/>
    </row>
    <row r="75" spans="1:71" x14ac:dyDescent="0.2">
      <c r="A75" s="4">
        <f t="shared" si="74"/>
        <v>4.6999999999999993</v>
      </c>
      <c r="B75" s="4">
        <f t="shared" si="28"/>
        <v>46.999999999999993</v>
      </c>
      <c r="C75" s="4">
        <f t="shared" si="29"/>
        <v>1</v>
      </c>
      <c r="D75" s="4">
        <v>1</v>
      </c>
      <c r="E75" s="4">
        <f t="shared" si="30"/>
        <v>4.6999999999999993</v>
      </c>
      <c r="F75" s="19">
        <f t="shared" si="31"/>
        <v>198.2</v>
      </c>
      <c r="G75" s="19">
        <f t="shared" si="32"/>
        <v>-1.0600000000000005</v>
      </c>
      <c r="H75" s="19">
        <f t="shared" si="33"/>
        <v>-0.84800000000000042</v>
      </c>
      <c r="I75" s="19">
        <f t="shared" si="34"/>
        <v>198.2</v>
      </c>
      <c r="J75" s="19">
        <f t="shared" si="35"/>
        <v>22.321690968687108</v>
      </c>
      <c r="K75" s="19">
        <f t="shared" si="36"/>
        <v>0.16000000000000003</v>
      </c>
      <c r="L75" s="19">
        <f t="shared" si="37"/>
        <v>6</v>
      </c>
      <c r="M75" s="19">
        <f t="shared" si="38"/>
        <v>11.809845867574147</v>
      </c>
      <c r="N75" s="19">
        <f t="shared" si="39"/>
        <v>13.246601806344833</v>
      </c>
      <c r="O75" s="19">
        <f t="shared" si="40"/>
        <v>1.1007289507749407</v>
      </c>
      <c r="P75" s="19">
        <f t="shared" si="41"/>
        <v>63.067123267267448</v>
      </c>
      <c r="Q75" s="19">
        <f t="shared" si="75"/>
        <v>33.234405850712122</v>
      </c>
      <c r="R75" s="19">
        <f t="shared" si="42"/>
        <v>-0.5349226634977805</v>
      </c>
      <c r="S75" s="19">
        <f t="shared" si="43"/>
        <v>0.27176781280431322</v>
      </c>
      <c r="T75" s="4" t="s">
        <v>0</v>
      </c>
      <c r="U75" s="4">
        <f t="shared" si="44"/>
        <v>2601</v>
      </c>
      <c r="V75" s="19">
        <f t="shared" si="17"/>
        <v>197.66507733650221</v>
      </c>
      <c r="W75" s="19">
        <f t="shared" si="18"/>
        <v>22.593458781491421</v>
      </c>
      <c r="X75" s="8">
        <f t="shared" si="45"/>
        <v>5</v>
      </c>
      <c r="Y75" s="4">
        <f t="shared" si="19"/>
        <v>12</v>
      </c>
      <c r="Z75" s="8">
        <f t="shared" si="46"/>
        <v>1004.7</v>
      </c>
      <c r="AA75" s="4">
        <f t="shared" si="47"/>
        <v>0</v>
      </c>
      <c r="AB75" s="4">
        <f t="shared" si="48"/>
        <v>0</v>
      </c>
      <c r="AC75" s="4" t="str">
        <f t="shared" si="49"/>
        <v>G0</v>
      </c>
      <c r="AD75" s="4">
        <f t="shared" si="50"/>
        <v>0</v>
      </c>
      <c r="AE75" s="4">
        <f t="shared" si="51"/>
        <v>4.6999999999999993</v>
      </c>
      <c r="AF75" s="19">
        <f t="shared" si="52"/>
        <v>198.2</v>
      </c>
      <c r="AG75" s="19">
        <f t="shared" si="53"/>
        <v>-1.0600000000000005</v>
      </c>
      <c r="AH75" s="19">
        <f t="shared" si="54"/>
        <v>-0.84800000000000042</v>
      </c>
      <c r="AI75" s="19">
        <f t="shared" si="55"/>
        <v>198.2</v>
      </c>
      <c r="AJ75" s="19">
        <f t="shared" si="56"/>
        <v>22.321690968687108</v>
      </c>
      <c r="AK75" s="19">
        <f t="shared" si="57"/>
        <v>0.16000000000000003</v>
      </c>
      <c r="AL75" s="19">
        <f t="shared" si="58"/>
        <v>6</v>
      </c>
      <c r="AM75" s="19">
        <f t="shared" si="59"/>
        <v>11.809845867574147</v>
      </c>
      <c r="AN75" s="19">
        <f t="shared" si="60"/>
        <v>13.246601806344833</v>
      </c>
      <c r="AO75" s="19">
        <f t="shared" si="61"/>
        <v>1.1007289507749407</v>
      </c>
      <c r="AP75" s="19">
        <f t="shared" si="62"/>
        <v>63.067123267267448</v>
      </c>
      <c r="AQ75" s="19">
        <f t="shared" si="76"/>
        <v>33.234405850712122</v>
      </c>
      <c r="AR75" s="19">
        <f t="shared" si="63"/>
        <v>0.5349226634977805</v>
      </c>
      <c r="AS75" s="19">
        <f t="shared" si="64"/>
        <v>-0.27176781280431322</v>
      </c>
      <c r="AT75" s="4" t="s">
        <v>0</v>
      </c>
      <c r="AU75" s="4">
        <f t="shared" si="65"/>
        <v>2602</v>
      </c>
      <c r="AV75" s="19">
        <f t="shared" si="20"/>
        <v>198.73492266349777</v>
      </c>
      <c r="AW75" s="19">
        <f t="shared" si="21"/>
        <v>22.049923155882794</v>
      </c>
      <c r="AX75" s="8">
        <f t="shared" si="66"/>
        <v>5</v>
      </c>
      <c r="AY75" s="4">
        <f t="shared" si="22"/>
        <v>12</v>
      </c>
      <c r="AZ75" s="8">
        <f t="shared" si="67"/>
        <v>1004.7</v>
      </c>
      <c r="BA75" s="4">
        <f t="shared" si="68"/>
        <v>0</v>
      </c>
      <c r="BB75" s="4">
        <f t="shared" si="69"/>
        <v>0</v>
      </c>
      <c r="BC75" s="4" t="str">
        <f t="shared" si="70"/>
        <v>G0</v>
      </c>
      <c r="BD75" s="4">
        <f t="shared" si="71"/>
        <v>0</v>
      </c>
      <c r="BE75" s="19">
        <f t="shared" si="23"/>
        <v>22.918249204325964</v>
      </c>
      <c r="BF75" s="19">
        <f t="shared" si="72"/>
        <v>2586.6718626722372</v>
      </c>
      <c r="BG75" s="19">
        <f t="shared" si="73"/>
        <v>-175.70467447793709</v>
      </c>
      <c r="BH75" s="1" t="str">
        <f t="shared" si="24"/>
        <v>T,2601,197.7,22.6,5,12,1004.7,0,0,G0,0</v>
      </c>
      <c r="BI75" s="1" t="str">
        <f t="shared" si="25"/>
        <v>T,2602,198.7,22.0,5,12,1004.7,0,0,G0,0</v>
      </c>
      <c r="BJ75" s="1" t="str">
        <f t="shared" si="77"/>
        <v>T,2601,197.7,22.6,5,12,1004.7,0,0,G0,0|T,2602,198.7,22.0,5,12,1004.7,0,0,G0,0|</v>
      </c>
      <c r="BK75" s="1" t="str">
        <f t="shared" si="27"/>
        <v>198.2,22.3,5.0,13.2,0.0,33.2,63.1,33.2</v>
      </c>
      <c r="BR75" s="108"/>
      <c r="BS75" s="108"/>
    </row>
    <row r="76" spans="1:71" x14ac:dyDescent="0.2">
      <c r="A76" s="4">
        <f t="shared" si="74"/>
        <v>4.7999999999999989</v>
      </c>
      <c r="B76" s="4">
        <f t="shared" si="28"/>
        <v>47.999999999999986</v>
      </c>
      <c r="C76" s="4">
        <f t="shared" si="29"/>
        <v>1</v>
      </c>
      <c r="D76" s="4">
        <v>1</v>
      </c>
      <c r="E76" s="4">
        <f t="shared" si="30"/>
        <v>4.7999999999999989</v>
      </c>
      <c r="F76" s="19">
        <f t="shared" si="31"/>
        <v>198.79999999999998</v>
      </c>
      <c r="G76" s="19">
        <f t="shared" si="32"/>
        <v>-1.0400000000000005</v>
      </c>
      <c r="H76" s="19">
        <f t="shared" si="33"/>
        <v>-0.83200000000000041</v>
      </c>
      <c r="I76" s="19">
        <f t="shared" si="34"/>
        <v>198.79999999999998</v>
      </c>
      <c r="J76" s="19">
        <f t="shared" si="35"/>
        <v>23.514140098513888</v>
      </c>
      <c r="K76" s="19">
        <f t="shared" si="36"/>
        <v>0.16000000000000003</v>
      </c>
      <c r="L76" s="19">
        <f t="shared" si="37"/>
        <v>6</v>
      </c>
      <c r="M76" s="19">
        <f t="shared" si="38"/>
        <v>12.029807212164918</v>
      </c>
      <c r="N76" s="19">
        <f t="shared" si="39"/>
        <v>13.443074855175622</v>
      </c>
      <c r="O76" s="19">
        <f t="shared" si="40"/>
        <v>1.1081403207459639</v>
      </c>
      <c r="P76" s="19">
        <f t="shared" si="41"/>
        <v>63.491763487017074</v>
      </c>
      <c r="Q76" s="19">
        <f t="shared" si="75"/>
        <v>34.426854980538906</v>
      </c>
      <c r="R76" s="19">
        <f t="shared" si="42"/>
        <v>-0.53692212570846798</v>
      </c>
      <c r="S76" s="19">
        <f t="shared" si="43"/>
        <v>0.26779587548112099</v>
      </c>
      <c r="T76" s="4" t="s">
        <v>0</v>
      </c>
      <c r="U76" s="4">
        <f t="shared" si="44"/>
        <v>2601</v>
      </c>
      <c r="V76" s="19">
        <f t="shared" si="17"/>
        <v>198.26307787429153</v>
      </c>
      <c r="W76" s="19">
        <f t="shared" si="18"/>
        <v>23.781935973995008</v>
      </c>
      <c r="X76" s="8">
        <f t="shared" si="45"/>
        <v>5</v>
      </c>
      <c r="Y76" s="4">
        <f t="shared" si="19"/>
        <v>12</v>
      </c>
      <c r="Z76" s="8">
        <f t="shared" si="46"/>
        <v>1004.8</v>
      </c>
      <c r="AA76" s="4">
        <f t="shared" si="47"/>
        <v>0</v>
      </c>
      <c r="AB76" s="4">
        <f t="shared" si="48"/>
        <v>0</v>
      </c>
      <c r="AC76" s="4" t="str">
        <f t="shared" si="49"/>
        <v>G0</v>
      </c>
      <c r="AD76" s="4">
        <f t="shared" si="50"/>
        <v>0</v>
      </c>
      <c r="AE76" s="4">
        <f t="shared" si="51"/>
        <v>4.7999999999999989</v>
      </c>
      <c r="AF76" s="19">
        <f t="shared" si="52"/>
        <v>198.79999999999998</v>
      </c>
      <c r="AG76" s="19">
        <f t="shared" si="53"/>
        <v>-1.0400000000000005</v>
      </c>
      <c r="AH76" s="19">
        <f t="shared" si="54"/>
        <v>-0.83200000000000041</v>
      </c>
      <c r="AI76" s="19">
        <f t="shared" si="55"/>
        <v>198.79999999999998</v>
      </c>
      <c r="AJ76" s="19">
        <f t="shared" si="56"/>
        <v>23.514140098513888</v>
      </c>
      <c r="AK76" s="19">
        <f t="shared" si="57"/>
        <v>0.16000000000000003</v>
      </c>
      <c r="AL76" s="19">
        <f t="shared" si="58"/>
        <v>6</v>
      </c>
      <c r="AM76" s="19">
        <f t="shared" si="59"/>
        <v>12.029807212164918</v>
      </c>
      <c r="AN76" s="19">
        <f t="shared" si="60"/>
        <v>13.443074855175622</v>
      </c>
      <c r="AO76" s="19">
        <f t="shared" si="61"/>
        <v>1.1081403207459639</v>
      </c>
      <c r="AP76" s="19">
        <f t="shared" si="62"/>
        <v>63.491763487017074</v>
      </c>
      <c r="AQ76" s="19">
        <f t="shared" si="76"/>
        <v>34.426854980538906</v>
      </c>
      <c r="AR76" s="19">
        <f t="shared" si="63"/>
        <v>0.53692212570846798</v>
      </c>
      <c r="AS76" s="19">
        <f t="shared" si="64"/>
        <v>-0.26779587548112099</v>
      </c>
      <c r="AT76" s="4" t="s">
        <v>0</v>
      </c>
      <c r="AU76" s="4">
        <f t="shared" si="65"/>
        <v>2602</v>
      </c>
      <c r="AV76" s="19">
        <f t="shared" si="20"/>
        <v>199.33692212570844</v>
      </c>
      <c r="AW76" s="19">
        <f t="shared" si="21"/>
        <v>23.246344223032768</v>
      </c>
      <c r="AX76" s="8">
        <f t="shared" si="66"/>
        <v>5</v>
      </c>
      <c r="AY76" s="4">
        <f t="shared" si="22"/>
        <v>12</v>
      </c>
      <c r="AZ76" s="8">
        <f t="shared" si="67"/>
        <v>1004.8</v>
      </c>
      <c r="BA76" s="4">
        <f t="shared" si="68"/>
        <v>0</v>
      </c>
      <c r="BB76" s="4">
        <f t="shared" si="69"/>
        <v>0</v>
      </c>
      <c r="BC76" s="4" t="str">
        <f t="shared" si="70"/>
        <v>G0</v>
      </c>
      <c r="BD76" s="4">
        <f t="shared" si="71"/>
        <v>0</v>
      </c>
      <c r="BE76" s="19">
        <f t="shared" si="23"/>
        <v>24.073251956082174</v>
      </c>
      <c r="BF76" s="19">
        <f t="shared" si="72"/>
        <v>2585.531903684674</v>
      </c>
      <c r="BG76" s="19">
        <f t="shared" si="73"/>
        <v>-175.68939898845383</v>
      </c>
      <c r="BH76" s="1" t="str">
        <f t="shared" si="24"/>
        <v>T,2601,198.3,23.8,5,12,1004.8,0,0,G0,0</v>
      </c>
      <c r="BI76" s="1" t="str">
        <f t="shared" si="25"/>
        <v>T,2602,199.3,23.2,5,12,1004.8,0,0,G0,0</v>
      </c>
      <c r="BJ76" s="1" t="str">
        <f t="shared" si="77"/>
        <v>T,2601,198.3,23.8,5,12,1004.8,0,0,G0,0|T,2602,199.3,23.2,5,12,1004.8,0,0,G0,0|</v>
      </c>
      <c r="BK76" s="1" t="str">
        <f t="shared" si="27"/>
        <v>198.8,23.5,5.0,13.4,0.0,34.4,63.5,34.4</v>
      </c>
      <c r="BR76" s="108"/>
      <c r="BS76" s="108"/>
    </row>
    <row r="77" spans="1:71" x14ac:dyDescent="0.2">
      <c r="A77" s="4">
        <f t="shared" si="74"/>
        <v>4.8999999999999986</v>
      </c>
      <c r="B77" s="4">
        <f t="shared" si="28"/>
        <v>48.999999999999986</v>
      </c>
      <c r="C77" s="4">
        <f t="shared" si="29"/>
        <v>1</v>
      </c>
      <c r="D77" s="4">
        <v>1</v>
      </c>
      <c r="E77" s="4">
        <f t="shared" si="30"/>
        <v>4.8999999999999986</v>
      </c>
      <c r="F77" s="19">
        <f t="shared" si="31"/>
        <v>199.39999999999998</v>
      </c>
      <c r="G77" s="19">
        <f t="shared" si="32"/>
        <v>-1.0200000000000009</v>
      </c>
      <c r="H77" s="19">
        <f t="shared" si="33"/>
        <v>-0.81600000000000072</v>
      </c>
      <c r="I77" s="19">
        <f t="shared" si="34"/>
        <v>199.39999999999998</v>
      </c>
      <c r="J77" s="19">
        <f t="shared" si="35"/>
        <v>24.725789315562842</v>
      </c>
      <c r="K77" s="19">
        <f t="shared" si="36"/>
        <v>0.16000000000000003</v>
      </c>
      <c r="L77" s="19">
        <f t="shared" si="37"/>
        <v>6</v>
      </c>
      <c r="M77" s="19">
        <f t="shared" si="38"/>
        <v>12.19388449047575</v>
      </c>
      <c r="N77" s="19">
        <f t="shared" si="39"/>
        <v>13.590100035211847</v>
      </c>
      <c r="O77" s="19">
        <f t="shared" si="40"/>
        <v>1.1135289775533808</v>
      </c>
      <c r="P77" s="19">
        <f t="shared" si="41"/>
        <v>63.800510779326501</v>
      </c>
      <c r="Q77" s="19">
        <f t="shared" si="75"/>
        <v>35.638504197587864</v>
      </c>
      <c r="R77" s="19">
        <f t="shared" si="42"/>
        <v>-0.53835738333999694</v>
      </c>
      <c r="S77" s="19">
        <f t="shared" si="43"/>
        <v>0.26489871234740198</v>
      </c>
      <c r="T77" s="4" t="s">
        <v>0</v>
      </c>
      <c r="U77" s="4">
        <f t="shared" si="44"/>
        <v>2601</v>
      </c>
      <c r="V77" s="19">
        <f t="shared" si="17"/>
        <v>198.86164261665999</v>
      </c>
      <c r="W77" s="19">
        <f t="shared" si="18"/>
        <v>24.990688027910245</v>
      </c>
      <c r="X77" s="8">
        <f t="shared" si="45"/>
        <v>5</v>
      </c>
      <c r="Y77" s="4">
        <f t="shared" si="19"/>
        <v>12</v>
      </c>
      <c r="Z77" s="8">
        <f t="shared" si="46"/>
        <v>1004.9</v>
      </c>
      <c r="AA77" s="4">
        <f t="shared" si="47"/>
        <v>0</v>
      </c>
      <c r="AB77" s="4">
        <f t="shared" si="48"/>
        <v>0</v>
      </c>
      <c r="AC77" s="4" t="str">
        <f t="shared" si="49"/>
        <v>G0</v>
      </c>
      <c r="AD77" s="4">
        <f t="shared" si="50"/>
        <v>0</v>
      </c>
      <c r="AE77" s="4">
        <f t="shared" si="51"/>
        <v>4.8999999999999986</v>
      </c>
      <c r="AF77" s="19">
        <f t="shared" si="52"/>
        <v>199.39999999999998</v>
      </c>
      <c r="AG77" s="19">
        <f t="shared" si="53"/>
        <v>-1.0200000000000009</v>
      </c>
      <c r="AH77" s="19">
        <f t="shared" si="54"/>
        <v>-0.81600000000000072</v>
      </c>
      <c r="AI77" s="19">
        <f t="shared" si="55"/>
        <v>199.39999999999998</v>
      </c>
      <c r="AJ77" s="19">
        <f t="shared" si="56"/>
        <v>24.725789315562842</v>
      </c>
      <c r="AK77" s="19">
        <f t="shared" si="57"/>
        <v>0.16000000000000003</v>
      </c>
      <c r="AL77" s="19">
        <f t="shared" si="58"/>
        <v>6</v>
      </c>
      <c r="AM77" s="19">
        <f t="shared" si="59"/>
        <v>12.19388449047575</v>
      </c>
      <c r="AN77" s="19">
        <f t="shared" si="60"/>
        <v>13.590100035211847</v>
      </c>
      <c r="AO77" s="19">
        <f t="shared" si="61"/>
        <v>1.1135289775533808</v>
      </c>
      <c r="AP77" s="19">
        <f t="shared" si="62"/>
        <v>63.800510779326501</v>
      </c>
      <c r="AQ77" s="19">
        <f t="shared" si="76"/>
        <v>35.638504197587864</v>
      </c>
      <c r="AR77" s="19">
        <f t="shared" si="63"/>
        <v>0.53835738333999694</v>
      </c>
      <c r="AS77" s="19">
        <f t="shared" si="64"/>
        <v>-0.26489871234740198</v>
      </c>
      <c r="AT77" s="4" t="s">
        <v>0</v>
      </c>
      <c r="AU77" s="4">
        <f t="shared" si="65"/>
        <v>2602</v>
      </c>
      <c r="AV77" s="19">
        <f t="shared" si="20"/>
        <v>199.93835738333996</v>
      </c>
      <c r="AW77" s="19">
        <f t="shared" si="21"/>
        <v>24.460890603215439</v>
      </c>
      <c r="AX77" s="8">
        <f t="shared" si="66"/>
        <v>5</v>
      </c>
      <c r="AY77" s="4">
        <f t="shared" si="22"/>
        <v>12</v>
      </c>
      <c r="AZ77" s="8">
        <f t="shared" si="67"/>
        <v>1004.9</v>
      </c>
      <c r="BA77" s="4">
        <f t="shared" si="68"/>
        <v>0</v>
      </c>
      <c r="BB77" s="4">
        <f t="shared" si="69"/>
        <v>0</v>
      </c>
      <c r="BC77" s="4" t="str">
        <f t="shared" si="70"/>
        <v>G0</v>
      </c>
      <c r="BD77" s="4">
        <f t="shared" si="71"/>
        <v>0</v>
      </c>
      <c r="BE77" s="19">
        <f t="shared" si="23"/>
        <v>25.250417911326171</v>
      </c>
      <c r="BF77" s="19">
        <f t="shared" si="72"/>
        <v>2584.3718689790326</v>
      </c>
      <c r="BG77" s="19">
        <f t="shared" si="73"/>
        <v>-175.6740885919007</v>
      </c>
      <c r="BH77" s="1" t="str">
        <f t="shared" si="24"/>
        <v>T,2601,198.9,25.0,5,12,1004.9,0,0,G0,0</v>
      </c>
      <c r="BI77" s="1" t="str">
        <f t="shared" si="25"/>
        <v>T,2602,199.9,24.5,5,12,1004.9,0,0,G0,0</v>
      </c>
      <c r="BJ77" s="1" t="str">
        <f t="shared" si="77"/>
        <v>T,2601,198.9,25.0,5,12,1004.9,0,0,G0,0|T,2602,199.9,24.5,5,12,1004.9,0,0,G0,0|</v>
      </c>
      <c r="BK77" s="1" t="str">
        <f t="shared" si="27"/>
        <v>199.4,24.7,5.0,13.6,0.0,35.6,63.8,35.6</v>
      </c>
      <c r="BR77" s="108"/>
      <c r="BS77" s="108"/>
    </row>
    <row r="78" spans="1:71" x14ac:dyDescent="0.2">
      <c r="A78" s="4">
        <f t="shared" si="74"/>
        <v>4.9999999999999982</v>
      </c>
      <c r="B78" s="4">
        <f t="shared" si="28"/>
        <v>49.999999999999979</v>
      </c>
      <c r="C78" s="4">
        <f t="shared" si="29"/>
        <v>1</v>
      </c>
      <c r="D78" s="4">
        <v>1</v>
      </c>
      <c r="E78" s="4">
        <f t="shared" si="30"/>
        <v>4.9999999999999982</v>
      </c>
      <c r="F78" s="19">
        <f t="shared" si="31"/>
        <v>200</v>
      </c>
      <c r="G78" s="19">
        <f t="shared" si="32"/>
        <v>-1</v>
      </c>
      <c r="H78" s="19">
        <f t="shared" si="33"/>
        <v>-0.8</v>
      </c>
      <c r="I78" s="19">
        <f t="shared" si="34"/>
        <v>200</v>
      </c>
      <c r="J78" s="19">
        <f t="shared" si="35"/>
        <v>25.951065599999993</v>
      </c>
      <c r="K78" s="19">
        <f t="shared" si="36"/>
        <v>0.16000000000000003</v>
      </c>
      <c r="L78" s="19">
        <f t="shared" si="37"/>
        <v>6</v>
      </c>
      <c r="M78" s="19">
        <f t="shared" si="38"/>
        <v>12.302428160000005</v>
      </c>
      <c r="N78" s="19">
        <f t="shared" si="39"/>
        <v>13.687576068536062</v>
      </c>
      <c r="O78" s="19">
        <f t="shared" si="40"/>
        <v>1.1170301011134676</v>
      </c>
      <c r="P78" s="19">
        <f t="shared" si="41"/>
        <v>64.001110382873293</v>
      </c>
      <c r="Q78" s="19">
        <f t="shared" si="75"/>
        <v>36.863780482025014</v>
      </c>
      <c r="R78" s="19">
        <f t="shared" si="42"/>
        <v>-0.5392815250150772</v>
      </c>
      <c r="S78" s="19">
        <f t="shared" si="43"/>
        <v>0.26301223693473386</v>
      </c>
      <c r="T78" s="4" t="s">
        <v>0</v>
      </c>
      <c r="U78" s="4">
        <f t="shared" si="44"/>
        <v>2601</v>
      </c>
      <c r="V78" s="19">
        <f t="shared" si="17"/>
        <v>199.46071847498493</v>
      </c>
      <c r="W78" s="19">
        <f t="shared" si="18"/>
        <v>26.214077836934727</v>
      </c>
      <c r="X78" s="8">
        <f t="shared" si="45"/>
        <v>5</v>
      </c>
      <c r="Y78" s="4">
        <f t="shared" si="19"/>
        <v>12</v>
      </c>
      <c r="Z78" s="8">
        <f t="shared" si="46"/>
        <v>1005</v>
      </c>
      <c r="AA78" s="4">
        <f t="shared" si="47"/>
        <v>0</v>
      </c>
      <c r="AB78" s="4">
        <f t="shared" si="48"/>
        <v>0</v>
      </c>
      <c r="AC78" s="4" t="str">
        <f t="shared" si="49"/>
        <v>G0</v>
      </c>
      <c r="AD78" s="4">
        <f t="shared" si="50"/>
        <v>0</v>
      </c>
      <c r="AE78" s="4">
        <f t="shared" si="51"/>
        <v>4.9999999999999982</v>
      </c>
      <c r="AF78" s="19">
        <f t="shared" si="52"/>
        <v>200</v>
      </c>
      <c r="AG78" s="19">
        <f t="shared" si="53"/>
        <v>-1</v>
      </c>
      <c r="AH78" s="19">
        <f t="shared" si="54"/>
        <v>-0.8</v>
      </c>
      <c r="AI78" s="19">
        <f t="shared" si="55"/>
        <v>200</v>
      </c>
      <c r="AJ78" s="19">
        <f t="shared" si="56"/>
        <v>25.951065599999993</v>
      </c>
      <c r="AK78" s="19">
        <f t="shared" si="57"/>
        <v>0.16000000000000003</v>
      </c>
      <c r="AL78" s="19">
        <f t="shared" si="58"/>
        <v>6</v>
      </c>
      <c r="AM78" s="19">
        <f t="shared" si="59"/>
        <v>12.302428160000005</v>
      </c>
      <c r="AN78" s="19">
        <f t="shared" si="60"/>
        <v>13.687576068536062</v>
      </c>
      <c r="AO78" s="19">
        <f t="shared" si="61"/>
        <v>1.1170301011134676</v>
      </c>
      <c r="AP78" s="19">
        <f t="shared" si="62"/>
        <v>64.001110382873293</v>
      </c>
      <c r="AQ78" s="19">
        <f t="shared" si="76"/>
        <v>36.863780482025014</v>
      </c>
      <c r="AR78" s="19">
        <f t="shared" si="63"/>
        <v>0.5392815250150772</v>
      </c>
      <c r="AS78" s="19">
        <f t="shared" si="64"/>
        <v>-0.26301223693473386</v>
      </c>
      <c r="AT78" s="4" t="s">
        <v>0</v>
      </c>
      <c r="AU78" s="4">
        <f t="shared" si="65"/>
        <v>2602</v>
      </c>
      <c r="AV78" s="19">
        <f t="shared" si="20"/>
        <v>200.53928152501507</v>
      </c>
      <c r="AW78" s="19">
        <f t="shared" si="21"/>
        <v>25.688053363065258</v>
      </c>
      <c r="AX78" s="8">
        <f t="shared" si="66"/>
        <v>5</v>
      </c>
      <c r="AY78" s="4">
        <f t="shared" si="22"/>
        <v>12</v>
      </c>
      <c r="AZ78" s="8">
        <f t="shared" si="67"/>
        <v>1005</v>
      </c>
      <c r="BA78" s="4">
        <f t="shared" si="68"/>
        <v>0</v>
      </c>
      <c r="BB78" s="4">
        <f t="shared" si="69"/>
        <v>0</v>
      </c>
      <c r="BC78" s="4" t="str">
        <f t="shared" si="70"/>
        <v>G0</v>
      </c>
      <c r="BD78" s="4">
        <f t="shared" si="71"/>
        <v>0</v>
      </c>
      <c r="BE78" s="19">
        <f t="shared" si="23"/>
        <v>26.443991090293139</v>
      </c>
      <c r="BF78" s="19">
        <f t="shared" si="72"/>
        <v>2583.1973845280872</v>
      </c>
      <c r="BG78" s="19">
        <f t="shared" si="73"/>
        <v>-175.65875117358505</v>
      </c>
      <c r="BH78" s="1" t="str">
        <f t="shared" si="24"/>
        <v>T,2601,199.5,26.2,5,12,1005.0,0,0,G0,0</v>
      </c>
      <c r="BI78" s="1" t="str">
        <f t="shared" si="25"/>
        <v>T,2602,200.5,25.7,5,12,1005.0,0,0,G0,0</v>
      </c>
      <c r="BJ78" s="1" t="str">
        <f t="shared" si="77"/>
        <v>T,2601,199.5,26.2,5,12,1005.0,0,0,G0,0|T,2602,200.5,25.7,5,12,1005.0,0,0,G0,0|</v>
      </c>
      <c r="BK78" s="1" t="str">
        <f t="shared" si="27"/>
        <v>200.0,26.0,5.0,13.7,0.0,36.9,64.0,36.9</v>
      </c>
      <c r="BR78" s="108"/>
      <c r="BS78" s="108"/>
    </row>
    <row r="79" spans="1:71" x14ac:dyDescent="0.2">
      <c r="A79" s="4">
        <f t="shared" si="74"/>
        <v>5.0999999999999979</v>
      </c>
      <c r="B79" s="4">
        <f t="shared" si="28"/>
        <v>50.999999999999979</v>
      </c>
      <c r="C79" s="4">
        <f t="shared" si="29"/>
        <v>1</v>
      </c>
      <c r="D79" s="4">
        <v>1</v>
      </c>
      <c r="E79" s="4">
        <f t="shared" si="30"/>
        <v>5.0999999999999979</v>
      </c>
      <c r="F79" s="19">
        <f t="shared" si="31"/>
        <v>200.6</v>
      </c>
      <c r="G79" s="19">
        <f t="shared" si="32"/>
        <v>-0.9800000000000002</v>
      </c>
      <c r="H79" s="19">
        <f t="shared" si="33"/>
        <v>-0.78400000000000025</v>
      </c>
      <c r="I79" s="19">
        <f t="shared" si="34"/>
        <v>200.6</v>
      </c>
      <c r="J79" s="19">
        <f t="shared" si="35"/>
        <v>27.184443540237879</v>
      </c>
      <c r="K79" s="19">
        <f t="shared" si="36"/>
        <v>0.16000000000000003</v>
      </c>
      <c r="L79" s="19">
        <f t="shared" si="37"/>
        <v>6</v>
      </c>
      <c r="M79" s="19">
        <f t="shared" si="38"/>
        <v>12.356037398230191</v>
      </c>
      <c r="N79" s="19">
        <f t="shared" si="39"/>
        <v>13.735780290411721</v>
      </c>
      <c r="O79" s="19">
        <f t="shared" si="40"/>
        <v>1.1187409482887003</v>
      </c>
      <c r="P79" s="19">
        <f t="shared" si="41"/>
        <v>64.099134705406001</v>
      </c>
      <c r="Q79" s="19">
        <f t="shared" si="75"/>
        <v>38.097158422262901</v>
      </c>
      <c r="R79" s="19">
        <f t="shared" si="42"/>
        <v>-0.53973070930038114</v>
      </c>
      <c r="S79" s="19">
        <f t="shared" si="43"/>
        <v>0.26208922419303576</v>
      </c>
      <c r="T79" s="4" t="s">
        <v>0</v>
      </c>
      <c r="U79" s="4">
        <f t="shared" si="44"/>
        <v>2601</v>
      </c>
      <c r="V79" s="19">
        <f t="shared" si="17"/>
        <v>200.06026929069961</v>
      </c>
      <c r="W79" s="19">
        <f t="shared" si="18"/>
        <v>27.446532764430916</v>
      </c>
      <c r="X79" s="8">
        <f t="shared" si="45"/>
        <v>5</v>
      </c>
      <c r="Y79" s="4">
        <f t="shared" si="19"/>
        <v>12</v>
      </c>
      <c r="Z79" s="8">
        <f t="shared" si="46"/>
        <v>1005.1</v>
      </c>
      <c r="AA79" s="4">
        <f t="shared" si="47"/>
        <v>0</v>
      </c>
      <c r="AB79" s="4">
        <f t="shared" si="48"/>
        <v>0</v>
      </c>
      <c r="AC79" s="4" t="str">
        <f t="shared" si="49"/>
        <v>G0</v>
      </c>
      <c r="AD79" s="4">
        <f t="shared" si="50"/>
        <v>0</v>
      </c>
      <c r="AE79" s="4">
        <f t="shared" si="51"/>
        <v>5.0999999999999979</v>
      </c>
      <c r="AF79" s="19">
        <f t="shared" si="52"/>
        <v>200.6</v>
      </c>
      <c r="AG79" s="19">
        <f t="shared" si="53"/>
        <v>-0.9800000000000002</v>
      </c>
      <c r="AH79" s="19">
        <f t="shared" si="54"/>
        <v>-0.78400000000000025</v>
      </c>
      <c r="AI79" s="19">
        <f t="shared" si="55"/>
        <v>200.6</v>
      </c>
      <c r="AJ79" s="19">
        <f t="shared" si="56"/>
        <v>27.184443540237879</v>
      </c>
      <c r="AK79" s="19">
        <f t="shared" si="57"/>
        <v>0.16000000000000003</v>
      </c>
      <c r="AL79" s="19">
        <f t="shared" si="58"/>
        <v>6</v>
      </c>
      <c r="AM79" s="19">
        <f t="shared" si="59"/>
        <v>12.356037398230191</v>
      </c>
      <c r="AN79" s="19">
        <f t="shared" si="60"/>
        <v>13.735780290411721</v>
      </c>
      <c r="AO79" s="19">
        <f t="shared" si="61"/>
        <v>1.1187409482887003</v>
      </c>
      <c r="AP79" s="19">
        <f t="shared" si="62"/>
        <v>64.099134705406001</v>
      </c>
      <c r="AQ79" s="19">
        <f t="shared" si="76"/>
        <v>38.097158422262901</v>
      </c>
      <c r="AR79" s="19">
        <f t="shared" si="63"/>
        <v>0.53973070930038114</v>
      </c>
      <c r="AS79" s="19">
        <f t="shared" si="64"/>
        <v>-0.26208922419303576</v>
      </c>
      <c r="AT79" s="4" t="s">
        <v>0</v>
      </c>
      <c r="AU79" s="4">
        <f t="shared" si="65"/>
        <v>2602</v>
      </c>
      <c r="AV79" s="19">
        <f t="shared" si="20"/>
        <v>201.13973070930038</v>
      </c>
      <c r="AW79" s="19">
        <f t="shared" si="21"/>
        <v>26.922354316044842</v>
      </c>
      <c r="AX79" s="8">
        <f t="shared" si="66"/>
        <v>5</v>
      </c>
      <c r="AY79" s="4">
        <f t="shared" si="22"/>
        <v>12</v>
      </c>
      <c r="AZ79" s="8">
        <f t="shared" si="67"/>
        <v>1005.1</v>
      </c>
      <c r="BA79" s="4">
        <f t="shared" si="68"/>
        <v>0</v>
      </c>
      <c r="BB79" s="4">
        <f t="shared" si="69"/>
        <v>0</v>
      </c>
      <c r="BC79" s="4" t="str">
        <f t="shared" si="70"/>
        <v>G0</v>
      </c>
      <c r="BD79" s="4">
        <f t="shared" si="71"/>
        <v>0</v>
      </c>
      <c r="BE79" s="19">
        <f t="shared" si="23"/>
        <v>27.648257606212816</v>
      </c>
      <c r="BF79" s="19">
        <f t="shared" si="72"/>
        <v>2582.0140103449103</v>
      </c>
      <c r="BG79" s="19">
        <f t="shared" si="73"/>
        <v>-175.64339503159889</v>
      </c>
      <c r="BH79" s="1" t="str">
        <f t="shared" si="24"/>
        <v>T,2601,200.1,27.4,5,12,1005.1,0,0,G0,0</v>
      </c>
      <c r="BI79" s="1" t="str">
        <f t="shared" si="25"/>
        <v>T,2602,201.1,26.9,5,12,1005.1,0,0,G0,0</v>
      </c>
      <c r="BJ79" s="1" t="str">
        <f t="shared" si="77"/>
        <v>T,2601,200.1,27.4,5,12,1005.1,0,0,G0,0|T,2602,201.1,26.9,5,12,1005.1,0,0,G0,0|</v>
      </c>
      <c r="BK79" s="1" t="str">
        <f t="shared" si="27"/>
        <v>200.6,27.2,5.0,13.7,0.0,38.1,64.1,38.1</v>
      </c>
      <c r="BR79" s="108"/>
      <c r="BS79" s="108"/>
    </row>
    <row r="80" spans="1:71" x14ac:dyDescent="0.2">
      <c r="A80" s="4">
        <f t="shared" si="74"/>
        <v>5.1999999999999975</v>
      </c>
      <c r="B80" s="4">
        <f t="shared" si="28"/>
        <v>51.999999999999972</v>
      </c>
      <c r="C80" s="4">
        <f t="shared" si="29"/>
        <v>1</v>
      </c>
      <c r="D80" s="4">
        <v>1</v>
      </c>
      <c r="E80" s="4">
        <f t="shared" si="30"/>
        <v>5.1999999999999975</v>
      </c>
      <c r="F80" s="19">
        <f t="shared" si="31"/>
        <v>201.2</v>
      </c>
      <c r="G80" s="19">
        <f t="shared" si="32"/>
        <v>-0.96000000000000019</v>
      </c>
      <c r="H80" s="19">
        <f t="shared" si="33"/>
        <v>-0.76800000000000024</v>
      </c>
      <c r="I80" s="19">
        <f t="shared" si="34"/>
        <v>201.2</v>
      </c>
      <c r="J80" s="19">
        <f t="shared" si="35"/>
        <v>28.420469450911597</v>
      </c>
      <c r="K80" s="19">
        <f t="shared" si="36"/>
        <v>0.16000000000000003</v>
      </c>
      <c r="L80" s="19">
        <f t="shared" si="37"/>
        <v>6</v>
      </c>
      <c r="M80" s="19">
        <f t="shared" si="38"/>
        <v>12.355545071775763</v>
      </c>
      <c r="N80" s="19">
        <f t="shared" si="39"/>
        <v>13.735337419251206</v>
      </c>
      <c r="O80" s="19">
        <f t="shared" si="40"/>
        <v>1.118725291173218</v>
      </c>
      <c r="P80" s="19">
        <f t="shared" si="41"/>
        <v>64.098237618769517</v>
      </c>
      <c r="Q80" s="19">
        <f t="shared" si="75"/>
        <v>39.333184332936618</v>
      </c>
      <c r="R80" s="19">
        <f t="shared" si="42"/>
        <v>-0.53972660567297526</v>
      </c>
      <c r="S80" s="19">
        <f t="shared" si="43"/>
        <v>0.26209767478695534</v>
      </c>
      <c r="T80" s="4" t="s">
        <v>0</v>
      </c>
      <c r="U80" s="4">
        <f t="shared" si="44"/>
        <v>2601</v>
      </c>
      <c r="V80" s="19">
        <f t="shared" si="17"/>
        <v>200.66027339432702</v>
      </c>
      <c r="W80" s="19">
        <f t="shared" si="18"/>
        <v>28.682567125698551</v>
      </c>
      <c r="X80" s="8">
        <f t="shared" si="45"/>
        <v>5</v>
      </c>
      <c r="Y80" s="4">
        <f t="shared" si="19"/>
        <v>12</v>
      </c>
      <c r="Z80" s="8">
        <f t="shared" si="46"/>
        <v>1005.2</v>
      </c>
      <c r="AA80" s="4">
        <f t="shared" si="47"/>
        <v>0</v>
      </c>
      <c r="AB80" s="4">
        <f t="shared" si="48"/>
        <v>0</v>
      </c>
      <c r="AC80" s="4" t="str">
        <f t="shared" si="49"/>
        <v>G0</v>
      </c>
      <c r="AD80" s="4">
        <f t="shared" si="50"/>
        <v>0</v>
      </c>
      <c r="AE80" s="4">
        <f t="shared" si="51"/>
        <v>5.1999999999999975</v>
      </c>
      <c r="AF80" s="19">
        <f t="shared" si="52"/>
        <v>201.2</v>
      </c>
      <c r="AG80" s="19">
        <f t="shared" si="53"/>
        <v>-0.96000000000000019</v>
      </c>
      <c r="AH80" s="19">
        <f t="shared" si="54"/>
        <v>-0.76800000000000024</v>
      </c>
      <c r="AI80" s="19">
        <f t="shared" si="55"/>
        <v>201.2</v>
      </c>
      <c r="AJ80" s="19">
        <f t="shared" si="56"/>
        <v>28.420469450911597</v>
      </c>
      <c r="AK80" s="19">
        <f t="shared" si="57"/>
        <v>0.16000000000000003</v>
      </c>
      <c r="AL80" s="19">
        <f t="shared" si="58"/>
        <v>6</v>
      </c>
      <c r="AM80" s="19">
        <f t="shared" si="59"/>
        <v>12.355545071775763</v>
      </c>
      <c r="AN80" s="19">
        <f t="shared" si="60"/>
        <v>13.735337419251206</v>
      </c>
      <c r="AO80" s="19">
        <f t="shared" si="61"/>
        <v>1.118725291173218</v>
      </c>
      <c r="AP80" s="19">
        <f t="shared" si="62"/>
        <v>64.098237618769517</v>
      </c>
      <c r="AQ80" s="19">
        <f t="shared" si="76"/>
        <v>39.333184332936618</v>
      </c>
      <c r="AR80" s="19">
        <f t="shared" si="63"/>
        <v>0.53972660567297526</v>
      </c>
      <c r="AS80" s="19">
        <f t="shared" si="64"/>
        <v>-0.26209767478695534</v>
      </c>
      <c r="AT80" s="4" t="s">
        <v>0</v>
      </c>
      <c r="AU80" s="4">
        <f t="shared" si="65"/>
        <v>2602</v>
      </c>
      <c r="AV80" s="19">
        <f t="shared" si="20"/>
        <v>201.73972660567296</v>
      </c>
      <c r="AW80" s="19">
        <f t="shared" si="21"/>
        <v>28.158371776124643</v>
      </c>
      <c r="AX80" s="8">
        <f t="shared" si="66"/>
        <v>5</v>
      </c>
      <c r="AY80" s="4">
        <f t="shared" si="22"/>
        <v>12</v>
      </c>
      <c r="AZ80" s="8">
        <f t="shared" si="67"/>
        <v>1005.2</v>
      </c>
      <c r="BA80" s="4">
        <f t="shared" si="68"/>
        <v>0</v>
      </c>
      <c r="BB80" s="4">
        <f t="shared" si="69"/>
        <v>0</v>
      </c>
      <c r="BC80" s="4" t="str">
        <f t="shared" si="70"/>
        <v>G0</v>
      </c>
      <c r="BD80" s="4">
        <f t="shared" si="71"/>
        <v>0</v>
      </c>
      <c r="BE80" s="19">
        <f t="shared" si="23"/>
        <v>28.857576710214385</v>
      </c>
      <c r="BF80" s="19">
        <f t="shared" si="72"/>
        <v>2580.8272182305541</v>
      </c>
      <c r="BG80" s="19">
        <f t="shared" si="73"/>
        <v>-175.62802878458686</v>
      </c>
      <c r="BH80" s="1" t="str">
        <f t="shared" si="24"/>
        <v>T,2601,200.7,28.7,5,12,1005.2,0,0,G0,0</v>
      </c>
      <c r="BI80" s="1" t="str">
        <f t="shared" si="25"/>
        <v>T,2602,201.7,28.2,5,12,1005.2,0,0,G0,0</v>
      </c>
      <c r="BJ80" s="1" t="str">
        <f t="shared" si="77"/>
        <v>T,2601,200.7,28.7,5,12,1005.2,0,0,G0,0|T,2602,201.7,28.2,5,12,1005.2,0,0,G0,0|</v>
      </c>
      <c r="BK80" s="1" t="str">
        <f t="shared" si="27"/>
        <v>201.2,28.4,5.0,13.7,0.0,39.3,64.1,39.3</v>
      </c>
      <c r="BR80" s="108"/>
      <c r="BS80" s="108"/>
    </row>
    <row r="81" spans="1:71" x14ac:dyDescent="0.2">
      <c r="A81" s="4">
        <f t="shared" si="74"/>
        <v>5.2999999999999972</v>
      </c>
      <c r="B81" s="4">
        <f t="shared" si="28"/>
        <v>52.999999999999972</v>
      </c>
      <c r="C81" s="4">
        <f t="shared" si="29"/>
        <v>1</v>
      </c>
      <c r="D81" s="4">
        <v>1</v>
      </c>
      <c r="E81" s="4">
        <f t="shared" si="30"/>
        <v>5.2999999999999972</v>
      </c>
      <c r="F81" s="19">
        <f t="shared" si="31"/>
        <v>201.79999999999998</v>
      </c>
      <c r="G81" s="19">
        <f t="shared" si="32"/>
        <v>-0.94000000000000061</v>
      </c>
      <c r="H81" s="19">
        <f t="shared" si="33"/>
        <v>-0.75200000000000056</v>
      </c>
      <c r="I81" s="19">
        <f t="shared" si="34"/>
        <v>201.79999999999998</v>
      </c>
      <c r="J81" s="19">
        <f t="shared" si="35"/>
        <v>29.653784002647662</v>
      </c>
      <c r="K81" s="19">
        <f t="shared" si="36"/>
        <v>0.16000000000000003</v>
      </c>
      <c r="L81" s="19">
        <f t="shared" si="37"/>
        <v>6</v>
      </c>
      <c r="M81" s="19">
        <f t="shared" si="38"/>
        <v>12.302003003121953</v>
      </c>
      <c r="N81" s="19">
        <f t="shared" si="39"/>
        <v>13.687193937722281</v>
      </c>
      <c r="O81" s="19">
        <f t="shared" si="40"/>
        <v>1.1170164848015027</v>
      </c>
      <c r="P81" s="19">
        <f t="shared" si="41"/>
        <v>64.000330225665166</v>
      </c>
      <c r="Q81" s="19">
        <f t="shared" si="75"/>
        <v>40.566498884672683</v>
      </c>
      <c r="R81" s="19">
        <f t="shared" si="42"/>
        <v>-0.5392779437084162</v>
      </c>
      <c r="S81" s="19">
        <f t="shared" si="43"/>
        <v>0.26301957993583336</v>
      </c>
      <c r="T81" s="4" t="s">
        <v>0</v>
      </c>
      <c r="U81" s="4">
        <f t="shared" si="44"/>
        <v>2601</v>
      </c>
      <c r="V81" s="19">
        <f t="shared" si="17"/>
        <v>201.26072205629157</v>
      </c>
      <c r="W81" s="19">
        <f t="shared" si="18"/>
        <v>29.916803582583494</v>
      </c>
      <c r="X81" s="8">
        <f t="shared" si="45"/>
        <v>5</v>
      </c>
      <c r="Y81" s="4">
        <f t="shared" si="19"/>
        <v>12</v>
      </c>
      <c r="Z81" s="8">
        <f t="shared" si="46"/>
        <v>1005.3</v>
      </c>
      <c r="AA81" s="4">
        <f t="shared" si="47"/>
        <v>0</v>
      </c>
      <c r="AB81" s="4">
        <f t="shared" si="48"/>
        <v>0</v>
      </c>
      <c r="AC81" s="4" t="str">
        <f t="shared" si="49"/>
        <v>G0</v>
      </c>
      <c r="AD81" s="4">
        <f t="shared" si="50"/>
        <v>0</v>
      </c>
      <c r="AE81" s="4">
        <f t="shared" si="51"/>
        <v>5.2999999999999972</v>
      </c>
      <c r="AF81" s="19">
        <f t="shared" si="52"/>
        <v>201.79999999999998</v>
      </c>
      <c r="AG81" s="19">
        <f t="shared" si="53"/>
        <v>-0.94000000000000061</v>
      </c>
      <c r="AH81" s="19">
        <f t="shared" si="54"/>
        <v>-0.75200000000000056</v>
      </c>
      <c r="AI81" s="19">
        <f t="shared" si="55"/>
        <v>201.79999999999998</v>
      </c>
      <c r="AJ81" s="19">
        <f t="shared" si="56"/>
        <v>29.653784002647662</v>
      </c>
      <c r="AK81" s="19">
        <f t="shared" si="57"/>
        <v>0.16000000000000003</v>
      </c>
      <c r="AL81" s="19">
        <f t="shared" si="58"/>
        <v>6</v>
      </c>
      <c r="AM81" s="19">
        <f t="shared" si="59"/>
        <v>12.302003003121953</v>
      </c>
      <c r="AN81" s="19">
        <f t="shared" si="60"/>
        <v>13.687193937722281</v>
      </c>
      <c r="AO81" s="19">
        <f t="shared" si="61"/>
        <v>1.1170164848015027</v>
      </c>
      <c r="AP81" s="19">
        <f t="shared" si="62"/>
        <v>64.000330225665166</v>
      </c>
      <c r="AQ81" s="19">
        <f t="shared" si="76"/>
        <v>40.566498884672683</v>
      </c>
      <c r="AR81" s="19">
        <f t="shared" si="63"/>
        <v>0.5392779437084162</v>
      </c>
      <c r="AS81" s="19">
        <f t="shared" si="64"/>
        <v>-0.26301957993583336</v>
      </c>
      <c r="AT81" s="4" t="s">
        <v>0</v>
      </c>
      <c r="AU81" s="4">
        <f t="shared" si="65"/>
        <v>2602</v>
      </c>
      <c r="AV81" s="19">
        <f t="shared" si="20"/>
        <v>202.3392779437084</v>
      </c>
      <c r="AW81" s="19">
        <f t="shared" si="21"/>
        <v>29.390764422711829</v>
      </c>
      <c r="AX81" s="8">
        <f t="shared" si="66"/>
        <v>5</v>
      </c>
      <c r="AY81" s="4">
        <f t="shared" si="22"/>
        <v>12</v>
      </c>
      <c r="AZ81" s="8">
        <f t="shared" si="67"/>
        <v>1005.3</v>
      </c>
      <c r="BA81" s="4">
        <f t="shared" si="68"/>
        <v>0</v>
      </c>
      <c r="BB81" s="4">
        <f t="shared" si="69"/>
        <v>0</v>
      </c>
      <c r="BC81" s="4" t="str">
        <f t="shared" si="70"/>
        <v>G0</v>
      </c>
      <c r="BD81" s="4">
        <f t="shared" si="71"/>
        <v>0</v>
      </c>
      <c r="BE81" s="19">
        <f t="shared" si="23"/>
        <v>30.066408079363839</v>
      </c>
      <c r="BF81" s="19">
        <f t="shared" si="72"/>
        <v>2579.6423705452235</v>
      </c>
      <c r="BG81" s="19">
        <f t="shared" si="73"/>
        <v>-175.61266129971216</v>
      </c>
      <c r="BH81" s="1" t="str">
        <f t="shared" si="24"/>
        <v>T,2601,201.3,29.9,5,12,1005.3,0,0,G0,0</v>
      </c>
      <c r="BI81" s="1" t="str">
        <f t="shared" si="25"/>
        <v>T,2602,202.3,29.4,5,12,1005.3,0,0,G0,0</v>
      </c>
      <c r="BJ81" s="1" t="str">
        <f t="shared" si="77"/>
        <v>T,2601,201.3,29.9,5,12,1005.3,0,0,G0,0|T,2602,202.3,29.4,5,12,1005.3,0,0,G0,0|</v>
      </c>
      <c r="BK81" s="1" t="str">
        <f t="shared" si="27"/>
        <v>201.8,29.7,5.0,13.7,0.0,40.6,64.0,40.6</v>
      </c>
      <c r="BR81" s="108"/>
      <c r="BS81" s="108"/>
    </row>
    <row r="82" spans="1:71" x14ac:dyDescent="0.2">
      <c r="A82" s="4">
        <f t="shared" si="74"/>
        <v>5.3999999999999968</v>
      </c>
      <c r="B82" s="4">
        <f t="shared" si="28"/>
        <v>53.999999999999964</v>
      </c>
      <c r="C82" s="4">
        <f t="shared" si="29"/>
        <v>1</v>
      </c>
      <c r="D82" s="4">
        <v>1</v>
      </c>
      <c r="E82" s="4">
        <f t="shared" si="30"/>
        <v>5.3999999999999968</v>
      </c>
      <c r="F82" s="19">
        <f t="shared" si="31"/>
        <v>202.39999999999998</v>
      </c>
      <c r="G82" s="19">
        <f t="shared" si="32"/>
        <v>-0.9200000000000006</v>
      </c>
      <c r="H82" s="19">
        <f t="shared" si="33"/>
        <v>-0.73600000000000054</v>
      </c>
      <c r="I82" s="19">
        <f t="shared" si="34"/>
        <v>202.39999999999998</v>
      </c>
      <c r="J82" s="19">
        <f t="shared" si="35"/>
        <v>30.879143393391487</v>
      </c>
      <c r="K82" s="19">
        <f t="shared" si="36"/>
        <v>0.16000000000000003</v>
      </c>
      <c r="L82" s="19">
        <f t="shared" si="37"/>
        <v>6</v>
      </c>
      <c r="M82" s="19">
        <f t="shared" si="38"/>
        <v>12.196667535030013</v>
      </c>
      <c r="N82" s="19">
        <f t="shared" si="39"/>
        <v>13.59259721171988</v>
      </c>
      <c r="O82" s="19">
        <f t="shared" si="40"/>
        <v>1.1136193729487998</v>
      </c>
      <c r="P82" s="19">
        <f t="shared" si="41"/>
        <v>63.805690053971425</v>
      </c>
      <c r="Q82" s="19">
        <f t="shared" si="75"/>
        <v>41.791858275416509</v>
      </c>
      <c r="R82" s="19">
        <f t="shared" si="42"/>
        <v>-0.53838132676426564</v>
      </c>
      <c r="S82" s="19">
        <f t="shared" si="43"/>
        <v>0.26485004623663744</v>
      </c>
      <c r="T82" s="4" t="s">
        <v>0</v>
      </c>
      <c r="U82" s="4">
        <f t="shared" si="44"/>
        <v>2601</v>
      </c>
      <c r="V82" s="19">
        <f t="shared" si="17"/>
        <v>201.86161867323571</v>
      </c>
      <c r="W82" s="19">
        <f t="shared" si="18"/>
        <v>31.143993439628126</v>
      </c>
      <c r="X82" s="8">
        <f t="shared" si="45"/>
        <v>5</v>
      </c>
      <c r="Y82" s="4">
        <f t="shared" si="19"/>
        <v>12</v>
      </c>
      <c r="Z82" s="8">
        <f t="shared" si="46"/>
        <v>1005.4</v>
      </c>
      <c r="AA82" s="4">
        <f t="shared" si="47"/>
        <v>0</v>
      </c>
      <c r="AB82" s="4">
        <f t="shared" si="48"/>
        <v>0</v>
      </c>
      <c r="AC82" s="4" t="str">
        <f t="shared" si="49"/>
        <v>G0</v>
      </c>
      <c r="AD82" s="4">
        <f t="shared" si="50"/>
        <v>0</v>
      </c>
      <c r="AE82" s="4">
        <f t="shared" si="51"/>
        <v>5.3999999999999968</v>
      </c>
      <c r="AF82" s="19">
        <f t="shared" si="52"/>
        <v>202.39999999999998</v>
      </c>
      <c r="AG82" s="19">
        <f t="shared" si="53"/>
        <v>-0.9200000000000006</v>
      </c>
      <c r="AH82" s="19">
        <f t="shared" si="54"/>
        <v>-0.73600000000000054</v>
      </c>
      <c r="AI82" s="19">
        <f t="shared" si="55"/>
        <v>202.39999999999998</v>
      </c>
      <c r="AJ82" s="19">
        <f t="shared" si="56"/>
        <v>30.879143393391487</v>
      </c>
      <c r="AK82" s="19">
        <f t="shared" si="57"/>
        <v>0.16000000000000003</v>
      </c>
      <c r="AL82" s="19">
        <f t="shared" si="58"/>
        <v>6</v>
      </c>
      <c r="AM82" s="19">
        <f t="shared" si="59"/>
        <v>12.196667535030013</v>
      </c>
      <c r="AN82" s="19">
        <f t="shared" si="60"/>
        <v>13.59259721171988</v>
      </c>
      <c r="AO82" s="19">
        <f t="shared" si="61"/>
        <v>1.1136193729487998</v>
      </c>
      <c r="AP82" s="19">
        <f t="shared" si="62"/>
        <v>63.805690053971425</v>
      </c>
      <c r="AQ82" s="19">
        <f t="shared" si="76"/>
        <v>41.791858275416509</v>
      </c>
      <c r="AR82" s="19">
        <f t="shared" si="63"/>
        <v>0.53838132676426564</v>
      </c>
      <c r="AS82" s="19">
        <f t="shared" si="64"/>
        <v>-0.26485004623663744</v>
      </c>
      <c r="AT82" s="4" t="s">
        <v>0</v>
      </c>
      <c r="AU82" s="4">
        <f t="shared" si="65"/>
        <v>2602</v>
      </c>
      <c r="AV82" s="19">
        <f t="shared" si="20"/>
        <v>202.93838132676424</v>
      </c>
      <c r="AW82" s="19">
        <f t="shared" si="21"/>
        <v>30.614293347154849</v>
      </c>
      <c r="AX82" s="8">
        <f t="shared" si="66"/>
        <v>5</v>
      </c>
      <c r="AY82" s="4">
        <f t="shared" si="22"/>
        <v>12</v>
      </c>
      <c r="AZ82" s="8">
        <f t="shared" si="67"/>
        <v>1005.4</v>
      </c>
      <c r="BA82" s="4">
        <f t="shared" si="68"/>
        <v>0</v>
      </c>
      <c r="BB82" s="4">
        <f t="shared" si="69"/>
        <v>0</v>
      </c>
      <c r="BC82" s="4" t="str">
        <f t="shared" si="70"/>
        <v>G0</v>
      </c>
      <c r="BD82" s="4">
        <f t="shared" si="71"/>
        <v>0</v>
      </c>
      <c r="BE82" s="19">
        <f t="shared" si="23"/>
        <v>31.269335951115877</v>
      </c>
      <c r="BF82" s="19">
        <f t="shared" si="72"/>
        <v>2578.4647000239897</v>
      </c>
      <c r="BG82" s="19">
        <f t="shared" si="73"/>
        <v>-175.5973016374675</v>
      </c>
      <c r="BH82" s="1" t="str">
        <f t="shared" si="24"/>
        <v>T,2601,201.9,31.1,5,12,1005.4,0,0,G0,0</v>
      </c>
      <c r="BI82" s="1" t="str">
        <f t="shared" si="25"/>
        <v>T,2602,202.9,30.6,5,12,1005.4,0,0,G0,0</v>
      </c>
      <c r="BJ82" s="1" t="str">
        <f t="shared" si="77"/>
        <v>T,2601,201.9,31.1,5,12,1005.4,0,0,G0,0|T,2602,202.9,30.6,5,12,1005.4,0,0,G0,0|</v>
      </c>
      <c r="BK82" s="1" t="str">
        <f t="shared" si="27"/>
        <v>202.4,30.9,5.0,13.6,0.0,41.8,63.8,41.8</v>
      </c>
      <c r="BR82" s="108"/>
      <c r="BS82" s="108"/>
    </row>
    <row r="83" spans="1:71" x14ac:dyDescent="0.2">
      <c r="A83" s="4">
        <f t="shared" si="74"/>
        <v>5.4999999999999964</v>
      </c>
      <c r="B83" s="4">
        <f t="shared" si="28"/>
        <v>54.999999999999964</v>
      </c>
      <c r="C83" s="4">
        <f t="shared" si="29"/>
        <v>1</v>
      </c>
      <c r="D83" s="4">
        <v>1</v>
      </c>
      <c r="E83" s="4">
        <f t="shared" si="30"/>
        <v>5.4999999999999964</v>
      </c>
      <c r="F83" s="19">
        <f t="shared" si="31"/>
        <v>202.99999999999997</v>
      </c>
      <c r="G83" s="19">
        <f t="shared" si="32"/>
        <v>-0.90000000000000102</v>
      </c>
      <c r="H83" s="19">
        <f t="shared" si="33"/>
        <v>-0.72000000000000086</v>
      </c>
      <c r="I83" s="19">
        <f t="shared" si="34"/>
        <v>202.99999999999997</v>
      </c>
      <c r="J83" s="19">
        <f t="shared" si="35"/>
        <v>32.091439091056579</v>
      </c>
      <c r="K83" s="19">
        <f t="shared" si="36"/>
        <v>0.16000000000000003</v>
      </c>
      <c r="L83" s="19">
        <f t="shared" si="37"/>
        <v>6</v>
      </c>
      <c r="M83" s="19">
        <f t="shared" si="38"/>
        <v>12.040985392578579</v>
      </c>
      <c r="N83" s="19">
        <f t="shared" si="39"/>
        <v>13.453078800939609</v>
      </c>
      <c r="O83" s="19">
        <f t="shared" si="40"/>
        <v>1.1085111739812556</v>
      </c>
      <c r="P83" s="19">
        <f t="shared" si="41"/>
        <v>63.51301181221806</v>
      </c>
      <c r="Q83" s="19">
        <f t="shared" si="75"/>
        <v>43.0041539730816</v>
      </c>
      <c r="R83" s="19">
        <f t="shared" si="42"/>
        <v>-0.53702140175099222</v>
      </c>
      <c r="S83" s="19">
        <f t="shared" si="43"/>
        <v>0.26759673776299919</v>
      </c>
      <c r="T83" s="4" t="s">
        <v>0</v>
      </c>
      <c r="U83" s="4">
        <f t="shared" si="44"/>
        <v>2601</v>
      </c>
      <c r="V83" s="19">
        <f t="shared" si="17"/>
        <v>202.46297859824898</v>
      </c>
      <c r="W83" s="19">
        <f t="shared" si="18"/>
        <v>32.359035828819579</v>
      </c>
      <c r="X83" s="8">
        <f t="shared" si="45"/>
        <v>5</v>
      </c>
      <c r="Y83" s="4">
        <f t="shared" si="19"/>
        <v>12</v>
      </c>
      <c r="Z83" s="8">
        <f t="shared" si="46"/>
        <v>1005.5</v>
      </c>
      <c r="AA83" s="4">
        <f t="shared" si="47"/>
        <v>0</v>
      </c>
      <c r="AB83" s="4">
        <f t="shared" si="48"/>
        <v>0</v>
      </c>
      <c r="AC83" s="4" t="str">
        <f t="shared" si="49"/>
        <v>G0</v>
      </c>
      <c r="AD83" s="4">
        <f t="shared" si="50"/>
        <v>0</v>
      </c>
      <c r="AE83" s="4">
        <f t="shared" si="51"/>
        <v>5.4999999999999964</v>
      </c>
      <c r="AF83" s="19">
        <f t="shared" si="52"/>
        <v>202.99999999999997</v>
      </c>
      <c r="AG83" s="19">
        <f t="shared" si="53"/>
        <v>-0.90000000000000102</v>
      </c>
      <c r="AH83" s="19">
        <f t="shared" si="54"/>
        <v>-0.72000000000000086</v>
      </c>
      <c r="AI83" s="19">
        <f t="shared" si="55"/>
        <v>202.99999999999997</v>
      </c>
      <c r="AJ83" s="19">
        <f t="shared" si="56"/>
        <v>32.091439091056579</v>
      </c>
      <c r="AK83" s="19">
        <f t="shared" si="57"/>
        <v>0.16000000000000003</v>
      </c>
      <c r="AL83" s="19">
        <f t="shared" si="58"/>
        <v>6</v>
      </c>
      <c r="AM83" s="19">
        <f t="shared" si="59"/>
        <v>12.040985392578579</v>
      </c>
      <c r="AN83" s="19">
        <f t="shared" si="60"/>
        <v>13.453078800939609</v>
      </c>
      <c r="AO83" s="19">
        <f t="shared" si="61"/>
        <v>1.1085111739812556</v>
      </c>
      <c r="AP83" s="19">
        <f t="shared" si="62"/>
        <v>63.51301181221806</v>
      </c>
      <c r="AQ83" s="19">
        <f t="shared" si="76"/>
        <v>43.0041539730816</v>
      </c>
      <c r="AR83" s="19">
        <f t="shared" si="63"/>
        <v>0.53702140175099222</v>
      </c>
      <c r="AS83" s="19">
        <f t="shared" si="64"/>
        <v>-0.26759673776299919</v>
      </c>
      <c r="AT83" s="4" t="s">
        <v>0</v>
      </c>
      <c r="AU83" s="4">
        <f t="shared" si="65"/>
        <v>2602</v>
      </c>
      <c r="AV83" s="19">
        <f t="shared" si="20"/>
        <v>203.53702140175096</v>
      </c>
      <c r="AW83" s="19">
        <f t="shared" si="21"/>
        <v>31.823842353293578</v>
      </c>
      <c r="AX83" s="8">
        <f t="shared" si="66"/>
        <v>5</v>
      </c>
      <c r="AY83" s="4">
        <f t="shared" si="22"/>
        <v>12</v>
      </c>
      <c r="AZ83" s="8">
        <f t="shared" si="67"/>
        <v>1005.5</v>
      </c>
      <c r="BA83" s="4">
        <f t="shared" si="68"/>
        <v>0</v>
      </c>
      <c r="BB83" s="4">
        <f t="shared" si="69"/>
        <v>0</v>
      </c>
      <c r="BC83" s="4" t="str">
        <f t="shared" si="70"/>
        <v>G0</v>
      </c>
      <c r="BD83" s="4">
        <f t="shared" si="71"/>
        <v>0</v>
      </c>
      <c r="BE83" s="19">
        <f t="shared" si="23"/>
        <v>32.461090592058923</v>
      </c>
      <c r="BF83" s="19">
        <f t="shared" si="72"/>
        <v>2577.2992906555637</v>
      </c>
      <c r="BG83" s="19">
        <f t="shared" si="73"/>
        <v>-175.58195901141718</v>
      </c>
      <c r="BH83" s="1" t="str">
        <f t="shared" si="24"/>
        <v>T,2601,202.5,32.4,5,12,1005.5,0,0,G0,0</v>
      </c>
      <c r="BI83" s="1" t="str">
        <f t="shared" si="25"/>
        <v>T,2602,203.5,31.8,5,12,1005.5,0,0,G0,0</v>
      </c>
      <c r="BJ83" s="1" t="str">
        <f t="shared" si="77"/>
        <v>T,2601,202.5,32.4,5,12,1005.5,0,0,G0,0|T,2602,203.5,31.8,5,12,1005.5,0,0,G0,0|</v>
      </c>
      <c r="BK83" s="1" t="str">
        <f t="shared" si="27"/>
        <v>203.0,32.1,5.0,13.5,0.0,43.0,63.5,43.0</v>
      </c>
      <c r="BR83" s="108"/>
      <c r="BS83" s="108"/>
    </row>
    <row r="84" spans="1:71" x14ac:dyDescent="0.2">
      <c r="A84" s="4">
        <f t="shared" si="74"/>
        <v>5.5999999999999961</v>
      </c>
      <c r="B84" s="4">
        <f t="shared" si="28"/>
        <v>55.999999999999957</v>
      </c>
      <c r="C84" s="4">
        <f t="shared" si="29"/>
        <v>1</v>
      </c>
      <c r="D84" s="4">
        <v>1</v>
      </c>
      <c r="E84" s="4">
        <f t="shared" si="30"/>
        <v>5.5999999999999961</v>
      </c>
      <c r="F84" s="19">
        <f t="shared" si="31"/>
        <v>203.59999999999997</v>
      </c>
      <c r="G84" s="19">
        <f t="shared" si="32"/>
        <v>-0.880000000000001</v>
      </c>
      <c r="H84" s="19">
        <f t="shared" si="33"/>
        <v>-0.70400000000000085</v>
      </c>
      <c r="I84" s="19">
        <f t="shared" si="34"/>
        <v>203.59999999999997</v>
      </c>
      <c r="J84" s="19">
        <f t="shared" si="35"/>
        <v>33.285716177260163</v>
      </c>
      <c r="K84" s="19">
        <f t="shared" si="36"/>
        <v>0.16000000000000003</v>
      </c>
      <c r="L84" s="19">
        <f t="shared" si="37"/>
        <v>6</v>
      </c>
      <c r="M84" s="19">
        <f t="shared" si="38"/>
        <v>11.836579842846312</v>
      </c>
      <c r="N84" s="19">
        <f t="shared" si="39"/>
        <v>13.270441679766188</v>
      </c>
      <c r="O84" s="19">
        <f t="shared" si="40"/>
        <v>1.1016414342188277</v>
      </c>
      <c r="P84" s="19">
        <f t="shared" si="41"/>
        <v>63.119404717477735</v>
      </c>
      <c r="Q84" s="19">
        <f t="shared" si="75"/>
        <v>44.198431059285184</v>
      </c>
      <c r="R84" s="19">
        <f t="shared" si="42"/>
        <v>-0.5351704243978801</v>
      </c>
      <c r="S84" s="19">
        <f t="shared" si="43"/>
        <v>0.27127959165737642</v>
      </c>
      <c r="T84" s="4" t="s">
        <v>0</v>
      </c>
      <c r="U84" s="4">
        <f t="shared" si="44"/>
        <v>2601</v>
      </c>
      <c r="V84" s="19">
        <f t="shared" si="17"/>
        <v>203.06482957560209</v>
      </c>
      <c r="W84" s="19">
        <f t="shared" si="18"/>
        <v>33.556995768917538</v>
      </c>
      <c r="X84" s="8">
        <f t="shared" si="45"/>
        <v>5</v>
      </c>
      <c r="Y84" s="4">
        <f t="shared" si="19"/>
        <v>12</v>
      </c>
      <c r="Z84" s="8">
        <f t="shared" si="46"/>
        <v>1005.6</v>
      </c>
      <c r="AA84" s="4">
        <f t="shared" si="47"/>
        <v>0</v>
      </c>
      <c r="AB84" s="4">
        <f t="shared" si="48"/>
        <v>0</v>
      </c>
      <c r="AC84" s="4" t="str">
        <f t="shared" si="49"/>
        <v>G0</v>
      </c>
      <c r="AD84" s="4">
        <f t="shared" si="50"/>
        <v>0</v>
      </c>
      <c r="AE84" s="4">
        <f t="shared" si="51"/>
        <v>5.5999999999999961</v>
      </c>
      <c r="AF84" s="19">
        <f t="shared" si="52"/>
        <v>203.59999999999997</v>
      </c>
      <c r="AG84" s="19">
        <f t="shared" si="53"/>
        <v>-0.880000000000001</v>
      </c>
      <c r="AH84" s="19">
        <f t="shared" si="54"/>
        <v>-0.70400000000000085</v>
      </c>
      <c r="AI84" s="19">
        <f t="shared" si="55"/>
        <v>203.59999999999997</v>
      </c>
      <c r="AJ84" s="19">
        <f t="shared" si="56"/>
        <v>33.285716177260163</v>
      </c>
      <c r="AK84" s="19">
        <f t="shared" si="57"/>
        <v>0.16000000000000003</v>
      </c>
      <c r="AL84" s="19">
        <f t="shared" si="58"/>
        <v>6</v>
      </c>
      <c r="AM84" s="19">
        <f t="shared" si="59"/>
        <v>11.836579842846312</v>
      </c>
      <c r="AN84" s="19">
        <f t="shared" si="60"/>
        <v>13.270441679766188</v>
      </c>
      <c r="AO84" s="19">
        <f t="shared" si="61"/>
        <v>1.1016414342188277</v>
      </c>
      <c r="AP84" s="19">
        <f t="shared" si="62"/>
        <v>63.119404717477735</v>
      </c>
      <c r="AQ84" s="19">
        <f t="shared" si="76"/>
        <v>44.198431059285184</v>
      </c>
      <c r="AR84" s="19">
        <f t="shared" si="63"/>
        <v>0.5351704243978801</v>
      </c>
      <c r="AS84" s="19">
        <f t="shared" si="64"/>
        <v>-0.27127959165737642</v>
      </c>
      <c r="AT84" s="4" t="s">
        <v>0</v>
      </c>
      <c r="AU84" s="4">
        <f t="shared" si="65"/>
        <v>2602</v>
      </c>
      <c r="AV84" s="19">
        <f t="shared" si="20"/>
        <v>204.13517042439784</v>
      </c>
      <c r="AW84" s="19">
        <f t="shared" si="21"/>
        <v>33.014436585602787</v>
      </c>
      <c r="AX84" s="8">
        <f t="shared" si="66"/>
        <v>5</v>
      </c>
      <c r="AY84" s="4">
        <f t="shared" si="22"/>
        <v>12</v>
      </c>
      <c r="AZ84" s="8">
        <f t="shared" si="67"/>
        <v>1005.6</v>
      </c>
      <c r="BA84" s="4">
        <f t="shared" si="68"/>
        <v>0</v>
      </c>
      <c r="BB84" s="4">
        <f t="shared" si="69"/>
        <v>0</v>
      </c>
      <c r="BC84" s="4" t="str">
        <f t="shared" si="70"/>
        <v>G0</v>
      </c>
      <c r="BD84" s="4">
        <f t="shared" si="71"/>
        <v>0</v>
      </c>
      <c r="BE84" s="19">
        <f t="shared" si="23"/>
        <v>33.636567486240267</v>
      </c>
      <c r="BF84" s="19">
        <f t="shared" si="72"/>
        <v>2576.1510596398539</v>
      </c>
      <c r="BG84" s="19">
        <f t="shared" si="73"/>
        <v>-175.5666427621199</v>
      </c>
      <c r="BH84" s="1" t="str">
        <f t="shared" si="24"/>
        <v>T,2601,203.1,33.6,5,12,1005.6,0,0,G0,0</v>
      </c>
      <c r="BI84" s="1" t="str">
        <f t="shared" si="25"/>
        <v>T,2602,204.1,33.0,5,12,1005.6,0,0,G0,0</v>
      </c>
      <c r="BJ84" s="1" t="str">
        <f t="shared" si="77"/>
        <v>T,2601,203.1,33.6,5,12,1005.6,0,0,G0,0|T,2602,204.1,33.0,5,12,1005.6,0,0,G0,0|</v>
      </c>
      <c r="BK84" s="1" t="str">
        <f t="shared" si="27"/>
        <v>203.6,33.3,5.0,13.3,0.0,44.2,63.1,44.2</v>
      </c>
      <c r="BR84" s="108"/>
      <c r="BS84" s="108"/>
    </row>
    <row r="85" spans="1:71" x14ac:dyDescent="0.2">
      <c r="A85" s="4">
        <f t="shared" si="74"/>
        <v>5.6999999999999957</v>
      </c>
      <c r="B85" s="4">
        <f t="shared" si="28"/>
        <v>56.999999999999957</v>
      </c>
      <c r="C85" s="4">
        <f t="shared" si="29"/>
        <v>1</v>
      </c>
      <c r="D85" s="4">
        <v>1</v>
      </c>
      <c r="E85" s="4">
        <f t="shared" si="30"/>
        <v>5.6999999999999957</v>
      </c>
      <c r="F85" s="19">
        <f t="shared" si="31"/>
        <v>204.2</v>
      </c>
      <c r="G85" s="19">
        <f t="shared" si="32"/>
        <v>-0.86000000000000032</v>
      </c>
      <c r="H85" s="19">
        <f t="shared" si="33"/>
        <v>-0.68800000000000028</v>
      </c>
      <c r="I85" s="19">
        <f t="shared" si="34"/>
        <v>204.2</v>
      </c>
      <c r="J85" s="19">
        <f t="shared" si="35"/>
        <v>34.457190321908989</v>
      </c>
      <c r="K85" s="19">
        <f t="shared" si="36"/>
        <v>0.16000000000000003</v>
      </c>
      <c r="L85" s="19">
        <f t="shared" si="37"/>
        <v>6</v>
      </c>
      <c r="M85" s="19">
        <f t="shared" si="38"/>
        <v>11.5852371522358</v>
      </c>
      <c r="N85" s="19">
        <f t="shared" si="39"/>
        <v>13.046751314926819</v>
      </c>
      <c r="O85" s="19">
        <f t="shared" si="40"/>
        <v>1.0929310915664803</v>
      </c>
      <c r="P85" s="19">
        <f t="shared" si="41"/>
        <v>62.62033884538544</v>
      </c>
      <c r="Q85" s="19">
        <f t="shared" si="75"/>
        <v>45.36990520393401</v>
      </c>
      <c r="R85" s="19">
        <f t="shared" si="42"/>
        <v>-0.53278721449903488</v>
      </c>
      <c r="S85" s="19">
        <f t="shared" si="43"/>
        <v>0.27593075955094137</v>
      </c>
      <c r="T85" s="4" t="s">
        <v>0</v>
      </c>
      <c r="U85" s="4">
        <f t="shared" si="44"/>
        <v>2601</v>
      </c>
      <c r="V85" s="19">
        <f t="shared" si="17"/>
        <v>203.66721278550096</v>
      </c>
      <c r="W85" s="19">
        <f t="shared" si="18"/>
        <v>34.733121081459927</v>
      </c>
      <c r="X85" s="8">
        <f t="shared" si="45"/>
        <v>5</v>
      </c>
      <c r="Y85" s="4">
        <f t="shared" si="19"/>
        <v>12</v>
      </c>
      <c r="Z85" s="8">
        <f t="shared" si="46"/>
        <v>1005.7</v>
      </c>
      <c r="AA85" s="4">
        <f t="shared" si="47"/>
        <v>0</v>
      </c>
      <c r="AB85" s="4">
        <f t="shared" si="48"/>
        <v>0</v>
      </c>
      <c r="AC85" s="4" t="str">
        <f t="shared" si="49"/>
        <v>G0</v>
      </c>
      <c r="AD85" s="4">
        <f t="shared" si="50"/>
        <v>0</v>
      </c>
      <c r="AE85" s="4">
        <f t="shared" si="51"/>
        <v>5.6999999999999957</v>
      </c>
      <c r="AF85" s="19">
        <f t="shared" si="52"/>
        <v>204.2</v>
      </c>
      <c r="AG85" s="19">
        <f t="shared" si="53"/>
        <v>-0.86000000000000032</v>
      </c>
      <c r="AH85" s="19">
        <f t="shared" si="54"/>
        <v>-0.68800000000000028</v>
      </c>
      <c r="AI85" s="19">
        <f t="shared" si="55"/>
        <v>204.2</v>
      </c>
      <c r="AJ85" s="19">
        <f t="shared" si="56"/>
        <v>34.457190321908989</v>
      </c>
      <c r="AK85" s="19">
        <f t="shared" si="57"/>
        <v>0.16000000000000003</v>
      </c>
      <c r="AL85" s="19">
        <f t="shared" si="58"/>
        <v>6</v>
      </c>
      <c r="AM85" s="19">
        <f t="shared" si="59"/>
        <v>11.5852371522358</v>
      </c>
      <c r="AN85" s="19">
        <f t="shared" si="60"/>
        <v>13.046751314926819</v>
      </c>
      <c r="AO85" s="19">
        <f t="shared" si="61"/>
        <v>1.0929310915664803</v>
      </c>
      <c r="AP85" s="19">
        <f t="shared" si="62"/>
        <v>62.62033884538544</v>
      </c>
      <c r="AQ85" s="19">
        <f t="shared" si="76"/>
        <v>45.36990520393401</v>
      </c>
      <c r="AR85" s="19">
        <f t="shared" si="63"/>
        <v>0.53278721449903488</v>
      </c>
      <c r="AS85" s="19">
        <f t="shared" si="64"/>
        <v>-0.27593075955094137</v>
      </c>
      <c r="AT85" s="4" t="s">
        <v>0</v>
      </c>
      <c r="AU85" s="4">
        <f t="shared" si="65"/>
        <v>2602</v>
      </c>
      <c r="AV85" s="19">
        <f t="shared" si="20"/>
        <v>204.73278721449901</v>
      </c>
      <c r="AW85" s="19">
        <f t="shared" si="21"/>
        <v>34.181259562358051</v>
      </c>
      <c r="AX85" s="8">
        <f t="shared" si="66"/>
        <v>5</v>
      </c>
      <c r="AY85" s="4">
        <f t="shared" si="22"/>
        <v>12</v>
      </c>
      <c r="AZ85" s="8">
        <f t="shared" si="67"/>
        <v>1005.7</v>
      </c>
      <c r="BA85" s="4">
        <f t="shared" si="68"/>
        <v>0</v>
      </c>
      <c r="BB85" s="4">
        <f t="shared" si="69"/>
        <v>0</v>
      </c>
      <c r="BC85" s="4" t="str">
        <f t="shared" si="70"/>
        <v>G0</v>
      </c>
      <c r="BD85" s="4">
        <f t="shared" si="71"/>
        <v>0</v>
      </c>
      <c r="BE85" s="19">
        <f t="shared" si="23"/>
        <v>34.790844542454671</v>
      </c>
      <c r="BF85" s="19">
        <f t="shared" si="72"/>
        <v>2575.0247404404899</v>
      </c>
      <c r="BG85" s="19">
        <f t="shared" si="73"/>
        <v>-175.55136234548854</v>
      </c>
      <c r="BH85" s="1" t="str">
        <f t="shared" si="24"/>
        <v>T,2601,203.7,34.7,5,12,1005.7,0,0,G0,0</v>
      </c>
      <c r="BI85" s="1" t="str">
        <f t="shared" si="25"/>
        <v>T,2602,204.7,34.2,5,12,1005.7,0,0,G0,0</v>
      </c>
      <c r="BJ85" s="1" t="str">
        <f t="shared" si="77"/>
        <v>T,2601,203.7,34.7,5,12,1005.7,0,0,G0,0|T,2602,204.7,34.2,5,12,1005.7,0,0,G0,0|</v>
      </c>
      <c r="BK85" s="1" t="str">
        <f t="shared" si="27"/>
        <v>204.2,34.5,5.0,13.0,0.0,45.4,62.6,45.4</v>
      </c>
      <c r="BR85" s="108"/>
      <c r="BS85" s="108"/>
    </row>
    <row r="86" spans="1:71" x14ac:dyDescent="0.2">
      <c r="A86" s="4">
        <f t="shared" si="74"/>
        <v>5.7999999999999954</v>
      </c>
      <c r="B86" s="4">
        <f t="shared" si="28"/>
        <v>57.99999999999995</v>
      </c>
      <c r="C86" s="4">
        <f t="shared" si="29"/>
        <v>1</v>
      </c>
      <c r="D86" s="4">
        <v>1</v>
      </c>
      <c r="E86" s="4">
        <f t="shared" si="30"/>
        <v>5.7999999999999954</v>
      </c>
      <c r="F86" s="19">
        <f t="shared" si="31"/>
        <v>204.79999999999995</v>
      </c>
      <c r="G86" s="19">
        <f t="shared" si="32"/>
        <v>-0.84000000000000141</v>
      </c>
      <c r="H86" s="19">
        <f t="shared" si="33"/>
        <v>-0.67200000000000115</v>
      </c>
      <c r="I86" s="19">
        <f t="shared" si="34"/>
        <v>204.79999999999995</v>
      </c>
      <c r="J86" s="19">
        <f t="shared" si="35"/>
        <v>35.601263418399455</v>
      </c>
      <c r="K86" s="19">
        <f t="shared" si="36"/>
        <v>0.16000000000000003</v>
      </c>
      <c r="L86" s="19">
        <f t="shared" si="37"/>
        <v>6</v>
      </c>
      <c r="M86" s="19">
        <f t="shared" si="38"/>
        <v>11.288893341438662</v>
      </c>
      <c r="N86" s="19">
        <f t="shared" si="39"/>
        <v>12.784330755826765</v>
      </c>
      <c r="O86" s="19">
        <f t="shared" si="40"/>
        <v>1.0822706558631572</v>
      </c>
      <c r="P86" s="19">
        <f t="shared" si="41"/>
        <v>62.009540871814451</v>
      </c>
      <c r="Q86" s="19">
        <f t="shared" si="75"/>
        <v>46.513978300424476</v>
      </c>
      <c r="R86" s="19">
        <f t="shared" si="42"/>
        <v>-0.52981545410784103</v>
      </c>
      <c r="S86" s="19">
        <f t="shared" si="43"/>
        <v>0.28159471690445848</v>
      </c>
      <c r="T86" s="4" t="s">
        <v>0</v>
      </c>
      <c r="U86" s="4">
        <f t="shared" si="44"/>
        <v>2601</v>
      </c>
      <c r="V86" s="19">
        <f t="shared" si="17"/>
        <v>204.27018454589211</v>
      </c>
      <c r="W86" s="19">
        <f t="shared" si="18"/>
        <v>35.882858135303913</v>
      </c>
      <c r="X86" s="8">
        <f t="shared" si="45"/>
        <v>5</v>
      </c>
      <c r="Y86" s="4">
        <f t="shared" si="19"/>
        <v>12</v>
      </c>
      <c r="Z86" s="8">
        <f t="shared" si="46"/>
        <v>1005.8</v>
      </c>
      <c r="AA86" s="4">
        <f t="shared" si="47"/>
        <v>0</v>
      </c>
      <c r="AB86" s="4">
        <f t="shared" si="48"/>
        <v>0</v>
      </c>
      <c r="AC86" s="4" t="str">
        <f t="shared" si="49"/>
        <v>G0</v>
      </c>
      <c r="AD86" s="4">
        <f t="shared" si="50"/>
        <v>0</v>
      </c>
      <c r="AE86" s="4">
        <f t="shared" si="51"/>
        <v>5.7999999999999954</v>
      </c>
      <c r="AF86" s="19">
        <f t="shared" si="52"/>
        <v>204.79999999999995</v>
      </c>
      <c r="AG86" s="19">
        <f t="shared" si="53"/>
        <v>-0.84000000000000141</v>
      </c>
      <c r="AH86" s="19">
        <f t="shared" si="54"/>
        <v>-0.67200000000000115</v>
      </c>
      <c r="AI86" s="19">
        <f t="shared" si="55"/>
        <v>204.79999999999995</v>
      </c>
      <c r="AJ86" s="19">
        <f t="shared" si="56"/>
        <v>35.601263418399455</v>
      </c>
      <c r="AK86" s="19">
        <f t="shared" si="57"/>
        <v>0.16000000000000003</v>
      </c>
      <c r="AL86" s="19">
        <f t="shared" si="58"/>
        <v>6</v>
      </c>
      <c r="AM86" s="19">
        <f t="shared" si="59"/>
        <v>11.288893341438662</v>
      </c>
      <c r="AN86" s="19">
        <f t="shared" si="60"/>
        <v>12.784330755826765</v>
      </c>
      <c r="AO86" s="19">
        <f t="shared" si="61"/>
        <v>1.0822706558631572</v>
      </c>
      <c r="AP86" s="19">
        <f t="shared" si="62"/>
        <v>62.009540871814451</v>
      </c>
      <c r="AQ86" s="19">
        <f t="shared" si="76"/>
        <v>46.513978300424476</v>
      </c>
      <c r="AR86" s="19">
        <f t="shared" si="63"/>
        <v>0.52981545410784103</v>
      </c>
      <c r="AS86" s="19">
        <f t="shared" si="64"/>
        <v>-0.28159471690445848</v>
      </c>
      <c r="AT86" s="4" t="s">
        <v>0</v>
      </c>
      <c r="AU86" s="4">
        <f t="shared" si="65"/>
        <v>2602</v>
      </c>
      <c r="AV86" s="19">
        <f t="shared" si="20"/>
        <v>205.3298154541078</v>
      </c>
      <c r="AW86" s="19">
        <f t="shared" si="21"/>
        <v>35.319668701494997</v>
      </c>
      <c r="AX86" s="8">
        <f t="shared" si="66"/>
        <v>5</v>
      </c>
      <c r="AY86" s="4">
        <f t="shared" si="22"/>
        <v>12</v>
      </c>
      <c r="AZ86" s="8">
        <f t="shared" si="67"/>
        <v>1005.8</v>
      </c>
      <c r="BA86" s="4">
        <f t="shared" si="68"/>
        <v>0</v>
      </c>
      <c r="BB86" s="4">
        <f t="shared" si="69"/>
        <v>0</v>
      </c>
      <c r="BC86" s="4" t="str">
        <f t="shared" si="70"/>
        <v>G0</v>
      </c>
      <c r="BD86" s="4">
        <f t="shared" si="71"/>
        <v>0</v>
      </c>
      <c r="BE86" s="19">
        <f t="shared" si="23"/>
        <v>35.919197550785846</v>
      </c>
      <c r="BF86" s="19">
        <f t="shared" si="72"/>
        <v>2573.9248669554659</v>
      </c>
      <c r="BG86" s="19">
        <f t="shared" si="73"/>
        <v>-175.53612733678938</v>
      </c>
      <c r="BH86" s="1" t="str">
        <f t="shared" si="24"/>
        <v>T,2601,204.3,35.9,5,12,1005.8,0,0,G0,0</v>
      </c>
      <c r="BI86" s="1" t="str">
        <f t="shared" si="25"/>
        <v>T,2602,205.3,35.3,5,12,1005.8,0,0,G0,0</v>
      </c>
      <c r="BJ86" s="1" t="str">
        <f t="shared" si="77"/>
        <v>T,2601,204.3,35.9,5,12,1005.8,0,0,G0,0|T,2602,205.3,35.3,5,12,1005.8,0,0,G0,0|</v>
      </c>
      <c r="BK86" s="1" t="str">
        <f t="shared" si="27"/>
        <v>204.8,35.6,5.0,12.8,0.0,46.5,62.0,46.5</v>
      </c>
      <c r="BR86" s="108"/>
      <c r="BS86" s="108"/>
    </row>
    <row r="87" spans="1:71" x14ac:dyDescent="0.2">
      <c r="A87" s="4">
        <f t="shared" si="74"/>
        <v>5.899999999999995</v>
      </c>
      <c r="B87" s="4">
        <f t="shared" si="28"/>
        <v>58.99999999999995</v>
      </c>
      <c r="C87" s="4">
        <f t="shared" si="29"/>
        <v>1</v>
      </c>
      <c r="D87" s="4">
        <v>1</v>
      </c>
      <c r="E87" s="4">
        <f t="shared" si="30"/>
        <v>5.899999999999995</v>
      </c>
      <c r="F87" s="19">
        <f t="shared" si="31"/>
        <v>205.39999999999998</v>
      </c>
      <c r="G87" s="19">
        <f t="shared" si="32"/>
        <v>-0.82000000000000073</v>
      </c>
      <c r="H87" s="19">
        <f t="shared" si="33"/>
        <v>-0.65600000000000058</v>
      </c>
      <c r="I87" s="19">
        <f t="shared" si="34"/>
        <v>205.39999999999998</v>
      </c>
      <c r="J87" s="19">
        <f t="shared" si="35"/>
        <v>36.713537909197022</v>
      </c>
      <c r="K87" s="19">
        <f t="shared" si="36"/>
        <v>0.16000000000000003</v>
      </c>
      <c r="L87" s="19">
        <f t="shared" si="37"/>
        <v>6</v>
      </c>
      <c r="M87" s="19">
        <f t="shared" si="38"/>
        <v>10.949621238041782</v>
      </c>
      <c r="N87" s="19">
        <f t="shared" si="39"/>
        <v>12.485760099272117</v>
      </c>
      <c r="O87" s="19">
        <f t="shared" si="40"/>
        <v>1.0695174846573465</v>
      </c>
      <c r="P87" s="19">
        <f t="shared" si="41"/>
        <v>61.278837986313732</v>
      </c>
      <c r="Q87" s="19">
        <f t="shared" si="75"/>
        <v>47.626252791222043</v>
      </c>
      <c r="R87" s="19">
        <f t="shared" si="42"/>
        <v>-0.52618124091684804</v>
      </c>
      <c r="S87" s="19">
        <f t="shared" si="43"/>
        <v>0.28832846149349523</v>
      </c>
      <c r="T87" s="4" t="s">
        <v>0</v>
      </c>
      <c r="U87" s="4">
        <f t="shared" si="44"/>
        <v>2601</v>
      </c>
      <c r="V87" s="19">
        <f t="shared" si="17"/>
        <v>204.87381875908312</v>
      </c>
      <c r="W87" s="19">
        <f t="shared" si="18"/>
        <v>37.001866370690514</v>
      </c>
      <c r="X87" s="8">
        <f t="shared" si="45"/>
        <v>5</v>
      </c>
      <c r="Y87" s="4">
        <f t="shared" si="19"/>
        <v>12</v>
      </c>
      <c r="Z87" s="8">
        <f t="shared" si="46"/>
        <v>1005.9</v>
      </c>
      <c r="AA87" s="4">
        <f t="shared" si="47"/>
        <v>0</v>
      </c>
      <c r="AB87" s="4">
        <f t="shared" si="48"/>
        <v>0</v>
      </c>
      <c r="AC87" s="4" t="str">
        <f t="shared" si="49"/>
        <v>G0</v>
      </c>
      <c r="AD87" s="4">
        <f t="shared" si="50"/>
        <v>0</v>
      </c>
      <c r="AE87" s="4">
        <f t="shared" si="51"/>
        <v>5.899999999999995</v>
      </c>
      <c r="AF87" s="19">
        <f t="shared" si="52"/>
        <v>205.39999999999998</v>
      </c>
      <c r="AG87" s="19">
        <f t="shared" si="53"/>
        <v>-0.82000000000000073</v>
      </c>
      <c r="AH87" s="19">
        <f t="shared" si="54"/>
        <v>-0.65600000000000058</v>
      </c>
      <c r="AI87" s="19">
        <f t="shared" si="55"/>
        <v>205.39999999999998</v>
      </c>
      <c r="AJ87" s="19">
        <f t="shared" si="56"/>
        <v>36.713537909197022</v>
      </c>
      <c r="AK87" s="19">
        <f t="shared" si="57"/>
        <v>0.16000000000000003</v>
      </c>
      <c r="AL87" s="19">
        <f t="shared" si="58"/>
        <v>6</v>
      </c>
      <c r="AM87" s="19">
        <f t="shared" si="59"/>
        <v>10.949621238041782</v>
      </c>
      <c r="AN87" s="19">
        <f t="shared" si="60"/>
        <v>12.485760099272117</v>
      </c>
      <c r="AO87" s="19">
        <f t="shared" si="61"/>
        <v>1.0695174846573465</v>
      </c>
      <c r="AP87" s="19">
        <f t="shared" si="62"/>
        <v>61.278837986313732</v>
      </c>
      <c r="AQ87" s="19">
        <f t="shared" si="76"/>
        <v>47.626252791222043</v>
      </c>
      <c r="AR87" s="19">
        <f t="shared" si="63"/>
        <v>0.52618124091684804</v>
      </c>
      <c r="AS87" s="19">
        <f t="shared" si="64"/>
        <v>-0.28832846149349523</v>
      </c>
      <c r="AT87" s="4" t="s">
        <v>0</v>
      </c>
      <c r="AU87" s="4">
        <f t="shared" si="65"/>
        <v>2602</v>
      </c>
      <c r="AV87" s="19">
        <f t="shared" si="20"/>
        <v>205.92618124091683</v>
      </c>
      <c r="AW87" s="19">
        <f t="shared" si="21"/>
        <v>36.42520944770353</v>
      </c>
      <c r="AX87" s="8">
        <f t="shared" si="66"/>
        <v>5</v>
      </c>
      <c r="AY87" s="4">
        <f t="shared" si="22"/>
        <v>12</v>
      </c>
      <c r="AZ87" s="8">
        <f t="shared" si="67"/>
        <v>1005.9</v>
      </c>
      <c r="BA87" s="4">
        <f t="shared" si="68"/>
        <v>0</v>
      </c>
      <c r="BB87" s="4">
        <f t="shared" si="69"/>
        <v>0</v>
      </c>
      <c r="BC87" s="4" t="str">
        <f t="shared" si="70"/>
        <v>G0</v>
      </c>
      <c r="BD87" s="4">
        <f t="shared" si="71"/>
        <v>0</v>
      </c>
      <c r="BE87" s="19">
        <f t="shared" si="23"/>
        <v>37.017114064701268</v>
      </c>
      <c r="BF87" s="19">
        <f t="shared" si="72"/>
        <v>2572.8557588465583</v>
      </c>
      <c r="BG87" s="19">
        <f t="shared" si="73"/>
        <v>-175.52094745243002</v>
      </c>
      <c r="BH87" s="1" t="str">
        <f t="shared" si="24"/>
        <v>T,2601,204.9,37.0,5,12,1005.9,0,0,G0,0</v>
      </c>
      <c r="BI87" s="1" t="str">
        <f t="shared" si="25"/>
        <v>T,2602,205.9,36.4,5,12,1005.9,0,0,G0,0</v>
      </c>
      <c r="BJ87" s="1" t="str">
        <f t="shared" si="77"/>
        <v>T,2601,204.9,37.0,5,12,1005.9,0,0,G0,0|T,2602,205.9,36.4,5,12,1005.9,0,0,G0,0|</v>
      </c>
      <c r="BK87" s="1" t="str">
        <f t="shared" si="27"/>
        <v>205.4,36.7,5.0,12.5,0.0,47.6,61.3,47.6</v>
      </c>
      <c r="BR87" s="108"/>
      <c r="BS87" s="108"/>
    </row>
    <row r="88" spans="1:71" x14ac:dyDescent="0.2">
      <c r="A88" s="4">
        <f t="shared" si="74"/>
        <v>5.9999999999999947</v>
      </c>
      <c r="B88" s="4">
        <f t="shared" si="28"/>
        <v>59.999999999999943</v>
      </c>
      <c r="C88" s="4">
        <f t="shared" si="29"/>
        <v>1</v>
      </c>
      <c r="D88" s="4">
        <v>1</v>
      </c>
      <c r="E88" s="4">
        <f t="shared" si="30"/>
        <v>5.9999999999999947</v>
      </c>
      <c r="F88" s="19">
        <f t="shared" si="31"/>
        <v>205.99999999999997</v>
      </c>
      <c r="G88" s="19">
        <f t="shared" si="32"/>
        <v>-0.80000000000000093</v>
      </c>
      <c r="H88" s="19">
        <f t="shared" si="33"/>
        <v>-0.64000000000000079</v>
      </c>
      <c r="I88" s="19">
        <f t="shared" si="34"/>
        <v>205.99999999999997</v>
      </c>
      <c r="J88" s="19">
        <f t="shared" si="35"/>
        <v>37.789829831557071</v>
      </c>
      <c r="K88" s="19">
        <f t="shared" si="36"/>
        <v>0.16000000000000003</v>
      </c>
      <c r="L88" s="19">
        <f t="shared" si="37"/>
        <v>6</v>
      </c>
      <c r="M88" s="19">
        <f t="shared" si="38"/>
        <v>10.56961782677506</v>
      </c>
      <c r="N88" s="19">
        <f t="shared" si="39"/>
        <v>12.153880902990663</v>
      </c>
      <c r="O88" s="19">
        <f t="shared" si="40"/>
        <v>1.0544921164172714</v>
      </c>
      <c r="P88" s="19">
        <f t="shared" si="41"/>
        <v>60.417947800527514</v>
      </c>
      <c r="Q88" s="19">
        <f t="shared" si="75"/>
        <v>48.702544713582093</v>
      </c>
      <c r="R88" s="19">
        <f t="shared" si="42"/>
        <v>-0.52178976795013177</v>
      </c>
      <c r="S88" s="19">
        <f t="shared" si="43"/>
        <v>0.29620168477331055</v>
      </c>
      <c r="T88" s="4" t="s">
        <v>0</v>
      </c>
      <c r="U88" s="4">
        <f t="shared" si="44"/>
        <v>2601</v>
      </c>
      <c r="V88" s="19">
        <f t="shared" si="17"/>
        <v>205.47821023204983</v>
      </c>
      <c r="W88" s="19">
        <f t="shared" si="18"/>
        <v>38.08603151633038</v>
      </c>
      <c r="X88" s="8">
        <f t="shared" si="45"/>
        <v>5</v>
      </c>
      <c r="Y88" s="4">
        <f t="shared" si="19"/>
        <v>12</v>
      </c>
      <c r="Z88" s="8">
        <f t="shared" si="46"/>
        <v>1006</v>
      </c>
      <c r="AA88" s="4">
        <f t="shared" si="47"/>
        <v>0</v>
      </c>
      <c r="AB88" s="4">
        <f t="shared" si="48"/>
        <v>0</v>
      </c>
      <c r="AC88" s="4" t="str">
        <f t="shared" si="49"/>
        <v>G0</v>
      </c>
      <c r="AD88" s="4">
        <f t="shared" si="50"/>
        <v>0</v>
      </c>
      <c r="AE88" s="4">
        <f t="shared" si="51"/>
        <v>5.9999999999999947</v>
      </c>
      <c r="AF88" s="19">
        <f t="shared" si="52"/>
        <v>205.99999999999997</v>
      </c>
      <c r="AG88" s="19">
        <f t="shared" si="53"/>
        <v>-0.80000000000000093</v>
      </c>
      <c r="AH88" s="19">
        <f t="shared" si="54"/>
        <v>-0.64000000000000079</v>
      </c>
      <c r="AI88" s="19">
        <f t="shared" si="55"/>
        <v>205.99999999999997</v>
      </c>
      <c r="AJ88" s="19">
        <f t="shared" si="56"/>
        <v>37.789829831557071</v>
      </c>
      <c r="AK88" s="19">
        <f t="shared" si="57"/>
        <v>0.16000000000000003</v>
      </c>
      <c r="AL88" s="19">
        <f t="shared" si="58"/>
        <v>6</v>
      </c>
      <c r="AM88" s="19">
        <f t="shared" si="59"/>
        <v>10.56961782677506</v>
      </c>
      <c r="AN88" s="19">
        <f t="shared" si="60"/>
        <v>12.153880902990663</v>
      </c>
      <c r="AO88" s="19">
        <f t="shared" si="61"/>
        <v>1.0544921164172714</v>
      </c>
      <c r="AP88" s="19">
        <f t="shared" si="62"/>
        <v>60.417947800527514</v>
      </c>
      <c r="AQ88" s="19">
        <f t="shared" si="76"/>
        <v>48.702544713582093</v>
      </c>
      <c r="AR88" s="19">
        <f t="shared" si="63"/>
        <v>0.52178976795013177</v>
      </c>
      <c r="AS88" s="19">
        <f t="shared" si="64"/>
        <v>-0.29620168477331055</v>
      </c>
      <c r="AT88" s="4" t="s">
        <v>0</v>
      </c>
      <c r="AU88" s="4">
        <f t="shared" si="65"/>
        <v>2602</v>
      </c>
      <c r="AV88" s="19">
        <f t="shared" si="20"/>
        <v>206.52178976795011</v>
      </c>
      <c r="AW88" s="19">
        <f t="shared" si="21"/>
        <v>37.493628146783763</v>
      </c>
      <c r="AX88" s="8">
        <f t="shared" si="66"/>
        <v>5</v>
      </c>
      <c r="AY88" s="4">
        <f t="shared" si="22"/>
        <v>12</v>
      </c>
      <c r="AZ88" s="8">
        <f t="shared" si="67"/>
        <v>1006</v>
      </c>
      <c r="BA88" s="4">
        <f t="shared" si="68"/>
        <v>0</v>
      </c>
      <c r="BB88" s="4">
        <f t="shared" si="69"/>
        <v>0</v>
      </c>
      <c r="BC88" s="4" t="str">
        <f t="shared" si="70"/>
        <v>G0</v>
      </c>
      <c r="BD88" s="4">
        <f t="shared" si="71"/>
        <v>0</v>
      </c>
      <c r="BE88" s="19">
        <f t="shared" si="23"/>
        <v>38.080305843729022</v>
      </c>
      <c r="BF88" s="19">
        <f t="shared" si="72"/>
        <v>2571.8215081021772</v>
      </c>
      <c r="BG88" s="19">
        <f t="shared" si="73"/>
        <v>-175.50583259267057</v>
      </c>
      <c r="BH88" s="1" t="str">
        <f t="shared" si="24"/>
        <v>T,2601,205.5,38.1,5,12,1006.0,0,0,G0,0</v>
      </c>
      <c r="BI88" s="1" t="str">
        <f t="shared" si="25"/>
        <v>T,2602,206.5,37.5,5,12,1006.0,0,0,G0,0</v>
      </c>
      <c r="BJ88" s="1" t="str">
        <f t="shared" si="77"/>
        <v>T,2601,205.5,38.1,5,12,1006.0,0,0,G0,0|T,2602,206.5,37.5,5,12,1006.0,0,0,G0,0|</v>
      </c>
      <c r="BK88" s="1" t="str">
        <f t="shared" si="27"/>
        <v>206.0,37.8,5.0,12.2,0.0,48.7,60.4,48.7</v>
      </c>
      <c r="BR88" s="108"/>
      <c r="BS88" s="108"/>
    </row>
    <row r="89" spans="1:71" x14ac:dyDescent="0.2">
      <c r="A89" s="4">
        <f t="shared" si="74"/>
        <v>6.0999999999999943</v>
      </c>
      <c r="B89" s="4">
        <f t="shared" si="28"/>
        <v>60.999999999999943</v>
      </c>
      <c r="C89" s="4">
        <f t="shared" si="29"/>
        <v>1</v>
      </c>
      <c r="D89" s="4">
        <v>1</v>
      </c>
      <c r="E89" s="4">
        <f t="shared" si="30"/>
        <v>6.0999999999999943</v>
      </c>
      <c r="F89" s="19">
        <f t="shared" si="31"/>
        <v>206.59999999999997</v>
      </c>
      <c r="G89" s="19">
        <f t="shared" si="32"/>
        <v>-0.78000000000000114</v>
      </c>
      <c r="H89" s="19">
        <f t="shared" si="33"/>
        <v>-0.624000000000001</v>
      </c>
      <c r="I89" s="19">
        <f t="shared" si="34"/>
        <v>206.59999999999997</v>
      </c>
      <c r="J89" s="19">
        <f t="shared" si="35"/>
        <v>38.826180613153817</v>
      </c>
      <c r="K89" s="19">
        <f t="shared" si="36"/>
        <v>0.16000000000000003</v>
      </c>
      <c r="L89" s="19">
        <f t="shared" si="37"/>
        <v>6</v>
      </c>
      <c r="M89" s="19">
        <f t="shared" si="38"/>
        <v>10.151191897400063</v>
      </c>
      <c r="N89" s="19">
        <f t="shared" si="39"/>
        <v>11.791806347538136</v>
      </c>
      <c r="O89" s="19">
        <f t="shared" si="40"/>
        <v>1.0369736236025124</v>
      </c>
      <c r="P89" s="19">
        <f t="shared" si="41"/>
        <v>59.414212098811568</v>
      </c>
      <c r="Q89" s="19">
        <f t="shared" si="75"/>
        <v>49.738895495178838</v>
      </c>
      <c r="R89" s="19">
        <f t="shared" si="42"/>
        <v>-0.51652096031170336</v>
      </c>
      <c r="S89" s="19">
        <f t="shared" si="43"/>
        <v>0.30529673689490316</v>
      </c>
      <c r="T89" s="4" t="s">
        <v>0</v>
      </c>
      <c r="U89" s="4">
        <f t="shared" si="44"/>
        <v>2601</v>
      </c>
      <c r="V89" s="19">
        <f t="shared" si="17"/>
        <v>206.08347903968826</v>
      </c>
      <c r="W89" s="19">
        <f t="shared" si="18"/>
        <v>39.131477350048719</v>
      </c>
      <c r="X89" s="8">
        <f t="shared" si="45"/>
        <v>5</v>
      </c>
      <c r="Y89" s="4">
        <f t="shared" si="19"/>
        <v>12</v>
      </c>
      <c r="Z89" s="8">
        <f t="shared" si="46"/>
        <v>1006.1</v>
      </c>
      <c r="AA89" s="4">
        <f t="shared" si="47"/>
        <v>0</v>
      </c>
      <c r="AB89" s="4">
        <f t="shared" si="48"/>
        <v>0</v>
      </c>
      <c r="AC89" s="4" t="str">
        <f t="shared" si="49"/>
        <v>G0</v>
      </c>
      <c r="AD89" s="4">
        <f t="shared" si="50"/>
        <v>0</v>
      </c>
      <c r="AE89" s="4">
        <f t="shared" si="51"/>
        <v>6.0999999999999943</v>
      </c>
      <c r="AF89" s="19">
        <f t="shared" si="52"/>
        <v>206.59999999999997</v>
      </c>
      <c r="AG89" s="19">
        <f t="shared" si="53"/>
        <v>-0.78000000000000114</v>
      </c>
      <c r="AH89" s="19">
        <f t="shared" si="54"/>
        <v>-0.624000000000001</v>
      </c>
      <c r="AI89" s="19">
        <f t="shared" si="55"/>
        <v>206.59999999999997</v>
      </c>
      <c r="AJ89" s="19">
        <f t="shared" si="56"/>
        <v>38.826180613153817</v>
      </c>
      <c r="AK89" s="19">
        <f t="shared" si="57"/>
        <v>0.16000000000000003</v>
      </c>
      <c r="AL89" s="19">
        <f t="shared" si="58"/>
        <v>6</v>
      </c>
      <c r="AM89" s="19">
        <f t="shared" si="59"/>
        <v>10.151191897400063</v>
      </c>
      <c r="AN89" s="19">
        <f t="shared" si="60"/>
        <v>11.791806347538136</v>
      </c>
      <c r="AO89" s="19">
        <f t="shared" si="61"/>
        <v>1.0369736236025124</v>
      </c>
      <c r="AP89" s="19">
        <f t="shared" si="62"/>
        <v>59.414212098811568</v>
      </c>
      <c r="AQ89" s="19">
        <f t="shared" si="76"/>
        <v>49.738895495178838</v>
      </c>
      <c r="AR89" s="19">
        <f t="shared" si="63"/>
        <v>0.51652096031170336</v>
      </c>
      <c r="AS89" s="19">
        <f t="shared" si="64"/>
        <v>-0.30529673689490316</v>
      </c>
      <c r="AT89" s="4" t="s">
        <v>0</v>
      </c>
      <c r="AU89" s="4">
        <f t="shared" si="65"/>
        <v>2602</v>
      </c>
      <c r="AV89" s="19">
        <f t="shared" si="20"/>
        <v>207.11652096031168</v>
      </c>
      <c r="AW89" s="19">
        <f t="shared" si="21"/>
        <v>38.520883876258914</v>
      </c>
      <c r="AX89" s="8">
        <f t="shared" si="66"/>
        <v>5</v>
      </c>
      <c r="AY89" s="4">
        <f t="shared" si="22"/>
        <v>12</v>
      </c>
      <c r="AZ89" s="8">
        <f t="shared" si="67"/>
        <v>1006.1</v>
      </c>
      <c r="BA89" s="4">
        <f t="shared" si="68"/>
        <v>0</v>
      </c>
      <c r="BB89" s="4">
        <f t="shared" si="69"/>
        <v>0</v>
      </c>
      <c r="BC89" s="4" t="str">
        <f t="shared" si="70"/>
        <v>G0</v>
      </c>
      <c r="BD89" s="4">
        <f t="shared" si="71"/>
        <v>0</v>
      </c>
      <c r="BE89" s="19">
        <f t="shared" si="23"/>
        <v>39.104719960754515</v>
      </c>
      <c r="BF89" s="19">
        <f t="shared" si="72"/>
        <v>2570.825966967629</v>
      </c>
      <c r="BG89" s="19">
        <f t="shared" si="73"/>
        <v>-175.49079290940963</v>
      </c>
      <c r="BH89" s="1" t="str">
        <f t="shared" si="24"/>
        <v>T,2601,206.1,39.1,5,12,1006.1,0,0,G0,0</v>
      </c>
      <c r="BI89" s="1" t="str">
        <f t="shared" si="25"/>
        <v>T,2602,207.1,38.5,5,12,1006.1,0,0,G0,0</v>
      </c>
      <c r="BJ89" s="1" t="str">
        <f t="shared" si="77"/>
        <v>T,2601,206.1,39.1,5,12,1006.1,0,0,G0,0|T,2602,207.1,38.5,5,12,1006.1,0,0,G0,0|</v>
      </c>
      <c r="BK89" s="1" t="str">
        <f t="shared" si="27"/>
        <v>206.6,38.8,5.0,11.8,0.0,49.7,59.4,49.7</v>
      </c>
      <c r="BR89" s="108"/>
      <c r="BS89" s="108"/>
    </row>
    <row r="90" spans="1:71" x14ac:dyDescent="0.2">
      <c r="A90" s="4">
        <f t="shared" si="74"/>
        <v>6.199999999999994</v>
      </c>
      <c r="B90" s="4">
        <f t="shared" si="28"/>
        <v>61.999999999999936</v>
      </c>
      <c r="C90" s="4">
        <f t="shared" si="29"/>
        <v>1</v>
      </c>
      <c r="D90" s="4">
        <v>1</v>
      </c>
      <c r="E90" s="4">
        <f t="shared" si="30"/>
        <v>6.199999999999994</v>
      </c>
      <c r="F90" s="19">
        <f t="shared" si="31"/>
        <v>207.19999999999996</v>
      </c>
      <c r="G90" s="19">
        <f t="shared" si="32"/>
        <v>-0.76000000000000134</v>
      </c>
      <c r="H90" s="19">
        <f t="shared" si="33"/>
        <v>-0.6080000000000011</v>
      </c>
      <c r="I90" s="19">
        <f t="shared" si="34"/>
        <v>207.19999999999996</v>
      </c>
      <c r="J90" s="19">
        <f t="shared" si="35"/>
        <v>39.818867647379449</v>
      </c>
      <c r="K90" s="19">
        <f t="shared" si="36"/>
        <v>0.16000000000000003</v>
      </c>
      <c r="L90" s="19">
        <f t="shared" si="37"/>
        <v>6</v>
      </c>
      <c r="M90" s="19">
        <f t="shared" si="38"/>
        <v>9.6967519902401165</v>
      </c>
      <c r="N90" s="19">
        <f t="shared" si="39"/>
        <v>11.402938181022718</v>
      </c>
      <c r="O90" s="19">
        <f t="shared" si="40"/>
        <v>1.0166939774339872</v>
      </c>
      <c r="P90" s="19">
        <f t="shared" si="41"/>
        <v>58.252273963336421</v>
      </c>
      <c r="Q90" s="19">
        <f t="shared" si="75"/>
        <v>50.73158252940447</v>
      </c>
      <c r="R90" s="19">
        <f t="shared" si="42"/>
        <v>-0.51022386526892982</v>
      </c>
      <c r="S90" s="19">
        <f t="shared" si="43"/>
        <v>0.31570810459985493</v>
      </c>
      <c r="T90" s="4" t="s">
        <v>0</v>
      </c>
      <c r="U90" s="4">
        <f t="shared" si="44"/>
        <v>2601</v>
      </c>
      <c r="V90" s="19">
        <f t="shared" si="17"/>
        <v>206.68977613473103</v>
      </c>
      <c r="W90" s="19">
        <f t="shared" si="18"/>
        <v>40.134575751979305</v>
      </c>
      <c r="X90" s="8">
        <f t="shared" si="45"/>
        <v>5</v>
      </c>
      <c r="Y90" s="4">
        <f t="shared" si="19"/>
        <v>12</v>
      </c>
      <c r="Z90" s="8">
        <f t="shared" si="46"/>
        <v>1006.2</v>
      </c>
      <c r="AA90" s="4">
        <f t="shared" si="47"/>
        <v>0</v>
      </c>
      <c r="AB90" s="4">
        <f t="shared" si="48"/>
        <v>0</v>
      </c>
      <c r="AC90" s="4" t="str">
        <f t="shared" si="49"/>
        <v>G0</v>
      </c>
      <c r="AD90" s="4">
        <f t="shared" si="50"/>
        <v>0</v>
      </c>
      <c r="AE90" s="4">
        <f t="shared" si="51"/>
        <v>6.199999999999994</v>
      </c>
      <c r="AF90" s="19">
        <f t="shared" si="52"/>
        <v>207.19999999999996</v>
      </c>
      <c r="AG90" s="19">
        <f t="shared" si="53"/>
        <v>-0.76000000000000134</v>
      </c>
      <c r="AH90" s="19">
        <f t="shared" si="54"/>
        <v>-0.6080000000000011</v>
      </c>
      <c r="AI90" s="19">
        <f t="shared" si="55"/>
        <v>207.19999999999996</v>
      </c>
      <c r="AJ90" s="19">
        <f t="shared" si="56"/>
        <v>39.818867647379449</v>
      </c>
      <c r="AK90" s="19">
        <f t="shared" si="57"/>
        <v>0.16000000000000003</v>
      </c>
      <c r="AL90" s="19">
        <f t="shared" si="58"/>
        <v>6</v>
      </c>
      <c r="AM90" s="19">
        <f t="shared" si="59"/>
        <v>9.6967519902401165</v>
      </c>
      <c r="AN90" s="19">
        <f t="shared" si="60"/>
        <v>11.402938181022718</v>
      </c>
      <c r="AO90" s="19">
        <f t="shared" si="61"/>
        <v>1.0166939774339872</v>
      </c>
      <c r="AP90" s="19">
        <f t="shared" si="62"/>
        <v>58.252273963336421</v>
      </c>
      <c r="AQ90" s="19">
        <f t="shared" si="76"/>
        <v>50.73158252940447</v>
      </c>
      <c r="AR90" s="19">
        <f t="shared" si="63"/>
        <v>0.51022386526892982</v>
      </c>
      <c r="AS90" s="19">
        <f t="shared" si="64"/>
        <v>-0.31570810459985493</v>
      </c>
      <c r="AT90" s="4" t="s">
        <v>0</v>
      </c>
      <c r="AU90" s="4">
        <f t="shared" si="65"/>
        <v>2602</v>
      </c>
      <c r="AV90" s="19">
        <f t="shared" si="20"/>
        <v>207.71022386526889</v>
      </c>
      <c r="AW90" s="19">
        <f t="shared" si="21"/>
        <v>39.503159542779592</v>
      </c>
      <c r="AX90" s="8">
        <f t="shared" si="66"/>
        <v>5</v>
      </c>
      <c r="AY90" s="4">
        <f t="shared" si="22"/>
        <v>12</v>
      </c>
      <c r="AZ90" s="8">
        <f t="shared" si="67"/>
        <v>1006.2</v>
      </c>
      <c r="BA90" s="4">
        <f t="shared" si="68"/>
        <v>0</v>
      </c>
      <c r="BB90" s="4">
        <f t="shared" si="69"/>
        <v>0</v>
      </c>
      <c r="BC90" s="4" t="str">
        <f t="shared" si="70"/>
        <v>G0</v>
      </c>
      <c r="BD90" s="4">
        <f t="shared" si="71"/>
        <v>0</v>
      </c>
      <c r="BE90" s="19">
        <f t="shared" si="23"/>
        <v>40.086548655033404</v>
      </c>
      <c r="BF90" s="19">
        <f t="shared" si="72"/>
        <v>2569.872737474951</v>
      </c>
      <c r="BG90" s="19">
        <f t="shared" si="73"/>
        <v>-175.47583890415021</v>
      </c>
      <c r="BH90" s="1" t="str">
        <f t="shared" si="24"/>
        <v>T,2601,206.7,40.1,5,12,1006.2,0,0,G0,0</v>
      </c>
      <c r="BI90" s="1" t="str">
        <f t="shared" si="25"/>
        <v>T,2602,207.7,39.5,5,12,1006.2,0,0,G0,0</v>
      </c>
      <c r="BJ90" s="1" t="str">
        <f t="shared" si="77"/>
        <v>T,2601,206.7,40.1,5,12,1006.2,0,0,G0,0|T,2602,207.7,39.5,5,12,1006.2,0,0,G0,0|</v>
      </c>
      <c r="BK90" s="1" t="str">
        <f t="shared" si="27"/>
        <v>207.2,39.8,5.0,11.4,0.0,50.7,58.3,50.7</v>
      </c>
      <c r="BR90" s="108"/>
      <c r="BS90" s="108"/>
    </row>
    <row r="91" spans="1:71" x14ac:dyDescent="0.2">
      <c r="A91" s="4">
        <f t="shared" si="74"/>
        <v>6.2999999999999936</v>
      </c>
      <c r="B91" s="4">
        <f t="shared" si="28"/>
        <v>62.999999999999936</v>
      </c>
      <c r="C91" s="4">
        <f t="shared" si="29"/>
        <v>1</v>
      </c>
      <c r="D91" s="4">
        <v>1</v>
      </c>
      <c r="E91" s="4">
        <f t="shared" si="30"/>
        <v>6.2999999999999936</v>
      </c>
      <c r="F91" s="19">
        <f t="shared" si="31"/>
        <v>207.79999999999995</v>
      </c>
      <c r="G91" s="19">
        <f t="shared" si="32"/>
        <v>-0.74000000000000132</v>
      </c>
      <c r="H91" s="19">
        <f t="shared" si="33"/>
        <v>-0.59200000000000108</v>
      </c>
      <c r="I91" s="19">
        <f t="shared" si="34"/>
        <v>207.79999999999995</v>
      </c>
      <c r="J91" s="19">
        <f t="shared" si="35"/>
        <v>40.76441367807854</v>
      </c>
      <c r="K91" s="19">
        <f t="shared" si="36"/>
        <v>0.16000000000000003</v>
      </c>
      <c r="L91" s="19">
        <f t="shared" si="37"/>
        <v>6</v>
      </c>
      <c r="M91" s="19">
        <f t="shared" si="38"/>
        <v>9.2087946393516162</v>
      </c>
      <c r="N91" s="19">
        <f t="shared" si="39"/>
        <v>10.990991707291524</v>
      </c>
      <c r="O91" s="19">
        <f t="shared" si="40"/>
        <v>0.99333149581910296</v>
      </c>
      <c r="P91" s="19">
        <f t="shared" si="41"/>
        <v>56.913702367851577</v>
      </c>
      <c r="Q91" s="19">
        <f t="shared" si="75"/>
        <v>51.677128560103561</v>
      </c>
      <c r="R91" s="19">
        <f t="shared" si="42"/>
        <v>-0.50270957623827983</v>
      </c>
      <c r="S91" s="19">
        <f t="shared" si="43"/>
        <v>0.32754096226018686</v>
      </c>
      <c r="T91" s="4" t="s">
        <v>0</v>
      </c>
      <c r="U91" s="4">
        <f t="shared" si="44"/>
        <v>2601</v>
      </c>
      <c r="V91" s="19">
        <f t="shared" si="17"/>
        <v>207.29729042376167</v>
      </c>
      <c r="W91" s="19">
        <f t="shared" si="18"/>
        <v>41.091954640338727</v>
      </c>
      <c r="X91" s="8">
        <f t="shared" si="45"/>
        <v>5</v>
      </c>
      <c r="Y91" s="4">
        <f t="shared" si="19"/>
        <v>12</v>
      </c>
      <c r="Z91" s="8">
        <f t="shared" si="46"/>
        <v>1006.3</v>
      </c>
      <c r="AA91" s="4">
        <f t="shared" si="47"/>
        <v>0</v>
      </c>
      <c r="AB91" s="4">
        <f t="shared" si="48"/>
        <v>0</v>
      </c>
      <c r="AC91" s="4" t="str">
        <f t="shared" si="49"/>
        <v>G0</v>
      </c>
      <c r="AD91" s="4">
        <f t="shared" si="50"/>
        <v>0</v>
      </c>
      <c r="AE91" s="4">
        <f t="shared" si="51"/>
        <v>6.2999999999999936</v>
      </c>
      <c r="AF91" s="19">
        <f t="shared" si="52"/>
        <v>207.79999999999995</v>
      </c>
      <c r="AG91" s="19">
        <f t="shared" si="53"/>
        <v>-0.74000000000000132</v>
      </c>
      <c r="AH91" s="19">
        <f t="shared" si="54"/>
        <v>-0.59200000000000108</v>
      </c>
      <c r="AI91" s="19">
        <f t="shared" si="55"/>
        <v>207.79999999999995</v>
      </c>
      <c r="AJ91" s="19">
        <f t="shared" si="56"/>
        <v>40.76441367807854</v>
      </c>
      <c r="AK91" s="19">
        <f t="shared" si="57"/>
        <v>0.16000000000000003</v>
      </c>
      <c r="AL91" s="19">
        <f t="shared" si="58"/>
        <v>6</v>
      </c>
      <c r="AM91" s="19">
        <f t="shared" si="59"/>
        <v>9.2087946393516162</v>
      </c>
      <c r="AN91" s="19">
        <f t="shared" si="60"/>
        <v>10.990991707291524</v>
      </c>
      <c r="AO91" s="19">
        <f t="shared" si="61"/>
        <v>0.99333149581910296</v>
      </c>
      <c r="AP91" s="19">
        <f t="shared" si="62"/>
        <v>56.913702367851577</v>
      </c>
      <c r="AQ91" s="19">
        <f t="shared" si="76"/>
        <v>51.677128560103561</v>
      </c>
      <c r="AR91" s="19">
        <f t="shared" si="63"/>
        <v>0.50270957623827983</v>
      </c>
      <c r="AS91" s="19">
        <f t="shared" si="64"/>
        <v>-0.32754096226018686</v>
      </c>
      <c r="AT91" s="4" t="s">
        <v>0</v>
      </c>
      <c r="AU91" s="4">
        <f t="shared" si="65"/>
        <v>2602</v>
      </c>
      <c r="AV91" s="19">
        <f t="shared" si="20"/>
        <v>208.30270957623824</v>
      </c>
      <c r="AW91" s="19">
        <f t="shared" si="21"/>
        <v>40.436872715818353</v>
      </c>
      <c r="AX91" s="8">
        <f t="shared" si="66"/>
        <v>5</v>
      </c>
      <c r="AY91" s="4">
        <f t="shared" si="22"/>
        <v>12</v>
      </c>
      <c r="AZ91" s="8">
        <f t="shared" si="67"/>
        <v>1006.3</v>
      </c>
      <c r="BA91" s="4">
        <f t="shared" si="68"/>
        <v>0</v>
      </c>
      <c r="BB91" s="4">
        <f t="shared" si="69"/>
        <v>0</v>
      </c>
      <c r="BC91" s="4" t="str">
        <f t="shared" si="70"/>
        <v>G0</v>
      </c>
      <c r="BD91" s="4">
        <f t="shared" si="71"/>
        <v>0</v>
      </c>
      <c r="BE91" s="19">
        <f t="shared" si="23"/>
        <v>41.022237995269492</v>
      </c>
      <c r="BF91" s="19">
        <f t="shared" si="72"/>
        <v>2568.9651629613199</v>
      </c>
      <c r="BG91" s="19">
        <f t="shared" si="73"/>
        <v>-175.46098156189322</v>
      </c>
      <c r="BH91" s="1" t="str">
        <f t="shared" si="24"/>
        <v>T,2601,207.3,41.1,5,12,1006.3,0,0,G0,0</v>
      </c>
      <c r="BI91" s="1" t="str">
        <f t="shared" si="25"/>
        <v>T,2602,208.3,40.4,5,12,1006.3,0,0,G0,0</v>
      </c>
      <c r="BJ91" s="1" t="str">
        <f t="shared" si="77"/>
        <v>T,2601,207.3,41.1,5,12,1006.3,0,0,G0,0|T,2602,208.3,40.4,5,12,1006.3,0,0,G0,0|</v>
      </c>
      <c r="BK91" s="1" t="str">
        <f t="shared" si="27"/>
        <v>207.8,40.8,5.0,11.0,0.0,51.7,56.9,51.7</v>
      </c>
      <c r="BR91" s="108"/>
      <c r="BS91" s="108"/>
    </row>
    <row r="92" spans="1:71" x14ac:dyDescent="0.2">
      <c r="A92" s="4">
        <f t="shared" si="74"/>
        <v>6.3999999999999932</v>
      </c>
      <c r="B92" s="4">
        <f t="shared" si="28"/>
        <v>63.999999999999929</v>
      </c>
      <c r="C92" s="4">
        <f t="shared" si="29"/>
        <v>1</v>
      </c>
      <c r="D92" s="4">
        <v>1</v>
      </c>
      <c r="E92" s="4">
        <f t="shared" si="30"/>
        <v>6.3999999999999932</v>
      </c>
      <c r="F92" s="19">
        <f t="shared" si="31"/>
        <v>208.39999999999998</v>
      </c>
      <c r="G92" s="19">
        <f t="shared" si="32"/>
        <v>-0.72000000000000064</v>
      </c>
      <c r="H92" s="19">
        <f t="shared" si="33"/>
        <v>-0.57600000000000051</v>
      </c>
      <c r="I92" s="19">
        <f t="shared" si="34"/>
        <v>208.39999999999998</v>
      </c>
      <c r="J92" s="19">
        <f t="shared" si="35"/>
        <v>41.659595023481621</v>
      </c>
      <c r="K92" s="19">
        <f t="shared" si="36"/>
        <v>0.16000000000000003</v>
      </c>
      <c r="L92" s="19">
        <f t="shared" si="37"/>
        <v>6</v>
      </c>
      <c r="M92" s="19">
        <f t="shared" si="38"/>
        <v>8.6898929133364522</v>
      </c>
      <c r="N92" s="19">
        <f t="shared" si="39"/>
        <v>10.560030248311559</v>
      </c>
      <c r="O92" s="19">
        <f t="shared" si="40"/>
        <v>0.96650361176563648</v>
      </c>
      <c r="P92" s="19">
        <f t="shared" si="41"/>
        <v>55.376577838321623</v>
      </c>
      <c r="Q92" s="19">
        <f t="shared" si="75"/>
        <v>52.572309905506643</v>
      </c>
      <c r="R92" s="19">
        <f t="shared" si="42"/>
        <v>-0.49374250124288482</v>
      </c>
      <c r="S92" s="19">
        <f t="shared" si="43"/>
        <v>0.34090811440389601</v>
      </c>
      <c r="T92" s="4" t="s">
        <v>0</v>
      </c>
      <c r="U92" s="4">
        <f t="shared" si="44"/>
        <v>2601</v>
      </c>
      <c r="V92" s="19">
        <f t="shared" ref="V92:V155" si="78">I92+R92</f>
        <v>207.9062574987571</v>
      </c>
      <c r="W92" s="19">
        <f t="shared" ref="W92:W155" si="79">J92+S92</f>
        <v>42.000503137885516</v>
      </c>
      <c r="X92" s="8">
        <f t="shared" si="45"/>
        <v>5</v>
      </c>
      <c r="Y92" s="4">
        <f t="shared" ref="Y92:Y155" si="80">$B$22</f>
        <v>12</v>
      </c>
      <c r="Z92" s="8">
        <f t="shared" si="46"/>
        <v>1006.4</v>
      </c>
      <c r="AA92" s="4">
        <f t="shared" si="47"/>
        <v>0</v>
      </c>
      <c r="AB92" s="4">
        <f t="shared" si="48"/>
        <v>0</v>
      </c>
      <c r="AC92" s="4" t="str">
        <f t="shared" si="49"/>
        <v>G0</v>
      </c>
      <c r="AD92" s="4">
        <f t="shared" si="50"/>
        <v>0</v>
      </c>
      <c r="AE92" s="4">
        <f t="shared" si="51"/>
        <v>6.3999999999999932</v>
      </c>
      <c r="AF92" s="19">
        <f t="shared" si="52"/>
        <v>208.39999999999998</v>
      </c>
      <c r="AG92" s="19">
        <f t="shared" si="53"/>
        <v>-0.72000000000000064</v>
      </c>
      <c r="AH92" s="19">
        <f t="shared" si="54"/>
        <v>-0.57600000000000051</v>
      </c>
      <c r="AI92" s="19">
        <f t="shared" si="55"/>
        <v>208.39999999999998</v>
      </c>
      <c r="AJ92" s="19">
        <f t="shared" si="56"/>
        <v>41.659595023481621</v>
      </c>
      <c r="AK92" s="19">
        <f t="shared" si="57"/>
        <v>0.16000000000000003</v>
      </c>
      <c r="AL92" s="19">
        <f t="shared" si="58"/>
        <v>6</v>
      </c>
      <c r="AM92" s="19">
        <f t="shared" si="59"/>
        <v>8.6898929133364522</v>
      </c>
      <c r="AN92" s="19">
        <f t="shared" si="60"/>
        <v>10.560030248311559</v>
      </c>
      <c r="AO92" s="19">
        <f t="shared" si="61"/>
        <v>0.96650361176563648</v>
      </c>
      <c r="AP92" s="19">
        <f t="shared" si="62"/>
        <v>55.376577838321623</v>
      </c>
      <c r="AQ92" s="19">
        <f t="shared" si="76"/>
        <v>52.572309905506643</v>
      </c>
      <c r="AR92" s="19">
        <f t="shared" si="63"/>
        <v>0.49374250124288482</v>
      </c>
      <c r="AS92" s="19">
        <f t="shared" si="64"/>
        <v>-0.34090811440389601</v>
      </c>
      <c r="AT92" s="4" t="s">
        <v>0</v>
      </c>
      <c r="AU92" s="4">
        <f t="shared" si="65"/>
        <v>2602</v>
      </c>
      <c r="AV92" s="19">
        <f t="shared" ref="AV92:AV155" si="81">AI92+AR92</f>
        <v>208.89374250124285</v>
      </c>
      <c r="AW92" s="19">
        <f t="shared" ref="AW92:AW155" si="82">AJ92+AS92</f>
        <v>41.318686909077726</v>
      </c>
      <c r="AX92" s="8">
        <f t="shared" si="66"/>
        <v>5</v>
      </c>
      <c r="AY92" s="4">
        <f t="shared" ref="AY92:AY155" si="83">$B$22</f>
        <v>12</v>
      </c>
      <c r="AZ92" s="8">
        <f t="shared" si="67"/>
        <v>1006.4</v>
      </c>
      <c r="BA92" s="4">
        <f t="shared" si="68"/>
        <v>0</v>
      </c>
      <c r="BB92" s="4">
        <f t="shared" si="69"/>
        <v>0</v>
      </c>
      <c r="BC92" s="4" t="str">
        <f t="shared" si="70"/>
        <v>G0</v>
      </c>
      <c r="BD92" s="4">
        <f t="shared" si="71"/>
        <v>0</v>
      </c>
      <c r="BE92" s="19">
        <f t="shared" ref="BE92:BE155" si="84">SQRT((K92-AJ92)*(K92-AJ92)+(L92-AK92)*(L92-AK92))</f>
        <v>41.908495405024752</v>
      </c>
      <c r="BF92" s="19">
        <f t="shared" si="72"/>
        <v>2568.1063222081448</v>
      </c>
      <c r="BG92" s="19">
        <f t="shared" si="73"/>
        <v>-175.44623252648231</v>
      </c>
      <c r="BH92" s="1" t="str">
        <f t="shared" ref="BH92:BH155" si="85">CONCATENATE(T92,",",U92,",",TEXT(V92,"0.0"),",",TEXT(W92,"0.0"),",",X92,",",Y92,",",TEXT(Z92,"0.0"),",",AA92,",",AB92,",",AC92,",",AD92)</f>
        <v>T,2601,207.9,42.0,5,12,1006.4,0,0,G0,0</v>
      </c>
      <c r="BI92" s="1" t="str">
        <f t="shared" ref="BI92:BI155" si="86">CONCATENATE(AT92,",",AU92,",",TEXT(AV92,"0.0"),",",TEXT(AW92,"0.0"),",",AX92,",",AY92,",",TEXT(AZ92,"0.0"),",",BA92,",",BB92,",",BC92,",",BD92)</f>
        <v>T,2602,208.9,41.3,5,12,1006.4,0,0,G0,0</v>
      </c>
      <c r="BJ92" s="1" t="str">
        <f t="shared" si="77"/>
        <v>T,2601,207.9,42.0,5,12,1006.4,0,0,G0,0|T,2602,208.9,41.3,5,12,1006.4,0,0,G0,0|</v>
      </c>
      <c r="BK92" s="1" t="str">
        <f t="shared" ref="BK92:BK155" si="87">CONCATENATE(TEXT(I92,"0.0"),",",TEXT(J92,"0.0"),",",TEXT($F$7,"0.0"),",",TEXT(N92,"0.0"),",",TEXT(0,"0.0"),",",TEXT($Q92,"0.0"),",",TEXT($P92,"0.0"),",",TEXT($Q92,"0.0"))</f>
        <v>208.4,41.7,5.0,10.6,0.0,52.6,55.4,52.6</v>
      </c>
      <c r="BR92" s="108"/>
      <c r="BS92" s="108"/>
    </row>
    <row r="93" spans="1:71" x14ac:dyDescent="0.2">
      <c r="A93" s="4">
        <f t="shared" si="74"/>
        <v>6.4999999999999929</v>
      </c>
      <c r="B93" s="4">
        <f t="shared" ref="B93:B156" si="88">A93/$B$17</f>
        <v>64.999999999999929</v>
      </c>
      <c r="C93" s="4">
        <f t="shared" ref="C93:C156" si="89">IF(B93-INT(B93+0.001)&gt;0.001,0,1)</f>
        <v>1</v>
      </c>
      <c r="D93" s="4">
        <v>1</v>
      </c>
      <c r="E93" s="4">
        <f t="shared" ref="E93:E156" si="90">$A93+$B$21</f>
        <v>6.4999999999999929</v>
      </c>
      <c r="F93" s="19">
        <f t="shared" ref="F93:F156" si="91">$B$7 + $B$10*E93</f>
        <v>208.99999999999994</v>
      </c>
      <c r="G93" s="19">
        <f t="shared" ref="G93:G156" si="92">$F$10*(F93-$B$7)/$B$10 + $D$10</f>
        <v>-0.70000000000000173</v>
      </c>
      <c r="H93" s="19">
        <f t="shared" ref="H93:H156" si="93">$B$11*G93</f>
        <v>-0.56000000000000139</v>
      </c>
      <c r="I93" s="19">
        <f t="shared" ref="I93:I156" si="94">F93</f>
        <v>208.99999999999994</v>
      </c>
      <c r="J93" s="19">
        <f t="shared" ref="J93:J156" si="95">$D$7 + $D$11*($A$13*H93 + $B$13*H93*H93 + $C$13*POWER(H93,3) + $D$13*POWER(H93,4) + $E$13*POWER(H93,5) + $F$13*POWER(H93,6) + $G$13*POWER(H93,7))</f>
        <v>42.501448669102011</v>
      </c>
      <c r="K93" s="19">
        <f t="shared" ref="K93:K156" si="96">$B$11*$F$10*L93/$B$10</f>
        <v>0.16000000000000003</v>
      </c>
      <c r="L93" s="19">
        <f t="shared" ref="L93:L156" si="97">$B$10</f>
        <v>6</v>
      </c>
      <c r="M93" s="19">
        <f t="shared" ref="M93:M156" si="98" xml:space="preserve"> $D$11*($A$13*K93 + $B$13*2*H93*K93 + $C$13*3*POWER(H93,2)*K93 + $D$13*4*POWER(H93,3)*K93 + $E$13*5*POWER(H93,4)*K93 + $F$13*6*POWER(H93,5)*K93 + $G$13*7*POWER(H93,6)*K93)</f>
        <v>8.1426852537958911</v>
      </c>
      <c r="N93" s="19">
        <f t="shared" ref="N93:N156" si="99">SQRT(L93*L93+M93*M93)</f>
        <v>10.114510524112625</v>
      </c>
      <c r="O93" s="19">
        <f t="shared" ref="O93:O156" si="100">ATAN2(L93,M93)</f>
        <v>0.93575951040011462</v>
      </c>
      <c r="P93" s="19">
        <f t="shared" ref="P93:P156" si="101">O93/$H$12</f>
        <v>53.615070585154832</v>
      </c>
      <c r="Q93" s="19">
        <f t="shared" si="75"/>
        <v>53.414163551127032</v>
      </c>
      <c r="R93" s="19">
        <f t="shared" ref="R93:R156" si="102">$B$20*COS(O93)-$D$20*SIN(O93)</f>
        <v>-0.48302991436218445</v>
      </c>
      <c r="S93" s="19">
        <f t="shared" ref="S93:S156" si="103">$B$20*SIN(O93)+$D$20*COS(O93)</f>
        <v>0.35592429227472061</v>
      </c>
      <c r="T93" s="4" t="s">
        <v>0</v>
      </c>
      <c r="U93" s="4">
        <f t="shared" ref="U93:U156" si="104">$B$19</f>
        <v>2601</v>
      </c>
      <c r="V93" s="19">
        <f t="shared" si="78"/>
        <v>208.51697008563775</v>
      </c>
      <c r="W93" s="19">
        <f t="shared" si="79"/>
        <v>42.857372961376733</v>
      </c>
      <c r="X93" s="8">
        <f t="shared" ref="X93:X156" si="105">$F$7</f>
        <v>5</v>
      </c>
      <c r="Y93" s="4">
        <f t="shared" si="80"/>
        <v>12</v>
      </c>
      <c r="Z93" s="8">
        <f t="shared" ref="Z93:Z156" si="106">$B$5 + E93</f>
        <v>1006.5</v>
      </c>
      <c r="AA93" s="4">
        <f t="shared" ref="AA93:AA156" si="107">$J$19</f>
        <v>0</v>
      </c>
      <c r="AB93" s="4">
        <f t="shared" ref="AB93:AB156" si="108">$J$20</f>
        <v>0</v>
      </c>
      <c r="AC93" s="4" t="str">
        <f t="shared" ref="AC93:AC156" si="109">$J$21</f>
        <v>G0</v>
      </c>
      <c r="AD93" s="4">
        <f t="shared" ref="AD93:AD156" si="110">$J$22</f>
        <v>0</v>
      </c>
      <c r="AE93" s="4">
        <f t="shared" ref="AE93:AE156" si="111">$A93+$B$21</f>
        <v>6.4999999999999929</v>
      </c>
      <c r="AF93" s="19">
        <f t="shared" ref="AF93:AF156" si="112">$B$7 + $B$10*AE93</f>
        <v>208.99999999999994</v>
      </c>
      <c r="AG93" s="19">
        <f t="shared" ref="AG93:AG156" si="113">$F$10*(AF93-$B$7)/$B$10 + $D$10</f>
        <v>-0.70000000000000173</v>
      </c>
      <c r="AH93" s="19">
        <f t="shared" ref="AH93:AH156" si="114">$B$11*AG93</f>
        <v>-0.56000000000000139</v>
      </c>
      <c r="AI93" s="19">
        <f t="shared" ref="AI93:AI156" si="115">AF93</f>
        <v>208.99999999999994</v>
      </c>
      <c r="AJ93" s="19">
        <f t="shared" ref="AJ93:AJ156" si="116">$D$7 + $D$11*($A$13*AH93 + $B$13*AH93*AH93 + $C$13*POWER(AH93,3) + $D$13*POWER(AH93,4) + $E$13*POWER(AH93,5) + $F$13*POWER(AH93,6) + $G$13*POWER(AH93,7))</f>
        <v>42.501448669102011</v>
      </c>
      <c r="AK93" s="19">
        <f t="shared" ref="AK93:AK156" si="117">$B$11*$F$10*AL93/$B$10</f>
        <v>0.16000000000000003</v>
      </c>
      <c r="AL93" s="19">
        <f t="shared" ref="AL93:AL156" si="118">$B$10</f>
        <v>6</v>
      </c>
      <c r="AM93" s="19">
        <f t="shared" ref="AM93:AM156" si="119" xml:space="preserve"> $D$11*($A$13*AK93 + $B$13*2*AH93*AK93 + $C$13*3*POWER(AH93,2)*AK93 + $D$13*4*POWER(AH93,3)*AK93 + $E$13*5*POWER(AH93,4)*AK93 + $F$13*6*POWER(AH93,5)*AK93 + $G$13*7*POWER(AH93,6)*AK93)</f>
        <v>8.1426852537958911</v>
      </c>
      <c r="AN93" s="19">
        <f t="shared" ref="AN93:AN156" si="120">SQRT(AL93*AL93+AM93*AM93)</f>
        <v>10.114510524112625</v>
      </c>
      <c r="AO93" s="19">
        <f t="shared" ref="AO93:AO156" si="121">ATAN2(AL93,AM93)</f>
        <v>0.93575951040011462</v>
      </c>
      <c r="AP93" s="19">
        <f t="shared" ref="AP93:AP156" si="122">AO93/$H$12</f>
        <v>53.615070585154832</v>
      </c>
      <c r="AQ93" s="19">
        <f t="shared" si="76"/>
        <v>53.414163551127032</v>
      </c>
      <c r="AR93" s="19">
        <f t="shared" ref="AR93:AR156" si="123">$F$20*COS(AO93)-$H$20*SIN(AO93)</f>
        <v>0.48302991436218445</v>
      </c>
      <c r="AS93" s="19">
        <f t="shared" ref="AS93:AS156" si="124">$F$20*SIN(AO93)+$H$20*COS(AO93)</f>
        <v>-0.35592429227472061</v>
      </c>
      <c r="AT93" s="4" t="s">
        <v>0</v>
      </c>
      <c r="AU93" s="4">
        <f t="shared" ref="AU93:AU156" si="125">$F$19</f>
        <v>2602</v>
      </c>
      <c r="AV93" s="19">
        <f t="shared" si="81"/>
        <v>209.48302991436213</v>
      </c>
      <c r="AW93" s="19">
        <f t="shared" si="82"/>
        <v>42.145524376827289</v>
      </c>
      <c r="AX93" s="8">
        <f t="shared" ref="AX93:AX156" si="126">$F$7</f>
        <v>5</v>
      </c>
      <c r="AY93" s="4">
        <f t="shared" si="83"/>
        <v>12</v>
      </c>
      <c r="AZ93" s="8">
        <f t="shared" ref="AZ93:AZ156" si="127">$B$5 + AE93</f>
        <v>1006.5</v>
      </c>
      <c r="BA93" s="4">
        <f t="shared" ref="BA93:BA156" si="128">$J$19</f>
        <v>0</v>
      </c>
      <c r="BB93" s="4">
        <f t="shared" ref="BB93:BB156" si="129">$J$20</f>
        <v>0</v>
      </c>
      <c r="BC93" s="4" t="str">
        <f t="shared" ref="BC93:BC156" si="130">$J$21</f>
        <v>G0</v>
      </c>
      <c r="BD93" s="4">
        <f t="shared" ref="BD93:BD156" si="131">$J$22</f>
        <v>0</v>
      </c>
      <c r="BE93" s="19">
        <f t="shared" si="84"/>
        <v>42.742296094129067</v>
      </c>
      <c r="BF93" s="19">
        <f t="shared" ref="BF93:BF156" si="132">SQRT((W93-AU93)*(W93-AU93)+(X93-AV93)*(X93-AV93))</f>
        <v>2567.2990271974754</v>
      </c>
      <c r="BG93" s="19">
        <f t="shared" ref="BG93:BG156" si="133">ATAN2(W93-AU93,X93-AV93)/$H$12</f>
        <v>-175.43160432072736</v>
      </c>
      <c r="BH93" s="1" t="str">
        <f t="shared" si="85"/>
        <v>T,2601,208.5,42.9,5,12,1006.5,0,0,G0,0</v>
      </c>
      <c r="BI93" s="1" t="str">
        <f t="shared" si="86"/>
        <v>T,2602,209.5,42.1,5,12,1006.5,0,0,G0,0</v>
      </c>
      <c r="BJ93" s="1" t="str">
        <f t="shared" ref="BJ93:BJ124" si="134">IF(C93=1,CONCATENATE(BH93,$BH$25,BI93,$BH$25),"")</f>
        <v>T,2601,208.5,42.9,5,12,1006.5,0,0,G0,0|T,2602,209.5,42.1,5,12,1006.5,0,0,G0,0|</v>
      </c>
      <c r="BK93" s="1" t="str">
        <f t="shared" si="87"/>
        <v>209.0,42.5,5.0,10.1,0.0,53.4,53.6,53.4</v>
      </c>
      <c r="BR93" s="108"/>
      <c r="BS93" s="108"/>
    </row>
    <row r="94" spans="1:71" x14ac:dyDescent="0.2">
      <c r="A94" s="4">
        <f t="shared" ref="A94:A157" si="135">A93+$B$16</f>
        <v>6.5999999999999925</v>
      </c>
      <c r="B94" s="4">
        <f t="shared" si="88"/>
        <v>65.999999999999915</v>
      </c>
      <c r="C94" s="4">
        <f t="shared" si="89"/>
        <v>1</v>
      </c>
      <c r="D94" s="4">
        <v>1</v>
      </c>
      <c r="E94" s="4">
        <f t="shared" si="90"/>
        <v>6.5999999999999925</v>
      </c>
      <c r="F94" s="19">
        <f t="shared" si="91"/>
        <v>209.59999999999997</v>
      </c>
      <c r="G94" s="19">
        <f t="shared" si="92"/>
        <v>-0.68000000000000105</v>
      </c>
      <c r="H94" s="19">
        <f t="shared" si="93"/>
        <v>-0.54400000000000082</v>
      </c>
      <c r="I94" s="19">
        <f t="shared" si="94"/>
        <v>209.59999999999997</v>
      </c>
      <c r="J94" s="19">
        <f t="shared" si="95"/>
        <v>43.287278259360455</v>
      </c>
      <c r="K94" s="19">
        <f t="shared" si="96"/>
        <v>0.16000000000000003</v>
      </c>
      <c r="L94" s="19">
        <f t="shared" si="97"/>
        <v>6</v>
      </c>
      <c r="M94" s="19">
        <f t="shared" si="98"/>
        <v>7.5698646114252854</v>
      </c>
      <c r="N94" s="19">
        <f t="shared" si="99"/>
        <v>9.6593400517483019</v>
      </c>
      <c r="O94" s="19">
        <f t="shared" si="100"/>
        <v>0.90057372899501797</v>
      </c>
      <c r="P94" s="19">
        <f t="shared" si="101"/>
        <v>51.599073811772904</v>
      </c>
      <c r="Q94" s="19">
        <f t="shared" ref="Q94:Q157" si="136">Q93+ SQRT( (J94-J93)* (J94-J93) + (K94-K93)* (K94-K93))</f>
        <v>54.199993141385477</v>
      </c>
      <c r="R94" s="19">
        <f t="shared" si="102"/>
        <v>-0.47021004980905518</v>
      </c>
      <c r="S94" s="19">
        <f t="shared" si="103"/>
        <v>0.37269626917714888</v>
      </c>
      <c r="T94" s="4" t="s">
        <v>0</v>
      </c>
      <c r="U94" s="4">
        <f t="shared" si="104"/>
        <v>2601</v>
      </c>
      <c r="V94" s="19">
        <f t="shared" si="78"/>
        <v>209.12978995019091</v>
      </c>
      <c r="W94" s="19">
        <f t="shared" si="79"/>
        <v>43.659974528537603</v>
      </c>
      <c r="X94" s="8">
        <f t="shared" si="105"/>
        <v>5</v>
      </c>
      <c r="Y94" s="4">
        <f t="shared" si="80"/>
        <v>12</v>
      </c>
      <c r="Z94" s="8">
        <f t="shared" si="106"/>
        <v>1006.6</v>
      </c>
      <c r="AA94" s="4">
        <f t="shared" si="107"/>
        <v>0</v>
      </c>
      <c r="AB94" s="4">
        <f t="shared" si="108"/>
        <v>0</v>
      </c>
      <c r="AC94" s="4" t="str">
        <f t="shared" si="109"/>
        <v>G0</v>
      </c>
      <c r="AD94" s="4">
        <f t="shared" si="110"/>
        <v>0</v>
      </c>
      <c r="AE94" s="4">
        <f t="shared" si="111"/>
        <v>6.5999999999999925</v>
      </c>
      <c r="AF94" s="19">
        <f t="shared" si="112"/>
        <v>209.59999999999997</v>
      </c>
      <c r="AG94" s="19">
        <f t="shared" si="113"/>
        <v>-0.68000000000000105</v>
      </c>
      <c r="AH94" s="19">
        <f t="shared" si="114"/>
        <v>-0.54400000000000082</v>
      </c>
      <c r="AI94" s="19">
        <f t="shared" si="115"/>
        <v>209.59999999999997</v>
      </c>
      <c r="AJ94" s="19">
        <f t="shared" si="116"/>
        <v>43.287278259360455</v>
      </c>
      <c r="AK94" s="19">
        <f t="shared" si="117"/>
        <v>0.16000000000000003</v>
      </c>
      <c r="AL94" s="19">
        <f t="shared" si="118"/>
        <v>6</v>
      </c>
      <c r="AM94" s="19">
        <f t="shared" si="119"/>
        <v>7.5698646114252854</v>
      </c>
      <c r="AN94" s="19">
        <f t="shared" si="120"/>
        <v>9.6593400517483019</v>
      </c>
      <c r="AO94" s="19">
        <f t="shared" si="121"/>
        <v>0.90057372899501797</v>
      </c>
      <c r="AP94" s="19">
        <f t="shared" si="122"/>
        <v>51.599073811772904</v>
      </c>
      <c r="AQ94" s="19">
        <f t="shared" ref="AQ94:AQ157" si="137">AQ93+ SQRT( (AJ94-AJ93)* (AJ94-AJ93) + (AK94-AK93)* (AK94-AK93))</f>
        <v>54.199993141385477</v>
      </c>
      <c r="AR94" s="19">
        <f t="shared" si="123"/>
        <v>0.47021004980905518</v>
      </c>
      <c r="AS94" s="19">
        <f t="shared" si="124"/>
        <v>-0.37269626917714888</v>
      </c>
      <c r="AT94" s="4" t="s">
        <v>0</v>
      </c>
      <c r="AU94" s="4">
        <f t="shared" si="125"/>
        <v>2602</v>
      </c>
      <c r="AV94" s="19">
        <f t="shared" si="81"/>
        <v>210.07021004980902</v>
      </c>
      <c r="AW94" s="19">
        <f t="shared" si="82"/>
        <v>42.914581990183308</v>
      </c>
      <c r="AX94" s="8">
        <f t="shared" si="126"/>
        <v>5</v>
      </c>
      <c r="AY94" s="4">
        <f t="shared" si="83"/>
        <v>12</v>
      </c>
      <c r="AZ94" s="8">
        <f t="shared" si="127"/>
        <v>1006.6</v>
      </c>
      <c r="BA94" s="4">
        <f t="shared" si="128"/>
        <v>0</v>
      </c>
      <c r="BB94" s="4">
        <f t="shared" si="129"/>
        <v>0</v>
      </c>
      <c r="BC94" s="4" t="str">
        <f t="shared" si="130"/>
        <v>G0</v>
      </c>
      <c r="BD94" s="4">
        <f t="shared" si="131"/>
        <v>0</v>
      </c>
      <c r="BE94" s="19">
        <f t="shared" si="84"/>
        <v>43.520888433720025</v>
      </c>
      <c r="BF94" s="19">
        <f t="shared" si="132"/>
        <v>2566.545826004125</v>
      </c>
      <c r="BG94" s="19">
        <f t="shared" si="133"/>
        <v>-175.41711060839901</v>
      </c>
      <c r="BH94" s="1" t="str">
        <f t="shared" si="85"/>
        <v>T,2601,209.1,43.7,5,12,1006.6,0,0,G0,0</v>
      </c>
      <c r="BI94" s="1" t="str">
        <f t="shared" si="86"/>
        <v>T,2602,210.1,42.9,5,12,1006.6,0,0,G0,0</v>
      </c>
      <c r="BJ94" s="1" t="str">
        <f t="shared" si="134"/>
        <v>T,2601,209.1,43.7,5,12,1006.6,0,0,G0,0|T,2602,210.1,42.9,5,12,1006.6,0,0,G0,0|</v>
      </c>
      <c r="BK94" s="1" t="str">
        <f t="shared" si="87"/>
        <v>209.6,43.3,5.0,9.7,0.0,54.2,51.6,54.2</v>
      </c>
      <c r="BR94" s="108"/>
      <c r="BS94" s="108"/>
    </row>
    <row r="95" spans="1:71" x14ac:dyDescent="0.2">
      <c r="A95" s="4">
        <f t="shared" si="135"/>
        <v>6.6999999999999922</v>
      </c>
      <c r="B95" s="4">
        <f t="shared" si="88"/>
        <v>66.999999999999915</v>
      </c>
      <c r="C95" s="4">
        <f t="shared" si="89"/>
        <v>1</v>
      </c>
      <c r="D95" s="4">
        <v>1</v>
      </c>
      <c r="E95" s="4">
        <f t="shared" si="90"/>
        <v>6.6999999999999922</v>
      </c>
      <c r="F95" s="19">
        <f t="shared" si="91"/>
        <v>210.19999999999996</v>
      </c>
      <c r="G95" s="19">
        <f t="shared" si="92"/>
        <v>-0.66000000000000125</v>
      </c>
      <c r="H95" s="19">
        <f t="shared" si="93"/>
        <v>-0.52800000000000102</v>
      </c>
      <c r="I95" s="19">
        <f t="shared" si="94"/>
        <v>210.19999999999996</v>
      </c>
      <c r="J95" s="19">
        <f t="shared" si="95"/>
        <v>44.014659017700538</v>
      </c>
      <c r="K95" s="19">
        <f t="shared" si="96"/>
        <v>0.16000000000000003</v>
      </c>
      <c r="L95" s="19">
        <f t="shared" si="97"/>
        <v>6</v>
      </c>
      <c r="M95" s="19">
        <f t="shared" si="98"/>
        <v>6.9741678797506239</v>
      </c>
      <c r="N95" s="19">
        <f t="shared" si="99"/>
        <v>9.1999466093529758</v>
      </c>
      <c r="O95" s="19">
        <f t="shared" si="100"/>
        <v>0.86034272554390812</v>
      </c>
      <c r="P95" s="19">
        <f t="shared" si="101"/>
        <v>49.294007108448056</v>
      </c>
      <c r="Q95" s="19">
        <f t="shared" si="136"/>
        <v>54.927373899725559</v>
      </c>
      <c r="R95" s="19">
        <f t="shared" si="102"/>
        <v>-0.45483967522118768</v>
      </c>
      <c r="S95" s="19">
        <f t="shared" si="103"/>
        <v>0.39130661870799532</v>
      </c>
      <c r="T95" s="4" t="s">
        <v>0</v>
      </c>
      <c r="U95" s="4">
        <f t="shared" si="104"/>
        <v>2601</v>
      </c>
      <c r="V95" s="19">
        <f t="shared" si="78"/>
        <v>209.74516032477877</v>
      </c>
      <c r="W95" s="19">
        <f t="shared" si="79"/>
        <v>44.405965636408531</v>
      </c>
      <c r="X95" s="8">
        <f t="shared" si="105"/>
        <v>5</v>
      </c>
      <c r="Y95" s="4">
        <f t="shared" si="80"/>
        <v>12</v>
      </c>
      <c r="Z95" s="8">
        <f t="shared" si="106"/>
        <v>1006.7</v>
      </c>
      <c r="AA95" s="4">
        <f t="shared" si="107"/>
        <v>0</v>
      </c>
      <c r="AB95" s="4">
        <f t="shared" si="108"/>
        <v>0</v>
      </c>
      <c r="AC95" s="4" t="str">
        <f t="shared" si="109"/>
        <v>G0</v>
      </c>
      <c r="AD95" s="4">
        <f t="shared" si="110"/>
        <v>0</v>
      </c>
      <c r="AE95" s="4">
        <f t="shared" si="111"/>
        <v>6.6999999999999922</v>
      </c>
      <c r="AF95" s="19">
        <f t="shared" si="112"/>
        <v>210.19999999999996</v>
      </c>
      <c r="AG95" s="19">
        <f t="shared" si="113"/>
        <v>-0.66000000000000125</v>
      </c>
      <c r="AH95" s="19">
        <f t="shared" si="114"/>
        <v>-0.52800000000000102</v>
      </c>
      <c r="AI95" s="19">
        <f t="shared" si="115"/>
        <v>210.19999999999996</v>
      </c>
      <c r="AJ95" s="19">
        <f t="shared" si="116"/>
        <v>44.014659017700538</v>
      </c>
      <c r="AK95" s="19">
        <f t="shared" si="117"/>
        <v>0.16000000000000003</v>
      </c>
      <c r="AL95" s="19">
        <f t="shared" si="118"/>
        <v>6</v>
      </c>
      <c r="AM95" s="19">
        <f t="shared" si="119"/>
        <v>6.9741678797506239</v>
      </c>
      <c r="AN95" s="19">
        <f t="shared" si="120"/>
        <v>9.1999466093529758</v>
      </c>
      <c r="AO95" s="19">
        <f t="shared" si="121"/>
        <v>0.86034272554390812</v>
      </c>
      <c r="AP95" s="19">
        <f t="shared" si="122"/>
        <v>49.294007108448056</v>
      </c>
      <c r="AQ95" s="19">
        <f t="shared" si="137"/>
        <v>54.927373899725559</v>
      </c>
      <c r="AR95" s="19">
        <f t="shared" si="123"/>
        <v>0.45483967522118768</v>
      </c>
      <c r="AS95" s="19">
        <f t="shared" si="124"/>
        <v>-0.39130661870799532</v>
      </c>
      <c r="AT95" s="4" t="s">
        <v>0</v>
      </c>
      <c r="AU95" s="4">
        <f t="shared" si="125"/>
        <v>2602</v>
      </c>
      <c r="AV95" s="19">
        <f t="shared" si="81"/>
        <v>210.65483967522115</v>
      </c>
      <c r="AW95" s="19">
        <f t="shared" si="82"/>
        <v>43.623352398992544</v>
      </c>
      <c r="AX95" s="8">
        <f t="shared" si="126"/>
        <v>5</v>
      </c>
      <c r="AY95" s="4">
        <f t="shared" si="83"/>
        <v>12</v>
      </c>
      <c r="AZ95" s="8">
        <f t="shared" si="127"/>
        <v>1006.7</v>
      </c>
      <c r="BA95" s="4">
        <f t="shared" si="128"/>
        <v>0</v>
      </c>
      <c r="BB95" s="4">
        <f t="shared" si="129"/>
        <v>0</v>
      </c>
      <c r="BC95" s="4" t="str">
        <f t="shared" si="130"/>
        <v>G0</v>
      </c>
      <c r="BD95" s="4">
        <f t="shared" si="131"/>
        <v>0</v>
      </c>
      <c r="BE95" s="19">
        <f t="shared" si="84"/>
        <v>44.241798308373312</v>
      </c>
      <c r="BF95" s="19">
        <f t="shared" si="132"/>
        <v>2565.8490130352707</v>
      </c>
      <c r="BG95" s="19">
        <f t="shared" si="133"/>
        <v>-175.40276648128878</v>
      </c>
      <c r="BH95" s="1" t="str">
        <f t="shared" si="85"/>
        <v>T,2601,209.7,44.4,5,12,1006.7,0,0,G0,0</v>
      </c>
      <c r="BI95" s="1" t="str">
        <f t="shared" si="86"/>
        <v>T,2602,210.7,43.6,5,12,1006.7,0,0,G0,0</v>
      </c>
      <c r="BJ95" s="1" t="str">
        <f t="shared" si="134"/>
        <v>T,2601,209.7,44.4,5,12,1006.7,0,0,G0,0|T,2602,210.7,43.6,5,12,1006.7,0,0,G0,0|</v>
      </c>
      <c r="BK95" s="1" t="str">
        <f t="shared" si="87"/>
        <v>210.2,44.0,5.0,9.2,0.0,54.9,49.3,54.9</v>
      </c>
      <c r="BR95" s="108"/>
      <c r="BS95" s="108"/>
    </row>
    <row r="96" spans="1:71" x14ac:dyDescent="0.2">
      <c r="A96" s="4">
        <f t="shared" si="135"/>
        <v>6.7999999999999918</v>
      </c>
      <c r="B96" s="4">
        <f t="shared" si="88"/>
        <v>67.999999999999915</v>
      </c>
      <c r="C96" s="4">
        <f t="shared" si="89"/>
        <v>1</v>
      </c>
      <c r="D96" s="4">
        <v>1</v>
      </c>
      <c r="E96" s="4">
        <f t="shared" si="90"/>
        <v>6.7999999999999918</v>
      </c>
      <c r="F96" s="19">
        <f t="shared" si="91"/>
        <v>210.79999999999995</v>
      </c>
      <c r="G96" s="19">
        <f t="shared" si="92"/>
        <v>-0.64000000000000146</v>
      </c>
      <c r="H96" s="19">
        <f t="shared" si="93"/>
        <v>-0.51200000000000123</v>
      </c>
      <c r="I96" s="19">
        <f t="shared" si="94"/>
        <v>210.79999999999995</v>
      </c>
      <c r="J96" s="19">
        <f t="shared" si="95"/>
        <v>44.681441624960669</v>
      </c>
      <c r="K96" s="19">
        <f t="shared" si="96"/>
        <v>0.16000000000000003</v>
      </c>
      <c r="L96" s="19">
        <f t="shared" si="97"/>
        <v>6</v>
      </c>
      <c r="M96" s="19">
        <f t="shared" si="98"/>
        <v>6.3583656265056847</v>
      </c>
      <c r="N96" s="19">
        <f t="shared" si="99"/>
        <v>8.7423574303690561</v>
      </c>
      <c r="O96" s="19">
        <f t="shared" si="100"/>
        <v>0.81438785679810566</v>
      </c>
      <c r="P96" s="19">
        <f t="shared" si="101"/>
        <v>46.660987081235923</v>
      </c>
      <c r="Q96" s="19">
        <f t="shared" si="136"/>
        <v>55.594156506985691</v>
      </c>
      <c r="R96" s="19">
        <f t="shared" si="102"/>
        <v>-0.43638336756294821</v>
      </c>
      <c r="S96" s="19">
        <f t="shared" si="103"/>
        <v>0.41178824232173122</v>
      </c>
      <c r="T96" s="4" t="s">
        <v>0</v>
      </c>
      <c r="U96" s="4">
        <f t="shared" si="104"/>
        <v>2601</v>
      </c>
      <c r="V96" s="19">
        <f t="shared" si="78"/>
        <v>210.36361663243702</v>
      </c>
      <c r="W96" s="19">
        <f t="shared" si="79"/>
        <v>45.093229867282403</v>
      </c>
      <c r="X96" s="8">
        <f t="shared" si="105"/>
        <v>5</v>
      </c>
      <c r="Y96" s="4">
        <f t="shared" si="80"/>
        <v>12</v>
      </c>
      <c r="Z96" s="8">
        <f t="shared" si="106"/>
        <v>1006.8</v>
      </c>
      <c r="AA96" s="4">
        <f t="shared" si="107"/>
        <v>0</v>
      </c>
      <c r="AB96" s="4">
        <f t="shared" si="108"/>
        <v>0</v>
      </c>
      <c r="AC96" s="4" t="str">
        <f t="shared" si="109"/>
        <v>G0</v>
      </c>
      <c r="AD96" s="4">
        <f t="shared" si="110"/>
        <v>0</v>
      </c>
      <c r="AE96" s="4">
        <f t="shared" si="111"/>
        <v>6.7999999999999918</v>
      </c>
      <c r="AF96" s="19">
        <f t="shared" si="112"/>
        <v>210.79999999999995</v>
      </c>
      <c r="AG96" s="19">
        <f t="shared" si="113"/>
        <v>-0.64000000000000146</v>
      </c>
      <c r="AH96" s="19">
        <f t="shared" si="114"/>
        <v>-0.51200000000000123</v>
      </c>
      <c r="AI96" s="19">
        <f t="shared" si="115"/>
        <v>210.79999999999995</v>
      </c>
      <c r="AJ96" s="19">
        <f t="shared" si="116"/>
        <v>44.681441624960669</v>
      </c>
      <c r="AK96" s="19">
        <f t="shared" si="117"/>
        <v>0.16000000000000003</v>
      </c>
      <c r="AL96" s="19">
        <f t="shared" si="118"/>
        <v>6</v>
      </c>
      <c r="AM96" s="19">
        <f t="shared" si="119"/>
        <v>6.3583656265056847</v>
      </c>
      <c r="AN96" s="19">
        <f t="shared" si="120"/>
        <v>8.7423574303690561</v>
      </c>
      <c r="AO96" s="19">
        <f t="shared" si="121"/>
        <v>0.81438785679810566</v>
      </c>
      <c r="AP96" s="19">
        <f t="shared" si="122"/>
        <v>46.660987081235923</v>
      </c>
      <c r="AQ96" s="19">
        <f t="shared" si="137"/>
        <v>55.594156506985691</v>
      </c>
      <c r="AR96" s="19">
        <f t="shared" si="123"/>
        <v>0.43638336756294821</v>
      </c>
      <c r="AS96" s="19">
        <f t="shared" si="124"/>
        <v>-0.41178824232173122</v>
      </c>
      <c r="AT96" s="4" t="s">
        <v>0</v>
      </c>
      <c r="AU96" s="4">
        <f t="shared" si="125"/>
        <v>2602</v>
      </c>
      <c r="AV96" s="19">
        <f t="shared" si="81"/>
        <v>211.23638336756289</v>
      </c>
      <c r="AW96" s="19">
        <f t="shared" si="82"/>
        <v>44.269653382638936</v>
      </c>
      <c r="AX96" s="8">
        <f t="shared" si="126"/>
        <v>5</v>
      </c>
      <c r="AY96" s="4">
        <f t="shared" si="83"/>
        <v>12</v>
      </c>
      <c r="AZ96" s="8">
        <f t="shared" si="127"/>
        <v>1006.8</v>
      </c>
      <c r="BA96" s="4">
        <f t="shared" si="128"/>
        <v>0</v>
      </c>
      <c r="BB96" s="4">
        <f t="shared" si="129"/>
        <v>0</v>
      </c>
      <c r="BC96" s="4" t="str">
        <f t="shared" si="130"/>
        <v>G0</v>
      </c>
      <c r="BD96" s="4">
        <f t="shared" si="131"/>
        <v>0</v>
      </c>
      <c r="BE96" s="19">
        <f t="shared" si="84"/>
        <v>44.902832475967273</v>
      </c>
      <c r="BF96" s="19">
        <f t="shared" si="132"/>
        <v>2565.2106496299789</v>
      </c>
      <c r="BG96" s="19">
        <f t="shared" si="133"/>
        <v>-175.38858872715946</v>
      </c>
      <c r="BH96" s="1" t="str">
        <f t="shared" si="85"/>
        <v>T,2601,210.4,45.1,5,12,1006.8,0,0,G0,0</v>
      </c>
      <c r="BI96" s="1" t="str">
        <f t="shared" si="86"/>
        <v>T,2602,211.2,44.3,5,12,1006.8,0,0,G0,0</v>
      </c>
      <c r="BJ96" s="1" t="str">
        <f t="shared" si="134"/>
        <v>T,2601,210.4,45.1,5,12,1006.8,0,0,G0,0|T,2602,211.2,44.3,5,12,1006.8,0,0,G0,0|</v>
      </c>
      <c r="BK96" s="1" t="str">
        <f t="shared" si="87"/>
        <v>210.8,44.7,5.0,8.7,0.0,55.6,46.7,55.6</v>
      </c>
      <c r="BR96" s="108"/>
      <c r="BS96" s="108"/>
    </row>
    <row r="97" spans="1:71" x14ac:dyDescent="0.2">
      <c r="A97" s="4">
        <f t="shared" si="135"/>
        <v>6.8999999999999915</v>
      </c>
      <c r="B97" s="4">
        <f t="shared" si="88"/>
        <v>68.999999999999915</v>
      </c>
      <c r="C97" s="4">
        <f t="shared" si="89"/>
        <v>1</v>
      </c>
      <c r="D97" s="4">
        <v>1</v>
      </c>
      <c r="E97" s="4">
        <f t="shared" si="90"/>
        <v>6.8999999999999915</v>
      </c>
      <c r="F97" s="19">
        <f t="shared" si="91"/>
        <v>211.39999999999995</v>
      </c>
      <c r="G97" s="19">
        <f t="shared" si="92"/>
        <v>-0.62000000000000166</v>
      </c>
      <c r="H97" s="19">
        <f t="shared" si="93"/>
        <v>-0.49600000000000133</v>
      </c>
      <c r="I97" s="19">
        <f t="shared" si="94"/>
        <v>211.39999999999995</v>
      </c>
      <c r="J97" s="19">
        <f t="shared" si="95"/>
        <v>45.285755085765274</v>
      </c>
      <c r="K97" s="19">
        <f t="shared" si="96"/>
        <v>0.16000000000000003</v>
      </c>
      <c r="L97" s="19">
        <f t="shared" si="97"/>
        <v>6</v>
      </c>
      <c r="M97" s="19">
        <f t="shared" si="98"/>
        <v>5.7252521226508577</v>
      </c>
      <c r="N97" s="19">
        <f t="shared" si="99"/>
        <v>8.2932811279925964</v>
      </c>
      <c r="O97" s="19">
        <f t="shared" si="100"/>
        <v>0.761970299658846</v>
      </c>
      <c r="P97" s="19">
        <f t="shared" si="101"/>
        <v>43.657682284770509</v>
      </c>
      <c r="Q97" s="19">
        <f t="shared" si="136"/>
        <v>56.198469967790295</v>
      </c>
      <c r="R97" s="19">
        <f t="shared" si="102"/>
        <v>-0.41420895066437941</v>
      </c>
      <c r="S97" s="19">
        <f t="shared" si="103"/>
        <v>0.4340863337972225</v>
      </c>
      <c r="T97" s="4" t="s">
        <v>0</v>
      </c>
      <c r="U97" s="4">
        <f t="shared" si="104"/>
        <v>2601</v>
      </c>
      <c r="V97" s="19">
        <f t="shared" si="78"/>
        <v>210.98579104933557</v>
      </c>
      <c r="W97" s="19">
        <f t="shared" si="79"/>
        <v>45.719841419562499</v>
      </c>
      <c r="X97" s="8">
        <f t="shared" si="105"/>
        <v>5</v>
      </c>
      <c r="Y97" s="4">
        <f t="shared" si="80"/>
        <v>12</v>
      </c>
      <c r="Z97" s="8">
        <f t="shared" si="106"/>
        <v>1006.9</v>
      </c>
      <c r="AA97" s="4">
        <f t="shared" si="107"/>
        <v>0</v>
      </c>
      <c r="AB97" s="4">
        <f t="shared" si="108"/>
        <v>0</v>
      </c>
      <c r="AC97" s="4" t="str">
        <f t="shared" si="109"/>
        <v>G0</v>
      </c>
      <c r="AD97" s="4">
        <f t="shared" si="110"/>
        <v>0</v>
      </c>
      <c r="AE97" s="4">
        <f t="shared" si="111"/>
        <v>6.8999999999999915</v>
      </c>
      <c r="AF97" s="19">
        <f t="shared" si="112"/>
        <v>211.39999999999995</v>
      </c>
      <c r="AG97" s="19">
        <f t="shared" si="113"/>
        <v>-0.62000000000000166</v>
      </c>
      <c r="AH97" s="19">
        <f t="shared" si="114"/>
        <v>-0.49600000000000133</v>
      </c>
      <c r="AI97" s="19">
        <f t="shared" si="115"/>
        <v>211.39999999999995</v>
      </c>
      <c r="AJ97" s="19">
        <f t="shared" si="116"/>
        <v>45.285755085765274</v>
      </c>
      <c r="AK97" s="19">
        <f t="shared" si="117"/>
        <v>0.16000000000000003</v>
      </c>
      <c r="AL97" s="19">
        <f t="shared" si="118"/>
        <v>6</v>
      </c>
      <c r="AM97" s="19">
        <f t="shared" si="119"/>
        <v>5.7252521226508577</v>
      </c>
      <c r="AN97" s="19">
        <f t="shared" si="120"/>
        <v>8.2932811279925964</v>
      </c>
      <c r="AO97" s="19">
        <f t="shared" si="121"/>
        <v>0.761970299658846</v>
      </c>
      <c r="AP97" s="19">
        <f t="shared" si="122"/>
        <v>43.657682284770509</v>
      </c>
      <c r="AQ97" s="19">
        <f t="shared" si="137"/>
        <v>56.198469967790295</v>
      </c>
      <c r="AR97" s="19">
        <f t="shared" si="123"/>
        <v>0.41420895066437941</v>
      </c>
      <c r="AS97" s="19">
        <f t="shared" si="124"/>
        <v>-0.4340863337972225</v>
      </c>
      <c r="AT97" s="4" t="s">
        <v>0</v>
      </c>
      <c r="AU97" s="4">
        <f t="shared" si="125"/>
        <v>2602</v>
      </c>
      <c r="AV97" s="19">
        <f t="shared" si="81"/>
        <v>211.81420895066432</v>
      </c>
      <c r="AW97" s="19">
        <f t="shared" si="82"/>
        <v>44.851668751968049</v>
      </c>
      <c r="AX97" s="8">
        <f t="shared" si="126"/>
        <v>5</v>
      </c>
      <c r="AY97" s="4">
        <f t="shared" si="83"/>
        <v>12</v>
      </c>
      <c r="AZ97" s="8">
        <f t="shared" si="127"/>
        <v>1006.9</v>
      </c>
      <c r="BA97" s="4">
        <f t="shared" si="128"/>
        <v>0</v>
      </c>
      <c r="BB97" s="4">
        <f t="shared" si="129"/>
        <v>0</v>
      </c>
      <c r="BC97" s="4" t="str">
        <f t="shared" si="130"/>
        <v>G0</v>
      </c>
      <c r="BD97" s="4">
        <f t="shared" si="131"/>
        <v>0</v>
      </c>
      <c r="BE97" s="19">
        <f t="shared" si="84"/>
        <v>45.502080964066586</v>
      </c>
      <c r="BF97" s="19">
        <f t="shared" si="132"/>
        <v>2564.6325986729394</v>
      </c>
      <c r="BG97" s="19">
        <f t="shared" si="133"/>
        <v>-175.37459598546786</v>
      </c>
      <c r="BH97" s="1" t="str">
        <f t="shared" si="85"/>
        <v>T,2601,211.0,45.7,5,12,1006.9,0,0,G0,0</v>
      </c>
      <c r="BI97" s="1" t="str">
        <f t="shared" si="86"/>
        <v>T,2602,211.8,44.9,5,12,1006.9,0,0,G0,0</v>
      </c>
      <c r="BJ97" s="1" t="str">
        <f t="shared" si="134"/>
        <v>T,2601,211.0,45.7,5,12,1006.9,0,0,G0,0|T,2602,211.8,44.9,5,12,1006.9,0,0,G0,0|</v>
      </c>
      <c r="BK97" s="1" t="str">
        <f t="shared" si="87"/>
        <v>211.4,45.3,5.0,8.3,0.0,56.2,43.7,56.2</v>
      </c>
      <c r="BR97" s="108"/>
      <c r="BS97" s="108"/>
    </row>
    <row r="98" spans="1:71" x14ac:dyDescent="0.2">
      <c r="A98" s="4">
        <f t="shared" si="135"/>
        <v>6.9999999999999911</v>
      </c>
      <c r="B98" s="4">
        <f t="shared" si="88"/>
        <v>69.999999999999901</v>
      </c>
      <c r="C98" s="4">
        <f t="shared" si="89"/>
        <v>1</v>
      </c>
      <c r="D98" s="4">
        <v>1</v>
      </c>
      <c r="E98" s="4">
        <f t="shared" si="90"/>
        <v>6.9999999999999911</v>
      </c>
      <c r="F98" s="19">
        <f t="shared" si="91"/>
        <v>211.99999999999994</v>
      </c>
      <c r="G98" s="19">
        <f t="shared" si="92"/>
        <v>-0.60000000000000164</v>
      </c>
      <c r="H98" s="19">
        <f t="shared" si="93"/>
        <v>-0.48000000000000131</v>
      </c>
      <c r="I98" s="19">
        <f t="shared" si="94"/>
        <v>211.99999999999994</v>
      </c>
      <c r="J98" s="19">
        <f t="shared" si="95"/>
        <v>45.826008612700122</v>
      </c>
      <c r="K98" s="19">
        <f t="shared" si="96"/>
        <v>0.16000000000000003</v>
      </c>
      <c r="L98" s="19">
        <f t="shared" si="97"/>
        <v>6</v>
      </c>
      <c r="M98" s="19">
        <f t="shared" si="98"/>
        <v>5.0776356690330147</v>
      </c>
      <c r="N98" s="19">
        <f t="shared" si="99"/>
        <v>7.8601770964423157</v>
      </c>
      <c r="O98" s="19">
        <f t="shared" si="100"/>
        <v>0.70232613898837415</v>
      </c>
      <c r="P98" s="19">
        <f t="shared" si="101"/>
        <v>40.240323605752295</v>
      </c>
      <c r="Q98" s="19">
        <f t="shared" si="136"/>
        <v>56.738723494725143</v>
      </c>
      <c r="R98" s="19">
        <f t="shared" si="102"/>
        <v>-0.38759704317587917</v>
      </c>
      <c r="S98" s="19">
        <f t="shared" si="103"/>
        <v>0.45800494770396921</v>
      </c>
      <c r="T98" s="4" t="s">
        <v>0</v>
      </c>
      <c r="U98" s="4">
        <f t="shared" si="104"/>
        <v>2601</v>
      </c>
      <c r="V98" s="19">
        <f t="shared" si="78"/>
        <v>211.61240295682407</v>
      </c>
      <c r="W98" s="19">
        <f t="shared" si="79"/>
        <v>46.284013560404091</v>
      </c>
      <c r="X98" s="8">
        <f t="shared" si="105"/>
        <v>5</v>
      </c>
      <c r="Y98" s="4">
        <f t="shared" si="80"/>
        <v>12</v>
      </c>
      <c r="Z98" s="8">
        <f t="shared" si="106"/>
        <v>1007</v>
      </c>
      <c r="AA98" s="4">
        <f t="shared" si="107"/>
        <v>0</v>
      </c>
      <c r="AB98" s="4">
        <f t="shared" si="108"/>
        <v>0</v>
      </c>
      <c r="AC98" s="4" t="str">
        <f t="shared" si="109"/>
        <v>G0</v>
      </c>
      <c r="AD98" s="4">
        <f t="shared" si="110"/>
        <v>0</v>
      </c>
      <c r="AE98" s="4">
        <f t="shared" si="111"/>
        <v>6.9999999999999911</v>
      </c>
      <c r="AF98" s="19">
        <f t="shared" si="112"/>
        <v>211.99999999999994</v>
      </c>
      <c r="AG98" s="19">
        <f t="shared" si="113"/>
        <v>-0.60000000000000164</v>
      </c>
      <c r="AH98" s="19">
        <f t="shared" si="114"/>
        <v>-0.48000000000000131</v>
      </c>
      <c r="AI98" s="19">
        <f t="shared" si="115"/>
        <v>211.99999999999994</v>
      </c>
      <c r="AJ98" s="19">
        <f t="shared" si="116"/>
        <v>45.826008612700122</v>
      </c>
      <c r="AK98" s="19">
        <f t="shared" si="117"/>
        <v>0.16000000000000003</v>
      </c>
      <c r="AL98" s="19">
        <f t="shared" si="118"/>
        <v>6</v>
      </c>
      <c r="AM98" s="19">
        <f t="shared" si="119"/>
        <v>5.0776356690330147</v>
      </c>
      <c r="AN98" s="19">
        <f t="shared" si="120"/>
        <v>7.8601770964423157</v>
      </c>
      <c r="AO98" s="19">
        <f t="shared" si="121"/>
        <v>0.70232613898837415</v>
      </c>
      <c r="AP98" s="19">
        <f t="shared" si="122"/>
        <v>40.240323605752295</v>
      </c>
      <c r="AQ98" s="19">
        <f t="shared" si="137"/>
        <v>56.738723494725143</v>
      </c>
      <c r="AR98" s="19">
        <f t="shared" si="123"/>
        <v>0.38759704317587917</v>
      </c>
      <c r="AS98" s="19">
        <f t="shared" si="124"/>
        <v>-0.45800494770396921</v>
      </c>
      <c r="AT98" s="4" t="s">
        <v>0</v>
      </c>
      <c r="AU98" s="4">
        <f t="shared" si="125"/>
        <v>2602</v>
      </c>
      <c r="AV98" s="19">
        <f t="shared" si="81"/>
        <v>212.38759704317582</v>
      </c>
      <c r="AW98" s="19">
        <f t="shared" si="82"/>
        <v>45.368003664996152</v>
      </c>
      <c r="AX98" s="8">
        <f t="shared" si="126"/>
        <v>5</v>
      </c>
      <c r="AY98" s="4">
        <f t="shared" si="83"/>
        <v>12</v>
      </c>
      <c r="AZ98" s="8">
        <f t="shared" si="127"/>
        <v>1007</v>
      </c>
      <c r="BA98" s="4">
        <f t="shared" si="128"/>
        <v>0</v>
      </c>
      <c r="BB98" s="4">
        <f t="shared" si="129"/>
        <v>0</v>
      </c>
      <c r="BC98" s="4" t="str">
        <f t="shared" si="130"/>
        <v>G0</v>
      </c>
      <c r="BD98" s="4">
        <f t="shared" si="131"/>
        <v>0</v>
      </c>
      <c r="BE98" s="19">
        <f t="shared" si="84"/>
        <v>46.037918530437516</v>
      </c>
      <c r="BF98" s="19">
        <f t="shared" si="132"/>
        <v>2564.1165766692939</v>
      </c>
      <c r="BG98" s="19">
        <f t="shared" si="133"/>
        <v>-175.3608086191079</v>
      </c>
      <c r="BH98" s="1" t="str">
        <f t="shared" si="85"/>
        <v>T,2601,211.6,46.3,5,12,1007.0,0,0,G0,0</v>
      </c>
      <c r="BI98" s="1" t="str">
        <f t="shared" si="86"/>
        <v>T,2602,212.4,45.4,5,12,1007.0,0,0,G0,0</v>
      </c>
      <c r="BJ98" s="1" t="str">
        <f t="shared" si="134"/>
        <v>T,2601,211.6,46.3,5,12,1007.0,0,0,G0,0|T,2602,212.4,45.4,5,12,1007.0,0,0,G0,0|</v>
      </c>
      <c r="BK98" s="1" t="str">
        <f t="shared" si="87"/>
        <v>212.0,45.8,5.0,7.9,0.0,56.7,40.2,56.7</v>
      </c>
      <c r="BR98" s="108"/>
      <c r="BS98" s="108"/>
    </row>
    <row r="99" spans="1:71" x14ac:dyDescent="0.2">
      <c r="A99" s="4">
        <f t="shared" si="135"/>
        <v>7.0999999999999908</v>
      </c>
      <c r="B99" s="4">
        <f t="shared" si="88"/>
        <v>70.999999999999901</v>
      </c>
      <c r="C99" s="4">
        <f t="shared" si="89"/>
        <v>1</v>
      </c>
      <c r="D99" s="4">
        <v>1</v>
      </c>
      <c r="E99" s="4">
        <f t="shared" si="90"/>
        <v>7.0999999999999908</v>
      </c>
      <c r="F99" s="19">
        <f t="shared" si="91"/>
        <v>212.59999999999994</v>
      </c>
      <c r="G99" s="19">
        <f t="shared" si="92"/>
        <v>-0.58000000000000207</v>
      </c>
      <c r="H99" s="19">
        <f t="shared" si="93"/>
        <v>-0.46400000000000169</v>
      </c>
      <c r="I99" s="19">
        <f t="shared" si="94"/>
        <v>212.59999999999994</v>
      </c>
      <c r="J99" s="19">
        <f t="shared" si="95"/>
        <v>46.300892558035692</v>
      </c>
      <c r="K99" s="19">
        <f t="shared" si="96"/>
        <v>0.16000000000000003</v>
      </c>
      <c r="L99" s="19">
        <f t="shared" si="97"/>
        <v>6</v>
      </c>
      <c r="M99" s="19">
        <f t="shared" si="98"/>
        <v>4.4183292206866565</v>
      </c>
      <c r="N99" s="19">
        <f t="shared" si="99"/>
        <v>7.4512839901840779</v>
      </c>
      <c r="O99" s="19">
        <f t="shared" si="100"/>
        <v>0.6347324910867983</v>
      </c>
      <c r="P99" s="19">
        <f t="shared" si="101"/>
        <v>36.367492859098682</v>
      </c>
      <c r="Q99" s="19">
        <f t="shared" si="136"/>
        <v>57.213607440060713</v>
      </c>
      <c r="R99" s="19">
        <f t="shared" si="102"/>
        <v>-0.355777277567769</v>
      </c>
      <c r="S99" s="19">
        <f t="shared" si="103"/>
        <v>0.48313820876273761</v>
      </c>
      <c r="T99" s="4" t="s">
        <v>0</v>
      </c>
      <c r="U99" s="4">
        <f t="shared" si="104"/>
        <v>2601</v>
      </c>
      <c r="V99" s="19">
        <f t="shared" si="78"/>
        <v>212.24422272243217</v>
      </c>
      <c r="W99" s="19">
        <f t="shared" si="79"/>
        <v>46.784030766798431</v>
      </c>
      <c r="X99" s="8">
        <f t="shared" si="105"/>
        <v>5</v>
      </c>
      <c r="Y99" s="4">
        <f t="shared" si="80"/>
        <v>12</v>
      </c>
      <c r="Z99" s="8">
        <f t="shared" si="106"/>
        <v>1007.1</v>
      </c>
      <c r="AA99" s="4">
        <f t="shared" si="107"/>
        <v>0</v>
      </c>
      <c r="AB99" s="4">
        <f t="shared" si="108"/>
        <v>0</v>
      </c>
      <c r="AC99" s="4" t="str">
        <f t="shared" si="109"/>
        <v>G0</v>
      </c>
      <c r="AD99" s="4">
        <f t="shared" si="110"/>
        <v>0</v>
      </c>
      <c r="AE99" s="4">
        <f t="shared" si="111"/>
        <v>7.0999999999999908</v>
      </c>
      <c r="AF99" s="19">
        <f t="shared" si="112"/>
        <v>212.59999999999994</v>
      </c>
      <c r="AG99" s="19">
        <f t="shared" si="113"/>
        <v>-0.58000000000000207</v>
      </c>
      <c r="AH99" s="19">
        <f t="shared" si="114"/>
        <v>-0.46400000000000169</v>
      </c>
      <c r="AI99" s="19">
        <f t="shared" si="115"/>
        <v>212.59999999999994</v>
      </c>
      <c r="AJ99" s="19">
        <f t="shared" si="116"/>
        <v>46.300892558035692</v>
      </c>
      <c r="AK99" s="19">
        <f t="shared" si="117"/>
        <v>0.16000000000000003</v>
      </c>
      <c r="AL99" s="19">
        <f t="shared" si="118"/>
        <v>6</v>
      </c>
      <c r="AM99" s="19">
        <f t="shared" si="119"/>
        <v>4.4183292206866565</v>
      </c>
      <c r="AN99" s="19">
        <f t="shared" si="120"/>
        <v>7.4512839901840779</v>
      </c>
      <c r="AO99" s="19">
        <f t="shared" si="121"/>
        <v>0.6347324910867983</v>
      </c>
      <c r="AP99" s="19">
        <f t="shared" si="122"/>
        <v>36.367492859098682</v>
      </c>
      <c r="AQ99" s="19">
        <f t="shared" si="137"/>
        <v>57.213607440060713</v>
      </c>
      <c r="AR99" s="19">
        <f t="shared" si="123"/>
        <v>0.355777277567769</v>
      </c>
      <c r="AS99" s="19">
        <f t="shared" si="124"/>
        <v>-0.48313820876273761</v>
      </c>
      <c r="AT99" s="4" t="s">
        <v>0</v>
      </c>
      <c r="AU99" s="4">
        <f t="shared" si="125"/>
        <v>2602</v>
      </c>
      <c r="AV99" s="19">
        <f t="shared" si="81"/>
        <v>212.95577727756771</v>
      </c>
      <c r="AW99" s="19">
        <f t="shared" si="82"/>
        <v>45.817754349272953</v>
      </c>
      <c r="AX99" s="8">
        <f t="shared" si="126"/>
        <v>5</v>
      </c>
      <c r="AY99" s="4">
        <f t="shared" si="83"/>
        <v>12</v>
      </c>
      <c r="AZ99" s="8">
        <f t="shared" si="127"/>
        <v>1007.1</v>
      </c>
      <c r="BA99" s="4">
        <f t="shared" si="128"/>
        <v>0</v>
      </c>
      <c r="BB99" s="4">
        <f t="shared" si="129"/>
        <v>0</v>
      </c>
      <c r="BC99" s="4" t="str">
        <f t="shared" si="130"/>
        <v>G0</v>
      </c>
      <c r="BD99" s="4">
        <f t="shared" si="131"/>
        <v>0</v>
      </c>
      <c r="BE99" s="19">
        <f t="shared" si="84"/>
        <v>46.509005214605416</v>
      </c>
      <c r="BF99" s="19">
        <f t="shared" si="132"/>
        <v>2563.6642242554867</v>
      </c>
      <c r="BG99" s="19">
        <f t="shared" si="133"/>
        <v>-175.34724802242533</v>
      </c>
      <c r="BH99" s="1" t="str">
        <f t="shared" si="85"/>
        <v>T,2601,212.2,46.8,5,12,1007.1,0,0,G0,0</v>
      </c>
      <c r="BI99" s="1" t="str">
        <f t="shared" si="86"/>
        <v>T,2602,213.0,45.8,5,12,1007.1,0,0,G0,0</v>
      </c>
      <c r="BJ99" s="1" t="str">
        <f t="shared" si="134"/>
        <v>T,2601,212.2,46.8,5,12,1007.1,0,0,G0,0|T,2602,213.0,45.8,5,12,1007.1,0,0,G0,0|</v>
      </c>
      <c r="BK99" s="1" t="str">
        <f t="shared" si="87"/>
        <v>212.6,46.3,5.0,7.5,0.0,57.2,36.4,57.2</v>
      </c>
      <c r="BR99" s="108"/>
      <c r="BS99" s="108"/>
    </row>
    <row r="100" spans="1:71" x14ac:dyDescent="0.2">
      <c r="A100" s="4">
        <f t="shared" si="135"/>
        <v>7.1999999999999904</v>
      </c>
      <c r="B100" s="4">
        <f t="shared" si="88"/>
        <v>71.999999999999901</v>
      </c>
      <c r="C100" s="4">
        <f t="shared" si="89"/>
        <v>1</v>
      </c>
      <c r="D100" s="4">
        <v>1</v>
      </c>
      <c r="E100" s="4">
        <f t="shared" si="90"/>
        <v>7.1999999999999904</v>
      </c>
      <c r="F100" s="19">
        <f t="shared" si="91"/>
        <v>213.19999999999993</v>
      </c>
      <c r="G100" s="19">
        <f t="shared" si="92"/>
        <v>-0.56000000000000227</v>
      </c>
      <c r="H100" s="19">
        <f t="shared" si="93"/>
        <v>-0.44800000000000184</v>
      </c>
      <c r="I100" s="19">
        <f t="shared" si="94"/>
        <v>213.19999999999993</v>
      </c>
      <c r="J100" s="19">
        <f t="shared" si="95"/>
        <v>46.709378422762768</v>
      </c>
      <c r="K100" s="19">
        <f t="shared" si="96"/>
        <v>0.16000000000000003</v>
      </c>
      <c r="L100" s="19">
        <f t="shared" si="97"/>
        <v>6</v>
      </c>
      <c r="M100" s="19">
        <f t="shared" si="98"/>
        <v>3.7501413087762558</v>
      </c>
      <c r="N100" s="19">
        <f t="shared" si="99"/>
        <v>7.0755607435587811</v>
      </c>
      <c r="O100" s="19">
        <f t="shared" si="100"/>
        <v>0.55861625104759416</v>
      </c>
      <c r="P100" s="19">
        <f t="shared" si="101"/>
        <v>32.006353552447599</v>
      </c>
      <c r="Q100" s="19">
        <f t="shared" si="136"/>
        <v>57.622093304787789</v>
      </c>
      <c r="R100" s="19">
        <f t="shared" si="102"/>
        <v>-0.3180079808252812</v>
      </c>
      <c r="S100" s="19">
        <f t="shared" si="103"/>
        <v>0.50879359678697567</v>
      </c>
      <c r="T100" s="4" t="s">
        <v>0</v>
      </c>
      <c r="U100" s="4">
        <f t="shared" si="104"/>
        <v>2601</v>
      </c>
      <c r="V100" s="19">
        <f t="shared" si="78"/>
        <v>212.88199201917465</v>
      </c>
      <c r="W100" s="19">
        <f t="shared" si="79"/>
        <v>47.218172019549741</v>
      </c>
      <c r="X100" s="8">
        <f t="shared" si="105"/>
        <v>5</v>
      </c>
      <c r="Y100" s="4">
        <f t="shared" si="80"/>
        <v>12</v>
      </c>
      <c r="Z100" s="8">
        <f t="shared" si="106"/>
        <v>1007.2</v>
      </c>
      <c r="AA100" s="4">
        <f t="shared" si="107"/>
        <v>0</v>
      </c>
      <c r="AB100" s="4">
        <f t="shared" si="108"/>
        <v>0</v>
      </c>
      <c r="AC100" s="4" t="str">
        <f t="shared" si="109"/>
        <v>G0</v>
      </c>
      <c r="AD100" s="4">
        <f t="shared" si="110"/>
        <v>0</v>
      </c>
      <c r="AE100" s="4">
        <f t="shared" si="111"/>
        <v>7.1999999999999904</v>
      </c>
      <c r="AF100" s="19">
        <f t="shared" si="112"/>
        <v>213.19999999999993</v>
      </c>
      <c r="AG100" s="19">
        <f t="shared" si="113"/>
        <v>-0.56000000000000227</v>
      </c>
      <c r="AH100" s="19">
        <f t="shared" si="114"/>
        <v>-0.44800000000000184</v>
      </c>
      <c r="AI100" s="19">
        <f t="shared" si="115"/>
        <v>213.19999999999993</v>
      </c>
      <c r="AJ100" s="19">
        <f t="shared" si="116"/>
        <v>46.709378422762768</v>
      </c>
      <c r="AK100" s="19">
        <f t="shared" si="117"/>
        <v>0.16000000000000003</v>
      </c>
      <c r="AL100" s="19">
        <f t="shared" si="118"/>
        <v>6</v>
      </c>
      <c r="AM100" s="19">
        <f t="shared" si="119"/>
        <v>3.7501413087762558</v>
      </c>
      <c r="AN100" s="19">
        <f t="shared" si="120"/>
        <v>7.0755607435587811</v>
      </c>
      <c r="AO100" s="19">
        <f t="shared" si="121"/>
        <v>0.55861625104759416</v>
      </c>
      <c r="AP100" s="19">
        <f t="shared" si="122"/>
        <v>32.006353552447599</v>
      </c>
      <c r="AQ100" s="19">
        <f t="shared" si="137"/>
        <v>57.622093304787789</v>
      </c>
      <c r="AR100" s="19">
        <f t="shared" si="123"/>
        <v>0.3180079808252812</v>
      </c>
      <c r="AS100" s="19">
        <f t="shared" si="124"/>
        <v>-0.50879359678697567</v>
      </c>
      <c r="AT100" s="4" t="s">
        <v>0</v>
      </c>
      <c r="AU100" s="4">
        <f t="shared" si="125"/>
        <v>2602</v>
      </c>
      <c r="AV100" s="19">
        <f t="shared" si="81"/>
        <v>213.51800798082522</v>
      </c>
      <c r="AW100" s="19">
        <f t="shared" si="82"/>
        <v>46.200584825975795</v>
      </c>
      <c r="AX100" s="8">
        <f t="shared" si="126"/>
        <v>5</v>
      </c>
      <c r="AY100" s="4">
        <f t="shared" si="83"/>
        <v>12</v>
      </c>
      <c r="AZ100" s="8">
        <f t="shared" si="127"/>
        <v>1007.2</v>
      </c>
      <c r="BA100" s="4">
        <f t="shared" si="128"/>
        <v>0</v>
      </c>
      <c r="BB100" s="4">
        <f t="shared" si="129"/>
        <v>0</v>
      </c>
      <c r="BC100" s="4" t="str">
        <f t="shared" si="130"/>
        <v>G0</v>
      </c>
      <c r="BD100" s="4">
        <f t="shared" si="131"/>
        <v>0</v>
      </c>
      <c r="BE100" s="19">
        <f t="shared" si="84"/>
        <v>46.914286006989087</v>
      </c>
      <c r="BF100" s="19">
        <f t="shared" si="132"/>
        <v>2563.2771891138541</v>
      </c>
      <c r="BG100" s="19">
        <f t="shared" si="133"/>
        <v>-175.33393497790942</v>
      </c>
      <c r="BH100" s="1" t="str">
        <f t="shared" si="85"/>
        <v>T,2601,212.9,47.2,5,12,1007.2,0,0,G0,0</v>
      </c>
      <c r="BI100" s="1" t="str">
        <f t="shared" si="86"/>
        <v>T,2602,213.5,46.2,5,12,1007.2,0,0,G0,0</v>
      </c>
      <c r="BJ100" s="1" t="str">
        <f t="shared" si="134"/>
        <v>T,2601,212.9,47.2,5,12,1007.2,0,0,G0,0|T,2602,213.5,46.2,5,12,1007.2,0,0,G0,0|</v>
      </c>
      <c r="BK100" s="1" t="str">
        <f t="shared" si="87"/>
        <v>213.2,46.7,5.0,7.1,0.0,57.6,32.0,57.6</v>
      </c>
      <c r="BR100" s="108"/>
      <c r="BS100" s="108"/>
    </row>
    <row r="101" spans="1:71" x14ac:dyDescent="0.2">
      <c r="A101" s="4">
        <f t="shared" si="135"/>
        <v>7.2999999999999901</v>
      </c>
      <c r="B101" s="4">
        <f t="shared" si="88"/>
        <v>72.999999999999901</v>
      </c>
      <c r="C101" s="4">
        <f t="shared" si="89"/>
        <v>1</v>
      </c>
      <c r="D101" s="4">
        <v>1</v>
      </c>
      <c r="E101" s="4">
        <f t="shared" si="90"/>
        <v>7.2999999999999901</v>
      </c>
      <c r="F101" s="19">
        <f t="shared" si="91"/>
        <v>213.79999999999995</v>
      </c>
      <c r="G101" s="19">
        <f t="shared" si="92"/>
        <v>-0.54000000000000159</v>
      </c>
      <c r="H101" s="19">
        <f t="shared" si="93"/>
        <v>-0.43200000000000127</v>
      </c>
      <c r="I101" s="19">
        <f t="shared" si="94"/>
        <v>213.79999999999995</v>
      </c>
      <c r="J101" s="19">
        <f t="shared" si="95"/>
        <v>47.050717972704192</v>
      </c>
      <c r="K101" s="19">
        <f t="shared" si="96"/>
        <v>0.16000000000000003</v>
      </c>
      <c r="L101" s="19">
        <f t="shared" si="97"/>
        <v>6</v>
      </c>
      <c r="M101" s="19">
        <f t="shared" si="98"/>
        <v>3.0758672601798795</v>
      </c>
      <c r="N101" s="19">
        <f t="shared" si="99"/>
        <v>6.7424742789458589</v>
      </c>
      <c r="O101" s="19">
        <f t="shared" si="100"/>
        <v>0.47371199830231059</v>
      </c>
      <c r="P101" s="19">
        <f t="shared" si="101"/>
        <v>27.141698207430814</v>
      </c>
      <c r="Q101" s="19">
        <f t="shared" si="136"/>
        <v>57.963432854729213</v>
      </c>
      <c r="R101" s="19">
        <f t="shared" si="102"/>
        <v>-0.27371559456604444</v>
      </c>
      <c r="S101" s="19">
        <f t="shared" si="103"/>
        <v>0.53392862190685819</v>
      </c>
      <c r="T101" s="4" t="s">
        <v>0</v>
      </c>
      <c r="U101" s="4">
        <f t="shared" si="104"/>
        <v>2601</v>
      </c>
      <c r="V101" s="19">
        <f t="shared" si="78"/>
        <v>213.5262844054339</v>
      </c>
      <c r="W101" s="19">
        <f t="shared" si="79"/>
        <v>47.584646594611051</v>
      </c>
      <c r="X101" s="8">
        <f t="shared" si="105"/>
        <v>5</v>
      </c>
      <c r="Y101" s="4">
        <f t="shared" si="80"/>
        <v>12</v>
      </c>
      <c r="Z101" s="8">
        <f t="shared" si="106"/>
        <v>1007.3</v>
      </c>
      <c r="AA101" s="4">
        <f t="shared" si="107"/>
        <v>0</v>
      </c>
      <c r="AB101" s="4">
        <f t="shared" si="108"/>
        <v>0</v>
      </c>
      <c r="AC101" s="4" t="str">
        <f t="shared" si="109"/>
        <v>G0</v>
      </c>
      <c r="AD101" s="4">
        <f t="shared" si="110"/>
        <v>0</v>
      </c>
      <c r="AE101" s="4">
        <f t="shared" si="111"/>
        <v>7.2999999999999901</v>
      </c>
      <c r="AF101" s="19">
        <f t="shared" si="112"/>
        <v>213.79999999999995</v>
      </c>
      <c r="AG101" s="19">
        <f t="shared" si="113"/>
        <v>-0.54000000000000159</v>
      </c>
      <c r="AH101" s="19">
        <f t="shared" si="114"/>
        <v>-0.43200000000000127</v>
      </c>
      <c r="AI101" s="19">
        <f t="shared" si="115"/>
        <v>213.79999999999995</v>
      </c>
      <c r="AJ101" s="19">
        <f t="shared" si="116"/>
        <v>47.050717972704192</v>
      </c>
      <c r="AK101" s="19">
        <f t="shared" si="117"/>
        <v>0.16000000000000003</v>
      </c>
      <c r="AL101" s="19">
        <f t="shared" si="118"/>
        <v>6</v>
      </c>
      <c r="AM101" s="19">
        <f t="shared" si="119"/>
        <v>3.0758672601798795</v>
      </c>
      <c r="AN101" s="19">
        <f t="shared" si="120"/>
        <v>6.7424742789458589</v>
      </c>
      <c r="AO101" s="19">
        <f t="shared" si="121"/>
        <v>0.47371199830231059</v>
      </c>
      <c r="AP101" s="19">
        <f t="shared" si="122"/>
        <v>27.141698207430814</v>
      </c>
      <c r="AQ101" s="19">
        <f t="shared" si="137"/>
        <v>57.963432854729213</v>
      </c>
      <c r="AR101" s="19">
        <f t="shared" si="123"/>
        <v>0.27371559456604444</v>
      </c>
      <c r="AS101" s="19">
        <f t="shared" si="124"/>
        <v>-0.53392862190685819</v>
      </c>
      <c r="AT101" s="4" t="s">
        <v>0</v>
      </c>
      <c r="AU101" s="4">
        <f t="shared" si="125"/>
        <v>2602</v>
      </c>
      <c r="AV101" s="19">
        <f t="shared" si="81"/>
        <v>214.07371559456601</v>
      </c>
      <c r="AW101" s="19">
        <f t="shared" si="82"/>
        <v>46.516789350797332</v>
      </c>
      <c r="AX101" s="8">
        <f t="shared" si="126"/>
        <v>5</v>
      </c>
      <c r="AY101" s="4">
        <f t="shared" si="83"/>
        <v>12</v>
      </c>
      <c r="AZ101" s="8">
        <f t="shared" si="127"/>
        <v>1007.3</v>
      </c>
      <c r="BA101" s="4">
        <f t="shared" si="128"/>
        <v>0</v>
      </c>
      <c r="BB101" s="4">
        <f t="shared" si="129"/>
        <v>0</v>
      </c>
      <c r="BC101" s="4" t="str">
        <f t="shared" si="130"/>
        <v>G0</v>
      </c>
      <c r="BD101" s="4">
        <f t="shared" si="131"/>
        <v>0</v>
      </c>
      <c r="BE101" s="19">
        <f t="shared" si="84"/>
        <v>47.252989661985239</v>
      </c>
      <c r="BF101" s="19">
        <f t="shared" si="132"/>
        <v>2562.9572014112323</v>
      </c>
      <c r="BG101" s="19">
        <f t="shared" si="133"/>
        <v>-175.32088665979248</v>
      </c>
      <c r="BH101" s="1" t="str">
        <f t="shared" si="85"/>
        <v>T,2601,213.5,47.6,5,12,1007.3,0,0,G0,0</v>
      </c>
      <c r="BI101" s="1" t="str">
        <f t="shared" si="86"/>
        <v>T,2602,214.1,46.5,5,12,1007.3,0,0,G0,0</v>
      </c>
      <c r="BJ101" s="1" t="str">
        <f t="shared" si="134"/>
        <v>T,2601,213.5,47.6,5,12,1007.3,0,0,G0,0|T,2602,214.1,46.5,5,12,1007.3,0,0,G0,0|</v>
      </c>
      <c r="BK101" s="1" t="str">
        <f t="shared" si="87"/>
        <v>213.8,47.1,5.0,6.7,0.0,58.0,27.1,58.0</v>
      </c>
      <c r="BR101" s="108"/>
      <c r="BS101" s="108"/>
    </row>
    <row r="102" spans="1:71" x14ac:dyDescent="0.2">
      <c r="A102" s="4">
        <f t="shared" si="135"/>
        <v>7.3999999999999897</v>
      </c>
      <c r="B102" s="4">
        <f t="shared" si="88"/>
        <v>73.999999999999886</v>
      </c>
      <c r="C102" s="4">
        <f t="shared" si="89"/>
        <v>1</v>
      </c>
      <c r="D102" s="4">
        <v>1</v>
      </c>
      <c r="E102" s="4">
        <f t="shared" si="90"/>
        <v>7.3999999999999897</v>
      </c>
      <c r="F102" s="19">
        <f t="shared" si="91"/>
        <v>214.39999999999992</v>
      </c>
      <c r="G102" s="19">
        <f t="shared" si="92"/>
        <v>-0.52000000000000246</v>
      </c>
      <c r="H102" s="19">
        <f t="shared" si="93"/>
        <v>-0.41600000000000198</v>
      </c>
      <c r="I102" s="19">
        <f t="shared" si="94"/>
        <v>214.39999999999992</v>
      </c>
      <c r="J102" s="19">
        <f t="shared" si="95"/>
        <v>47.324441491467127</v>
      </c>
      <c r="K102" s="19">
        <f t="shared" si="96"/>
        <v>0.16000000000000003</v>
      </c>
      <c r="L102" s="19">
        <f t="shared" si="97"/>
        <v>6</v>
      </c>
      <c r="M102" s="19">
        <f t="shared" si="98"/>
        <v>2.3982807147141605</v>
      </c>
      <c r="N102" s="19">
        <f t="shared" si="99"/>
        <v>6.4615594392197515</v>
      </c>
      <c r="O102" s="19">
        <f t="shared" si="100"/>
        <v>0.38025932895872061</v>
      </c>
      <c r="P102" s="19">
        <f t="shared" si="101"/>
        <v>21.787254669811496</v>
      </c>
      <c r="Q102" s="19">
        <f t="shared" si="136"/>
        <v>58.237156373492148</v>
      </c>
      <c r="R102" s="19">
        <f t="shared" si="102"/>
        <v>-0.2226967719424485</v>
      </c>
      <c r="S102" s="19">
        <f t="shared" si="103"/>
        <v>0.55714104835886313</v>
      </c>
      <c r="T102" s="4" t="s">
        <v>0</v>
      </c>
      <c r="U102" s="4">
        <f t="shared" si="104"/>
        <v>2601</v>
      </c>
      <c r="V102" s="19">
        <f t="shared" si="78"/>
        <v>214.17730322805747</v>
      </c>
      <c r="W102" s="19">
        <f t="shared" si="79"/>
        <v>47.881582539825992</v>
      </c>
      <c r="X102" s="8">
        <f t="shared" si="105"/>
        <v>5</v>
      </c>
      <c r="Y102" s="4">
        <f t="shared" si="80"/>
        <v>12</v>
      </c>
      <c r="Z102" s="8">
        <f t="shared" si="106"/>
        <v>1007.4</v>
      </c>
      <c r="AA102" s="4">
        <f t="shared" si="107"/>
        <v>0</v>
      </c>
      <c r="AB102" s="4">
        <f t="shared" si="108"/>
        <v>0</v>
      </c>
      <c r="AC102" s="4" t="str">
        <f t="shared" si="109"/>
        <v>G0</v>
      </c>
      <c r="AD102" s="4">
        <f t="shared" si="110"/>
        <v>0</v>
      </c>
      <c r="AE102" s="4">
        <f t="shared" si="111"/>
        <v>7.3999999999999897</v>
      </c>
      <c r="AF102" s="19">
        <f t="shared" si="112"/>
        <v>214.39999999999992</v>
      </c>
      <c r="AG102" s="19">
        <f t="shared" si="113"/>
        <v>-0.52000000000000246</v>
      </c>
      <c r="AH102" s="19">
        <f t="shared" si="114"/>
        <v>-0.41600000000000198</v>
      </c>
      <c r="AI102" s="19">
        <f t="shared" si="115"/>
        <v>214.39999999999992</v>
      </c>
      <c r="AJ102" s="19">
        <f t="shared" si="116"/>
        <v>47.324441491467127</v>
      </c>
      <c r="AK102" s="19">
        <f t="shared" si="117"/>
        <v>0.16000000000000003</v>
      </c>
      <c r="AL102" s="19">
        <f t="shared" si="118"/>
        <v>6</v>
      </c>
      <c r="AM102" s="19">
        <f t="shared" si="119"/>
        <v>2.3982807147141605</v>
      </c>
      <c r="AN102" s="19">
        <f t="shared" si="120"/>
        <v>6.4615594392197515</v>
      </c>
      <c r="AO102" s="19">
        <f t="shared" si="121"/>
        <v>0.38025932895872061</v>
      </c>
      <c r="AP102" s="19">
        <f t="shared" si="122"/>
        <v>21.787254669811496</v>
      </c>
      <c r="AQ102" s="19">
        <f t="shared" si="137"/>
        <v>58.237156373492148</v>
      </c>
      <c r="AR102" s="19">
        <f t="shared" si="123"/>
        <v>0.2226967719424485</v>
      </c>
      <c r="AS102" s="19">
        <f t="shared" si="124"/>
        <v>-0.55714104835886313</v>
      </c>
      <c r="AT102" s="4" t="s">
        <v>0</v>
      </c>
      <c r="AU102" s="4">
        <f t="shared" si="125"/>
        <v>2602</v>
      </c>
      <c r="AV102" s="19">
        <f t="shared" si="81"/>
        <v>214.62269677194237</v>
      </c>
      <c r="AW102" s="19">
        <f t="shared" si="82"/>
        <v>46.767300443108262</v>
      </c>
      <c r="AX102" s="8">
        <f t="shared" si="126"/>
        <v>5</v>
      </c>
      <c r="AY102" s="4">
        <f t="shared" si="83"/>
        <v>12</v>
      </c>
      <c r="AZ102" s="8">
        <f t="shared" si="127"/>
        <v>1007.4</v>
      </c>
      <c r="BA102" s="4">
        <f t="shared" si="128"/>
        <v>0</v>
      </c>
      <c r="BB102" s="4">
        <f t="shared" si="129"/>
        <v>0</v>
      </c>
      <c r="BC102" s="4" t="str">
        <f t="shared" si="130"/>
        <v>G0</v>
      </c>
      <c r="BD102" s="4">
        <f t="shared" si="131"/>
        <v>0</v>
      </c>
      <c r="BE102" s="19">
        <f t="shared" si="84"/>
        <v>47.524626681353595</v>
      </c>
      <c r="BF102" s="19">
        <f t="shared" si="132"/>
        <v>2562.7061020357378</v>
      </c>
      <c r="BG102" s="19">
        <f t="shared" si="133"/>
        <v>-175.30811214514765</v>
      </c>
      <c r="BH102" s="1" t="str">
        <f t="shared" si="85"/>
        <v>T,2601,214.2,47.9,5,12,1007.4,0,0,G0,0</v>
      </c>
      <c r="BI102" s="1" t="str">
        <f t="shared" si="86"/>
        <v>T,2602,214.6,46.8,5,12,1007.4,0,0,G0,0</v>
      </c>
      <c r="BJ102" s="1" t="str">
        <f t="shared" si="134"/>
        <v>T,2601,214.2,47.9,5,12,1007.4,0,0,G0,0|T,2602,214.6,46.8,5,12,1007.4,0,0,G0,0|</v>
      </c>
      <c r="BK102" s="1" t="str">
        <f t="shared" si="87"/>
        <v>214.4,47.3,5.0,6.5,0.0,58.2,21.8,58.2</v>
      </c>
      <c r="BR102" s="108"/>
      <c r="BS102" s="108"/>
    </row>
    <row r="103" spans="1:71" x14ac:dyDescent="0.2">
      <c r="A103" s="4">
        <f t="shared" si="135"/>
        <v>7.4999999999999893</v>
      </c>
      <c r="B103" s="4">
        <f t="shared" si="88"/>
        <v>74.999999999999886</v>
      </c>
      <c r="C103" s="4">
        <f t="shared" si="89"/>
        <v>1</v>
      </c>
      <c r="D103" s="4">
        <v>1</v>
      </c>
      <c r="E103" s="4">
        <f t="shared" si="90"/>
        <v>7.4999999999999893</v>
      </c>
      <c r="F103" s="19">
        <f t="shared" si="91"/>
        <v>214.99999999999994</v>
      </c>
      <c r="G103" s="19">
        <f t="shared" si="92"/>
        <v>-0.50000000000000178</v>
      </c>
      <c r="H103" s="19">
        <f t="shared" si="93"/>
        <v>-0.40000000000000147</v>
      </c>
      <c r="I103" s="19">
        <f t="shared" si="94"/>
        <v>214.99999999999994</v>
      </c>
      <c r="J103" s="19">
        <f t="shared" si="95"/>
        <v>47.530355199999988</v>
      </c>
      <c r="K103" s="19">
        <f t="shared" si="96"/>
        <v>0.16000000000000003</v>
      </c>
      <c r="L103" s="19">
        <f t="shared" si="97"/>
        <v>6</v>
      </c>
      <c r="M103" s="19">
        <f t="shared" si="98"/>
        <v>1.720125440000063</v>
      </c>
      <c r="N103" s="19">
        <f t="shared" si="99"/>
        <v>6.2417010124913395</v>
      </c>
      <c r="O103" s="19">
        <f t="shared" si="100"/>
        <v>0.27919925942943796</v>
      </c>
      <c r="P103" s="19">
        <f t="shared" si="101"/>
        <v>15.996939208484948</v>
      </c>
      <c r="Q103" s="19">
        <f t="shared" si="136"/>
        <v>58.44307008202501</v>
      </c>
      <c r="R103" s="19">
        <f t="shared" si="102"/>
        <v>-0.16535160238123786</v>
      </c>
      <c r="S103" s="19">
        <f t="shared" si="103"/>
        <v>0.57676585161567684</v>
      </c>
      <c r="T103" s="4" t="s">
        <v>0</v>
      </c>
      <c r="U103" s="4">
        <f t="shared" si="104"/>
        <v>2601</v>
      </c>
      <c r="V103" s="19">
        <f t="shared" si="78"/>
        <v>214.83464839761871</v>
      </c>
      <c r="W103" s="19">
        <f t="shared" si="79"/>
        <v>48.107121051615664</v>
      </c>
      <c r="X103" s="8">
        <f t="shared" si="105"/>
        <v>5</v>
      </c>
      <c r="Y103" s="4">
        <f t="shared" si="80"/>
        <v>12</v>
      </c>
      <c r="Z103" s="8">
        <f t="shared" si="106"/>
        <v>1007.5</v>
      </c>
      <c r="AA103" s="4">
        <f t="shared" si="107"/>
        <v>0</v>
      </c>
      <c r="AB103" s="4">
        <f t="shared" si="108"/>
        <v>0</v>
      </c>
      <c r="AC103" s="4" t="str">
        <f t="shared" si="109"/>
        <v>G0</v>
      </c>
      <c r="AD103" s="4">
        <f t="shared" si="110"/>
        <v>0</v>
      </c>
      <c r="AE103" s="4">
        <f t="shared" si="111"/>
        <v>7.4999999999999893</v>
      </c>
      <c r="AF103" s="19">
        <f t="shared" si="112"/>
        <v>214.99999999999994</v>
      </c>
      <c r="AG103" s="19">
        <f t="shared" si="113"/>
        <v>-0.50000000000000178</v>
      </c>
      <c r="AH103" s="19">
        <f t="shared" si="114"/>
        <v>-0.40000000000000147</v>
      </c>
      <c r="AI103" s="19">
        <f t="shared" si="115"/>
        <v>214.99999999999994</v>
      </c>
      <c r="AJ103" s="19">
        <f t="shared" si="116"/>
        <v>47.530355199999988</v>
      </c>
      <c r="AK103" s="19">
        <f t="shared" si="117"/>
        <v>0.16000000000000003</v>
      </c>
      <c r="AL103" s="19">
        <f t="shared" si="118"/>
        <v>6</v>
      </c>
      <c r="AM103" s="19">
        <f t="shared" si="119"/>
        <v>1.720125440000063</v>
      </c>
      <c r="AN103" s="19">
        <f t="shared" si="120"/>
        <v>6.2417010124913395</v>
      </c>
      <c r="AO103" s="19">
        <f t="shared" si="121"/>
        <v>0.27919925942943796</v>
      </c>
      <c r="AP103" s="19">
        <f t="shared" si="122"/>
        <v>15.996939208484948</v>
      </c>
      <c r="AQ103" s="19">
        <f t="shared" si="137"/>
        <v>58.44307008202501</v>
      </c>
      <c r="AR103" s="19">
        <f t="shared" si="123"/>
        <v>0.16535160238123786</v>
      </c>
      <c r="AS103" s="19">
        <f t="shared" si="124"/>
        <v>-0.57676585161567684</v>
      </c>
      <c r="AT103" s="4" t="s">
        <v>0</v>
      </c>
      <c r="AU103" s="4">
        <f t="shared" si="125"/>
        <v>2602</v>
      </c>
      <c r="AV103" s="19">
        <f t="shared" si="81"/>
        <v>215.16535160238118</v>
      </c>
      <c r="AW103" s="19">
        <f t="shared" si="82"/>
        <v>46.953589348384313</v>
      </c>
      <c r="AX103" s="8">
        <f t="shared" si="126"/>
        <v>5</v>
      </c>
      <c r="AY103" s="4">
        <f t="shared" si="83"/>
        <v>12</v>
      </c>
      <c r="AZ103" s="8">
        <f t="shared" si="127"/>
        <v>1007.5</v>
      </c>
      <c r="BA103" s="4">
        <f t="shared" si="128"/>
        <v>0</v>
      </c>
      <c r="BB103" s="4">
        <f t="shared" si="129"/>
        <v>0</v>
      </c>
      <c r="BC103" s="4" t="str">
        <f t="shared" si="130"/>
        <v>G0</v>
      </c>
      <c r="BD103" s="4">
        <f t="shared" si="131"/>
        <v>0</v>
      </c>
      <c r="BE103" s="19">
        <f t="shared" si="84"/>
        <v>47.728986494311464</v>
      </c>
      <c r="BF103" s="19">
        <f t="shared" si="132"/>
        <v>2562.5257680962782</v>
      </c>
      <c r="BG103" s="19">
        <f t="shared" si="133"/>
        <v>-175.29560703714867</v>
      </c>
      <c r="BH103" s="1" t="str">
        <f t="shared" si="85"/>
        <v>T,2601,214.8,48.1,5,12,1007.5,0,0,G0,0</v>
      </c>
      <c r="BI103" s="1" t="str">
        <f t="shared" si="86"/>
        <v>T,2602,215.2,47.0,5,12,1007.5,0,0,G0,0</v>
      </c>
      <c r="BJ103" s="1" t="str">
        <f t="shared" si="134"/>
        <v>T,2601,214.8,48.1,5,12,1007.5,0,0,G0,0|T,2602,215.2,47.0,5,12,1007.5,0,0,G0,0|</v>
      </c>
      <c r="BK103" s="1" t="str">
        <f t="shared" si="87"/>
        <v>215.0,47.5,5.0,6.2,0.0,58.4,16.0,58.4</v>
      </c>
      <c r="BR103" s="108"/>
      <c r="BS103" s="108"/>
    </row>
    <row r="104" spans="1:71" x14ac:dyDescent="0.2">
      <c r="A104" s="4">
        <f t="shared" si="135"/>
        <v>7.599999999999989</v>
      </c>
      <c r="B104" s="4">
        <f t="shared" si="88"/>
        <v>75.999999999999886</v>
      </c>
      <c r="C104" s="4">
        <f t="shared" si="89"/>
        <v>1</v>
      </c>
      <c r="D104" s="4">
        <v>1</v>
      </c>
      <c r="E104" s="4">
        <f t="shared" si="90"/>
        <v>7.599999999999989</v>
      </c>
      <c r="F104" s="19">
        <f t="shared" si="91"/>
        <v>215.59999999999994</v>
      </c>
      <c r="G104" s="19">
        <f t="shared" si="92"/>
        <v>-0.48000000000000198</v>
      </c>
      <c r="H104" s="19">
        <f t="shared" si="93"/>
        <v>-0.38400000000000162</v>
      </c>
      <c r="I104" s="19">
        <f t="shared" si="94"/>
        <v>215.59999999999994</v>
      </c>
      <c r="J104" s="19">
        <f t="shared" si="95"/>
        <v>47.668537872517717</v>
      </c>
      <c r="K104" s="19">
        <f t="shared" si="96"/>
        <v>0.16000000000000003</v>
      </c>
      <c r="L104" s="19">
        <f t="shared" si="97"/>
        <v>6</v>
      </c>
      <c r="M104" s="19">
        <f t="shared" si="98"/>
        <v>1.0441074439705658</v>
      </c>
      <c r="N104" s="19">
        <f t="shared" si="99"/>
        <v>6.0901691564811848</v>
      </c>
      <c r="O104" s="19">
        <f t="shared" si="100"/>
        <v>0.17229259799925678</v>
      </c>
      <c r="P104" s="19">
        <f t="shared" si="101"/>
        <v>9.8716387067015443</v>
      </c>
      <c r="Q104" s="19">
        <f t="shared" si="136"/>
        <v>58.581252754542739</v>
      </c>
      <c r="R104" s="19">
        <f t="shared" si="102"/>
        <v>-0.10286487128451156</v>
      </c>
      <c r="S104" s="19">
        <f t="shared" si="103"/>
        <v>0.59111658600957973</v>
      </c>
      <c r="T104" s="4" t="s">
        <v>0</v>
      </c>
      <c r="U104" s="4">
        <f t="shared" si="104"/>
        <v>2601</v>
      </c>
      <c r="V104" s="19">
        <f t="shared" si="78"/>
        <v>215.49713512871543</v>
      </c>
      <c r="W104" s="19">
        <f t="shared" si="79"/>
        <v>48.259654458527294</v>
      </c>
      <c r="X104" s="8">
        <f t="shared" si="105"/>
        <v>5</v>
      </c>
      <c r="Y104" s="4">
        <f t="shared" si="80"/>
        <v>12</v>
      </c>
      <c r="Z104" s="8">
        <f t="shared" si="106"/>
        <v>1007.6</v>
      </c>
      <c r="AA104" s="4">
        <f t="shared" si="107"/>
        <v>0</v>
      </c>
      <c r="AB104" s="4">
        <f t="shared" si="108"/>
        <v>0</v>
      </c>
      <c r="AC104" s="4" t="str">
        <f t="shared" si="109"/>
        <v>G0</v>
      </c>
      <c r="AD104" s="4">
        <f t="shared" si="110"/>
        <v>0</v>
      </c>
      <c r="AE104" s="4">
        <f t="shared" si="111"/>
        <v>7.599999999999989</v>
      </c>
      <c r="AF104" s="19">
        <f t="shared" si="112"/>
        <v>215.59999999999994</v>
      </c>
      <c r="AG104" s="19">
        <f t="shared" si="113"/>
        <v>-0.48000000000000198</v>
      </c>
      <c r="AH104" s="19">
        <f t="shared" si="114"/>
        <v>-0.38400000000000162</v>
      </c>
      <c r="AI104" s="19">
        <f t="shared" si="115"/>
        <v>215.59999999999994</v>
      </c>
      <c r="AJ104" s="19">
        <f t="shared" si="116"/>
        <v>47.668537872517717</v>
      </c>
      <c r="AK104" s="19">
        <f t="shared" si="117"/>
        <v>0.16000000000000003</v>
      </c>
      <c r="AL104" s="19">
        <f t="shared" si="118"/>
        <v>6</v>
      </c>
      <c r="AM104" s="19">
        <f t="shared" si="119"/>
        <v>1.0441074439705658</v>
      </c>
      <c r="AN104" s="19">
        <f t="shared" si="120"/>
        <v>6.0901691564811848</v>
      </c>
      <c r="AO104" s="19">
        <f t="shared" si="121"/>
        <v>0.17229259799925678</v>
      </c>
      <c r="AP104" s="19">
        <f t="shared" si="122"/>
        <v>9.8716387067015443</v>
      </c>
      <c r="AQ104" s="19">
        <f t="shared" si="137"/>
        <v>58.581252754542739</v>
      </c>
      <c r="AR104" s="19">
        <f t="shared" si="123"/>
        <v>0.10286487128451156</v>
      </c>
      <c r="AS104" s="19">
        <f t="shared" si="124"/>
        <v>-0.59111658600957973</v>
      </c>
      <c r="AT104" s="4" t="s">
        <v>0</v>
      </c>
      <c r="AU104" s="4">
        <f t="shared" si="125"/>
        <v>2602</v>
      </c>
      <c r="AV104" s="19">
        <f t="shared" si="81"/>
        <v>215.70286487128445</v>
      </c>
      <c r="AW104" s="19">
        <f t="shared" si="82"/>
        <v>47.077421286508141</v>
      </c>
      <c r="AX104" s="8">
        <f t="shared" si="126"/>
        <v>5</v>
      </c>
      <c r="AY104" s="4">
        <f t="shared" si="83"/>
        <v>12</v>
      </c>
      <c r="AZ104" s="8">
        <f t="shared" si="127"/>
        <v>1007.6</v>
      </c>
      <c r="BA104" s="4">
        <f t="shared" si="128"/>
        <v>0</v>
      </c>
      <c r="BB104" s="4">
        <f t="shared" si="129"/>
        <v>0</v>
      </c>
      <c r="BC104" s="4" t="str">
        <f t="shared" si="130"/>
        <v>G0</v>
      </c>
      <c r="BD104" s="4">
        <f t="shared" si="131"/>
        <v>0</v>
      </c>
      <c r="BE104" s="19">
        <f t="shared" si="84"/>
        <v>47.866133860846233</v>
      </c>
      <c r="BF104" s="19">
        <f t="shared" si="132"/>
        <v>2562.4178913111045</v>
      </c>
      <c r="BG104" s="19">
        <f t="shared" si="133"/>
        <v>-175.28334898181896</v>
      </c>
      <c r="BH104" s="1" t="str">
        <f t="shared" si="85"/>
        <v>T,2601,215.5,48.3,5,12,1007.6,0,0,G0,0</v>
      </c>
      <c r="BI104" s="1" t="str">
        <f t="shared" si="86"/>
        <v>T,2602,215.7,47.1,5,12,1007.6,0,0,G0,0</v>
      </c>
      <c r="BJ104" s="1" t="str">
        <f t="shared" si="134"/>
        <v>T,2601,215.5,48.3,5,12,1007.6,0,0,G0,0|T,2602,215.7,47.1,5,12,1007.6,0,0,G0,0|</v>
      </c>
      <c r="BK104" s="1" t="str">
        <f t="shared" si="87"/>
        <v>215.6,47.7,5.0,6.1,0.0,58.6,9.9,58.6</v>
      </c>
      <c r="BR104" s="108"/>
      <c r="BS104" s="108"/>
    </row>
    <row r="105" spans="1:71" x14ac:dyDescent="0.2">
      <c r="A105" s="4">
        <f t="shared" si="135"/>
        <v>7.6999999999999886</v>
      </c>
      <c r="B105" s="4">
        <f t="shared" si="88"/>
        <v>76.999999999999886</v>
      </c>
      <c r="C105" s="4">
        <f t="shared" si="89"/>
        <v>1</v>
      </c>
      <c r="D105" s="4">
        <v>1</v>
      </c>
      <c r="E105" s="4">
        <f t="shared" si="90"/>
        <v>7.6999999999999886</v>
      </c>
      <c r="F105" s="19">
        <f t="shared" si="91"/>
        <v>216.19999999999993</v>
      </c>
      <c r="G105" s="19">
        <f t="shared" si="92"/>
        <v>-0.46000000000000241</v>
      </c>
      <c r="H105" s="19">
        <f t="shared" si="93"/>
        <v>-0.36800000000000194</v>
      </c>
      <c r="I105" s="19">
        <f t="shared" si="94"/>
        <v>216.19999999999993</v>
      </c>
      <c r="J105" s="19">
        <f t="shared" si="95"/>
        <v>47.739336678560228</v>
      </c>
      <c r="K105" s="19">
        <f t="shared" si="96"/>
        <v>0.16000000000000003</v>
      </c>
      <c r="L105" s="19">
        <f t="shared" si="97"/>
        <v>6</v>
      </c>
      <c r="M105" s="19">
        <f t="shared" si="98"/>
        <v>0.37288738501892416</v>
      </c>
      <c r="N105" s="19">
        <f t="shared" si="99"/>
        <v>6.0115759166716218</v>
      </c>
      <c r="O105" s="19">
        <f t="shared" si="100"/>
        <v>6.206806987362308E-2</v>
      </c>
      <c r="P105" s="19">
        <f t="shared" si="101"/>
        <v>3.5562384462816952</v>
      </c>
      <c r="Q105" s="19">
        <f t="shared" si="136"/>
        <v>58.652051560585249</v>
      </c>
      <c r="R105" s="19">
        <f t="shared" si="102"/>
        <v>-3.7216935145223368E-2</v>
      </c>
      <c r="S105" s="19">
        <f t="shared" si="103"/>
        <v>0.59884463739637528</v>
      </c>
      <c r="T105" s="4" t="s">
        <v>0</v>
      </c>
      <c r="U105" s="4">
        <f t="shared" si="104"/>
        <v>2601</v>
      </c>
      <c r="V105" s="19">
        <f t="shared" si="78"/>
        <v>216.16278306485472</v>
      </c>
      <c r="W105" s="19">
        <f t="shared" si="79"/>
        <v>48.338181315956604</v>
      </c>
      <c r="X105" s="8">
        <f t="shared" si="105"/>
        <v>5</v>
      </c>
      <c r="Y105" s="4">
        <f t="shared" si="80"/>
        <v>12</v>
      </c>
      <c r="Z105" s="8">
        <f t="shared" si="106"/>
        <v>1007.7</v>
      </c>
      <c r="AA105" s="4">
        <f t="shared" si="107"/>
        <v>0</v>
      </c>
      <c r="AB105" s="4">
        <f t="shared" si="108"/>
        <v>0</v>
      </c>
      <c r="AC105" s="4" t="str">
        <f t="shared" si="109"/>
        <v>G0</v>
      </c>
      <c r="AD105" s="4">
        <f t="shared" si="110"/>
        <v>0</v>
      </c>
      <c r="AE105" s="4">
        <f t="shared" si="111"/>
        <v>7.6999999999999886</v>
      </c>
      <c r="AF105" s="19">
        <f t="shared" si="112"/>
        <v>216.19999999999993</v>
      </c>
      <c r="AG105" s="19">
        <f t="shared" si="113"/>
        <v>-0.46000000000000241</v>
      </c>
      <c r="AH105" s="19">
        <f t="shared" si="114"/>
        <v>-0.36800000000000194</v>
      </c>
      <c r="AI105" s="19">
        <f t="shared" si="115"/>
        <v>216.19999999999993</v>
      </c>
      <c r="AJ105" s="19">
        <f t="shared" si="116"/>
        <v>47.739336678560228</v>
      </c>
      <c r="AK105" s="19">
        <f t="shared" si="117"/>
        <v>0.16000000000000003</v>
      </c>
      <c r="AL105" s="19">
        <f t="shared" si="118"/>
        <v>6</v>
      </c>
      <c r="AM105" s="19">
        <f t="shared" si="119"/>
        <v>0.37288738501892416</v>
      </c>
      <c r="AN105" s="19">
        <f t="shared" si="120"/>
        <v>6.0115759166716218</v>
      </c>
      <c r="AO105" s="19">
        <f t="shared" si="121"/>
        <v>6.206806987362308E-2</v>
      </c>
      <c r="AP105" s="19">
        <f t="shared" si="122"/>
        <v>3.5562384462816952</v>
      </c>
      <c r="AQ105" s="19">
        <f t="shared" si="137"/>
        <v>58.652051560585249</v>
      </c>
      <c r="AR105" s="19">
        <f t="shared" si="123"/>
        <v>3.7216935145223368E-2</v>
      </c>
      <c r="AS105" s="19">
        <f t="shared" si="124"/>
        <v>-0.59884463739637528</v>
      </c>
      <c r="AT105" s="4" t="s">
        <v>0</v>
      </c>
      <c r="AU105" s="4">
        <f t="shared" si="125"/>
        <v>2602</v>
      </c>
      <c r="AV105" s="19">
        <f t="shared" si="81"/>
        <v>216.23721693514514</v>
      </c>
      <c r="AW105" s="19">
        <f t="shared" si="82"/>
        <v>47.140492041163853</v>
      </c>
      <c r="AX105" s="8">
        <f t="shared" si="126"/>
        <v>5</v>
      </c>
      <c r="AY105" s="4">
        <f t="shared" si="83"/>
        <v>12</v>
      </c>
      <c r="AZ105" s="8">
        <f t="shared" si="127"/>
        <v>1007.7</v>
      </c>
      <c r="BA105" s="4">
        <f t="shared" si="128"/>
        <v>0</v>
      </c>
      <c r="BB105" s="4">
        <f t="shared" si="129"/>
        <v>0</v>
      </c>
      <c r="BC105" s="4" t="str">
        <f t="shared" si="130"/>
        <v>G0</v>
      </c>
      <c r="BD105" s="4">
        <f t="shared" si="131"/>
        <v>0</v>
      </c>
      <c r="BE105" s="19">
        <f t="shared" si="84"/>
        <v>47.936404524868017</v>
      </c>
      <c r="BF105" s="19">
        <f t="shared" si="132"/>
        <v>2562.3836258498063</v>
      </c>
      <c r="BG105" s="19">
        <f t="shared" si="133"/>
        <v>-175.2712967648751</v>
      </c>
      <c r="BH105" s="1" t="str">
        <f t="shared" si="85"/>
        <v>T,2601,216.2,48.3,5,12,1007.7,0,0,G0,0</v>
      </c>
      <c r="BI105" s="1" t="str">
        <f t="shared" si="86"/>
        <v>T,2602,216.2,47.1,5,12,1007.7,0,0,G0,0</v>
      </c>
      <c r="BJ105" s="1" t="str">
        <f t="shared" si="134"/>
        <v>T,2601,216.2,48.3,5,12,1007.7,0,0,G0,0|T,2602,216.2,47.1,5,12,1007.7,0,0,G0,0|</v>
      </c>
      <c r="BK105" s="1" t="str">
        <f t="shared" si="87"/>
        <v>216.2,47.7,5.0,6.0,0.0,58.7,3.6,58.7</v>
      </c>
      <c r="BR105" s="108"/>
      <c r="BS105" s="108"/>
    </row>
    <row r="106" spans="1:71" x14ac:dyDescent="0.2">
      <c r="A106" s="4">
        <f t="shared" si="135"/>
        <v>7.7999999999999883</v>
      </c>
      <c r="B106" s="4">
        <f t="shared" si="88"/>
        <v>77.999999999999872</v>
      </c>
      <c r="C106" s="4">
        <f t="shared" si="89"/>
        <v>1</v>
      </c>
      <c r="D106" s="4">
        <v>1</v>
      </c>
      <c r="E106" s="4">
        <f t="shared" si="90"/>
        <v>7.7999999999999883</v>
      </c>
      <c r="F106" s="19">
        <f t="shared" si="91"/>
        <v>216.79999999999993</v>
      </c>
      <c r="G106" s="19">
        <f t="shared" si="92"/>
        <v>-0.44000000000000239</v>
      </c>
      <c r="H106" s="19">
        <f t="shared" si="93"/>
        <v>-0.35200000000000192</v>
      </c>
      <c r="I106" s="19">
        <f t="shared" si="94"/>
        <v>216.79999999999993</v>
      </c>
      <c r="J106" s="19">
        <f t="shared" si="95"/>
        <v>47.743362280947487</v>
      </c>
      <c r="K106" s="19">
        <f t="shared" si="96"/>
        <v>0.16000000000000003</v>
      </c>
      <c r="L106" s="19">
        <f t="shared" si="97"/>
        <v>6</v>
      </c>
      <c r="M106" s="19">
        <f t="shared" si="98"/>
        <v>-0.29092672021144589</v>
      </c>
      <c r="N106" s="19">
        <f t="shared" si="99"/>
        <v>6.0070490556123302</v>
      </c>
      <c r="O106" s="19">
        <f t="shared" si="100"/>
        <v>-4.8449840895217491E-2</v>
      </c>
      <c r="P106" s="19">
        <f t="shared" si="101"/>
        <v>-2.7759714013763004</v>
      </c>
      <c r="Q106" s="19">
        <f t="shared" si="136"/>
        <v>58.656077162972508</v>
      </c>
      <c r="R106" s="19">
        <f t="shared" si="102"/>
        <v>2.9058532818835806E-2</v>
      </c>
      <c r="S106" s="19">
        <f t="shared" si="103"/>
        <v>0.59929592162004286</v>
      </c>
      <c r="T106" s="4" t="s">
        <v>0</v>
      </c>
      <c r="U106" s="4">
        <f t="shared" si="104"/>
        <v>2601</v>
      </c>
      <c r="V106" s="19">
        <f t="shared" si="78"/>
        <v>216.82905853281875</v>
      </c>
      <c r="W106" s="19">
        <f t="shared" si="79"/>
        <v>48.342658202567527</v>
      </c>
      <c r="X106" s="8">
        <f t="shared" si="105"/>
        <v>5</v>
      </c>
      <c r="Y106" s="4">
        <f t="shared" si="80"/>
        <v>12</v>
      </c>
      <c r="Z106" s="8">
        <f t="shared" si="106"/>
        <v>1007.8</v>
      </c>
      <c r="AA106" s="4">
        <f t="shared" si="107"/>
        <v>0</v>
      </c>
      <c r="AB106" s="4">
        <f t="shared" si="108"/>
        <v>0</v>
      </c>
      <c r="AC106" s="4" t="str">
        <f t="shared" si="109"/>
        <v>G0</v>
      </c>
      <c r="AD106" s="4">
        <f t="shared" si="110"/>
        <v>0</v>
      </c>
      <c r="AE106" s="4">
        <f t="shared" si="111"/>
        <v>7.7999999999999883</v>
      </c>
      <c r="AF106" s="19">
        <f t="shared" si="112"/>
        <v>216.79999999999993</v>
      </c>
      <c r="AG106" s="19">
        <f t="shared" si="113"/>
        <v>-0.44000000000000239</v>
      </c>
      <c r="AH106" s="19">
        <f t="shared" si="114"/>
        <v>-0.35200000000000192</v>
      </c>
      <c r="AI106" s="19">
        <f t="shared" si="115"/>
        <v>216.79999999999993</v>
      </c>
      <c r="AJ106" s="19">
        <f t="shared" si="116"/>
        <v>47.743362280947487</v>
      </c>
      <c r="AK106" s="19">
        <f t="shared" si="117"/>
        <v>0.16000000000000003</v>
      </c>
      <c r="AL106" s="19">
        <f t="shared" si="118"/>
        <v>6</v>
      </c>
      <c r="AM106" s="19">
        <f t="shared" si="119"/>
        <v>-0.29092672021144589</v>
      </c>
      <c r="AN106" s="19">
        <f t="shared" si="120"/>
        <v>6.0070490556123302</v>
      </c>
      <c r="AO106" s="19">
        <f t="shared" si="121"/>
        <v>-4.8449840895217491E-2</v>
      </c>
      <c r="AP106" s="19">
        <f t="shared" si="122"/>
        <v>-2.7759714013763004</v>
      </c>
      <c r="AQ106" s="19">
        <f t="shared" si="137"/>
        <v>58.656077162972508</v>
      </c>
      <c r="AR106" s="19">
        <f t="shared" si="123"/>
        <v>-2.9058532818835806E-2</v>
      </c>
      <c r="AS106" s="19">
        <f t="shared" si="124"/>
        <v>-0.59929592162004286</v>
      </c>
      <c r="AT106" s="4" t="s">
        <v>0</v>
      </c>
      <c r="AU106" s="4">
        <f t="shared" si="125"/>
        <v>2602</v>
      </c>
      <c r="AV106" s="19">
        <f t="shared" si="81"/>
        <v>216.7709414671811</v>
      </c>
      <c r="AW106" s="19">
        <f t="shared" si="82"/>
        <v>47.144066359327446</v>
      </c>
      <c r="AX106" s="8">
        <f t="shared" si="126"/>
        <v>5</v>
      </c>
      <c r="AY106" s="4">
        <f t="shared" si="83"/>
        <v>12</v>
      </c>
      <c r="AZ106" s="8">
        <f t="shared" si="127"/>
        <v>1007.8</v>
      </c>
      <c r="BA106" s="4">
        <f t="shared" si="128"/>
        <v>0</v>
      </c>
      <c r="BB106" s="4">
        <f t="shared" si="129"/>
        <v>0</v>
      </c>
      <c r="BC106" s="4" t="str">
        <f t="shared" si="130"/>
        <v>G0</v>
      </c>
      <c r="BD106" s="4">
        <f t="shared" si="131"/>
        <v>0</v>
      </c>
      <c r="BE106" s="19">
        <f t="shared" si="84"/>
        <v>47.940400143927633</v>
      </c>
      <c r="BF106" s="19">
        <f t="shared" si="132"/>
        <v>2562.4232185503283</v>
      </c>
      <c r="BG106" s="19">
        <f t="shared" si="133"/>
        <v>-175.25939505379182</v>
      </c>
      <c r="BH106" s="1" t="str">
        <f t="shared" si="85"/>
        <v>T,2601,216.8,48.3,5,12,1007.8,0,0,G0,0</v>
      </c>
      <c r="BI106" s="1" t="str">
        <f t="shared" si="86"/>
        <v>T,2602,216.8,47.1,5,12,1007.8,0,0,G0,0</v>
      </c>
      <c r="BJ106" s="1" t="str">
        <f t="shared" si="134"/>
        <v>T,2601,216.8,48.3,5,12,1007.8,0,0,G0,0|T,2602,216.8,47.1,5,12,1007.8,0,0,G0,0|</v>
      </c>
      <c r="BK106" s="1" t="str">
        <f t="shared" si="87"/>
        <v>216.8,47.7,5.0,6.0,0.0,58.7,-2.8,58.7</v>
      </c>
      <c r="BR106" s="108"/>
      <c r="BS106" s="108"/>
    </row>
    <row r="107" spans="1:71" x14ac:dyDescent="0.2">
      <c r="A107" s="4">
        <f t="shared" si="135"/>
        <v>7.8999999999999879</v>
      </c>
      <c r="B107" s="4">
        <f t="shared" si="88"/>
        <v>78.999999999999872</v>
      </c>
      <c r="C107" s="4">
        <f t="shared" si="89"/>
        <v>1</v>
      </c>
      <c r="D107" s="4">
        <v>1</v>
      </c>
      <c r="E107" s="4">
        <f t="shared" si="90"/>
        <v>7.8999999999999879</v>
      </c>
      <c r="F107" s="19">
        <f t="shared" si="91"/>
        <v>217.39999999999992</v>
      </c>
      <c r="G107" s="19">
        <f t="shared" si="92"/>
        <v>-0.42000000000000259</v>
      </c>
      <c r="H107" s="19">
        <f t="shared" si="93"/>
        <v>-0.33600000000000207</v>
      </c>
      <c r="I107" s="19">
        <f t="shared" si="94"/>
        <v>217.39999999999992</v>
      </c>
      <c r="J107" s="19">
        <f t="shared" si="95"/>
        <v>47.68148321939578</v>
      </c>
      <c r="K107" s="19">
        <f t="shared" si="96"/>
        <v>0.16000000000000003</v>
      </c>
      <c r="L107" s="19">
        <f t="shared" si="97"/>
        <v>6</v>
      </c>
      <c r="M107" s="19">
        <f t="shared" si="98"/>
        <v>-0.94478649139593784</v>
      </c>
      <c r="N107" s="19">
        <f t="shared" si="99"/>
        <v>6.0739296599750192</v>
      </c>
      <c r="O107" s="19">
        <f t="shared" si="100"/>
        <v>-0.15618199484447426</v>
      </c>
      <c r="P107" s="19">
        <f t="shared" si="101"/>
        <v>-8.9485691405223573</v>
      </c>
      <c r="Q107" s="19">
        <f t="shared" si="136"/>
        <v>58.717956224524215</v>
      </c>
      <c r="R107" s="19">
        <f t="shared" si="102"/>
        <v>9.3328689427051109E-2</v>
      </c>
      <c r="S107" s="19">
        <f t="shared" si="103"/>
        <v>0.59269701849244105</v>
      </c>
      <c r="T107" s="4" t="s">
        <v>0</v>
      </c>
      <c r="U107" s="4">
        <f t="shared" si="104"/>
        <v>2601</v>
      </c>
      <c r="V107" s="19">
        <f t="shared" si="78"/>
        <v>217.49332868942696</v>
      </c>
      <c r="W107" s="19">
        <f t="shared" si="79"/>
        <v>48.274180237888224</v>
      </c>
      <c r="X107" s="8">
        <f t="shared" si="105"/>
        <v>5</v>
      </c>
      <c r="Y107" s="4">
        <f t="shared" si="80"/>
        <v>12</v>
      </c>
      <c r="Z107" s="8">
        <f t="shared" si="106"/>
        <v>1007.9</v>
      </c>
      <c r="AA107" s="4">
        <f t="shared" si="107"/>
        <v>0</v>
      </c>
      <c r="AB107" s="4">
        <f t="shared" si="108"/>
        <v>0</v>
      </c>
      <c r="AC107" s="4" t="str">
        <f t="shared" si="109"/>
        <v>G0</v>
      </c>
      <c r="AD107" s="4">
        <f t="shared" si="110"/>
        <v>0</v>
      </c>
      <c r="AE107" s="4">
        <f t="shared" si="111"/>
        <v>7.8999999999999879</v>
      </c>
      <c r="AF107" s="19">
        <f t="shared" si="112"/>
        <v>217.39999999999992</v>
      </c>
      <c r="AG107" s="19">
        <f t="shared" si="113"/>
        <v>-0.42000000000000259</v>
      </c>
      <c r="AH107" s="19">
        <f t="shared" si="114"/>
        <v>-0.33600000000000207</v>
      </c>
      <c r="AI107" s="19">
        <f t="shared" si="115"/>
        <v>217.39999999999992</v>
      </c>
      <c r="AJ107" s="19">
        <f t="shared" si="116"/>
        <v>47.68148321939578</v>
      </c>
      <c r="AK107" s="19">
        <f t="shared" si="117"/>
        <v>0.16000000000000003</v>
      </c>
      <c r="AL107" s="19">
        <f t="shared" si="118"/>
        <v>6</v>
      </c>
      <c r="AM107" s="19">
        <f t="shared" si="119"/>
        <v>-0.94478649139593784</v>
      </c>
      <c r="AN107" s="19">
        <f t="shared" si="120"/>
        <v>6.0739296599750192</v>
      </c>
      <c r="AO107" s="19">
        <f t="shared" si="121"/>
        <v>-0.15618199484447426</v>
      </c>
      <c r="AP107" s="19">
        <f t="shared" si="122"/>
        <v>-8.9485691405223573</v>
      </c>
      <c r="AQ107" s="19">
        <f t="shared" si="137"/>
        <v>58.717956224524215</v>
      </c>
      <c r="AR107" s="19">
        <f t="shared" si="123"/>
        <v>-9.3328689427051109E-2</v>
      </c>
      <c r="AS107" s="19">
        <f t="shared" si="124"/>
        <v>-0.59269701849244105</v>
      </c>
      <c r="AT107" s="4" t="s">
        <v>0</v>
      </c>
      <c r="AU107" s="4">
        <f t="shared" si="125"/>
        <v>2602</v>
      </c>
      <c r="AV107" s="19">
        <f t="shared" si="81"/>
        <v>217.30667131057288</v>
      </c>
      <c r="AW107" s="19">
        <f t="shared" si="82"/>
        <v>47.088786200903336</v>
      </c>
      <c r="AX107" s="8">
        <f t="shared" si="126"/>
        <v>5</v>
      </c>
      <c r="AY107" s="4">
        <f t="shared" si="83"/>
        <v>12</v>
      </c>
      <c r="AZ107" s="8">
        <f t="shared" si="127"/>
        <v>1007.9</v>
      </c>
      <c r="BA107" s="4">
        <f t="shared" si="128"/>
        <v>0</v>
      </c>
      <c r="BB107" s="4">
        <f t="shared" si="129"/>
        <v>0</v>
      </c>
      <c r="BC107" s="4" t="str">
        <f t="shared" si="130"/>
        <v>G0</v>
      </c>
      <c r="BD107" s="4">
        <f t="shared" si="131"/>
        <v>0</v>
      </c>
      <c r="BE107" s="19">
        <f t="shared" si="84"/>
        <v>47.87898252230633</v>
      </c>
      <c r="BF107" s="19">
        <f t="shared" si="132"/>
        <v>2562.5357919846983</v>
      </c>
      <c r="BG107" s="19">
        <f t="shared" si="133"/>
        <v>-175.24758417612404</v>
      </c>
      <c r="BH107" s="1" t="str">
        <f t="shared" si="85"/>
        <v>T,2601,217.5,48.3,5,12,1007.9,0,0,G0,0</v>
      </c>
      <c r="BI107" s="1" t="str">
        <f t="shared" si="86"/>
        <v>T,2602,217.3,47.1,5,12,1007.9,0,0,G0,0</v>
      </c>
      <c r="BJ107" s="1" t="str">
        <f t="shared" si="134"/>
        <v>T,2601,217.5,48.3,5,12,1007.9,0,0,G0,0|T,2602,217.3,47.1,5,12,1007.9,0,0,G0,0|</v>
      </c>
      <c r="BK107" s="1" t="str">
        <f t="shared" si="87"/>
        <v>217.4,47.7,5.0,6.1,0.0,58.7,-8.9,58.7</v>
      </c>
      <c r="BR107" s="108"/>
      <c r="BS107" s="108"/>
    </row>
    <row r="108" spans="1:71" x14ac:dyDescent="0.2">
      <c r="A108" s="4">
        <f t="shared" si="135"/>
        <v>7.9999999999999876</v>
      </c>
      <c r="B108" s="4">
        <f t="shared" si="88"/>
        <v>79.999999999999872</v>
      </c>
      <c r="C108" s="4">
        <f t="shared" si="89"/>
        <v>1</v>
      </c>
      <c r="D108" s="4">
        <v>1</v>
      </c>
      <c r="E108" s="4">
        <f t="shared" si="90"/>
        <v>7.9999999999999876</v>
      </c>
      <c r="F108" s="19">
        <f t="shared" si="91"/>
        <v>217.99999999999994</v>
      </c>
      <c r="G108" s="19">
        <f t="shared" si="92"/>
        <v>-0.40000000000000191</v>
      </c>
      <c r="H108" s="19">
        <f t="shared" si="93"/>
        <v>-0.32000000000000156</v>
      </c>
      <c r="I108" s="19">
        <f t="shared" si="94"/>
        <v>217.99999999999994</v>
      </c>
      <c r="J108" s="19">
        <f t="shared" si="95"/>
        <v>47.554819609559054</v>
      </c>
      <c r="K108" s="19">
        <f t="shared" si="96"/>
        <v>0.16000000000000003</v>
      </c>
      <c r="L108" s="19">
        <f t="shared" si="97"/>
        <v>6</v>
      </c>
      <c r="M108" s="19">
        <f t="shared" si="98"/>
        <v>-1.5862098814565779</v>
      </c>
      <c r="N108" s="19">
        <f t="shared" si="99"/>
        <v>6.2061309837958216</v>
      </c>
      <c r="O108" s="19">
        <f t="shared" si="100"/>
        <v>-0.25845540119406585</v>
      </c>
      <c r="P108" s="19">
        <f t="shared" si="101"/>
        <v>-14.80840368078043</v>
      </c>
      <c r="Q108" s="19">
        <f t="shared" si="136"/>
        <v>58.844619834360941</v>
      </c>
      <c r="R108" s="19">
        <f t="shared" si="102"/>
        <v>0.15335253660596251</v>
      </c>
      <c r="S108" s="19">
        <f t="shared" si="103"/>
        <v>0.58007154689444729</v>
      </c>
      <c r="T108" s="4" t="s">
        <v>0</v>
      </c>
      <c r="U108" s="4">
        <f t="shared" si="104"/>
        <v>2601</v>
      </c>
      <c r="V108" s="19">
        <f t="shared" si="78"/>
        <v>218.15335253660589</v>
      </c>
      <c r="W108" s="19">
        <f t="shared" si="79"/>
        <v>48.134891156453499</v>
      </c>
      <c r="X108" s="8">
        <f t="shared" si="105"/>
        <v>5</v>
      </c>
      <c r="Y108" s="4">
        <f t="shared" si="80"/>
        <v>12</v>
      </c>
      <c r="Z108" s="8">
        <f t="shared" si="106"/>
        <v>1008</v>
      </c>
      <c r="AA108" s="4">
        <f t="shared" si="107"/>
        <v>0</v>
      </c>
      <c r="AB108" s="4">
        <f t="shared" si="108"/>
        <v>0</v>
      </c>
      <c r="AC108" s="4" t="str">
        <f t="shared" si="109"/>
        <v>G0</v>
      </c>
      <c r="AD108" s="4">
        <f t="shared" si="110"/>
        <v>0</v>
      </c>
      <c r="AE108" s="4">
        <f t="shared" si="111"/>
        <v>7.9999999999999876</v>
      </c>
      <c r="AF108" s="19">
        <f t="shared" si="112"/>
        <v>217.99999999999994</v>
      </c>
      <c r="AG108" s="19">
        <f t="shared" si="113"/>
        <v>-0.40000000000000191</v>
      </c>
      <c r="AH108" s="19">
        <f t="shared" si="114"/>
        <v>-0.32000000000000156</v>
      </c>
      <c r="AI108" s="19">
        <f t="shared" si="115"/>
        <v>217.99999999999994</v>
      </c>
      <c r="AJ108" s="19">
        <f t="shared" si="116"/>
        <v>47.554819609559054</v>
      </c>
      <c r="AK108" s="19">
        <f t="shared" si="117"/>
        <v>0.16000000000000003</v>
      </c>
      <c r="AL108" s="19">
        <f t="shared" si="118"/>
        <v>6</v>
      </c>
      <c r="AM108" s="19">
        <f t="shared" si="119"/>
        <v>-1.5862098814565779</v>
      </c>
      <c r="AN108" s="19">
        <f t="shared" si="120"/>
        <v>6.2061309837958216</v>
      </c>
      <c r="AO108" s="19">
        <f t="shared" si="121"/>
        <v>-0.25845540119406585</v>
      </c>
      <c r="AP108" s="19">
        <f t="shared" si="122"/>
        <v>-14.80840368078043</v>
      </c>
      <c r="AQ108" s="19">
        <f t="shared" si="137"/>
        <v>58.844619834360941</v>
      </c>
      <c r="AR108" s="19">
        <f t="shared" si="123"/>
        <v>-0.15335253660596251</v>
      </c>
      <c r="AS108" s="19">
        <f t="shared" si="124"/>
        <v>-0.58007154689444729</v>
      </c>
      <c r="AT108" s="4" t="s">
        <v>0</v>
      </c>
      <c r="AU108" s="4">
        <f t="shared" si="125"/>
        <v>2602</v>
      </c>
      <c r="AV108" s="19">
        <f t="shared" si="81"/>
        <v>217.84664746339399</v>
      </c>
      <c r="AW108" s="19">
        <f t="shared" si="82"/>
        <v>46.974748062664609</v>
      </c>
      <c r="AX108" s="8">
        <f t="shared" si="126"/>
        <v>5</v>
      </c>
      <c r="AY108" s="4">
        <f t="shared" si="83"/>
        <v>12</v>
      </c>
      <c r="AZ108" s="8">
        <f t="shared" si="127"/>
        <v>1008</v>
      </c>
      <c r="BA108" s="4">
        <f t="shared" si="128"/>
        <v>0</v>
      </c>
      <c r="BB108" s="4">
        <f t="shared" si="129"/>
        <v>0</v>
      </c>
      <c r="BC108" s="4" t="str">
        <f t="shared" si="130"/>
        <v>G0</v>
      </c>
      <c r="BD108" s="4">
        <f t="shared" si="131"/>
        <v>0</v>
      </c>
      <c r="BE108" s="19">
        <f t="shared" si="84"/>
        <v>47.753267174326865</v>
      </c>
      <c r="BF108" s="19">
        <f t="shared" si="132"/>
        <v>2562.719393438319</v>
      </c>
      <c r="BG108" s="19">
        <f t="shared" si="133"/>
        <v>-175.23581121796266</v>
      </c>
      <c r="BH108" s="1" t="str">
        <f t="shared" si="85"/>
        <v>T,2601,218.2,48.1,5,12,1008.0,0,0,G0,0</v>
      </c>
      <c r="BI108" s="1" t="str">
        <f t="shared" si="86"/>
        <v>T,2602,217.8,47.0,5,12,1008.0,0,0,G0,0</v>
      </c>
      <c r="BJ108" s="1" t="str">
        <f t="shared" si="134"/>
        <v>T,2601,218.2,48.1,5,12,1008.0,0,0,G0,0|T,2602,217.8,47.0,5,12,1008.0,0,0,G0,0|</v>
      </c>
      <c r="BK108" s="1" t="str">
        <f t="shared" si="87"/>
        <v>218.0,47.6,5.0,6.2,0.0,58.8,-14.8,58.8</v>
      </c>
      <c r="BR108" s="108"/>
      <c r="BS108" s="108"/>
    </row>
    <row r="109" spans="1:71" x14ac:dyDescent="0.2">
      <c r="A109" s="4">
        <f t="shared" si="135"/>
        <v>8.0999999999999872</v>
      </c>
      <c r="B109" s="4">
        <f t="shared" si="88"/>
        <v>80.999999999999872</v>
      </c>
      <c r="C109" s="4">
        <f t="shared" si="89"/>
        <v>1</v>
      </c>
      <c r="D109" s="4">
        <v>1</v>
      </c>
      <c r="E109" s="4">
        <f t="shared" si="90"/>
        <v>8.0999999999999872</v>
      </c>
      <c r="F109" s="19">
        <f t="shared" si="91"/>
        <v>218.59999999999991</v>
      </c>
      <c r="G109" s="19">
        <f t="shared" si="92"/>
        <v>-0.38000000000000278</v>
      </c>
      <c r="H109" s="19">
        <f t="shared" si="93"/>
        <v>-0.30400000000000227</v>
      </c>
      <c r="I109" s="19">
        <f t="shared" si="94"/>
        <v>218.59999999999991</v>
      </c>
      <c r="J109" s="19">
        <f t="shared" si="95"/>
        <v>47.364736187259666</v>
      </c>
      <c r="K109" s="19">
        <f t="shared" si="96"/>
        <v>0.16000000000000003</v>
      </c>
      <c r="L109" s="19">
        <f t="shared" si="97"/>
        <v>6</v>
      </c>
      <c r="M109" s="19">
        <f t="shared" si="98"/>
        <v>-2.2127875758484121</v>
      </c>
      <c r="N109" s="19">
        <f t="shared" si="99"/>
        <v>6.3950315758273701</v>
      </c>
      <c r="O109" s="19">
        <f t="shared" si="100"/>
        <v>-0.35332218256872067</v>
      </c>
      <c r="P109" s="19">
        <f t="shared" si="101"/>
        <v>-20.243869869538436</v>
      </c>
      <c r="Q109" s="19">
        <f t="shared" si="136"/>
        <v>59.034703256660329</v>
      </c>
      <c r="R109" s="19">
        <f t="shared" si="102"/>
        <v>0.20761000626291309</v>
      </c>
      <c r="S109" s="19">
        <f t="shared" si="103"/>
        <v>0.56293701716933942</v>
      </c>
      <c r="T109" s="4" t="s">
        <v>0</v>
      </c>
      <c r="U109" s="4">
        <f t="shared" si="104"/>
        <v>2601</v>
      </c>
      <c r="V109" s="19">
        <f t="shared" si="78"/>
        <v>218.80761000626282</v>
      </c>
      <c r="W109" s="19">
        <f t="shared" si="79"/>
        <v>47.927673204429006</v>
      </c>
      <c r="X109" s="8">
        <f t="shared" si="105"/>
        <v>5</v>
      </c>
      <c r="Y109" s="4">
        <f t="shared" si="80"/>
        <v>12</v>
      </c>
      <c r="Z109" s="8">
        <f t="shared" si="106"/>
        <v>1008.1</v>
      </c>
      <c r="AA109" s="4">
        <f t="shared" si="107"/>
        <v>0</v>
      </c>
      <c r="AB109" s="4">
        <f t="shared" si="108"/>
        <v>0</v>
      </c>
      <c r="AC109" s="4" t="str">
        <f t="shared" si="109"/>
        <v>G0</v>
      </c>
      <c r="AD109" s="4">
        <f t="shared" si="110"/>
        <v>0</v>
      </c>
      <c r="AE109" s="4">
        <f t="shared" si="111"/>
        <v>8.0999999999999872</v>
      </c>
      <c r="AF109" s="19">
        <f t="shared" si="112"/>
        <v>218.59999999999991</v>
      </c>
      <c r="AG109" s="19">
        <f t="shared" si="113"/>
        <v>-0.38000000000000278</v>
      </c>
      <c r="AH109" s="19">
        <f t="shared" si="114"/>
        <v>-0.30400000000000227</v>
      </c>
      <c r="AI109" s="19">
        <f t="shared" si="115"/>
        <v>218.59999999999991</v>
      </c>
      <c r="AJ109" s="19">
        <f t="shared" si="116"/>
        <v>47.364736187259666</v>
      </c>
      <c r="AK109" s="19">
        <f t="shared" si="117"/>
        <v>0.16000000000000003</v>
      </c>
      <c r="AL109" s="19">
        <f t="shared" si="118"/>
        <v>6</v>
      </c>
      <c r="AM109" s="19">
        <f t="shared" si="119"/>
        <v>-2.2127875758484121</v>
      </c>
      <c r="AN109" s="19">
        <f t="shared" si="120"/>
        <v>6.3950315758273701</v>
      </c>
      <c r="AO109" s="19">
        <f t="shared" si="121"/>
        <v>-0.35332218256872067</v>
      </c>
      <c r="AP109" s="19">
        <f t="shared" si="122"/>
        <v>-20.243869869538436</v>
      </c>
      <c r="AQ109" s="19">
        <f t="shared" si="137"/>
        <v>59.034703256660329</v>
      </c>
      <c r="AR109" s="19">
        <f t="shared" si="123"/>
        <v>-0.20761000626291309</v>
      </c>
      <c r="AS109" s="19">
        <f t="shared" si="124"/>
        <v>-0.56293701716933942</v>
      </c>
      <c r="AT109" s="4" t="s">
        <v>0</v>
      </c>
      <c r="AU109" s="4">
        <f t="shared" si="125"/>
        <v>2602</v>
      </c>
      <c r="AV109" s="19">
        <f t="shared" si="81"/>
        <v>218.392389993737</v>
      </c>
      <c r="AW109" s="19">
        <f t="shared" si="82"/>
        <v>46.801799170090327</v>
      </c>
      <c r="AX109" s="8">
        <f t="shared" si="126"/>
        <v>5</v>
      </c>
      <c r="AY109" s="4">
        <f t="shared" si="83"/>
        <v>12</v>
      </c>
      <c r="AZ109" s="8">
        <f t="shared" si="127"/>
        <v>1008.1</v>
      </c>
      <c r="BA109" s="4">
        <f t="shared" si="128"/>
        <v>0</v>
      </c>
      <c r="BB109" s="4">
        <f t="shared" si="129"/>
        <v>0</v>
      </c>
      <c r="BC109" s="4" t="str">
        <f t="shared" si="130"/>
        <v>G0</v>
      </c>
      <c r="BD109" s="4">
        <f t="shared" si="131"/>
        <v>0</v>
      </c>
      <c r="BE109" s="19">
        <f t="shared" si="84"/>
        <v>47.564616244733671</v>
      </c>
      <c r="BF109" s="19">
        <f t="shared" si="132"/>
        <v>2562.9712761968635</v>
      </c>
      <c r="BG109" s="19">
        <f t="shared" si="133"/>
        <v>-175.22403792133181</v>
      </c>
      <c r="BH109" s="1" t="str">
        <f t="shared" si="85"/>
        <v>T,2601,218.8,47.9,5,12,1008.1,0,0,G0,0</v>
      </c>
      <c r="BI109" s="1" t="str">
        <f t="shared" si="86"/>
        <v>T,2602,218.4,46.8,5,12,1008.1,0,0,G0,0</v>
      </c>
      <c r="BJ109" s="1" t="str">
        <f t="shared" si="134"/>
        <v>T,2601,218.8,47.9,5,12,1008.1,0,0,G0,0|T,2602,218.4,46.8,5,12,1008.1,0,0,G0,0|</v>
      </c>
      <c r="BK109" s="1" t="str">
        <f t="shared" si="87"/>
        <v>218.6,47.4,5.0,6.4,0.0,59.0,-20.2,59.0</v>
      </c>
      <c r="BR109" s="108"/>
      <c r="BS109" s="108"/>
    </row>
    <row r="110" spans="1:71" x14ac:dyDescent="0.2">
      <c r="A110" s="4">
        <f t="shared" si="135"/>
        <v>8.1999999999999869</v>
      </c>
      <c r="B110" s="4">
        <f t="shared" si="88"/>
        <v>81.999999999999858</v>
      </c>
      <c r="C110" s="4">
        <f t="shared" si="89"/>
        <v>1</v>
      </c>
      <c r="D110" s="4">
        <v>1</v>
      </c>
      <c r="E110" s="4">
        <f t="shared" si="90"/>
        <v>8.1999999999999869</v>
      </c>
      <c r="F110" s="19">
        <f t="shared" si="91"/>
        <v>219.19999999999993</v>
      </c>
      <c r="G110" s="19">
        <f t="shared" si="92"/>
        <v>-0.3600000000000021</v>
      </c>
      <c r="H110" s="19">
        <f t="shared" si="93"/>
        <v>-0.2880000000000017</v>
      </c>
      <c r="I110" s="19">
        <f t="shared" si="94"/>
        <v>219.19999999999993</v>
      </c>
      <c r="J110" s="19">
        <f t="shared" si="95"/>
        <v>47.112834727672343</v>
      </c>
      <c r="K110" s="19">
        <f t="shared" si="96"/>
        <v>0.16000000000000003</v>
      </c>
      <c r="L110" s="19">
        <f t="shared" si="97"/>
        <v>6</v>
      </c>
      <c r="M110" s="19">
        <f t="shared" si="98"/>
        <v>-2.8221890942050547</v>
      </c>
      <c r="N110" s="19">
        <f t="shared" si="99"/>
        <v>6.630592076387293</v>
      </c>
      <c r="O110" s="19">
        <f t="shared" si="100"/>
        <v>-0.43965968144167322</v>
      </c>
      <c r="P110" s="19">
        <f t="shared" si="101"/>
        <v>-25.190644168674119</v>
      </c>
      <c r="Q110" s="19">
        <f t="shared" si="136"/>
        <v>59.286604716247652</v>
      </c>
      <c r="R110" s="19">
        <f t="shared" si="102"/>
        <v>0.25537892197488982</v>
      </c>
      <c r="S110" s="19">
        <f t="shared" si="103"/>
        <v>0.54293793955749969</v>
      </c>
      <c r="T110" s="4" t="s">
        <v>0</v>
      </c>
      <c r="U110" s="4">
        <f t="shared" si="104"/>
        <v>2601</v>
      </c>
      <c r="V110" s="19">
        <f t="shared" si="78"/>
        <v>219.45537892197481</v>
      </c>
      <c r="W110" s="19">
        <f t="shared" si="79"/>
        <v>47.65577266722984</v>
      </c>
      <c r="X110" s="8">
        <f t="shared" si="105"/>
        <v>5</v>
      </c>
      <c r="Y110" s="4">
        <f t="shared" si="80"/>
        <v>12</v>
      </c>
      <c r="Z110" s="8">
        <f t="shared" si="106"/>
        <v>1008.1999999999999</v>
      </c>
      <c r="AA110" s="4">
        <f t="shared" si="107"/>
        <v>0</v>
      </c>
      <c r="AB110" s="4">
        <f t="shared" si="108"/>
        <v>0</v>
      </c>
      <c r="AC110" s="4" t="str">
        <f t="shared" si="109"/>
        <v>G0</v>
      </c>
      <c r="AD110" s="4">
        <f t="shared" si="110"/>
        <v>0</v>
      </c>
      <c r="AE110" s="4">
        <f t="shared" si="111"/>
        <v>8.1999999999999869</v>
      </c>
      <c r="AF110" s="19">
        <f t="shared" si="112"/>
        <v>219.19999999999993</v>
      </c>
      <c r="AG110" s="19">
        <f t="shared" si="113"/>
        <v>-0.3600000000000021</v>
      </c>
      <c r="AH110" s="19">
        <f t="shared" si="114"/>
        <v>-0.2880000000000017</v>
      </c>
      <c r="AI110" s="19">
        <f t="shared" si="115"/>
        <v>219.19999999999993</v>
      </c>
      <c r="AJ110" s="19">
        <f t="shared" si="116"/>
        <v>47.112834727672343</v>
      </c>
      <c r="AK110" s="19">
        <f t="shared" si="117"/>
        <v>0.16000000000000003</v>
      </c>
      <c r="AL110" s="19">
        <f t="shared" si="118"/>
        <v>6</v>
      </c>
      <c r="AM110" s="19">
        <f t="shared" si="119"/>
        <v>-2.8221890942050547</v>
      </c>
      <c r="AN110" s="19">
        <f t="shared" si="120"/>
        <v>6.630592076387293</v>
      </c>
      <c r="AO110" s="19">
        <f t="shared" si="121"/>
        <v>-0.43965968144167322</v>
      </c>
      <c r="AP110" s="19">
        <f t="shared" si="122"/>
        <v>-25.190644168674119</v>
      </c>
      <c r="AQ110" s="19">
        <f t="shared" si="137"/>
        <v>59.286604716247652</v>
      </c>
      <c r="AR110" s="19">
        <f t="shared" si="123"/>
        <v>-0.25537892197488982</v>
      </c>
      <c r="AS110" s="19">
        <f t="shared" si="124"/>
        <v>-0.54293793955749969</v>
      </c>
      <c r="AT110" s="4" t="s">
        <v>0</v>
      </c>
      <c r="AU110" s="4">
        <f t="shared" si="125"/>
        <v>2602</v>
      </c>
      <c r="AV110" s="19">
        <f t="shared" si="81"/>
        <v>218.94462107802505</v>
      </c>
      <c r="AW110" s="19">
        <f t="shared" si="82"/>
        <v>46.569896788114846</v>
      </c>
      <c r="AX110" s="8">
        <f t="shared" si="126"/>
        <v>5</v>
      </c>
      <c r="AY110" s="4">
        <f t="shared" si="83"/>
        <v>12</v>
      </c>
      <c r="AZ110" s="8">
        <f t="shared" si="127"/>
        <v>1008.1999999999999</v>
      </c>
      <c r="BA110" s="4">
        <f t="shared" si="128"/>
        <v>0</v>
      </c>
      <c r="BB110" s="4">
        <f t="shared" si="129"/>
        <v>0</v>
      </c>
      <c r="BC110" s="4" t="str">
        <f t="shared" si="130"/>
        <v>G0</v>
      </c>
      <c r="BD110" s="4">
        <f t="shared" si="131"/>
        <v>0</v>
      </c>
      <c r="BE110" s="19">
        <f t="shared" si="84"/>
        <v>47.314630812932634</v>
      </c>
      <c r="BF110" s="19">
        <f t="shared" si="132"/>
        <v>2563.2882656065949</v>
      </c>
      <c r="BG110" s="19">
        <f t="shared" si="133"/>
        <v>-175.21224308421154</v>
      </c>
      <c r="BH110" s="1" t="str">
        <f t="shared" si="85"/>
        <v>T,2601,219.5,47.7,5,12,1008.2,0,0,G0,0</v>
      </c>
      <c r="BI110" s="1" t="str">
        <f t="shared" si="86"/>
        <v>T,2602,218.9,46.6,5,12,1008.2,0,0,G0,0</v>
      </c>
      <c r="BJ110" s="1" t="str">
        <f t="shared" si="134"/>
        <v>T,2601,219.5,47.7,5,12,1008.2,0,0,G0,0|T,2602,218.9,46.6,5,12,1008.2,0,0,G0,0|</v>
      </c>
      <c r="BK110" s="1" t="str">
        <f t="shared" si="87"/>
        <v>219.2,47.1,5.0,6.6,0.0,59.3,-25.2,59.3</v>
      </c>
      <c r="BR110" s="108"/>
      <c r="BS110" s="108"/>
    </row>
    <row r="111" spans="1:71" x14ac:dyDescent="0.2">
      <c r="A111" s="4">
        <f t="shared" si="135"/>
        <v>8.2999999999999865</v>
      </c>
      <c r="B111" s="4">
        <f t="shared" si="88"/>
        <v>82.999999999999858</v>
      </c>
      <c r="C111" s="4">
        <f t="shared" si="89"/>
        <v>1</v>
      </c>
      <c r="D111" s="4">
        <v>1</v>
      </c>
      <c r="E111" s="4">
        <f t="shared" si="90"/>
        <v>8.2999999999999865</v>
      </c>
      <c r="F111" s="19">
        <f t="shared" si="91"/>
        <v>219.79999999999993</v>
      </c>
      <c r="G111" s="19">
        <f t="shared" si="92"/>
        <v>-0.3400000000000023</v>
      </c>
      <c r="H111" s="19">
        <f t="shared" si="93"/>
        <v>-0.27200000000000185</v>
      </c>
      <c r="I111" s="19">
        <f t="shared" si="94"/>
        <v>219.79999999999993</v>
      </c>
      <c r="J111" s="19">
        <f t="shared" si="95"/>
        <v>46.800945869225934</v>
      </c>
      <c r="K111" s="19">
        <f t="shared" si="96"/>
        <v>0.16000000000000003</v>
      </c>
      <c r="L111" s="19">
        <f t="shared" si="97"/>
        <v>6</v>
      </c>
      <c r="M111" s="19">
        <f t="shared" si="98"/>
        <v>-3.4121685943424143</v>
      </c>
      <c r="N111" s="19">
        <f t="shared" si="99"/>
        <v>6.9023832490102057</v>
      </c>
      <c r="O111" s="19">
        <f t="shared" si="100"/>
        <v>-0.51708281843667447</v>
      </c>
      <c r="P111" s="19">
        <f t="shared" si="101"/>
        <v>-29.626663155150879</v>
      </c>
      <c r="Q111" s="19">
        <f t="shared" si="136"/>
        <v>59.598493574694061</v>
      </c>
      <c r="R111" s="19">
        <f t="shared" si="102"/>
        <v>0.29660786466747252</v>
      </c>
      <c r="S111" s="19">
        <f t="shared" si="103"/>
        <v>0.52155898479213481</v>
      </c>
      <c r="T111" s="4" t="s">
        <v>0</v>
      </c>
      <c r="U111" s="4">
        <f t="shared" si="104"/>
        <v>2601</v>
      </c>
      <c r="V111" s="19">
        <f t="shared" si="78"/>
        <v>220.09660786466739</v>
      </c>
      <c r="W111" s="19">
        <f t="shared" si="79"/>
        <v>47.322504854018071</v>
      </c>
      <c r="X111" s="8">
        <f t="shared" si="105"/>
        <v>5</v>
      </c>
      <c r="Y111" s="4">
        <f t="shared" si="80"/>
        <v>12</v>
      </c>
      <c r="Z111" s="8">
        <f t="shared" si="106"/>
        <v>1008.3</v>
      </c>
      <c r="AA111" s="4">
        <f t="shared" si="107"/>
        <v>0</v>
      </c>
      <c r="AB111" s="4">
        <f t="shared" si="108"/>
        <v>0</v>
      </c>
      <c r="AC111" s="4" t="str">
        <f t="shared" si="109"/>
        <v>G0</v>
      </c>
      <c r="AD111" s="4">
        <f t="shared" si="110"/>
        <v>0</v>
      </c>
      <c r="AE111" s="4">
        <f t="shared" si="111"/>
        <v>8.2999999999999865</v>
      </c>
      <c r="AF111" s="19">
        <f t="shared" si="112"/>
        <v>219.79999999999993</v>
      </c>
      <c r="AG111" s="19">
        <f t="shared" si="113"/>
        <v>-0.3400000000000023</v>
      </c>
      <c r="AH111" s="19">
        <f t="shared" si="114"/>
        <v>-0.27200000000000185</v>
      </c>
      <c r="AI111" s="19">
        <f t="shared" si="115"/>
        <v>219.79999999999993</v>
      </c>
      <c r="AJ111" s="19">
        <f t="shared" si="116"/>
        <v>46.800945869225934</v>
      </c>
      <c r="AK111" s="19">
        <f t="shared" si="117"/>
        <v>0.16000000000000003</v>
      </c>
      <c r="AL111" s="19">
        <f t="shared" si="118"/>
        <v>6</v>
      </c>
      <c r="AM111" s="19">
        <f t="shared" si="119"/>
        <v>-3.4121685943424143</v>
      </c>
      <c r="AN111" s="19">
        <f t="shared" si="120"/>
        <v>6.9023832490102057</v>
      </c>
      <c r="AO111" s="19">
        <f t="shared" si="121"/>
        <v>-0.51708281843667447</v>
      </c>
      <c r="AP111" s="19">
        <f t="shared" si="122"/>
        <v>-29.626663155150879</v>
      </c>
      <c r="AQ111" s="19">
        <f t="shared" si="137"/>
        <v>59.598493574694061</v>
      </c>
      <c r="AR111" s="19">
        <f t="shared" si="123"/>
        <v>-0.29660786466747252</v>
      </c>
      <c r="AS111" s="19">
        <f t="shared" si="124"/>
        <v>-0.52155898479213481</v>
      </c>
      <c r="AT111" s="4" t="s">
        <v>0</v>
      </c>
      <c r="AU111" s="4">
        <f t="shared" si="125"/>
        <v>2602</v>
      </c>
      <c r="AV111" s="19">
        <f t="shared" si="81"/>
        <v>219.50339213533246</v>
      </c>
      <c r="AW111" s="19">
        <f t="shared" si="82"/>
        <v>46.279386884433798</v>
      </c>
      <c r="AX111" s="8">
        <f t="shared" si="126"/>
        <v>5</v>
      </c>
      <c r="AY111" s="4">
        <f t="shared" si="83"/>
        <v>12</v>
      </c>
      <c r="AZ111" s="8">
        <f t="shared" si="127"/>
        <v>1008.3</v>
      </c>
      <c r="BA111" s="4">
        <f t="shared" si="128"/>
        <v>0</v>
      </c>
      <c r="BB111" s="4">
        <f t="shared" si="129"/>
        <v>0</v>
      </c>
      <c r="BC111" s="4" t="str">
        <f t="shared" si="130"/>
        <v>G0</v>
      </c>
      <c r="BD111" s="4">
        <f t="shared" si="131"/>
        <v>0</v>
      </c>
      <c r="BE111" s="19">
        <f t="shared" si="84"/>
        <v>47.005142607762231</v>
      </c>
      <c r="BF111" s="19">
        <f t="shared" si="132"/>
        <v>2563.6670629086984</v>
      </c>
      <c r="BG111" s="19">
        <f t="shared" si="133"/>
        <v>-175.20042026807067</v>
      </c>
      <c r="BH111" s="1" t="str">
        <f t="shared" si="85"/>
        <v>T,2601,220.1,47.3,5,12,1008.3,0,0,G0,0</v>
      </c>
      <c r="BI111" s="1" t="str">
        <f t="shared" si="86"/>
        <v>T,2602,219.5,46.3,5,12,1008.3,0,0,G0,0</v>
      </c>
      <c r="BJ111" s="1" t="str">
        <f t="shared" si="134"/>
        <v>T,2601,220.1,47.3,5,12,1008.3,0,0,G0,0|T,2602,219.5,46.3,5,12,1008.3,0,0,G0,0|</v>
      </c>
      <c r="BK111" s="1" t="str">
        <f t="shared" si="87"/>
        <v>219.8,46.8,5.0,6.9,0.0,59.6,-29.6,59.6</v>
      </c>
      <c r="BR111" s="108"/>
      <c r="BS111" s="108"/>
    </row>
    <row r="112" spans="1:71" x14ac:dyDescent="0.2">
      <c r="A112" s="4">
        <f t="shared" si="135"/>
        <v>8.3999999999999861</v>
      </c>
      <c r="B112" s="4">
        <f t="shared" si="88"/>
        <v>83.999999999999858</v>
      </c>
      <c r="C112" s="4">
        <f t="shared" si="89"/>
        <v>1</v>
      </c>
      <c r="D112" s="4">
        <v>1</v>
      </c>
      <c r="E112" s="4">
        <f t="shared" si="90"/>
        <v>8.3999999999999861</v>
      </c>
      <c r="F112" s="19">
        <f t="shared" si="91"/>
        <v>220.39999999999992</v>
      </c>
      <c r="G112" s="19">
        <f t="shared" si="92"/>
        <v>-0.32000000000000273</v>
      </c>
      <c r="H112" s="19">
        <f t="shared" si="93"/>
        <v>-0.25600000000000217</v>
      </c>
      <c r="I112" s="19">
        <f t="shared" si="94"/>
        <v>220.39999999999992</v>
      </c>
      <c r="J112" s="19">
        <f t="shared" si="95"/>
        <v>46.43112037198658</v>
      </c>
      <c r="K112" s="19">
        <f t="shared" si="96"/>
        <v>0.16000000000000003</v>
      </c>
      <c r="L112" s="19">
        <f t="shared" si="97"/>
        <v>6</v>
      </c>
      <c r="M112" s="19">
        <f t="shared" si="98"/>
        <v>-3.980570378621775</v>
      </c>
      <c r="N112" s="19">
        <f t="shared" si="99"/>
        <v>7.2003430848231877</v>
      </c>
      <c r="O112" s="19">
        <f t="shared" si="100"/>
        <v>-0.58575737223305302</v>
      </c>
      <c r="P112" s="19">
        <f t="shared" si="101"/>
        <v>-33.561425247627497</v>
      </c>
      <c r="Q112" s="19">
        <f t="shared" si="136"/>
        <v>59.968319071933415</v>
      </c>
      <c r="R112" s="19">
        <f t="shared" si="102"/>
        <v>0.33169839256787487</v>
      </c>
      <c r="S112" s="19">
        <f t="shared" si="103"/>
        <v>0.49997617580029541</v>
      </c>
      <c r="T112" s="4" t="s">
        <v>0</v>
      </c>
      <c r="U112" s="4">
        <f t="shared" si="104"/>
        <v>2601</v>
      </c>
      <c r="V112" s="19">
        <f t="shared" si="78"/>
        <v>220.73169839256781</v>
      </c>
      <c r="W112" s="19">
        <f t="shared" si="79"/>
        <v>46.931096547786879</v>
      </c>
      <c r="X112" s="8">
        <f t="shared" si="105"/>
        <v>5</v>
      </c>
      <c r="Y112" s="4">
        <f t="shared" si="80"/>
        <v>12</v>
      </c>
      <c r="Z112" s="8">
        <f t="shared" si="106"/>
        <v>1008.4</v>
      </c>
      <c r="AA112" s="4">
        <f t="shared" si="107"/>
        <v>0</v>
      </c>
      <c r="AB112" s="4">
        <f t="shared" si="108"/>
        <v>0</v>
      </c>
      <c r="AC112" s="4" t="str">
        <f t="shared" si="109"/>
        <v>G0</v>
      </c>
      <c r="AD112" s="4">
        <f t="shared" si="110"/>
        <v>0</v>
      </c>
      <c r="AE112" s="4">
        <f t="shared" si="111"/>
        <v>8.3999999999999861</v>
      </c>
      <c r="AF112" s="19">
        <f t="shared" si="112"/>
        <v>220.39999999999992</v>
      </c>
      <c r="AG112" s="19">
        <f t="shared" si="113"/>
        <v>-0.32000000000000273</v>
      </c>
      <c r="AH112" s="19">
        <f t="shared" si="114"/>
        <v>-0.25600000000000217</v>
      </c>
      <c r="AI112" s="19">
        <f t="shared" si="115"/>
        <v>220.39999999999992</v>
      </c>
      <c r="AJ112" s="19">
        <f t="shared" si="116"/>
        <v>46.43112037198658</v>
      </c>
      <c r="AK112" s="19">
        <f t="shared" si="117"/>
        <v>0.16000000000000003</v>
      </c>
      <c r="AL112" s="19">
        <f t="shared" si="118"/>
        <v>6</v>
      </c>
      <c r="AM112" s="19">
        <f t="shared" si="119"/>
        <v>-3.980570378621775</v>
      </c>
      <c r="AN112" s="19">
        <f t="shared" si="120"/>
        <v>7.2003430848231877</v>
      </c>
      <c r="AO112" s="19">
        <f t="shared" si="121"/>
        <v>-0.58575737223305302</v>
      </c>
      <c r="AP112" s="19">
        <f t="shared" si="122"/>
        <v>-33.561425247627497</v>
      </c>
      <c r="AQ112" s="19">
        <f t="shared" si="137"/>
        <v>59.968319071933415</v>
      </c>
      <c r="AR112" s="19">
        <f t="shared" si="123"/>
        <v>-0.33169839256787487</v>
      </c>
      <c r="AS112" s="19">
        <f t="shared" si="124"/>
        <v>-0.49997617580029541</v>
      </c>
      <c r="AT112" s="4" t="s">
        <v>0</v>
      </c>
      <c r="AU112" s="4">
        <f t="shared" si="125"/>
        <v>2602</v>
      </c>
      <c r="AV112" s="19">
        <f t="shared" si="81"/>
        <v>220.06830160743203</v>
      </c>
      <c r="AW112" s="19">
        <f t="shared" si="82"/>
        <v>45.931144196186281</v>
      </c>
      <c r="AX112" s="8">
        <f t="shared" si="126"/>
        <v>5</v>
      </c>
      <c r="AY112" s="4">
        <f t="shared" si="83"/>
        <v>12</v>
      </c>
      <c r="AZ112" s="8">
        <f t="shared" si="127"/>
        <v>1008.4</v>
      </c>
      <c r="BA112" s="4">
        <f t="shared" si="128"/>
        <v>0</v>
      </c>
      <c r="BB112" s="4">
        <f t="shared" si="129"/>
        <v>0</v>
      </c>
      <c r="BC112" s="4" t="str">
        <f t="shared" si="130"/>
        <v>G0</v>
      </c>
      <c r="BD112" s="4">
        <f t="shared" si="131"/>
        <v>0</v>
      </c>
      <c r="BE112" s="19">
        <f t="shared" si="84"/>
        <v>46.638205159277639</v>
      </c>
      <c r="BF112" s="19">
        <f t="shared" si="132"/>
        <v>2564.1044198208465</v>
      </c>
      <c r="BG112" s="19">
        <f t="shared" si="133"/>
        <v>-175.18857323331142</v>
      </c>
      <c r="BH112" s="1" t="str">
        <f t="shared" si="85"/>
        <v>T,2601,220.7,46.9,5,12,1008.4,0,0,G0,0</v>
      </c>
      <c r="BI112" s="1" t="str">
        <f t="shared" si="86"/>
        <v>T,2602,220.1,45.9,5,12,1008.4,0,0,G0,0</v>
      </c>
      <c r="BJ112" s="1" t="str">
        <f t="shared" si="134"/>
        <v>T,2601,220.7,46.9,5,12,1008.4,0,0,G0,0|T,2602,220.1,45.9,5,12,1008.4,0,0,G0,0|</v>
      </c>
      <c r="BK112" s="1" t="str">
        <f t="shared" si="87"/>
        <v>220.4,46.4,5.0,7.2,0.0,60.0,-33.6,60.0</v>
      </c>
      <c r="BR112" s="108"/>
      <c r="BS112" s="108"/>
    </row>
    <row r="113" spans="1:71" x14ac:dyDescent="0.2">
      <c r="A113" s="4">
        <f t="shared" si="135"/>
        <v>8.4999999999999858</v>
      </c>
      <c r="B113" s="4">
        <f t="shared" si="88"/>
        <v>84.999999999999858</v>
      </c>
      <c r="C113" s="4">
        <f t="shared" si="89"/>
        <v>1</v>
      </c>
      <c r="D113" s="4">
        <v>1</v>
      </c>
      <c r="E113" s="4">
        <f t="shared" si="90"/>
        <v>8.4999999999999858</v>
      </c>
      <c r="F113" s="19">
        <f t="shared" si="91"/>
        <v>220.99999999999991</v>
      </c>
      <c r="G113" s="19">
        <f t="shared" si="92"/>
        <v>-0.30000000000000271</v>
      </c>
      <c r="H113" s="19">
        <f t="shared" si="93"/>
        <v>-0.24000000000000218</v>
      </c>
      <c r="I113" s="19">
        <f t="shared" si="94"/>
        <v>220.99999999999991</v>
      </c>
      <c r="J113" s="19">
        <f t="shared" si="95"/>
        <v>46.005619840286784</v>
      </c>
      <c r="K113" s="19">
        <f t="shared" si="96"/>
        <v>0.16000000000000003</v>
      </c>
      <c r="L113" s="19">
        <f t="shared" si="97"/>
        <v>6</v>
      </c>
      <c r="M113" s="19">
        <f t="shared" si="98"/>
        <v>-4.5253341026712883</v>
      </c>
      <c r="N113" s="19">
        <f t="shared" si="99"/>
        <v>7.5152277903467271</v>
      </c>
      <c r="O113" s="19">
        <f t="shared" si="100"/>
        <v>-0.64619794078154158</v>
      </c>
      <c r="P113" s="19">
        <f t="shared" si="101"/>
        <v>-37.024414736827033</v>
      </c>
      <c r="Q113" s="19">
        <f t="shared" si="136"/>
        <v>60.393819603633212</v>
      </c>
      <c r="R113" s="19">
        <f t="shared" si="102"/>
        <v>0.3612931686635546</v>
      </c>
      <c r="S113" s="19">
        <f t="shared" si="103"/>
        <v>0.47902739616544721</v>
      </c>
      <c r="T113" s="4" t="s">
        <v>0</v>
      </c>
      <c r="U113" s="4">
        <f t="shared" si="104"/>
        <v>2601</v>
      </c>
      <c r="V113" s="19">
        <f t="shared" si="78"/>
        <v>221.36129316866348</v>
      </c>
      <c r="W113" s="19">
        <f t="shared" si="79"/>
        <v>46.484647236452233</v>
      </c>
      <c r="X113" s="8">
        <f t="shared" si="105"/>
        <v>5</v>
      </c>
      <c r="Y113" s="4">
        <f t="shared" si="80"/>
        <v>12</v>
      </c>
      <c r="Z113" s="8">
        <f t="shared" si="106"/>
        <v>1008.5</v>
      </c>
      <c r="AA113" s="4">
        <f t="shared" si="107"/>
        <v>0</v>
      </c>
      <c r="AB113" s="4">
        <f t="shared" si="108"/>
        <v>0</v>
      </c>
      <c r="AC113" s="4" t="str">
        <f t="shared" si="109"/>
        <v>G0</v>
      </c>
      <c r="AD113" s="4">
        <f t="shared" si="110"/>
        <v>0</v>
      </c>
      <c r="AE113" s="4">
        <f t="shared" si="111"/>
        <v>8.4999999999999858</v>
      </c>
      <c r="AF113" s="19">
        <f t="shared" si="112"/>
        <v>220.99999999999991</v>
      </c>
      <c r="AG113" s="19">
        <f t="shared" si="113"/>
        <v>-0.30000000000000271</v>
      </c>
      <c r="AH113" s="19">
        <f t="shared" si="114"/>
        <v>-0.24000000000000218</v>
      </c>
      <c r="AI113" s="19">
        <f t="shared" si="115"/>
        <v>220.99999999999991</v>
      </c>
      <c r="AJ113" s="19">
        <f t="shared" si="116"/>
        <v>46.005619840286784</v>
      </c>
      <c r="AK113" s="19">
        <f t="shared" si="117"/>
        <v>0.16000000000000003</v>
      </c>
      <c r="AL113" s="19">
        <f t="shared" si="118"/>
        <v>6</v>
      </c>
      <c r="AM113" s="19">
        <f t="shared" si="119"/>
        <v>-4.5253341026712883</v>
      </c>
      <c r="AN113" s="19">
        <f t="shared" si="120"/>
        <v>7.5152277903467271</v>
      </c>
      <c r="AO113" s="19">
        <f t="shared" si="121"/>
        <v>-0.64619794078154158</v>
      </c>
      <c r="AP113" s="19">
        <f t="shared" si="122"/>
        <v>-37.024414736827033</v>
      </c>
      <c r="AQ113" s="19">
        <f t="shared" si="137"/>
        <v>60.393819603633212</v>
      </c>
      <c r="AR113" s="19">
        <f t="shared" si="123"/>
        <v>-0.3612931686635546</v>
      </c>
      <c r="AS113" s="19">
        <f t="shared" si="124"/>
        <v>-0.47902739616544721</v>
      </c>
      <c r="AT113" s="4" t="s">
        <v>0</v>
      </c>
      <c r="AU113" s="4">
        <f t="shared" si="125"/>
        <v>2602</v>
      </c>
      <c r="AV113" s="19">
        <f t="shared" si="81"/>
        <v>220.63870683133635</v>
      </c>
      <c r="AW113" s="19">
        <f t="shared" si="82"/>
        <v>45.526592444121334</v>
      </c>
      <c r="AX113" s="8">
        <f t="shared" si="126"/>
        <v>5</v>
      </c>
      <c r="AY113" s="4">
        <f t="shared" si="83"/>
        <v>12</v>
      </c>
      <c r="AZ113" s="8">
        <f t="shared" si="127"/>
        <v>1008.5</v>
      </c>
      <c r="BA113" s="4">
        <f t="shared" si="128"/>
        <v>0</v>
      </c>
      <c r="BB113" s="4">
        <f t="shared" si="129"/>
        <v>0</v>
      </c>
      <c r="BC113" s="4" t="str">
        <f t="shared" si="130"/>
        <v>G0</v>
      </c>
      <c r="BD113" s="4">
        <f t="shared" si="131"/>
        <v>0</v>
      </c>
      <c r="BE113" s="19">
        <f t="shared" si="84"/>
        <v>46.216084413763326</v>
      </c>
      <c r="BF113" s="19">
        <f t="shared" si="132"/>
        <v>2564.5971945110782</v>
      </c>
      <c r="BG113" s="19">
        <f t="shared" si="133"/>
        <v>-175.17671128788376</v>
      </c>
      <c r="BH113" s="1" t="str">
        <f t="shared" si="85"/>
        <v>T,2601,221.4,46.5,5,12,1008.5,0,0,G0,0</v>
      </c>
      <c r="BI113" s="1" t="str">
        <f t="shared" si="86"/>
        <v>T,2602,220.6,45.5,5,12,1008.5,0,0,G0,0</v>
      </c>
      <c r="BJ113" s="1" t="str">
        <f t="shared" si="134"/>
        <v>T,2601,221.4,46.5,5,12,1008.5,0,0,G0,0|T,2602,220.6,45.5,5,12,1008.5,0,0,G0,0|</v>
      </c>
      <c r="BK113" s="1" t="str">
        <f t="shared" si="87"/>
        <v>221.0,46.0,5.0,7.5,0.0,60.4,-37.0,60.4</v>
      </c>
      <c r="BR113" s="108"/>
      <c r="BS113" s="108"/>
    </row>
    <row r="114" spans="1:71" x14ac:dyDescent="0.2">
      <c r="A114" s="4">
        <f t="shared" si="135"/>
        <v>8.5999999999999854</v>
      </c>
      <c r="B114" s="4">
        <f t="shared" si="88"/>
        <v>85.999999999999844</v>
      </c>
      <c r="C114" s="4">
        <f t="shared" si="89"/>
        <v>1</v>
      </c>
      <c r="D114" s="4">
        <v>1</v>
      </c>
      <c r="E114" s="4">
        <f t="shared" si="90"/>
        <v>8.5999999999999854</v>
      </c>
      <c r="F114" s="19">
        <f t="shared" si="91"/>
        <v>221.59999999999991</v>
      </c>
      <c r="G114" s="19">
        <f t="shared" si="92"/>
        <v>-0.28000000000000291</v>
      </c>
      <c r="H114" s="19">
        <f t="shared" si="93"/>
        <v>-0.22400000000000234</v>
      </c>
      <c r="I114" s="19">
        <f t="shared" si="94"/>
        <v>221.59999999999991</v>
      </c>
      <c r="J114" s="19">
        <f t="shared" si="95"/>
        <v>45.526906939364387</v>
      </c>
      <c r="K114" s="19">
        <f t="shared" si="96"/>
        <v>0.16000000000000003</v>
      </c>
      <c r="L114" s="19">
        <f t="shared" si="97"/>
        <v>6</v>
      </c>
      <c r="M114" s="19">
        <f t="shared" si="98"/>
        <v>-5.0444996864662999</v>
      </c>
      <c r="N114" s="19">
        <f t="shared" si="99"/>
        <v>7.8388122242313338</v>
      </c>
      <c r="O114" s="19">
        <f t="shared" si="100"/>
        <v>-0.69909935967008219</v>
      </c>
      <c r="P114" s="19">
        <f t="shared" si="101"/>
        <v>-40.055442769394062</v>
      </c>
      <c r="Q114" s="19">
        <f t="shared" si="136"/>
        <v>60.872532504555608</v>
      </c>
      <c r="R114" s="19">
        <f t="shared" si="102"/>
        <v>0.38611714699883304</v>
      </c>
      <c r="S114" s="19">
        <f t="shared" si="103"/>
        <v>0.45925325126065414</v>
      </c>
      <c r="T114" s="4" t="s">
        <v>0</v>
      </c>
      <c r="U114" s="4">
        <f t="shared" si="104"/>
        <v>2601</v>
      </c>
      <c r="V114" s="19">
        <f t="shared" si="78"/>
        <v>221.98611714699874</v>
      </c>
      <c r="W114" s="19">
        <f t="shared" si="79"/>
        <v>45.986160190625043</v>
      </c>
      <c r="X114" s="8">
        <f t="shared" si="105"/>
        <v>5</v>
      </c>
      <c r="Y114" s="4">
        <f t="shared" si="80"/>
        <v>12</v>
      </c>
      <c r="Z114" s="8">
        <f t="shared" si="106"/>
        <v>1008.6</v>
      </c>
      <c r="AA114" s="4">
        <f t="shared" si="107"/>
        <v>0</v>
      </c>
      <c r="AB114" s="4">
        <f t="shared" si="108"/>
        <v>0</v>
      </c>
      <c r="AC114" s="4" t="str">
        <f t="shared" si="109"/>
        <v>G0</v>
      </c>
      <c r="AD114" s="4">
        <f t="shared" si="110"/>
        <v>0</v>
      </c>
      <c r="AE114" s="4">
        <f t="shared" si="111"/>
        <v>8.5999999999999854</v>
      </c>
      <c r="AF114" s="19">
        <f t="shared" si="112"/>
        <v>221.59999999999991</v>
      </c>
      <c r="AG114" s="19">
        <f t="shared" si="113"/>
        <v>-0.28000000000000291</v>
      </c>
      <c r="AH114" s="19">
        <f t="shared" si="114"/>
        <v>-0.22400000000000234</v>
      </c>
      <c r="AI114" s="19">
        <f t="shared" si="115"/>
        <v>221.59999999999991</v>
      </c>
      <c r="AJ114" s="19">
        <f t="shared" si="116"/>
        <v>45.526906939364387</v>
      </c>
      <c r="AK114" s="19">
        <f t="shared" si="117"/>
        <v>0.16000000000000003</v>
      </c>
      <c r="AL114" s="19">
        <f t="shared" si="118"/>
        <v>6</v>
      </c>
      <c r="AM114" s="19">
        <f t="shared" si="119"/>
        <v>-5.0444996864662999</v>
      </c>
      <c r="AN114" s="19">
        <f t="shared" si="120"/>
        <v>7.8388122242313338</v>
      </c>
      <c r="AO114" s="19">
        <f t="shared" si="121"/>
        <v>-0.69909935967008219</v>
      </c>
      <c r="AP114" s="19">
        <f t="shared" si="122"/>
        <v>-40.055442769394062</v>
      </c>
      <c r="AQ114" s="19">
        <f t="shared" si="137"/>
        <v>60.872532504555608</v>
      </c>
      <c r="AR114" s="19">
        <f t="shared" si="123"/>
        <v>-0.38611714699883304</v>
      </c>
      <c r="AS114" s="19">
        <f t="shared" si="124"/>
        <v>-0.45925325126065414</v>
      </c>
      <c r="AT114" s="4" t="s">
        <v>0</v>
      </c>
      <c r="AU114" s="4">
        <f t="shared" si="125"/>
        <v>2602</v>
      </c>
      <c r="AV114" s="19">
        <f t="shared" si="81"/>
        <v>221.21388285300108</v>
      </c>
      <c r="AW114" s="19">
        <f t="shared" si="82"/>
        <v>45.067653688103732</v>
      </c>
      <c r="AX114" s="8">
        <f t="shared" si="126"/>
        <v>5</v>
      </c>
      <c r="AY114" s="4">
        <f t="shared" si="83"/>
        <v>12</v>
      </c>
      <c r="AZ114" s="8">
        <f t="shared" si="127"/>
        <v>1008.6</v>
      </c>
      <c r="BA114" s="4">
        <f t="shared" si="128"/>
        <v>0</v>
      </c>
      <c r="BB114" s="4">
        <f t="shared" si="129"/>
        <v>0</v>
      </c>
      <c r="BC114" s="4" t="str">
        <f t="shared" si="130"/>
        <v>G0</v>
      </c>
      <c r="BD114" s="4">
        <f t="shared" si="131"/>
        <v>0</v>
      </c>
      <c r="BE114" s="19">
        <f t="shared" si="84"/>
        <v>45.741248837837261</v>
      </c>
      <c r="BF114" s="19">
        <f t="shared" si="132"/>
        <v>2565.1423337576098</v>
      </c>
      <c r="BG114" s="19">
        <f t="shared" si="133"/>
        <v>-175.1648456895432</v>
      </c>
      <c r="BH114" s="1" t="str">
        <f t="shared" si="85"/>
        <v>T,2601,222.0,46.0,5,12,1008.6,0,0,G0,0</v>
      </c>
      <c r="BI114" s="1" t="str">
        <f t="shared" si="86"/>
        <v>T,2602,221.2,45.1,5,12,1008.6,0,0,G0,0</v>
      </c>
      <c r="BJ114" s="1" t="str">
        <f t="shared" si="134"/>
        <v>T,2601,222.0,46.0,5,12,1008.6,0,0,G0,0|T,2602,221.2,45.1,5,12,1008.6,0,0,G0,0|</v>
      </c>
      <c r="BK114" s="1" t="str">
        <f t="shared" si="87"/>
        <v>221.6,45.5,5.0,7.8,0.0,60.9,-40.1,60.9</v>
      </c>
      <c r="BR114" s="108"/>
      <c r="BS114" s="108"/>
    </row>
    <row r="115" spans="1:71" x14ac:dyDescent="0.2">
      <c r="A115" s="4">
        <f t="shared" si="135"/>
        <v>8.6999999999999851</v>
      </c>
      <c r="B115" s="4">
        <f t="shared" si="88"/>
        <v>86.999999999999844</v>
      </c>
      <c r="C115" s="4">
        <f t="shared" si="89"/>
        <v>1</v>
      </c>
      <c r="D115" s="4">
        <v>1</v>
      </c>
      <c r="E115" s="4">
        <f t="shared" si="90"/>
        <v>8.6999999999999851</v>
      </c>
      <c r="F115" s="19">
        <f t="shared" si="91"/>
        <v>222.1999999999999</v>
      </c>
      <c r="G115" s="19">
        <f t="shared" si="92"/>
        <v>-0.26000000000000312</v>
      </c>
      <c r="H115" s="19">
        <f t="shared" si="93"/>
        <v>-0.20800000000000252</v>
      </c>
      <c r="I115" s="19">
        <f t="shared" si="94"/>
        <v>222.1999999999999</v>
      </c>
      <c r="J115" s="19">
        <f t="shared" si="95"/>
        <v>44.997635135775539</v>
      </c>
      <c r="K115" s="19">
        <f t="shared" si="96"/>
        <v>0.16000000000000003</v>
      </c>
      <c r="L115" s="19">
        <f t="shared" si="97"/>
        <v>6</v>
      </c>
      <c r="M115" s="19">
        <f t="shared" si="98"/>
        <v>-5.5362119277685187</v>
      </c>
      <c r="N115" s="19">
        <f t="shared" si="99"/>
        <v>8.1639232302347402</v>
      </c>
      <c r="O115" s="19">
        <f t="shared" si="100"/>
        <v>-0.74521699743512715</v>
      </c>
      <c r="P115" s="19">
        <f t="shared" si="101"/>
        <v>-42.697788774444277</v>
      </c>
      <c r="Q115" s="19">
        <f t="shared" si="136"/>
        <v>61.401804308144456</v>
      </c>
      <c r="R115" s="19">
        <f t="shared" si="102"/>
        <v>0.4068787840090457</v>
      </c>
      <c r="S115" s="19">
        <f t="shared" si="103"/>
        <v>0.44096446015900231</v>
      </c>
      <c r="T115" s="4" t="s">
        <v>0</v>
      </c>
      <c r="U115" s="4">
        <f t="shared" si="104"/>
        <v>2601</v>
      </c>
      <c r="V115" s="19">
        <f t="shared" si="78"/>
        <v>222.60687878400896</v>
      </c>
      <c r="W115" s="19">
        <f t="shared" si="79"/>
        <v>45.438599595934541</v>
      </c>
      <c r="X115" s="8">
        <f t="shared" si="105"/>
        <v>5</v>
      </c>
      <c r="Y115" s="4">
        <f t="shared" si="80"/>
        <v>12</v>
      </c>
      <c r="Z115" s="8">
        <f t="shared" si="106"/>
        <v>1008.6999999999999</v>
      </c>
      <c r="AA115" s="4">
        <f t="shared" si="107"/>
        <v>0</v>
      </c>
      <c r="AB115" s="4">
        <f t="shared" si="108"/>
        <v>0</v>
      </c>
      <c r="AC115" s="4" t="str">
        <f t="shared" si="109"/>
        <v>G0</v>
      </c>
      <c r="AD115" s="4">
        <f t="shared" si="110"/>
        <v>0</v>
      </c>
      <c r="AE115" s="4">
        <f t="shared" si="111"/>
        <v>8.6999999999999851</v>
      </c>
      <c r="AF115" s="19">
        <f t="shared" si="112"/>
        <v>222.1999999999999</v>
      </c>
      <c r="AG115" s="19">
        <f t="shared" si="113"/>
        <v>-0.26000000000000312</v>
      </c>
      <c r="AH115" s="19">
        <f t="shared" si="114"/>
        <v>-0.20800000000000252</v>
      </c>
      <c r="AI115" s="19">
        <f t="shared" si="115"/>
        <v>222.1999999999999</v>
      </c>
      <c r="AJ115" s="19">
        <f t="shared" si="116"/>
        <v>44.997635135775539</v>
      </c>
      <c r="AK115" s="19">
        <f t="shared" si="117"/>
        <v>0.16000000000000003</v>
      </c>
      <c r="AL115" s="19">
        <f t="shared" si="118"/>
        <v>6</v>
      </c>
      <c r="AM115" s="19">
        <f t="shared" si="119"/>
        <v>-5.5362119277685187</v>
      </c>
      <c r="AN115" s="19">
        <f t="shared" si="120"/>
        <v>8.1639232302347402</v>
      </c>
      <c r="AO115" s="19">
        <f t="shared" si="121"/>
        <v>-0.74521699743512715</v>
      </c>
      <c r="AP115" s="19">
        <f t="shared" si="122"/>
        <v>-42.697788774444277</v>
      </c>
      <c r="AQ115" s="19">
        <f t="shared" si="137"/>
        <v>61.401804308144456</v>
      </c>
      <c r="AR115" s="19">
        <f t="shared" si="123"/>
        <v>-0.4068787840090457</v>
      </c>
      <c r="AS115" s="19">
        <f t="shared" si="124"/>
        <v>-0.44096446015900231</v>
      </c>
      <c r="AT115" s="4" t="s">
        <v>0</v>
      </c>
      <c r="AU115" s="4">
        <f t="shared" si="125"/>
        <v>2602</v>
      </c>
      <c r="AV115" s="19">
        <f t="shared" si="81"/>
        <v>221.79312121599085</v>
      </c>
      <c r="AW115" s="19">
        <f t="shared" si="82"/>
        <v>44.556670675616537</v>
      </c>
      <c r="AX115" s="8">
        <f t="shared" si="126"/>
        <v>5</v>
      </c>
      <c r="AY115" s="4">
        <f t="shared" si="83"/>
        <v>12</v>
      </c>
      <c r="AZ115" s="8">
        <f t="shared" si="127"/>
        <v>1008.6999999999999</v>
      </c>
      <c r="BA115" s="4">
        <f t="shared" si="128"/>
        <v>0</v>
      </c>
      <c r="BB115" s="4">
        <f t="shared" si="129"/>
        <v>0</v>
      </c>
      <c r="BC115" s="4" t="str">
        <f t="shared" si="130"/>
        <v>G0</v>
      </c>
      <c r="BD115" s="4">
        <f t="shared" si="131"/>
        <v>0</v>
      </c>
      <c r="BE115" s="19">
        <f t="shared" si="84"/>
        <v>45.216359037066816</v>
      </c>
      <c r="BF115" s="19">
        <f t="shared" si="132"/>
        <v>2565.7368242753519</v>
      </c>
      <c r="BG115" s="19">
        <f t="shared" si="133"/>
        <v>-175.1529873375905</v>
      </c>
      <c r="BH115" s="1" t="str">
        <f t="shared" si="85"/>
        <v>T,2601,222.6,45.4,5,12,1008.7,0,0,G0,0</v>
      </c>
      <c r="BI115" s="1" t="str">
        <f t="shared" si="86"/>
        <v>T,2602,221.8,44.6,5,12,1008.7,0,0,G0,0</v>
      </c>
      <c r="BJ115" s="1" t="str">
        <f t="shared" si="134"/>
        <v>T,2601,222.6,45.4,5,12,1008.7,0,0,G0,0|T,2602,221.8,44.6,5,12,1008.7,0,0,G0,0|</v>
      </c>
      <c r="BK115" s="1" t="str">
        <f t="shared" si="87"/>
        <v>222.2,45.0,5.0,8.2,0.0,61.4,-42.7,61.4</v>
      </c>
      <c r="BR115" s="108"/>
      <c r="BS115" s="108"/>
    </row>
    <row r="116" spans="1:71" x14ac:dyDescent="0.2">
      <c r="A116" s="4">
        <f t="shared" si="135"/>
        <v>8.7999999999999847</v>
      </c>
      <c r="B116" s="4">
        <f t="shared" si="88"/>
        <v>87.999999999999844</v>
      </c>
      <c r="C116" s="4">
        <f t="shared" si="89"/>
        <v>1</v>
      </c>
      <c r="D116" s="4">
        <v>1</v>
      </c>
      <c r="E116" s="4">
        <f t="shared" si="90"/>
        <v>8.7999999999999847</v>
      </c>
      <c r="F116" s="19">
        <f t="shared" si="91"/>
        <v>222.7999999999999</v>
      </c>
      <c r="G116" s="19">
        <f t="shared" si="92"/>
        <v>-0.2400000000000031</v>
      </c>
      <c r="H116" s="19">
        <f t="shared" si="93"/>
        <v>-0.1920000000000025</v>
      </c>
      <c r="I116" s="19">
        <f t="shared" si="94"/>
        <v>222.7999999999999</v>
      </c>
      <c r="J116" s="19">
        <f t="shared" si="95"/>
        <v>44.420637991345778</v>
      </c>
      <c r="K116" s="19">
        <f t="shared" si="96"/>
        <v>0.16000000000000003</v>
      </c>
      <c r="L116" s="19">
        <f t="shared" si="97"/>
        <v>6</v>
      </c>
      <c r="M116" s="19">
        <f t="shared" si="98"/>
        <v>-5.9987248179238932</v>
      </c>
      <c r="N116" s="19">
        <f t="shared" si="99"/>
        <v>8.4843797322595158</v>
      </c>
      <c r="O116" s="19">
        <f t="shared" si="100"/>
        <v>-0.78529188693135243</v>
      </c>
      <c r="P116" s="19">
        <f t="shared" si="101"/>
        <v>-44.993910807031142</v>
      </c>
      <c r="Q116" s="19">
        <f t="shared" si="136"/>
        <v>61.978801452574217</v>
      </c>
      <c r="R116" s="19">
        <f t="shared" si="102"/>
        <v>0.42421897703013423</v>
      </c>
      <c r="S116" s="19">
        <f t="shared" si="103"/>
        <v>0.42430915560179278</v>
      </c>
      <c r="T116" s="4" t="s">
        <v>0</v>
      </c>
      <c r="U116" s="4">
        <f t="shared" si="104"/>
        <v>2601</v>
      </c>
      <c r="V116" s="19">
        <f t="shared" si="78"/>
        <v>223.22421897703003</v>
      </c>
      <c r="W116" s="19">
        <f t="shared" si="79"/>
        <v>44.844947146947568</v>
      </c>
      <c r="X116" s="8">
        <f t="shared" si="105"/>
        <v>5</v>
      </c>
      <c r="Y116" s="4">
        <f t="shared" si="80"/>
        <v>12</v>
      </c>
      <c r="Z116" s="8">
        <f t="shared" si="106"/>
        <v>1008.8</v>
      </c>
      <c r="AA116" s="4">
        <f t="shared" si="107"/>
        <v>0</v>
      </c>
      <c r="AB116" s="4">
        <f t="shared" si="108"/>
        <v>0</v>
      </c>
      <c r="AC116" s="4" t="str">
        <f t="shared" si="109"/>
        <v>G0</v>
      </c>
      <c r="AD116" s="4">
        <f t="shared" si="110"/>
        <v>0</v>
      </c>
      <c r="AE116" s="4">
        <f t="shared" si="111"/>
        <v>8.7999999999999847</v>
      </c>
      <c r="AF116" s="19">
        <f t="shared" si="112"/>
        <v>222.7999999999999</v>
      </c>
      <c r="AG116" s="19">
        <f t="shared" si="113"/>
        <v>-0.2400000000000031</v>
      </c>
      <c r="AH116" s="19">
        <f t="shared" si="114"/>
        <v>-0.1920000000000025</v>
      </c>
      <c r="AI116" s="19">
        <f t="shared" si="115"/>
        <v>222.7999999999999</v>
      </c>
      <c r="AJ116" s="19">
        <f t="shared" si="116"/>
        <v>44.420637991345778</v>
      </c>
      <c r="AK116" s="19">
        <f t="shared" si="117"/>
        <v>0.16000000000000003</v>
      </c>
      <c r="AL116" s="19">
        <f t="shared" si="118"/>
        <v>6</v>
      </c>
      <c r="AM116" s="19">
        <f t="shared" si="119"/>
        <v>-5.9987248179238932</v>
      </c>
      <c r="AN116" s="19">
        <f t="shared" si="120"/>
        <v>8.4843797322595158</v>
      </c>
      <c r="AO116" s="19">
        <f t="shared" si="121"/>
        <v>-0.78529188693135243</v>
      </c>
      <c r="AP116" s="19">
        <f t="shared" si="122"/>
        <v>-44.993910807031142</v>
      </c>
      <c r="AQ116" s="19">
        <f t="shared" si="137"/>
        <v>61.978801452574217</v>
      </c>
      <c r="AR116" s="19">
        <f t="shared" si="123"/>
        <v>-0.42421897703013423</v>
      </c>
      <c r="AS116" s="19">
        <f t="shared" si="124"/>
        <v>-0.42430915560179278</v>
      </c>
      <c r="AT116" s="4" t="s">
        <v>0</v>
      </c>
      <c r="AU116" s="4">
        <f t="shared" si="125"/>
        <v>2602</v>
      </c>
      <c r="AV116" s="19">
        <f t="shared" si="81"/>
        <v>222.37578102296976</v>
      </c>
      <c r="AW116" s="19">
        <f t="shared" si="82"/>
        <v>43.996328835743988</v>
      </c>
      <c r="AX116" s="8">
        <f t="shared" si="126"/>
        <v>5</v>
      </c>
      <c r="AY116" s="4">
        <f t="shared" si="83"/>
        <v>12</v>
      </c>
      <c r="AZ116" s="8">
        <f t="shared" si="127"/>
        <v>1008.8</v>
      </c>
      <c r="BA116" s="4">
        <f t="shared" si="128"/>
        <v>0</v>
      </c>
      <c r="BB116" s="4">
        <f t="shared" si="129"/>
        <v>0</v>
      </c>
      <c r="BC116" s="4" t="str">
        <f t="shared" si="130"/>
        <v>G0</v>
      </c>
      <c r="BD116" s="4">
        <f t="shared" si="131"/>
        <v>0</v>
      </c>
      <c r="BE116" s="19">
        <f t="shared" si="84"/>
        <v>44.644256913974516</v>
      </c>
      <c r="BF116" s="19">
        <f t="shared" si="132"/>
        <v>2566.3776406653878</v>
      </c>
      <c r="BG116" s="19">
        <f t="shared" si="133"/>
        <v>-175.14114552914052</v>
      </c>
      <c r="BH116" s="1" t="str">
        <f t="shared" si="85"/>
        <v>T,2601,223.2,44.8,5,12,1008.8,0,0,G0,0</v>
      </c>
      <c r="BI116" s="1" t="str">
        <f t="shared" si="86"/>
        <v>T,2602,222.4,44.0,5,12,1008.8,0,0,G0,0</v>
      </c>
      <c r="BJ116" s="1" t="str">
        <f t="shared" si="134"/>
        <v>T,2601,223.2,44.8,5,12,1008.8,0,0,G0,0|T,2602,222.4,44.0,5,12,1008.8,0,0,G0,0|</v>
      </c>
      <c r="BK116" s="1" t="str">
        <f t="shared" si="87"/>
        <v>222.8,44.4,5.0,8.5,0.0,62.0,-45.0,62.0</v>
      </c>
      <c r="BR116" s="108"/>
      <c r="BS116" s="108"/>
    </row>
    <row r="117" spans="1:71" x14ac:dyDescent="0.2">
      <c r="A117" s="4">
        <f t="shared" si="135"/>
        <v>8.8999999999999844</v>
      </c>
      <c r="B117" s="4">
        <f t="shared" si="88"/>
        <v>88.999999999999844</v>
      </c>
      <c r="C117" s="4">
        <f t="shared" si="89"/>
        <v>1</v>
      </c>
      <c r="D117" s="4">
        <v>1</v>
      </c>
      <c r="E117" s="4">
        <f t="shared" si="90"/>
        <v>8.8999999999999844</v>
      </c>
      <c r="F117" s="19">
        <f t="shared" si="91"/>
        <v>223.39999999999992</v>
      </c>
      <c r="G117" s="19">
        <f t="shared" si="92"/>
        <v>-0.22000000000000242</v>
      </c>
      <c r="H117" s="19">
        <f t="shared" si="93"/>
        <v>-0.17600000000000193</v>
      </c>
      <c r="I117" s="19">
        <f t="shared" si="94"/>
        <v>223.39999999999992</v>
      </c>
      <c r="J117" s="19">
        <f t="shared" si="95"/>
        <v>43.798918040423501</v>
      </c>
      <c r="K117" s="19">
        <f t="shared" si="96"/>
        <v>0.16000000000000003</v>
      </c>
      <c r="L117" s="19">
        <f t="shared" si="97"/>
        <v>6</v>
      </c>
      <c r="M117" s="19">
        <f t="shared" si="98"/>
        <v>-6.4304055600192562</v>
      </c>
      <c r="N117" s="19">
        <f t="shared" si="99"/>
        <v>8.7948914527881783</v>
      </c>
      <c r="O117" s="19">
        <f t="shared" si="100"/>
        <v>-0.82000955851978352</v>
      </c>
      <c r="P117" s="19">
        <f t="shared" si="101"/>
        <v>-46.98308686356949</v>
      </c>
      <c r="Q117" s="19">
        <f t="shared" si="136"/>
        <v>62.600521403496494</v>
      </c>
      <c r="R117" s="19">
        <f t="shared" si="102"/>
        <v>0.43869141043104098</v>
      </c>
      <c r="S117" s="19">
        <f t="shared" si="103"/>
        <v>0.40932853115074191</v>
      </c>
      <c r="T117" s="4" t="s">
        <v>0</v>
      </c>
      <c r="U117" s="4">
        <f t="shared" si="104"/>
        <v>2601</v>
      </c>
      <c r="V117" s="19">
        <f t="shared" si="78"/>
        <v>223.83869141043095</v>
      </c>
      <c r="W117" s="19">
        <f t="shared" si="79"/>
        <v>44.208246571574243</v>
      </c>
      <c r="X117" s="8">
        <f t="shared" si="105"/>
        <v>5</v>
      </c>
      <c r="Y117" s="4">
        <f t="shared" si="80"/>
        <v>12</v>
      </c>
      <c r="Z117" s="8">
        <f t="shared" si="106"/>
        <v>1008.9</v>
      </c>
      <c r="AA117" s="4">
        <f t="shared" si="107"/>
        <v>0</v>
      </c>
      <c r="AB117" s="4">
        <f t="shared" si="108"/>
        <v>0</v>
      </c>
      <c r="AC117" s="4" t="str">
        <f t="shared" si="109"/>
        <v>G0</v>
      </c>
      <c r="AD117" s="4">
        <f t="shared" si="110"/>
        <v>0</v>
      </c>
      <c r="AE117" s="4">
        <f t="shared" si="111"/>
        <v>8.8999999999999844</v>
      </c>
      <c r="AF117" s="19">
        <f t="shared" si="112"/>
        <v>223.39999999999992</v>
      </c>
      <c r="AG117" s="19">
        <f t="shared" si="113"/>
        <v>-0.22000000000000242</v>
      </c>
      <c r="AH117" s="19">
        <f t="shared" si="114"/>
        <v>-0.17600000000000193</v>
      </c>
      <c r="AI117" s="19">
        <f t="shared" si="115"/>
        <v>223.39999999999992</v>
      </c>
      <c r="AJ117" s="19">
        <f t="shared" si="116"/>
        <v>43.798918040423501</v>
      </c>
      <c r="AK117" s="19">
        <f t="shared" si="117"/>
        <v>0.16000000000000003</v>
      </c>
      <c r="AL117" s="19">
        <f t="shared" si="118"/>
        <v>6</v>
      </c>
      <c r="AM117" s="19">
        <f t="shared" si="119"/>
        <v>-6.4304055600192562</v>
      </c>
      <c r="AN117" s="19">
        <f t="shared" si="120"/>
        <v>8.7948914527881783</v>
      </c>
      <c r="AO117" s="19">
        <f t="shared" si="121"/>
        <v>-0.82000955851978352</v>
      </c>
      <c r="AP117" s="19">
        <f t="shared" si="122"/>
        <v>-46.98308686356949</v>
      </c>
      <c r="AQ117" s="19">
        <f t="shared" si="137"/>
        <v>62.600521403496494</v>
      </c>
      <c r="AR117" s="19">
        <f t="shared" si="123"/>
        <v>-0.43869141043104098</v>
      </c>
      <c r="AS117" s="19">
        <f t="shared" si="124"/>
        <v>-0.40932853115074191</v>
      </c>
      <c r="AT117" s="4" t="s">
        <v>0</v>
      </c>
      <c r="AU117" s="4">
        <f t="shared" si="125"/>
        <v>2602</v>
      </c>
      <c r="AV117" s="19">
        <f t="shared" si="81"/>
        <v>222.96130858956889</v>
      </c>
      <c r="AW117" s="19">
        <f t="shared" si="82"/>
        <v>43.38958950927276</v>
      </c>
      <c r="AX117" s="8">
        <f t="shared" si="126"/>
        <v>5</v>
      </c>
      <c r="AY117" s="4">
        <f t="shared" si="83"/>
        <v>12</v>
      </c>
      <c r="AZ117" s="8">
        <f t="shared" si="127"/>
        <v>1008.9</v>
      </c>
      <c r="BA117" s="4">
        <f t="shared" si="128"/>
        <v>0</v>
      </c>
      <c r="BB117" s="4">
        <f t="shared" si="129"/>
        <v>0</v>
      </c>
      <c r="BC117" s="4" t="str">
        <f t="shared" si="130"/>
        <v>G0</v>
      </c>
      <c r="BD117" s="4">
        <f t="shared" si="131"/>
        <v>0</v>
      </c>
      <c r="BE117" s="19">
        <f t="shared" si="84"/>
        <v>44.027954389669297</v>
      </c>
      <c r="BF117" s="19">
        <f t="shared" si="132"/>
        <v>2567.0617027933977</v>
      </c>
      <c r="BG117" s="19">
        <f t="shared" si="133"/>
        <v>-175.1293274376406</v>
      </c>
      <c r="BH117" s="1" t="str">
        <f t="shared" si="85"/>
        <v>T,2601,223.8,44.2,5,12,1008.9,0,0,G0,0</v>
      </c>
      <c r="BI117" s="1" t="str">
        <f t="shared" si="86"/>
        <v>T,2602,223.0,43.4,5,12,1008.9,0,0,G0,0</v>
      </c>
      <c r="BJ117" s="1" t="str">
        <f t="shared" si="134"/>
        <v>T,2601,223.8,44.2,5,12,1008.9,0,0,G0,0|T,2602,223.0,43.4,5,12,1008.9,0,0,G0,0|</v>
      </c>
      <c r="BK117" s="1" t="str">
        <f t="shared" si="87"/>
        <v>223.4,43.8,5.0,8.8,0.0,62.6,-47.0,62.6</v>
      </c>
      <c r="BR117" s="108"/>
      <c r="BS117" s="108"/>
    </row>
    <row r="118" spans="1:71" x14ac:dyDescent="0.2">
      <c r="A118" s="4">
        <f t="shared" si="135"/>
        <v>8.999999999999984</v>
      </c>
      <c r="B118" s="4">
        <f t="shared" si="88"/>
        <v>89.999999999999829</v>
      </c>
      <c r="C118" s="4">
        <f t="shared" si="89"/>
        <v>1</v>
      </c>
      <c r="D118" s="4">
        <v>1</v>
      </c>
      <c r="E118" s="4">
        <f t="shared" si="90"/>
        <v>8.999999999999984</v>
      </c>
      <c r="F118" s="19">
        <f t="shared" si="91"/>
        <v>223.99999999999989</v>
      </c>
      <c r="G118" s="19">
        <f t="shared" si="92"/>
        <v>-0.20000000000000373</v>
      </c>
      <c r="H118" s="19">
        <f t="shared" si="93"/>
        <v>-0.160000000000003</v>
      </c>
      <c r="I118" s="19">
        <f t="shared" si="94"/>
        <v>223.99999999999989</v>
      </c>
      <c r="J118" s="19">
        <f t="shared" si="95"/>
        <v>43.135635280199807</v>
      </c>
      <c r="K118" s="19">
        <f t="shared" si="96"/>
        <v>0.16000000000000003</v>
      </c>
      <c r="L118" s="19">
        <f t="shared" si="97"/>
        <v>6</v>
      </c>
      <c r="M118" s="19">
        <f t="shared" si="98"/>
        <v>-6.8297382893976897</v>
      </c>
      <c r="N118" s="19">
        <f t="shared" si="99"/>
        <v>9.0909474259652878</v>
      </c>
      <c r="O118" s="19">
        <f t="shared" si="100"/>
        <v>-0.84998127048524386</v>
      </c>
      <c r="P118" s="19">
        <f t="shared" si="101"/>
        <v>-48.700339463972121</v>
      </c>
      <c r="Q118" s="19">
        <f t="shared" si="136"/>
        <v>63.263804163720188</v>
      </c>
      <c r="R118" s="19">
        <f t="shared" si="102"/>
        <v>0.45076082630667064</v>
      </c>
      <c r="S118" s="19">
        <f t="shared" si="103"/>
        <v>0.39599833013199365</v>
      </c>
      <c r="T118" s="4" t="s">
        <v>0</v>
      </c>
      <c r="U118" s="4">
        <f t="shared" si="104"/>
        <v>2601</v>
      </c>
      <c r="V118" s="19">
        <f t="shared" si="78"/>
        <v>224.45076082630655</v>
      </c>
      <c r="W118" s="19">
        <f t="shared" si="79"/>
        <v>43.531633610331802</v>
      </c>
      <c r="X118" s="8">
        <f t="shared" si="105"/>
        <v>5</v>
      </c>
      <c r="Y118" s="4">
        <f t="shared" si="80"/>
        <v>12</v>
      </c>
      <c r="Z118" s="8">
        <f t="shared" si="106"/>
        <v>1009</v>
      </c>
      <c r="AA118" s="4">
        <f t="shared" si="107"/>
        <v>0</v>
      </c>
      <c r="AB118" s="4">
        <f t="shared" si="108"/>
        <v>0</v>
      </c>
      <c r="AC118" s="4" t="str">
        <f t="shared" si="109"/>
        <v>G0</v>
      </c>
      <c r="AD118" s="4">
        <f t="shared" si="110"/>
        <v>0</v>
      </c>
      <c r="AE118" s="4">
        <f t="shared" si="111"/>
        <v>8.999999999999984</v>
      </c>
      <c r="AF118" s="19">
        <f t="shared" si="112"/>
        <v>223.99999999999989</v>
      </c>
      <c r="AG118" s="19">
        <f t="shared" si="113"/>
        <v>-0.20000000000000373</v>
      </c>
      <c r="AH118" s="19">
        <f t="shared" si="114"/>
        <v>-0.160000000000003</v>
      </c>
      <c r="AI118" s="19">
        <f t="shared" si="115"/>
        <v>223.99999999999989</v>
      </c>
      <c r="AJ118" s="19">
        <f t="shared" si="116"/>
        <v>43.135635280199807</v>
      </c>
      <c r="AK118" s="19">
        <f t="shared" si="117"/>
        <v>0.16000000000000003</v>
      </c>
      <c r="AL118" s="19">
        <f t="shared" si="118"/>
        <v>6</v>
      </c>
      <c r="AM118" s="19">
        <f t="shared" si="119"/>
        <v>-6.8297382893976897</v>
      </c>
      <c r="AN118" s="19">
        <f t="shared" si="120"/>
        <v>9.0909474259652878</v>
      </c>
      <c r="AO118" s="19">
        <f t="shared" si="121"/>
        <v>-0.84998127048524386</v>
      </c>
      <c r="AP118" s="19">
        <f t="shared" si="122"/>
        <v>-48.700339463972121</v>
      </c>
      <c r="AQ118" s="19">
        <f t="shared" si="137"/>
        <v>63.263804163720188</v>
      </c>
      <c r="AR118" s="19">
        <f t="shared" si="123"/>
        <v>-0.45076082630667064</v>
      </c>
      <c r="AS118" s="19">
        <f t="shared" si="124"/>
        <v>-0.39599833013199365</v>
      </c>
      <c r="AT118" s="4" t="s">
        <v>0</v>
      </c>
      <c r="AU118" s="4">
        <f t="shared" si="125"/>
        <v>2602</v>
      </c>
      <c r="AV118" s="19">
        <f t="shared" si="81"/>
        <v>223.54923917369322</v>
      </c>
      <c r="AW118" s="19">
        <f t="shared" si="82"/>
        <v>42.739636950067812</v>
      </c>
      <c r="AX118" s="8">
        <f t="shared" si="126"/>
        <v>5</v>
      </c>
      <c r="AY118" s="4">
        <f t="shared" si="83"/>
        <v>12</v>
      </c>
      <c r="AZ118" s="8">
        <f t="shared" si="127"/>
        <v>1009</v>
      </c>
      <c r="BA118" s="4">
        <f t="shared" si="128"/>
        <v>0</v>
      </c>
      <c r="BB118" s="4">
        <f t="shared" si="129"/>
        <v>0</v>
      </c>
      <c r="BC118" s="4" t="str">
        <f t="shared" si="130"/>
        <v>G0</v>
      </c>
      <c r="BD118" s="4">
        <f t="shared" si="131"/>
        <v>0</v>
      </c>
      <c r="BE118" s="19">
        <f t="shared" si="84"/>
        <v>43.370621712591976</v>
      </c>
      <c r="BF118" s="19">
        <f t="shared" si="132"/>
        <v>2567.7858461639703</v>
      </c>
      <c r="BG118" s="19">
        <f t="shared" si="133"/>
        <v>-175.1175380178598</v>
      </c>
      <c r="BH118" s="1" t="str">
        <f t="shared" si="85"/>
        <v>T,2601,224.5,43.5,5,12,1009.0,0,0,G0,0</v>
      </c>
      <c r="BI118" s="1" t="str">
        <f t="shared" si="86"/>
        <v>T,2602,223.5,42.7,5,12,1009.0,0,0,G0,0</v>
      </c>
      <c r="BJ118" s="1" t="str">
        <f t="shared" si="134"/>
        <v>T,2601,224.5,43.5,5,12,1009.0,0,0,G0,0|T,2602,223.5,42.7,5,12,1009.0,0,0,G0,0|</v>
      </c>
      <c r="BK118" s="1" t="str">
        <f t="shared" si="87"/>
        <v>224.0,43.1,5.0,9.1,0.0,63.3,-48.7,63.3</v>
      </c>
      <c r="BR118" s="108"/>
      <c r="BS118" s="108"/>
    </row>
    <row r="119" spans="1:71" x14ac:dyDescent="0.2">
      <c r="A119" s="4">
        <f t="shared" si="135"/>
        <v>9.0999999999999837</v>
      </c>
      <c r="B119" s="4">
        <f t="shared" si="88"/>
        <v>90.999999999999829</v>
      </c>
      <c r="C119" s="4">
        <f t="shared" si="89"/>
        <v>1</v>
      </c>
      <c r="D119" s="4">
        <v>1</v>
      </c>
      <c r="E119" s="4">
        <f t="shared" si="90"/>
        <v>9.0999999999999837</v>
      </c>
      <c r="F119" s="19">
        <f t="shared" si="91"/>
        <v>224.59999999999991</v>
      </c>
      <c r="G119" s="19">
        <f t="shared" si="92"/>
        <v>-0.18000000000000305</v>
      </c>
      <c r="H119" s="19">
        <f t="shared" si="93"/>
        <v>-0.14400000000000243</v>
      </c>
      <c r="I119" s="19">
        <f t="shared" si="94"/>
        <v>224.59999999999991</v>
      </c>
      <c r="J119" s="19">
        <f t="shared" si="95"/>
        <v>42.434095303858527</v>
      </c>
      <c r="K119" s="19">
        <f t="shared" si="96"/>
        <v>0.16000000000000003</v>
      </c>
      <c r="L119" s="19">
        <f t="shared" si="97"/>
        <v>6</v>
      </c>
      <c r="M119" s="19">
        <f t="shared" si="98"/>
        <v>-7.1953274965329035</v>
      </c>
      <c r="N119" s="19">
        <f t="shared" si="99"/>
        <v>9.3687105720244386</v>
      </c>
      <c r="O119" s="19">
        <f t="shared" si="100"/>
        <v>-0.8757387682535378</v>
      </c>
      <c r="P119" s="19">
        <f t="shared" si="101"/>
        <v>-50.176135376912995</v>
      </c>
      <c r="Q119" s="19">
        <f t="shared" si="136"/>
        <v>63.965344140061468</v>
      </c>
      <c r="R119" s="19">
        <f t="shared" si="102"/>
        <v>0.46081010452080395</v>
      </c>
      <c r="S119" s="19">
        <f t="shared" si="103"/>
        <v>0.38425778791265341</v>
      </c>
      <c r="T119" s="4" t="s">
        <v>0</v>
      </c>
      <c r="U119" s="4">
        <f t="shared" si="104"/>
        <v>2601</v>
      </c>
      <c r="V119" s="19">
        <f t="shared" si="78"/>
        <v>225.06081010452073</v>
      </c>
      <c r="W119" s="19">
        <f t="shared" si="79"/>
        <v>42.818353091771179</v>
      </c>
      <c r="X119" s="8">
        <f t="shared" si="105"/>
        <v>5</v>
      </c>
      <c r="Y119" s="4">
        <f t="shared" si="80"/>
        <v>12</v>
      </c>
      <c r="Z119" s="8">
        <f t="shared" si="106"/>
        <v>1009.1</v>
      </c>
      <c r="AA119" s="4">
        <f t="shared" si="107"/>
        <v>0</v>
      </c>
      <c r="AB119" s="4">
        <f t="shared" si="108"/>
        <v>0</v>
      </c>
      <c r="AC119" s="4" t="str">
        <f t="shared" si="109"/>
        <v>G0</v>
      </c>
      <c r="AD119" s="4">
        <f t="shared" si="110"/>
        <v>0</v>
      </c>
      <c r="AE119" s="4">
        <f t="shared" si="111"/>
        <v>9.0999999999999837</v>
      </c>
      <c r="AF119" s="19">
        <f t="shared" si="112"/>
        <v>224.59999999999991</v>
      </c>
      <c r="AG119" s="19">
        <f t="shared" si="113"/>
        <v>-0.18000000000000305</v>
      </c>
      <c r="AH119" s="19">
        <f t="shared" si="114"/>
        <v>-0.14400000000000243</v>
      </c>
      <c r="AI119" s="19">
        <f t="shared" si="115"/>
        <v>224.59999999999991</v>
      </c>
      <c r="AJ119" s="19">
        <f t="shared" si="116"/>
        <v>42.434095303858527</v>
      </c>
      <c r="AK119" s="19">
        <f t="shared" si="117"/>
        <v>0.16000000000000003</v>
      </c>
      <c r="AL119" s="19">
        <f t="shared" si="118"/>
        <v>6</v>
      </c>
      <c r="AM119" s="19">
        <f t="shared" si="119"/>
        <v>-7.1953274965329035</v>
      </c>
      <c r="AN119" s="19">
        <f t="shared" si="120"/>
        <v>9.3687105720244386</v>
      </c>
      <c r="AO119" s="19">
        <f t="shared" si="121"/>
        <v>-0.8757387682535378</v>
      </c>
      <c r="AP119" s="19">
        <f t="shared" si="122"/>
        <v>-50.176135376912995</v>
      </c>
      <c r="AQ119" s="19">
        <f t="shared" si="137"/>
        <v>63.965344140061468</v>
      </c>
      <c r="AR119" s="19">
        <f t="shared" si="123"/>
        <v>-0.46081010452080395</v>
      </c>
      <c r="AS119" s="19">
        <f t="shared" si="124"/>
        <v>-0.38425778791265341</v>
      </c>
      <c r="AT119" s="4" t="s">
        <v>0</v>
      </c>
      <c r="AU119" s="4">
        <f t="shared" si="125"/>
        <v>2602</v>
      </c>
      <c r="AV119" s="19">
        <f t="shared" si="81"/>
        <v>224.13918989547909</v>
      </c>
      <c r="AW119" s="19">
        <f t="shared" si="82"/>
        <v>42.049837515945875</v>
      </c>
      <c r="AX119" s="8">
        <f t="shared" si="126"/>
        <v>5</v>
      </c>
      <c r="AY119" s="4">
        <f t="shared" si="83"/>
        <v>12</v>
      </c>
      <c r="AZ119" s="8">
        <f t="shared" si="127"/>
        <v>1009.1</v>
      </c>
      <c r="BA119" s="4">
        <f t="shared" si="128"/>
        <v>0</v>
      </c>
      <c r="BB119" s="4">
        <f t="shared" si="129"/>
        <v>0</v>
      </c>
      <c r="BC119" s="4" t="str">
        <f t="shared" si="130"/>
        <v>G0</v>
      </c>
      <c r="BD119" s="4">
        <f t="shared" si="131"/>
        <v>0</v>
      </c>
      <c r="BE119" s="19">
        <f t="shared" si="84"/>
        <v>42.675575377019982</v>
      </c>
      <c r="BF119" s="19">
        <f t="shared" si="132"/>
        <v>2568.5468044051604</v>
      </c>
      <c r="BG119" s="19">
        <f t="shared" si="133"/>
        <v>-175.10578013127184</v>
      </c>
      <c r="BH119" s="1" t="str">
        <f t="shared" si="85"/>
        <v>T,2601,225.1,42.8,5,12,1009.1,0,0,G0,0</v>
      </c>
      <c r="BI119" s="1" t="str">
        <f t="shared" si="86"/>
        <v>T,2602,224.1,42.0,5,12,1009.1,0,0,G0,0</v>
      </c>
      <c r="BJ119" s="1" t="str">
        <f t="shared" si="134"/>
        <v>T,2601,225.1,42.8,5,12,1009.1,0,0,G0,0|T,2602,224.1,42.0,5,12,1009.1,0,0,G0,0|</v>
      </c>
      <c r="BK119" s="1" t="str">
        <f t="shared" si="87"/>
        <v>224.6,42.4,5.0,9.4,0.0,64.0,-50.2,64.0</v>
      </c>
      <c r="BR119" s="108"/>
      <c r="BS119" s="108"/>
    </row>
    <row r="120" spans="1:71" x14ac:dyDescent="0.2">
      <c r="A120" s="4">
        <f t="shared" si="135"/>
        <v>9.1999999999999833</v>
      </c>
      <c r="B120" s="4">
        <f t="shared" si="88"/>
        <v>91.999999999999829</v>
      </c>
      <c r="C120" s="4">
        <f t="shared" si="89"/>
        <v>1</v>
      </c>
      <c r="D120" s="4">
        <v>1</v>
      </c>
      <c r="E120" s="4">
        <f t="shared" si="90"/>
        <v>9.1999999999999833</v>
      </c>
      <c r="F120" s="19">
        <f t="shared" si="91"/>
        <v>225.1999999999999</v>
      </c>
      <c r="G120" s="19">
        <f t="shared" si="92"/>
        <v>-0.16000000000000303</v>
      </c>
      <c r="H120" s="19">
        <f t="shared" si="93"/>
        <v>-0.12800000000000242</v>
      </c>
      <c r="I120" s="19">
        <f t="shared" si="94"/>
        <v>225.1999999999999</v>
      </c>
      <c r="J120" s="19">
        <f t="shared" si="95"/>
        <v>41.697737106321618</v>
      </c>
      <c r="K120" s="19">
        <f t="shared" si="96"/>
        <v>0.16000000000000003</v>
      </c>
      <c r="L120" s="19">
        <f t="shared" si="97"/>
        <v>6</v>
      </c>
      <c r="M120" s="19">
        <f t="shared" si="98"/>
        <v>-7.5259011522619206</v>
      </c>
      <c r="N120" s="19">
        <f t="shared" si="99"/>
        <v>9.6249253583400485</v>
      </c>
      <c r="O120" s="19">
        <f t="shared" si="100"/>
        <v>-0.89773647076813468</v>
      </c>
      <c r="P120" s="19">
        <f t="shared" si="101"/>
        <v>-51.436510889983715</v>
      </c>
      <c r="Q120" s="19">
        <f t="shared" si="136"/>
        <v>64.701702337598377</v>
      </c>
      <c r="R120" s="19">
        <f t="shared" si="102"/>
        <v>0.46915072306970285</v>
      </c>
      <c r="S120" s="19">
        <f t="shared" si="103"/>
        <v>0.37402887461153983</v>
      </c>
      <c r="T120" s="4" t="s">
        <v>0</v>
      </c>
      <c r="U120" s="4">
        <f t="shared" si="104"/>
        <v>2601</v>
      </c>
      <c r="V120" s="19">
        <f t="shared" si="78"/>
        <v>225.66915072306961</v>
      </c>
      <c r="W120" s="19">
        <f t="shared" si="79"/>
        <v>42.071765980933158</v>
      </c>
      <c r="X120" s="8">
        <f t="shared" si="105"/>
        <v>5</v>
      </c>
      <c r="Y120" s="4">
        <f t="shared" si="80"/>
        <v>12</v>
      </c>
      <c r="Z120" s="8">
        <f t="shared" si="106"/>
        <v>1009.1999999999999</v>
      </c>
      <c r="AA120" s="4">
        <f t="shared" si="107"/>
        <v>0</v>
      </c>
      <c r="AB120" s="4">
        <f t="shared" si="108"/>
        <v>0</v>
      </c>
      <c r="AC120" s="4" t="str">
        <f t="shared" si="109"/>
        <v>G0</v>
      </c>
      <c r="AD120" s="4">
        <f t="shared" si="110"/>
        <v>0</v>
      </c>
      <c r="AE120" s="4">
        <f t="shared" si="111"/>
        <v>9.1999999999999833</v>
      </c>
      <c r="AF120" s="19">
        <f t="shared" si="112"/>
        <v>225.1999999999999</v>
      </c>
      <c r="AG120" s="19">
        <f t="shared" si="113"/>
        <v>-0.16000000000000303</v>
      </c>
      <c r="AH120" s="19">
        <f t="shared" si="114"/>
        <v>-0.12800000000000242</v>
      </c>
      <c r="AI120" s="19">
        <f t="shared" si="115"/>
        <v>225.1999999999999</v>
      </c>
      <c r="AJ120" s="19">
        <f t="shared" si="116"/>
        <v>41.697737106321618</v>
      </c>
      <c r="AK120" s="19">
        <f t="shared" si="117"/>
        <v>0.16000000000000003</v>
      </c>
      <c r="AL120" s="19">
        <f t="shared" si="118"/>
        <v>6</v>
      </c>
      <c r="AM120" s="19">
        <f t="shared" si="119"/>
        <v>-7.5259011522619206</v>
      </c>
      <c r="AN120" s="19">
        <f t="shared" si="120"/>
        <v>9.6249253583400485</v>
      </c>
      <c r="AO120" s="19">
        <f t="shared" si="121"/>
        <v>-0.89773647076813468</v>
      </c>
      <c r="AP120" s="19">
        <f t="shared" si="122"/>
        <v>-51.436510889983715</v>
      </c>
      <c r="AQ120" s="19">
        <f t="shared" si="137"/>
        <v>64.701702337598377</v>
      </c>
      <c r="AR120" s="19">
        <f t="shared" si="123"/>
        <v>-0.46915072306970285</v>
      </c>
      <c r="AS120" s="19">
        <f t="shared" si="124"/>
        <v>-0.37402887461153983</v>
      </c>
      <c r="AT120" s="4" t="s">
        <v>0</v>
      </c>
      <c r="AU120" s="4">
        <f t="shared" si="125"/>
        <v>2602</v>
      </c>
      <c r="AV120" s="19">
        <f t="shared" si="81"/>
        <v>224.7308492769302</v>
      </c>
      <c r="AW120" s="19">
        <f t="shared" si="82"/>
        <v>41.323708231710079</v>
      </c>
      <c r="AX120" s="8">
        <f t="shared" si="126"/>
        <v>5</v>
      </c>
      <c r="AY120" s="4">
        <f t="shared" si="83"/>
        <v>12</v>
      </c>
      <c r="AZ120" s="8">
        <f t="shared" si="127"/>
        <v>1009.1999999999999</v>
      </c>
      <c r="BA120" s="4">
        <f t="shared" si="128"/>
        <v>0</v>
      </c>
      <c r="BB120" s="4">
        <f t="shared" si="129"/>
        <v>0</v>
      </c>
      <c r="BC120" s="4" t="str">
        <f t="shared" si="130"/>
        <v>G0</v>
      </c>
      <c r="BD120" s="4">
        <f t="shared" si="131"/>
        <v>0</v>
      </c>
      <c r="BE120" s="19">
        <f t="shared" si="84"/>
        <v>41.946265673047563</v>
      </c>
      <c r="BF120" s="19">
        <f t="shared" si="132"/>
        <v>2569.3412014467713</v>
      </c>
      <c r="BG120" s="19">
        <f t="shared" si="133"/>
        <v>-175.09405476557876</v>
      </c>
      <c r="BH120" s="1" t="str">
        <f t="shared" si="85"/>
        <v>T,2601,225.7,42.1,5,12,1009.2,0,0,G0,0</v>
      </c>
      <c r="BI120" s="1" t="str">
        <f t="shared" si="86"/>
        <v>T,2602,224.7,41.3,5,12,1009.2,0,0,G0,0</v>
      </c>
      <c r="BJ120" s="1" t="str">
        <f t="shared" si="134"/>
        <v>T,2601,225.7,42.1,5,12,1009.2,0,0,G0,0|T,2602,224.7,41.3,5,12,1009.2,0,0,G0,0|</v>
      </c>
      <c r="BK120" s="1" t="str">
        <f t="shared" si="87"/>
        <v>225.2,41.7,5.0,9.6,0.0,64.7,-51.4,64.7</v>
      </c>
      <c r="BR120" s="108"/>
      <c r="BS120" s="108"/>
    </row>
    <row r="121" spans="1:71" x14ac:dyDescent="0.2">
      <c r="A121" s="4">
        <f t="shared" si="135"/>
        <v>9.2999999999999829</v>
      </c>
      <c r="B121" s="4">
        <f t="shared" si="88"/>
        <v>92.999999999999829</v>
      </c>
      <c r="C121" s="4">
        <f t="shared" si="89"/>
        <v>1</v>
      </c>
      <c r="D121" s="4">
        <v>1</v>
      </c>
      <c r="E121" s="4">
        <f t="shared" si="90"/>
        <v>9.2999999999999829</v>
      </c>
      <c r="F121" s="19">
        <f t="shared" si="91"/>
        <v>225.7999999999999</v>
      </c>
      <c r="G121" s="19">
        <f t="shared" si="92"/>
        <v>-0.14000000000000323</v>
      </c>
      <c r="H121" s="19">
        <f t="shared" si="93"/>
        <v>-0.1120000000000026</v>
      </c>
      <c r="I121" s="19">
        <f t="shared" si="94"/>
        <v>225.7999999999999</v>
      </c>
      <c r="J121" s="19">
        <f t="shared" si="95"/>
        <v>40.930120592352552</v>
      </c>
      <c r="K121" s="19">
        <f t="shared" si="96"/>
        <v>0.16000000000000003</v>
      </c>
      <c r="L121" s="19">
        <f t="shared" si="97"/>
        <v>6</v>
      </c>
      <c r="M121" s="19">
        <f t="shared" si="98"/>
        <v>-7.8203135353769948</v>
      </c>
      <c r="N121" s="19">
        <f t="shared" si="99"/>
        <v>9.8568404568401444</v>
      </c>
      <c r="O121" s="19">
        <f t="shared" si="100"/>
        <v>-0.91635722737081438</v>
      </c>
      <c r="P121" s="19">
        <f t="shared" si="101"/>
        <v>-52.503401654657623</v>
      </c>
      <c r="Q121" s="19">
        <f t="shared" si="136"/>
        <v>65.469318851567436</v>
      </c>
      <c r="R121" s="19">
        <f t="shared" si="102"/>
        <v>0.47603368866238038</v>
      </c>
      <c r="S121" s="19">
        <f t="shared" si="103"/>
        <v>0.36522859589370582</v>
      </c>
      <c r="T121" s="4" t="s">
        <v>0</v>
      </c>
      <c r="U121" s="4">
        <f t="shared" si="104"/>
        <v>2601</v>
      </c>
      <c r="V121" s="19">
        <f t="shared" si="78"/>
        <v>226.27603368866227</v>
      </c>
      <c r="W121" s="19">
        <f t="shared" si="79"/>
        <v>41.295349188246256</v>
      </c>
      <c r="X121" s="8">
        <f t="shared" si="105"/>
        <v>5</v>
      </c>
      <c r="Y121" s="4">
        <f t="shared" si="80"/>
        <v>12</v>
      </c>
      <c r="Z121" s="8">
        <f t="shared" si="106"/>
        <v>1009.3</v>
      </c>
      <c r="AA121" s="4">
        <f t="shared" si="107"/>
        <v>0</v>
      </c>
      <c r="AB121" s="4">
        <f t="shared" si="108"/>
        <v>0</v>
      </c>
      <c r="AC121" s="4" t="str">
        <f t="shared" si="109"/>
        <v>G0</v>
      </c>
      <c r="AD121" s="4">
        <f t="shared" si="110"/>
        <v>0</v>
      </c>
      <c r="AE121" s="4">
        <f t="shared" si="111"/>
        <v>9.2999999999999829</v>
      </c>
      <c r="AF121" s="19">
        <f t="shared" si="112"/>
        <v>225.7999999999999</v>
      </c>
      <c r="AG121" s="19">
        <f t="shared" si="113"/>
        <v>-0.14000000000000323</v>
      </c>
      <c r="AH121" s="19">
        <f t="shared" si="114"/>
        <v>-0.1120000000000026</v>
      </c>
      <c r="AI121" s="19">
        <f t="shared" si="115"/>
        <v>225.7999999999999</v>
      </c>
      <c r="AJ121" s="19">
        <f t="shared" si="116"/>
        <v>40.930120592352552</v>
      </c>
      <c r="AK121" s="19">
        <f t="shared" si="117"/>
        <v>0.16000000000000003</v>
      </c>
      <c r="AL121" s="19">
        <f t="shared" si="118"/>
        <v>6</v>
      </c>
      <c r="AM121" s="19">
        <f t="shared" si="119"/>
        <v>-7.8203135353769948</v>
      </c>
      <c r="AN121" s="19">
        <f t="shared" si="120"/>
        <v>9.8568404568401444</v>
      </c>
      <c r="AO121" s="19">
        <f t="shared" si="121"/>
        <v>-0.91635722737081438</v>
      </c>
      <c r="AP121" s="19">
        <f t="shared" si="122"/>
        <v>-52.503401654657623</v>
      </c>
      <c r="AQ121" s="19">
        <f t="shared" si="137"/>
        <v>65.469318851567436</v>
      </c>
      <c r="AR121" s="19">
        <f t="shared" si="123"/>
        <v>-0.47603368866238038</v>
      </c>
      <c r="AS121" s="19">
        <f t="shared" si="124"/>
        <v>-0.36522859589370582</v>
      </c>
      <c r="AT121" s="4" t="s">
        <v>0</v>
      </c>
      <c r="AU121" s="4">
        <f t="shared" si="125"/>
        <v>2602</v>
      </c>
      <c r="AV121" s="19">
        <f t="shared" si="81"/>
        <v>225.32396631133753</v>
      </c>
      <c r="AW121" s="19">
        <f t="shared" si="82"/>
        <v>40.564891996458847</v>
      </c>
      <c r="AX121" s="8">
        <f t="shared" si="126"/>
        <v>5</v>
      </c>
      <c r="AY121" s="4">
        <f t="shared" si="83"/>
        <v>12</v>
      </c>
      <c r="AZ121" s="8">
        <f t="shared" si="127"/>
        <v>1009.3</v>
      </c>
      <c r="BA121" s="4">
        <f t="shared" si="128"/>
        <v>0</v>
      </c>
      <c r="BB121" s="4">
        <f t="shared" si="129"/>
        <v>0</v>
      </c>
      <c r="BC121" s="4" t="str">
        <f t="shared" si="130"/>
        <v>G0</v>
      </c>
      <c r="BD121" s="4">
        <f t="shared" si="131"/>
        <v>0</v>
      </c>
      <c r="BE121" s="19">
        <f t="shared" si="84"/>
        <v>41.186263888764785</v>
      </c>
      <c r="BF121" s="19">
        <f t="shared" si="132"/>
        <v>2570.1655508585636</v>
      </c>
      <c r="BG121" s="19">
        <f t="shared" si="133"/>
        <v>-175.08236127839041</v>
      </c>
      <c r="BH121" s="1" t="str">
        <f t="shared" si="85"/>
        <v>T,2601,226.3,41.3,5,12,1009.3,0,0,G0,0</v>
      </c>
      <c r="BI121" s="1" t="str">
        <f t="shared" si="86"/>
        <v>T,2602,225.3,40.6,5,12,1009.3,0,0,G0,0</v>
      </c>
      <c r="BJ121" s="1" t="str">
        <f t="shared" si="134"/>
        <v>T,2601,226.3,41.3,5,12,1009.3,0,0,G0,0|T,2602,225.3,40.6,5,12,1009.3,0,0,G0,0|</v>
      </c>
      <c r="BK121" s="1" t="str">
        <f t="shared" si="87"/>
        <v>225.8,40.9,5.0,9.9,0.0,65.5,-52.5,65.5</v>
      </c>
      <c r="BR121" s="108"/>
      <c r="BS121" s="108"/>
    </row>
    <row r="122" spans="1:71" x14ac:dyDescent="0.2">
      <c r="A122" s="4">
        <f t="shared" si="135"/>
        <v>9.3999999999999826</v>
      </c>
      <c r="B122" s="4">
        <f t="shared" si="88"/>
        <v>93.999999999999815</v>
      </c>
      <c r="C122" s="4">
        <f t="shared" si="89"/>
        <v>1</v>
      </c>
      <c r="D122" s="4">
        <v>1</v>
      </c>
      <c r="E122" s="4">
        <f t="shared" si="90"/>
        <v>9.3999999999999826</v>
      </c>
      <c r="F122" s="19">
        <f t="shared" si="91"/>
        <v>226.39999999999989</v>
      </c>
      <c r="G122" s="19">
        <f t="shared" si="92"/>
        <v>-0.12000000000000344</v>
      </c>
      <c r="H122" s="19">
        <f t="shared" si="93"/>
        <v>-9.600000000000275E-2</v>
      </c>
      <c r="I122" s="19">
        <f t="shared" si="94"/>
        <v>226.39999999999989</v>
      </c>
      <c r="J122" s="19">
        <f t="shared" si="95"/>
        <v>40.134913816783047</v>
      </c>
      <c r="K122" s="19">
        <f t="shared" si="96"/>
        <v>0.16000000000000003</v>
      </c>
      <c r="L122" s="19">
        <f t="shared" si="97"/>
        <v>6</v>
      </c>
      <c r="M122" s="19">
        <f t="shared" si="98"/>
        <v>-8.0775477625760228</v>
      </c>
      <c r="N122" s="19">
        <f t="shared" si="99"/>
        <v>10.062145787887239</v>
      </c>
      <c r="O122" s="19">
        <f t="shared" si="100"/>
        <v>-0.93191936322322499</v>
      </c>
      <c r="P122" s="19">
        <f t="shared" si="101"/>
        <v>-53.395046359209978</v>
      </c>
      <c r="Q122" s="19">
        <f t="shared" si="136"/>
        <v>66.264525627136948</v>
      </c>
      <c r="R122" s="19">
        <f t="shared" si="102"/>
        <v>0.48165955450375614</v>
      </c>
      <c r="S122" s="19">
        <f t="shared" si="103"/>
        <v>0.35777656932119406</v>
      </c>
      <c r="T122" s="4" t="s">
        <v>0</v>
      </c>
      <c r="U122" s="4">
        <f t="shared" si="104"/>
        <v>2601</v>
      </c>
      <c r="V122" s="19">
        <f t="shared" si="78"/>
        <v>226.88165955450364</v>
      </c>
      <c r="W122" s="19">
        <f t="shared" si="79"/>
        <v>40.492690386104243</v>
      </c>
      <c r="X122" s="8">
        <f t="shared" si="105"/>
        <v>5</v>
      </c>
      <c r="Y122" s="4">
        <f t="shared" si="80"/>
        <v>12</v>
      </c>
      <c r="Z122" s="8">
        <f t="shared" si="106"/>
        <v>1009.4</v>
      </c>
      <c r="AA122" s="4">
        <f t="shared" si="107"/>
        <v>0</v>
      </c>
      <c r="AB122" s="4">
        <f t="shared" si="108"/>
        <v>0</v>
      </c>
      <c r="AC122" s="4" t="str">
        <f t="shared" si="109"/>
        <v>G0</v>
      </c>
      <c r="AD122" s="4">
        <f t="shared" si="110"/>
        <v>0</v>
      </c>
      <c r="AE122" s="4">
        <f t="shared" si="111"/>
        <v>9.3999999999999826</v>
      </c>
      <c r="AF122" s="19">
        <f t="shared" si="112"/>
        <v>226.39999999999989</v>
      </c>
      <c r="AG122" s="19">
        <f t="shared" si="113"/>
        <v>-0.12000000000000344</v>
      </c>
      <c r="AH122" s="19">
        <f t="shared" si="114"/>
        <v>-9.600000000000275E-2</v>
      </c>
      <c r="AI122" s="19">
        <f t="shared" si="115"/>
        <v>226.39999999999989</v>
      </c>
      <c r="AJ122" s="19">
        <f t="shared" si="116"/>
        <v>40.134913816783047</v>
      </c>
      <c r="AK122" s="19">
        <f t="shared" si="117"/>
        <v>0.16000000000000003</v>
      </c>
      <c r="AL122" s="19">
        <f t="shared" si="118"/>
        <v>6</v>
      </c>
      <c r="AM122" s="19">
        <f t="shared" si="119"/>
        <v>-8.0775477625760228</v>
      </c>
      <c r="AN122" s="19">
        <f t="shared" si="120"/>
        <v>10.062145787887239</v>
      </c>
      <c r="AO122" s="19">
        <f t="shared" si="121"/>
        <v>-0.93191936322322499</v>
      </c>
      <c r="AP122" s="19">
        <f t="shared" si="122"/>
        <v>-53.395046359209978</v>
      </c>
      <c r="AQ122" s="19">
        <f t="shared" si="137"/>
        <v>66.264525627136948</v>
      </c>
      <c r="AR122" s="19">
        <f t="shared" si="123"/>
        <v>-0.48165955450375614</v>
      </c>
      <c r="AS122" s="19">
        <f t="shared" si="124"/>
        <v>-0.35777656932119406</v>
      </c>
      <c r="AT122" s="4" t="s">
        <v>0</v>
      </c>
      <c r="AU122" s="4">
        <f t="shared" si="125"/>
        <v>2602</v>
      </c>
      <c r="AV122" s="19">
        <f t="shared" si="81"/>
        <v>225.91834044549614</v>
      </c>
      <c r="AW122" s="19">
        <f t="shared" si="82"/>
        <v>39.777137247461852</v>
      </c>
      <c r="AX122" s="8">
        <f t="shared" si="126"/>
        <v>5</v>
      </c>
      <c r="AY122" s="4">
        <f t="shared" si="83"/>
        <v>12</v>
      </c>
      <c r="AZ122" s="8">
        <f t="shared" si="127"/>
        <v>1009.4</v>
      </c>
      <c r="BA122" s="4">
        <f t="shared" si="128"/>
        <v>0</v>
      </c>
      <c r="BB122" s="4">
        <f t="shared" si="129"/>
        <v>0</v>
      </c>
      <c r="BC122" s="4" t="str">
        <f t="shared" si="130"/>
        <v>G0</v>
      </c>
      <c r="BD122" s="4">
        <f t="shared" si="131"/>
        <v>0</v>
      </c>
      <c r="BE122" s="19">
        <f t="shared" si="84"/>
        <v>40.399249184350353</v>
      </c>
      <c r="BF122" s="19">
        <f t="shared" si="132"/>
        <v>2571.0162602268019</v>
      </c>
      <c r="BG122" s="19">
        <f t="shared" si="133"/>
        <v>-175.07069763008013</v>
      </c>
      <c r="BH122" s="1" t="str">
        <f t="shared" si="85"/>
        <v>T,2601,226.9,40.5,5,12,1009.4,0,0,G0,0</v>
      </c>
      <c r="BI122" s="1" t="str">
        <f t="shared" si="86"/>
        <v>T,2602,225.9,39.8,5,12,1009.4,0,0,G0,0</v>
      </c>
      <c r="BJ122" s="1" t="str">
        <f t="shared" si="134"/>
        <v>T,2601,226.9,40.5,5,12,1009.4,0,0,G0,0|T,2602,225.9,39.8,5,12,1009.4,0,0,G0,0|</v>
      </c>
      <c r="BK122" s="1" t="str">
        <f t="shared" si="87"/>
        <v>226.4,40.1,5.0,10.1,0.0,66.3,-53.4,66.3</v>
      </c>
      <c r="BR122" s="108"/>
      <c r="BS122" s="108"/>
    </row>
    <row r="123" spans="1:71" x14ac:dyDescent="0.2">
      <c r="A123" s="4">
        <f t="shared" si="135"/>
        <v>9.4999999999999822</v>
      </c>
      <c r="B123" s="4">
        <f t="shared" si="88"/>
        <v>94.999999999999815</v>
      </c>
      <c r="C123" s="4">
        <f t="shared" si="89"/>
        <v>1</v>
      </c>
      <c r="D123" s="4">
        <v>1</v>
      </c>
      <c r="E123" s="4">
        <f t="shared" si="90"/>
        <v>9.4999999999999822</v>
      </c>
      <c r="F123" s="19">
        <f t="shared" si="91"/>
        <v>226.99999999999989</v>
      </c>
      <c r="G123" s="19">
        <f t="shared" si="92"/>
        <v>-0.10000000000000386</v>
      </c>
      <c r="H123" s="19">
        <f t="shared" si="93"/>
        <v>-8.0000000000003096E-2</v>
      </c>
      <c r="I123" s="19">
        <f t="shared" si="94"/>
        <v>226.99999999999989</v>
      </c>
      <c r="J123" s="19">
        <f t="shared" si="95"/>
        <v>39.315879986626719</v>
      </c>
      <c r="K123" s="19">
        <f t="shared" si="96"/>
        <v>0.16000000000000003</v>
      </c>
      <c r="L123" s="19">
        <f t="shared" si="97"/>
        <v>6</v>
      </c>
      <c r="M123" s="19">
        <f t="shared" si="98"/>
        <v>-8.2967180207718023</v>
      </c>
      <c r="N123" s="19">
        <f t="shared" si="99"/>
        <v>10.238922302478889</v>
      </c>
      <c r="O123" s="19">
        <f t="shared" si="100"/>
        <v>-0.94468374573066272</v>
      </c>
      <c r="P123" s="19">
        <f t="shared" si="101"/>
        <v>-54.126391604976774</v>
      </c>
      <c r="Q123" s="19">
        <f t="shared" si="136"/>
        <v>67.083559457293276</v>
      </c>
      <c r="R123" s="19">
        <f t="shared" si="102"/>
        <v>0.4861869897438208</v>
      </c>
      <c r="S123" s="19">
        <f t="shared" si="103"/>
        <v>0.35159950370249654</v>
      </c>
      <c r="T123" s="4" t="s">
        <v>0</v>
      </c>
      <c r="U123" s="4">
        <f t="shared" si="104"/>
        <v>2601</v>
      </c>
      <c r="V123" s="19">
        <f t="shared" si="78"/>
        <v>227.48618698974371</v>
      </c>
      <c r="W123" s="19">
        <f t="shared" si="79"/>
        <v>39.667479490329214</v>
      </c>
      <c r="X123" s="8">
        <f t="shared" si="105"/>
        <v>5</v>
      </c>
      <c r="Y123" s="4">
        <f t="shared" si="80"/>
        <v>12</v>
      </c>
      <c r="Z123" s="8">
        <f t="shared" si="106"/>
        <v>1009.5</v>
      </c>
      <c r="AA123" s="4">
        <f t="shared" si="107"/>
        <v>0</v>
      </c>
      <c r="AB123" s="4">
        <f t="shared" si="108"/>
        <v>0</v>
      </c>
      <c r="AC123" s="4" t="str">
        <f t="shared" si="109"/>
        <v>G0</v>
      </c>
      <c r="AD123" s="4">
        <f t="shared" si="110"/>
        <v>0</v>
      </c>
      <c r="AE123" s="4">
        <f t="shared" si="111"/>
        <v>9.4999999999999822</v>
      </c>
      <c r="AF123" s="19">
        <f t="shared" si="112"/>
        <v>226.99999999999989</v>
      </c>
      <c r="AG123" s="19">
        <f t="shared" si="113"/>
        <v>-0.10000000000000386</v>
      </c>
      <c r="AH123" s="19">
        <f t="shared" si="114"/>
        <v>-8.0000000000003096E-2</v>
      </c>
      <c r="AI123" s="19">
        <f t="shared" si="115"/>
        <v>226.99999999999989</v>
      </c>
      <c r="AJ123" s="19">
        <f t="shared" si="116"/>
        <v>39.315879986626719</v>
      </c>
      <c r="AK123" s="19">
        <f t="shared" si="117"/>
        <v>0.16000000000000003</v>
      </c>
      <c r="AL123" s="19">
        <f t="shared" si="118"/>
        <v>6</v>
      </c>
      <c r="AM123" s="19">
        <f t="shared" si="119"/>
        <v>-8.2967180207718023</v>
      </c>
      <c r="AN123" s="19">
        <f t="shared" si="120"/>
        <v>10.238922302478889</v>
      </c>
      <c r="AO123" s="19">
        <f t="shared" si="121"/>
        <v>-0.94468374573066272</v>
      </c>
      <c r="AP123" s="19">
        <f t="shared" si="122"/>
        <v>-54.126391604976774</v>
      </c>
      <c r="AQ123" s="19">
        <f t="shared" si="137"/>
        <v>67.083559457293276</v>
      </c>
      <c r="AR123" s="19">
        <f t="shared" si="123"/>
        <v>-0.4861869897438208</v>
      </c>
      <c r="AS123" s="19">
        <f t="shared" si="124"/>
        <v>-0.35159950370249654</v>
      </c>
      <c r="AT123" s="4" t="s">
        <v>0</v>
      </c>
      <c r="AU123" s="4">
        <f t="shared" si="125"/>
        <v>2602</v>
      </c>
      <c r="AV123" s="19">
        <f t="shared" si="81"/>
        <v>226.51381301025606</v>
      </c>
      <c r="AW123" s="19">
        <f t="shared" si="82"/>
        <v>38.964280482924224</v>
      </c>
      <c r="AX123" s="8">
        <f t="shared" si="126"/>
        <v>5</v>
      </c>
      <c r="AY123" s="4">
        <f t="shared" si="83"/>
        <v>12</v>
      </c>
      <c r="AZ123" s="8">
        <f t="shared" si="127"/>
        <v>1009.5</v>
      </c>
      <c r="BA123" s="4">
        <f t="shared" si="128"/>
        <v>0</v>
      </c>
      <c r="BB123" s="4">
        <f t="shared" si="129"/>
        <v>0</v>
      </c>
      <c r="BC123" s="4" t="str">
        <f t="shared" si="130"/>
        <v>G0</v>
      </c>
      <c r="BD123" s="4">
        <f t="shared" si="131"/>
        <v>0</v>
      </c>
      <c r="BE123" s="19">
        <f t="shared" si="84"/>
        <v>39.588995156825021</v>
      </c>
      <c r="BF123" s="19">
        <f t="shared" si="132"/>
        <v>2571.8896389650522</v>
      </c>
      <c r="BG123" s="19">
        <f t="shared" si="133"/>
        <v>-175.05906059080186</v>
      </c>
      <c r="BH123" s="1" t="str">
        <f t="shared" si="85"/>
        <v>T,2601,227.5,39.7,5,12,1009.5,0,0,G0,0</v>
      </c>
      <c r="BI123" s="1" t="str">
        <f t="shared" si="86"/>
        <v>T,2602,226.5,39.0,5,12,1009.5,0,0,G0,0</v>
      </c>
      <c r="BJ123" s="1" t="str">
        <f t="shared" si="134"/>
        <v>T,2601,227.5,39.7,5,12,1009.5,0,0,G0,0|T,2602,226.5,39.0,5,12,1009.5,0,0,G0,0|</v>
      </c>
      <c r="BK123" s="1" t="str">
        <f t="shared" si="87"/>
        <v>227.0,39.3,5.0,10.2,0.0,67.1,-54.1,67.1</v>
      </c>
      <c r="BR123" s="108"/>
      <c r="BS123" s="108"/>
    </row>
    <row r="124" spans="1:71" x14ac:dyDescent="0.2">
      <c r="A124" s="4">
        <f t="shared" si="135"/>
        <v>9.5999999999999819</v>
      </c>
      <c r="B124" s="4">
        <f t="shared" si="88"/>
        <v>95.999999999999815</v>
      </c>
      <c r="C124" s="4">
        <f t="shared" si="89"/>
        <v>1</v>
      </c>
      <c r="D124" s="4">
        <v>1</v>
      </c>
      <c r="E124" s="4">
        <f t="shared" si="90"/>
        <v>9.5999999999999819</v>
      </c>
      <c r="F124" s="19">
        <f t="shared" si="91"/>
        <v>227.59999999999991</v>
      </c>
      <c r="G124" s="19">
        <f t="shared" si="92"/>
        <v>-8.0000000000002958E-2</v>
      </c>
      <c r="H124" s="19">
        <f t="shared" si="93"/>
        <v>-6.4000000000002374E-2</v>
      </c>
      <c r="I124" s="19">
        <f t="shared" si="94"/>
        <v>227.59999999999991</v>
      </c>
      <c r="J124" s="19">
        <f t="shared" si="95"/>
        <v>38.47686425484374</v>
      </c>
      <c r="K124" s="19">
        <f t="shared" si="96"/>
        <v>0.16000000000000003</v>
      </c>
      <c r="L124" s="19">
        <f t="shared" si="97"/>
        <v>6</v>
      </c>
      <c r="M124" s="19">
        <f t="shared" si="98"/>
        <v>-8.4770715017600722</v>
      </c>
      <c r="N124" s="19">
        <f t="shared" si="99"/>
        <v>10.385602594262538</v>
      </c>
      <c r="O124" s="19">
        <f t="shared" si="100"/>
        <v>-0.95486021973962909</v>
      </c>
      <c r="P124" s="19">
        <f t="shared" si="101"/>
        <v>-54.709460616015122</v>
      </c>
      <c r="Q124" s="19">
        <f t="shared" si="136"/>
        <v>67.922575189076255</v>
      </c>
      <c r="R124" s="19">
        <f t="shared" si="102"/>
        <v>0.4897397965011589</v>
      </c>
      <c r="S124" s="19">
        <f t="shared" si="103"/>
        <v>0.34663371405996196</v>
      </c>
      <c r="T124" s="4" t="s">
        <v>0</v>
      </c>
      <c r="U124" s="4">
        <f t="shared" si="104"/>
        <v>2601</v>
      </c>
      <c r="V124" s="19">
        <f t="shared" si="78"/>
        <v>228.08973979650108</v>
      </c>
      <c r="W124" s="19">
        <f t="shared" si="79"/>
        <v>38.823497968903702</v>
      </c>
      <c r="X124" s="8">
        <f t="shared" si="105"/>
        <v>5</v>
      </c>
      <c r="Y124" s="4">
        <f t="shared" si="80"/>
        <v>12</v>
      </c>
      <c r="Z124" s="8">
        <f t="shared" si="106"/>
        <v>1009.6</v>
      </c>
      <c r="AA124" s="4">
        <f t="shared" si="107"/>
        <v>0</v>
      </c>
      <c r="AB124" s="4">
        <f t="shared" si="108"/>
        <v>0</v>
      </c>
      <c r="AC124" s="4" t="str">
        <f t="shared" si="109"/>
        <v>G0</v>
      </c>
      <c r="AD124" s="4">
        <f t="shared" si="110"/>
        <v>0</v>
      </c>
      <c r="AE124" s="4">
        <f t="shared" si="111"/>
        <v>9.5999999999999819</v>
      </c>
      <c r="AF124" s="19">
        <f t="shared" si="112"/>
        <v>227.59999999999991</v>
      </c>
      <c r="AG124" s="19">
        <f t="shared" si="113"/>
        <v>-8.0000000000002958E-2</v>
      </c>
      <c r="AH124" s="19">
        <f t="shared" si="114"/>
        <v>-6.4000000000002374E-2</v>
      </c>
      <c r="AI124" s="19">
        <f t="shared" si="115"/>
        <v>227.59999999999991</v>
      </c>
      <c r="AJ124" s="19">
        <f t="shared" si="116"/>
        <v>38.47686425484374</v>
      </c>
      <c r="AK124" s="19">
        <f t="shared" si="117"/>
        <v>0.16000000000000003</v>
      </c>
      <c r="AL124" s="19">
        <f t="shared" si="118"/>
        <v>6</v>
      </c>
      <c r="AM124" s="19">
        <f t="shared" si="119"/>
        <v>-8.4770715017600722</v>
      </c>
      <c r="AN124" s="19">
        <f t="shared" si="120"/>
        <v>10.385602594262538</v>
      </c>
      <c r="AO124" s="19">
        <f t="shared" si="121"/>
        <v>-0.95486021973962909</v>
      </c>
      <c r="AP124" s="19">
        <f t="shared" si="122"/>
        <v>-54.709460616015122</v>
      </c>
      <c r="AQ124" s="19">
        <f t="shared" si="137"/>
        <v>67.922575189076255</v>
      </c>
      <c r="AR124" s="19">
        <f t="shared" si="123"/>
        <v>-0.4897397965011589</v>
      </c>
      <c r="AS124" s="19">
        <f t="shared" si="124"/>
        <v>-0.34663371405996196</v>
      </c>
      <c r="AT124" s="4" t="s">
        <v>0</v>
      </c>
      <c r="AU124" s="4">
        <f t="shared" si="125"/>
        <v>2602</v>
      </c>
      <c r="AV124" s="19">
        <f t="shared" si="81"/>
        <v>227.11026020349874</v>
      </c>
      <c r="AW124" s="19">
        <f t="shared" si="82"/>
        <v>38.130230540783778</v>
      </c>
      <c r="AX124" s="8">
        <f t="shared" si="126"/>
        <v>5</v>
      </c>
      <c r="AY124" s="4">
        <f t="shared" si="83"/>
        <v>12</v>
      </c>
      <c r="AZ124" s="8">
        <f t="shared" si="127"/>
        <v>1009.6</v>
      </c>
      <c r="BA124" s="4">
        <f t="shared" si="128"/>
        <v>0</v>
      </c>
      <c r="BB124" s="4">
        <f t="shared" si="129"/>
        <v>0</v>
      </c>
      <c r="BC124" s="4" t="str">
        <f t="shared" si="130"/>
        <v>G0</v>
      </c>
      <c r="BD124" s="4">
        <f t="shared" si="131"/>
        <v>0</v>
      </c>
      <c r="BE124" s="19">
        <f t="shared" si="84"/>
        <v>38.759356113384058</v>
      </c>
      <c r="BF124" s="19">
        <f t="shared" si="132"/>
        <v>2572.7819084119883</v>
      </c>
      <c r="BG124" s="19">
        <f t="shared" si="133"/>
        <v>-175.04744591717554</v>
      </c>
      <c r="BH124" s="1" t="str">
        <f t="shared" si="85"/>
        <v>T,2601,228.1,38.8,5,12,1009.6,0,0,G0,0</v>
      </c>
      <c r="BI124" s="1" t="str">
        <f t="shared" si="86"/>
        <v>T,2602,227.1,38.1,5,12,1009.6,0,0,G0,0</v>
      </c>
      <c r="BJ124" s="1" t="str">
        <f t="shared" si="134"/>
        <v>T,2601,228.1,38.8,5,12,1009.6,0,0,G0,0|T,2602,227.1,38.1,5,12,1009.6,0,0,G0,0|</v>
      </c>
      <c r="BK124" s="1" t="str">
        <f t="shared" si="87"/>
        <v>227.6,38.5,5.0,10.4,0.0,67.9,-54.7,67.9</v>
      </c>
      <c r="BR124" s="108"/>
      <c r="BS124" s="108"/>
    </row>
    <row r="125" spans="1:71" x14ac:dyDescent="0.2">
      <c r="A125" s="4">
        <f t="shared" si="135"/>
        <v>9.6999999999999815</v>
      </c>
      <c r="B125" s="4">
        <f t="shared" si="88"/>
        <v>96.999999999999815</v>
      </c>
      <c r="C125" s="4">
        <f t="shared" si="89"/>
        <v>1</v>
      </c>
      <c r="D125" s="4">
        <v>1</v>
      </c>
      <c r="E125" s="4">
        <f t="shared" si="90"/>
        <v>9.6999999999999815</v>
      </c>
      <c r="F125" s="19">
        <f t="shared" si="91"/>
        <v>228.19999999999987</v>
      </c>
      <c r="G125" s="19">
        <f t="shared" si="92"/>
        <v>-6.000000000000405E-2</v>
      </c>
      <c r="H125" s="19">
        <f t="shared" si="93"/>
        <v>-4.8000000000003241E-2</v>
      </c>
      <c r="I125" s="19">
        <f t="shared" si="94"/>
        <v>228.19999999999987</v>
      </c>
      <c r="J125" s="19">
        <f t="shared" si="95"/>
        <v>37.621780335521152</v>
      </c>
      <c r="K125" s="19">
        <f t="shared" si="96"/>
        <v>0.16000000000000003</v>
      </c>
      <c r="L125" s="19">
        <f t="shared" si="97"/>
        <v>6</v>
      </c>
      <c r="M125" s="19">
        <f t="shared" si="98"/>
        <v>-8.6179900392462283</v>
      </c>
      <c r="N125" s="19">
        <f t="shared" si="99"/>
        <v>10.500940544377309</v>
      </c>
      <c r="O125" s="19">
        <f t="shared" si="100"/>
        <v>-0.96261311342423539</v>
      </c>
      <c r="P125" s="19">
        <f t="shared" si="101"/>
        <v>-55.153668703156697</v>
      </c>
      <c r="Q125" s="19">
        <f t="shared" si="136"/>
        <v>68.777659108398836</v>
      </c>
      <c r="R125" s="19">
        <f t="shared" si="102"/>
        <v>0.49241246550209444</v>
      </c>
      <c r="S125" s="19">
        <f t="shared" si="103"/>
        <v>0.3428264339547763</v>
      </c>
      <c r="T125" s="4" t="s">
        <v>0</v>
      </c>
      <c r="U125" s="4">
        <f t="shared" si="104"/>
        <v>2601</v>
      </c>
      <c r="V125" s="19">
        <f t="shared" si="78"/>
        <v>228.69241246550197</v>
      </c>
      <c r="W125" s="19">
        <f t="shared" si="79"/>
        <v>37.964606769475928</v>
      </c>
      <c r="X125" s="8">
        <f t="shared" si="105"/>
        <v>5</v>
      </c>
      <c r="Y125" s="4">
        <f t="shared" si="80"/>
        <v>12</v>
      </c>
      <c r="Z125" s="8">
        <f t="shared" si="106"/>
        <v>1009.6999999999999</v>
      </c>
      <c r="AA125" s="4">
        <f t="shared" si="107"/>
        <v>0</v>
      </c>
      <c r="AB125" s="4">
        <f t="shared" si="108"/>
        <v>0</v>
      </c>
      <c r="AC125" s="4" t="str">
        <f t="shared" si="109"/>
        <v>G0</v>
      </c>
      <c r="AD125" s="4">
        <f t="shared" si="110"/>
        <v>0</v>
      </c>
      <c r="AE125" s="4">
        <f t="shared" si="111"/>
        <v>9.6999999999999815</v>
      </c>
      <c r="AF125" s="19">
        <f t="shared" si="112"/>
        <v>228.19999999999987</v>
      </c>
      <c r="AG125" s="19">
        <f t="shared" si="113"/>
        <v>-6.000000000000405E-2</v>
      </c>
      <c r="AH125" s="19">
        <f t="shared" si="114"/>
        <v>-4.8000000000003241E-2</v>
      </c>
      <c r="AI125" s="19">
        <f t="shared" si="115"/>
        <v>228.19999999999987</v>
      </c>
      <c r="AJ125" s="19">
        <f t="shared" si="116"/>
        <v>37.621780335521152</v>
      </c>
      <c r="AK125" s="19">
        <f t="shared" si="117"/>
        <v>0.16000000000000003</v>
      </c>
      <c r="AL125" s="19">
        <f t="shared" si="118"/>
        <v>6</v>
      </c>
      <c r="AM125" s="19">
        <f t="shared" si="119"/>
        <v>-8.6179900392462283</v>
      </c>
      <c r="AN125" s="19">
        <f t="shared" si="120"/>
        <v>10.500940544377309</v>
      </c>
      <c r="AO125" s="19">
        <f t="shared" si="121"/>
        <v>-0.96261311342423539</v>
      </c>
      <c r="AP125" s="19">
        <f t="shared" si="122"/>
        <v>-55.153668703156697</v>
      </c>
      <c r="AQ125" s="19">
        <f t="shared" si="137"/>
        <v>68.777659108398836</v>
      </c>
      <c r="AR125" s="19">
        <f t="shared" si="123"/>
        <v>-0.49241246550209444</v>
      </c>
      <c r="AS125" s="19">
        <f t="shared" si="124"/>
        <v>-0.3428264339547763</v>
      </c>
      <c r="AT125" s="4" t="s">
        <v>0</v>
      </c>
      <c r="AU125" s="4">
        <f t="shared" si="125"/>
        <v>2602</v>
      </c>
      <c r="AV125" s="19">
        <f t="shared" si="81"/>
        <v>227.70758753449778</v>
      </c>
      <c r="AW125" s="19">
        <f t="shared" si="82"/>
        <v>37.278953901566375</v>
      </c>
      <c r="AX125" s="8">
        <f t="shared" si="126"/>
        <v>5</v>
      </c>
      <c r="AY125" s="4">
        <f t="shared" si="83"/>
        <v>12</v>
      </c>
      <c r="AZ125" s="8">
        <f t="shared" si="127"/>
        <v>1009.6999999999999</v>
      </c>
      <c r="BA125" s="4">
        <f t="shared" si="128"/>
        <v>0</v>
      </c>
      <c r="BB125" s="4">
        <f t="shared" si="129"/>
        <v>0</v>
      </c>
      <c r="BC125" s="4" t="str">
        <f t="shared" si="130"/>
        <v>G0</v>
      </c>
      <c r="BD125" s="4">
        <f t="shared" si="131"/>
        <v>0</v>
      </c>
      <c r="BE125" s="19">
        <f t="shared" si="84"/>
        <v>37.914253070670398</v>
      </c>
      <c r="BF125" s="19">
        <f t="shared" si="132"/>
        <v>2573.6892134219015</v>
      </c>
      <c r="BG125" s="19">
        <f t="shared" si="133"/>
        <v>-175.03584849918101</v>
      </c>
      <c r="BH125" s="1" t="str">
        <f t="shared" si="85"/>
        <v>T,2601,228.7,38.0,5,12,1009.7,0,0,G0,0</v>
      </c>
      <c r="BI125" s="1" t="str">
        <f t="shared" si="86"/>
        <v>T,2602,227.7,37.3,5,12,1009.7,0,0,G0,0</v>
      </c>
      <c r="BJ125" s="1" t="str">
        <f t="shared" ref="BJ125:BJ156" si="138">IF(C125=1,CONCATENATE(BH125,$BH$25,BI125,$BH$25),"")</f>
        <v>T,2601,228.7,38.0,5,12,1009.7,0,0,G0,0|T,2602,227.7,37.3,5,12,1009.7,0,0,G0,0|</v>
      </c>
      <c r="BK125" s="1" t="str">
        <f t="shared" si="87"/>
        <v>228.2,37.6,5.0,10.5,0.0,68.8,-55.2,68.8</v>
      </c>
      <c r="BR125" s="108"/>
      <c r="BS125" s="108"/>
    </row>
    <row r="126" spans="1:71" x14ac:dyDescent="0.2">
      <c r="A126" s="4">
        <f t="shared" si="135"/>
        <v>9.7999999999999812</v>
      </c>
      <c r="B126" s="4">
        <f t="shared" si="88"/>
        <v>97.999999999999801</v>
      </c>
      <c r="C126" s="4">
        <f t="shared" si="89"/>
        <v>1</v>
      </c>
      <c r="D126" s="4">
        <v>1</v>
      </c>
      <c r="E126" s="4">
        <f t="shared" si="90"/>
        <v>9.7999999999999812</v>
      </c>
      <c r="F126" s="19">
        <f t="shared" si="91"/>
        <v>228.7999999999999</v>
      </c>
      <c r="G126" s="19">
        <f t="shared" si="92"/>
        <v>-4.0000000000003366E-2</v>
      </c>
      <c r="H126" s="19">
        <f t="shared" si="93"/>
        <v>-3.2000000000002693E-2</v>
      </c>
      <c r="I126" s="19">
        <f t="shared" si="94"/>
        <v>228.7999999999999</v>
      </c>
      <c r="J126" s="19">
        <f t="shared" si="95"/>
        <v>36.754596970231752</v>
      </c>
      <c r="K126" s="19">
        <f t="shared" si="96"/>
        <v>0.16000000000000003</v>
      </c>
      <c r="L126" s="19">
        <f t="shared" si="97"/>
        <v>6</v>
      </c>
      <c r="M126" s="19">
        <f t="shared" si="98"/>
        <v>-8.7189914482309891</v>
      </c>
      <c r="N126" s="19">
        <f t="shared" si="99"/>
        <v>10.583988467223739</v>
      </c>
      <c r="O126" s="19">
        <f t="shared" si="100"/>
        <v>-0.96806570887862942</v>
      </c>
      <c r="P126" s="19">
        <f t="shared" si="101"/>
        <v>-55.46607941008569</v>
      </c>
      <c r="Q126" s="19">
        <f t="shared" si="136"/>
        <v>69.644842473688243</v>
      </c>
      <c r="R126" s="19">
        <f t="shared" si="102"/>
        <v>0.4942744302054996</v>
      </c>
      <c r="S126" s="19">
        <f t="shared" si="103"/>
        <v>0.34013642504887459</v>
      </c>
      <c r="T126" s="4" t="s">
        <v>0</v>
      </c>
      <c r="U126" s="4">
        <f t="shared" si="104"/>
        <v>2601</v>
      </c>
      <c r="V126" s="19">
        <f t="shared" si="78"/>
        <v>229.29427443020541</v>
      </c>
      <c r="W126" s="19">
        <f t="shared" si="79"/>
        <v>37.094733395280628</v>
      </c>
      <c r="X126" s="8">
        <f t="shared" si="105"/>
        <v>5</v>
      </c>
      <c r="Y126" s="4">
        <f t="shared" si="80"/>
        <v>12</v>
      </c>
      <c r="Z126" s="8">
        <f t="shared" si="106"/>
        <v>1009.8</v>
      </c>
      <c r="AA126" s="4">
        <f t="shared" si="107"/>
        <v>0</v>
      </c>
      <c r="AB126" s="4">
        <f t="shared" si="108"/>
        <v>0</v>
      </c>
      <c r="AC126" s="4" t="str">
        <f t="shared" si="109"/>
        <v>G0</v>
      </c>
      <c r="AD126" s="4">
        <f t="shared" si="110"/>
        <v>0</v>
      </c>
      <c r="AE126" s="4">
        <f t="shared" si="111"/>
        <v>9.7999999999999812</v>
      </c>
      <c r="AF126" s="19">
        <f t="shared" si="112"/>
        <v>228.7999999999999</v>
      </c>
      <c r="AG126" s="19">
        <f t="shared" si="113"/>
        <v>-4.0000000000003366E-2</v>
      </c>
      <c r="AH126" s="19">
        <f t="shared" si="114"/>
        <v>-3.2000000000002693E-2</v>
      </c>
      <c r="AI126" s="19">
        <f t="shared" si="115"/>
        <v>228.7999999999999</v>
      </c>
      <c r="AJ126" s="19">
        <f t="shared" si="116"/>
        <v>36.754596970231752</v>
      </c>
      <c r="AK126" s="19">
        <f t="shared" si="117"/>
        <v>0.16000000000000003</v>
      </c>
      <c r="AL126" s="19">
        <f t="shared" si="118"/>
        <v>6</v>
      </c>
      <c r="AM126" s="19">
        <f t="shared" si="119"/>
        <v>-8.7189914482309891</v>
      </c>
      <c r="AN126" s="19">
        <f t="shared" si="120"/>
        <v>10.583988467223739</v>
      </c>
      <c r="AO126" s="19">
        <f t="shared" si="121"/>
        <v>-0.96806570887862942</v>
      </c>
      <c r="AP126" s="19">
        <f t="shared" si="122"/>
        <v>-55.46607941008569</v>
      </c>
      <c r="AQ126" s="19">
        <f t="shared" si="137"/>
        <v>69.644842473688243</v>
      </c>
      <c r="AR126" s="19">
        <f t="shared" si="123"/>
        <v>-0.4942744302054996</v>
      </c>
      <c r="AS126" s="19">
        <f t="shared" si="124"/>
        <v>-0.34013642504887459</v>
      </c>
      <c r="AT126" s="4" t="s">
        <v>0</v>
      </c>
      <c r="AU126" s="4">
        <f t="shared" si="125"/>
        <v>2602</v>
      </c>
      <c r="AV126" s="19">
        <f t="shared" si="81"/>
        <v>228.30572556979439</v>
      </c>
      <c r="AW126" s="19">
        <f t="shared" si="82"/>
        <v>36.414460545182877</v>
      </c>
      <c r="AX126" s="8">
        <f t="shared" si="126"/>
        <v>5</v>
      </c>
      <c r="AY126" s="4">
        <f t="shared" si="83"/>
        <v>12</v>
      </c>
      <c r="AZ126" s="8">
        <f t="shared" si="127"/>
        <v>1009.8</v>
      </c>
      <c r="BA126" s="4">
        <f t="shared" si="128"/>
        <v>0</v>
      </c>
      <c r="BB126" s="4">
        <f t="shared" si="129"/>
        <v>0</v>
      </c>
      <c r="BC126" s="4" t="str">
        <f t="shared" si="130"/>
        <v>G0</v>
      </c>
      <c r="BD126" s="4">
        <f t="shared" si="131"/>
        <v>0</v>
      </c>
      <c r="BE126" s="19">
        <f t="shared" si="84"/>
        <v>37.057659497244224</v>
      </c>
      <c r="BF126" s="19">
        <f t="shared" si="132"/>
        <v>2574.6076349084492</v>
      </c>
      <c r="BG126" s="19">
        <f t="shared" si="133"/>
        <v>-175.02426247982024</v>
      </c>
      <c r="BH126" s="1" t="str">
        <f t="shared" si="85"/>
        <v>T,2601,229.3,37.1,5,12,1009.8,0,0,G0,0</v>
      </c>
      <c r="BI126" s="1" t="str">
        <f t="shared" si="86"/>
        <v>T,2602,228.3,36.4,5,12,1009.8,0,0,G0,0</v>
      </c>
      <c r="BJ126" s="1" t="str">
        <f t="shared" si="138"/>
        <v>T,2601,229.3,37.1,5,12,1009.8,0,0,G0,0|T,2602,228.3,36.4,5,12,1009.8,0,0,G0,0|</v>
      </c>
      <c r="BK126" s="1" t="str">
        <f t="shared" si="87"/>
        <v>228.8,36.8,5.0,10.6,0.0,69.6,-55.5,69.6</v>
      </c>
      <c r="BR126" s="108"/>
      <c r="BS126" s="108"/>
    </row>
    <row r="127" spans="1:71" x14ac:dyDescent="0.2">
      <c r="A127" s="4">
        <f t="shared" si="135"/>
        <v>9.8999999999999808</v>
      </c>
      <c r="B127" s="4">
        <f t="shared" si="88"/>
        <v>98.999999999999801</v>
      </c>
      <c r="C127" s="4">
        <f t="shared" si="89"/>
        <v>1</v>
      </c>
      <c r="D127" s="4">
        <v>1</v>
      </c>
      <c r="E127" s="4">
        <f t="shared" si="90"/>
        <v>9.8999999999999808</v>
      </c>
      <c r="F127" s="19">
        <f t="shared" si="91"/>
        <v>229.39999999999989</v>
      </c>
      <c r="G127" s="19">
        <f t="shared" si="92"/>
        <v>-2.0000000000003348E-2</v>
      </c>
      <c r="H127" s="19">
        <f t="shared" si="93"/>
        <v>-1.6000000000002679E-2</v>
      </c>
      <c r="I127" s="19">
        <f t="shared" si="94"/>
        <v>229.39999999999989</v>
      </c>
      <c r="J127" s="19">
        <f t="shared" si="95"/>
        <v>35.879324275337602</v>
      </c>
      <c r="K127" s="19">
        <f t="shared" si="96"/>
        <v>0.16000000000000003</v>
      </c>
      <c r="L127" s="19">
        <f t="shared" si="97"/>
        <v>6</v>
      </c>
      <c r="M127" s="19">
        <f t="shared" si="98"/>
        <v>-8.7797305667546048</v>
      </c>
      <c r="N127" s="19">
        <f t="shared" si="99"/>
        <v>10.634080534997143</v>
      </c>
      <c r="O127" s="19">
        <f t="shared" si="100"/>
        <v>-0.97130366672992285</v>
      </c>
      <c r="P127" s="19">
        <f t="shared" si="101"/>
        <v>-55.651600729206052</v>
      </c>
      <c r="Q127" s="19">
        <f t="shared" si="136"/>
        <v>70.520115168582393</v>
      </c>
      <c r="R127" s="19">
        <f t="shared" si="102"/>
        <v>0.49537318461301061</v>
      </c>
      <c r="S127" s="19">
        <f t="shared" si="103"/>
        <v>0.33853420501681081</v>
      </c>
      <c r="T127" s="4" t="s">
        <v>0</v>
      </c>
      <c r="U127" s="4">
        <f t="shared" si="104"/>
        <v>2601</v>
      </c>
      <c r="V127" s="19">
        <f t="shared" si="78"/>
        <v>229.89537318461291</v>
      </c>
      <c r="W127" s="19">
        <f t="shared" si="79"/>
        <v>36.217858480354415</v>
      </c>
      <c r="X127" s="8">
        <f t="shared" si="105"/>
        <v>5</v>
      </c>
      <c r="Y127" s="4">
        <f t="shared" si="80"/>
        <v>12</v>
      </c>
      <c r="Z127" s="8">
        <f t="shared" si="106"/>
        <v>1009.9</v>
      </c>
      <c r="AA127" s="4">
        <f t="shared" si="107"/>
        <v>0</v>
      </c>
      <c r="AB127" s="4">
        <f t="shared" si="108"/>
        <v>0</v>
      </c>
      <c r="AC127" s="4" t="str">
        <f t="shared" si="109"/>
        <v>G0</v>
      </c>
      <c r="AD127" s="4">
        <f t="shared" si="110"/>
        <v>0</v>
      </c>
      <c r="AE127" s="4">
        <f t="shared" si="111"/>
        <v>9.8999999999999808</v>
      </c>
      <c r="AF127" s="19">
        <f t="shared" si="112"/>
        <v>229.39999999999989</v>
      </c>
      <c r="AG127" s="19">
        <f t="shared" si="113"/>
        <v>-2.0000000000003348E-2</v>
      </c>
      <c r="AH127" s="19">
        <f t="shared" si="114"/>
        <v>-1.6000000000002679E-2</v>
      </c>
      <c r="AI127" s="19">
        <f t="shared" si="115"/>
        <v>229.39999999999989</v>
      </c>
      <c r="AJ127" s="19">
        <f t="shared" si="116"/>
        <v>35.879324275337602</v>
      </c>
      <c r="AK127" s="19">
        <f t="shared" si="117"/>
        <v>0.16000000000000003</v>
      </c>
      <c r="AL127" s="19">
        <f t="shared" si="118"/>
        <v>6</v>
      </c>
      <c r="AM127" s="19">
        <f t="shared" si="119"/>
        <v>-8.7797305667546048</v>
      </c>
      <c r="AN127" s="19">
        <f t="shared" si="120"/>
        <v>10.634080534997143</v>
      </c>
      <c r="AO127" s="19">
        <f t="shared" si="121"/>
        <v>-0.97130366672992285</v>
      </c>
      <c r="AP127" s="19">
        <f t="shared" si="122"/>
        <v>-55.651600729206052</v>
      </c>
      <c r="AQ127" s="19">
        <f t="shared" si="137"/>
        <v>70.520115168582393</v>
      </c>
      <c r="AR127" s="19">
        <f t="shared" si="123"/>
        <v>-0.49537318461301061</v>
      </c>
      <c r="AS127" s="19">
        <f t="shared" si="124"/>
        <v>-0.33853420501681081</v>
      </c>
      <c r="AT127" s="4" t="s">
        <v>0</v>
      </c>
      <c r="AU127" s="4">
        <f t="shared" si="125"/>
        <v>2602</v>
      </c>
      <c r="AV127" s="19">
        <f t="shared" si="81"/>
        <v>228.90462681538688</v>
      </c>
      <c r="AW127" s="19">
        <f t="shared" si="82"/>
        <v>35.540790070320789</v>
      </c>
      <c r="AX127" s="8">
        <f t="shared" si="126"/>
        <v>5</v>
      </c>
      <c r="AY127" s="4">
        <f t="shared" si="83"/>
        <v>12</v>
      </c>
      <c r="AZ127" s="8">
        <f t="shared" si="127"/>
        <v>1009.9</v>
      </c>
      <c r="BA127" s="4">
        <f t="shared" si="128"/>
        <v>0</v>
      </c>
      <c r="BB127" s="4">
        <f t="shared" si="129"/>
        <v>0</v>
      </c>
      <c r="BC127" s="4" t="str">
        <f t="shared" si="130"/>
        <v>G0</v>
      </c>
      <c r="BD127" s="4">
        <f t="shared" si="131"/>
        <v>0</v>
      </c>
      <c r="BE127" s="19">
        <f t="shared" si="84"/>
        <v>36.193586817096786</v>
      </c>
      <c r="BF127" s="19">
        <f t="shared" si="132"/>
        <v>2575.5332029796227</v>
      </c>
      <c r="BG127" s="19">
        <f t="shared" si="133"/>
        <v>-175.01268135056026</v>
      </c>
      <c r="BH127" s="1" t="str">
        <f t="shared" si="85"/>
        <v>T,2601,229.9,36.2,5,12,1009.9,0,0,G0,0</v>
      </c>
      <c r="BI127" s="1" t="str">
        <f t="shared" si="86"/>
        <v>T,2602,228.9,35.5,5,12,1009.9,0,0,G0,0</v>
      </c>
      <c r="BJ127" s="1" t="str">
        <f t="shared" si="138"/>
        <v>T,2601,229.9,36.2,5,12,1009.9,0,0,G0,0|T,2602,228.9,35.5,5,12,1009.9,0,0,G0,0|</v>
      </c>
      <c r="BK127" s="1" t="str">
        <f t="shared" si="87"/>
        <v>229.4,35.9,5.0,10.6,0.0,70.5,-55.7,70.5</v>
      </c>
      <c r="BR127" s="108"/>
      <c r="BS127" s="108"/>
    </row>
    <row r="128" spans="1:71" x14ac:dyDescent="0.2">
      <c r="A128" s="4">
        <f t="shared" si="135"/>
        <v>9.9999999999999805</v>
      </c>
      <c r="B128" s="4">
        <f t="shared" si="88"/>
        <v>99.999999999999801</v>
      </c>
      <c r="C128" s="4">
        <f t="shared" si="89"/>
        <v>1</v>
      </c>
      <c r="D128" s="4">
        <v>1</v>
      </c>
      <c r="E128" s="4">
        <f t="shared" si="90"/>
        <v>9.9999999999999805</v>
      </c>
      <c r="F128" s="19">
        <f t="shared" si="91"/>
        <v>229.99999999999989</v>
      </c>
      <c r="G128" s="19">
        <f t="shared" si="92"/>
        <v>-3.5527136788005009E-15</v>
      </c>
      <c r="H128" s="19">
        <f t="shared" si="93"/>
        <v>-2.8421709430404009E-15</v>
      </c>
      <c r="I128" s="19">
        <f t="shared" si="94"/>
        <v>229.99999999999989</v>
      </c>
      <c r="J128" s="19">
        <f t="shared" si="95"/>
        <v>35.000000000000156</v>
      </c>
      <c r="K128" s="19">
        <f t="shared" si="96"/>
        <v>0.16000000000000003</v>
      </c>
      <c r="L128" s="19">
        <f t="shared" si="97"/>
        <v>6</v>
      </c>
      <c r="M128" s="19">
        <f t="shared" si="98"/>
        <v>-8.8000000000000025</v>
      </c>
      <c r="N128" s="19">
        <f t="shared" si="99"/>
        <v>10.65082156455548</v>
      </c>
      <c r="O128" s="19">
        <f t="shared" si="100"/>
        <v>-0.97237743331635951</v>
      </c>
      <c r="P128" s="19">
        <f t="shared" si="101"/>
        <v>-55.713123022791045</v>
      </c>
      <c r="Q128" s="19">
        <f t="shared" si="136"/>
        <v>71.399439443919846</v>
      </c>
      <c r="R128" s="19">
        <f t="shared" si="102"/>
        <v>0.49573640568452859</v>
      </c>
      <c r="S128" s="19">
        <f t="shared" si="103"/>
        <v>0.33800209478490578</v>
      </c>
      <c r="T128" s="4" t="s">
        <v>0</v>
      </c>
      <c r="U128" s="4">
        <f t="shared" si="104"/>
        <v>2601</v>
      </c>
      <c r="V128" s="19">
        <f t="shared" si="78"/>
        <v>230.49573640568443</v>
      </c>
      <c r="W128" s="19">
        <f t="shared" si="79"/>
        <v>35.338002094785061</v>
      </c>
      <c r="X128" s="8">
        <f t="shared" si="105"/>
        <v>5</v>
      </c>
      <c r="Y128" s="4">
        <f t="shared" si="80"/>
        <v>12</v>
      </c>
      <c r="Z128" s="8">
        <f t="shared" si="106"/>
        <v>1010</v>
      </c>
      <c r="AA128" s="4">
        <f t="shared" si="107"/>
        <v>0</v>
      </c>
      <c r="AB128" s="4">
        <f t="shared" si="108"/>
        <v>0</v>
      </c>
      <c r="AC128" s="4" t="str">
        <f t="shared" si="109"/>
        <v>G0</v>
      </c>
      <c r="AD128" s="4">
        <f t="shared" si="110"/>
        <v>0</v>
      </c>
      <c r="AE128" s="4">
        <f t="shared" si="111"/>
        <v>9.9999999999999805</v>
      </c>
      <c r="AF128" s="19">
        <f t="shared" si="112"/>
        <v>229.99999999999989</v>
      </c>
      <c r="AG128" s="19">
        <f t="shared" si="113"/>
        <v>-3.5527136788005009E-15</v>
      </c>
      <c r="AH128" s="19">
        <f t="shared" si="114"/>
        <v>-2.8421709430404009E-15</v>
      </c>
      <c r="AI128" s="19">
        <f t="shared" si="115"/>
        <v>229.99999999999989</v>
      </c>
      <c r="AJ128" s="19">
        <f t="shared" si="116"/>
        <v>35.000000000000156</v>
      </c>
      <c r="AK128" s="19">
        <f t="shared" si="117"/>
        <v>0.16000000000000003</v>
      </c>
      <c r="AL128" s="19">
        <f t="shared" si="118"/>
        <v>6</v>
      </c>
      <c r="AM128" s="19">
        <f t="shared" si="119"/>
        <v>-8.8000000000000025</v>
      </c>
      <c r="AN128" s="19">
        <f t="shared" si="120"/>
        <v>10.65082156455548</v>
      </c>
      <c r="AO128" s="19">
        <f t="shared" si="121"/>
        <v>-0.97237743331635951</v>
      </c>
      <c r="AP128" s="19">
        <f t="shared" si="122"/>
        <v>-55.713123022791045</v>
      </c>
      <c r="AQ128" s="19">
        <f t="shared" si="137"/>
        <v>71.399439443919846</v>
      </c>
      <c r="AR128" s="19">
        <f t="shared" si="123"/>
        <v>-0.49573640568452859</v>
      </c>
      <c r="AS128" s="19">
        <f t="shared" si="124"/>
        <v>-0.33800209478490578</v>
      </c>
      <c r="AT128" s="4" t="s">
        <v>0</v>
      </c>
      <c r="AU128" s="4">
        <f t="shared" si="125"/>
        <v>2602</v>
      </c>
      <c r="AV128" s="19">
        <f t="shared" si="81"/>
        <v>229.50426359431535</v>
      </c>
      <c r="AW128" s="19">
        <f t="shared" si="82"/>
        <v>34.661997905215252</v>
      </c>
      <c r="AX128" s="8">
        <f t="shared" si="126"/>
        <v>5</v>
      </c>
      <c r="AY128" s="4">
        <f t="shared" si="83"/>
        <v>12</v>
      </c>
      <c r="AZ128" s="8">
        <f t="shared" si="127"/>
        <v>1010</v>
      </c>
      <c r="BA128" s="4">
        <f t="shared" si="128"/>
        <v>0</v>
      </c>
      <c r="BB128" s="4">
        <f t="shared" si="129"/>
        <v>0</v>
      </c>
      <c r="BC128" s="4" t="str">
        <f t="shared" si="130"/>
        <v>G0</v>
      </c>
      <c r="BD128" s="4">
        <f t="shared" si="131"/>
        <v>0</v>
      </c>
      <c r="BE128" s="19">
        <f t="shared" si="84"/>
        <v>35.326069693641422</v>
      </c>
      <c r="BF128" s="19">
        <f t="shared" si="132"/>
        <v>2576.4619104234425</v>
      </c>
      <c r="BG128" s="19">
        <f t="shared" si="133"/>
        <v>-175.00109802525654</v>
      </c>
      <c r="BH128" s="1" t="str">
        <f t="shared" si="85"/>
        <v>T,2601,230.5,35.3,5,12,1010.0,0,0,G0,0</v>
      </c>
      <c r="BI128" s="1" t="str">
        <f t="shared" si="86"/>
        <v>T,2602,229.5,34.7,5,12,1010.0,0,0,G0,0</v>
      </c>
      <c r="BJ128" s="1" t="str">
        <f t="shared" si="138"/>
        <v>T,2601,230.5,35.3,5,12,1010.0,0,0,G0,0|T,2602,229.5,34.7,5,12,1010.0,0,0,G0,0|</v>
      </c>
      <c r="BK128" s="1" t="str">
        <f t="shared" si="87"/>
        <v>230.0,35.0,5.0,10.7,0.0,71.4,-55.7,71.4</v>
      </c>
      <c r="BR128" s="108"/>
      <c r="BS128" s="108"/>
    </row>
    <row r="129" spans="1:71" x14ac:dyDescent="0.2">
      <c r="A129" s="4">
        <f t="shared" si="135"/>
        <v>10.09999999999998</v>
      </c>
      <c r="B129" s="4">
        <f t="shared" si="88"/>
        <v>100.9999999999998</v>
      </c>
      <c r="C129" s="4">
        <f t="shared" si="89"/>
        <v>1</v>
      </c>
      <c r="D129" s="4">
        <v>1</v>
      </c>
      <c r="E129" s="4">
        <f t="shared" si="90"/>
        <v>10.09999999999998</v>
      </c>
      <c r="F129" s="19">
        <f t="shared" si="91"/>
        <v>230.59999999999988</v>
      </c>
      <c r="G129" s="19">
        <f t="shared" si="92"/>
        <v>1.9999999999996021E-2</v>
      </c>
      <c r="H129" s="19">
        <f t="shared" si="93"/>
        <v>1.5999999999996819E-2</v>
      </c>
      <c r="I129" s="19">
        <f t="shared" si="94"/>
        <v>230.59999999999988</v>
      </c>
      <c r="J129" s="19">
        <f t="shared" si="95"/>
        <v>34.120675724662718</v>
      </c>
      <c r="K129" s="19">
        <f t="shared" si="96"/>
        <v>0.16000000000000003</v>
      </c>
      <c r="L129" s="19">
        <f t="shared" si="97"/>
        <v>6</v>
      </c>
      <c r="M129" s="19">
        <f t="shared" si="98"/>
        <v>-8.779730566754619</v>
      </c>
      <c r="N129" s="19">
        <f t="shared" si="99"/>
        <v>10.634080534997155</v>
      </c>
      <c r="O129" s="19">
        <f t="shared" si="100"/>
        <v>-0.97130366672992363</v>
      </c>
      <c r="P129" s="19">
        <f t="shared" si="101"/>
        <v>-55.651600729206095</v>
      </c>
      <c r="Q129" s="19">
        <f t="shared" si="136"/>
        <v>72.278763719257284</v>
      </c>
      <c r="R129" s="19">
        <f t="shared" si="102"/>
        <v>0.49537318461301089</v>
      </c>
      <c r="S129" s="19">
        <f t="shared" si="103"/>
        <v>0.33853420501681042</v>
      </c>
      <c r="T129" s="4" t="s">
        <v>0</v>
      </c>
      <c r="U129" s="4">
        <f t="shared" si="104"/>
        <v>2601</v>
      </c>
      <c r="V129" s="19">
        <f t="shared" si="78"/>
        <v>231.0953731846129</v>
      </c>
      <c r="W129" s="19">
        <f t="shared" si="79"/>
        <v>34.459209929679531</v>
      </c>
      <c r="X129" s="8">
        <f t="shared" si="105"/>
        <v>5</v>
      </c>
      <c r="Y129" s="4">
        <f t="shared" si="80"/>
        <v>12</v>
      </c>
      <c r="Z129" s="8">
        <f t="shared" si="106"/>
        <v>1010.1</v>
      </c>
      <c r="AA129" s="4">
        <f t="shared" si="107"/>
        <v>0</v>
      </c>
      <c r="AB129" s="4">
        <f t="shared" si="108"/>
        <v>0</v>
      </c>
      <c r="AC129" s="4" t="str">
        <f t="shared" si="109"/>
        <v>G0</v>
      </c>
      <c r="AD129" s="4">
        <f t="shared" si="110"/>
        <v>0</v>
      </c>
      <c r="AE129" s="4">
        <f t="shared" si="111"/>
        <v>10.09999999999998</v>
      </c>
      <c r="AF129" s="19">
        <f t="shared" si="112"/>
        <v>230.59999999999988</v>
      </c>
      <c r="AG129" s="19">
        <f t="shared" si="113"/>
        <v>1.9999999999996021E-2</v>
      </c>
      <c r="AH129" s="19">
        <f t="shared" si="114"/>
        <v>1.5999999999996819E-2</v>
      </c>
      <c r="AI129" s="19">
        <f t="shared" si="115"/>
        <v>230.59999999999988</v>
      </c>
      <c r="AJ129" s="19">
        <f t="shared" si="116"/>
        <v>34.120675724662718</v>
      </c>
      <c r="AK129" s="19">
        <f t="shared" si="117"/>
        <v>0.16000000000000003</v>
      </c>
      <c r="AL129" s="19">
        <f t="shared" si="118"/>
        <v>6</v>
      </c>
      <c r="AM129" s="19">
        <f t="shared" si="119"/>
        <v>-8.779730566754619</v>
      </c>
      <c r="AN129" s="19">
        <f t="shared" si="120"/>
        <v>10.634080534997155</v>
      </c>
      <c r="AO129" s="19">
        <f t="shared" si="121"/>
        <v>-0.97130366672992363</v>
      </c>
      <c r="AP129" s="19">
        <f t="shared" si="122"/>
        <v>-55.651600729206095</v>
      </c>
      <c r="AQ129" s="19">
        <f t="shared" si="137"/>
        <v>72.278763719257284</v>
      </c>
      <c r="AR129" s="19">
        <f t="shared" si="123"/>
        <v>-0.49537318461301089</v>
      </c>
      <c r="AS129" s="19">
        <f t="shared" si="124"/>
        <v>-0.33853420501681042</v>
      </c>
      <c r="AT129" s="4" t="s">
        <v>0</v>
      </c>
      <c r="AU129" s="4">
        <f t="shared" si="125"/>
        <v>2602</v>
      </c>
      <c r="AV129" s="19">
        <f t="shared" si="81"/>
        <v>230.10462681538687</v>
      </c>
      <c r="AW129" s="19">
        <f t="shared" si="82"/>
        <v>33.782141519645904</v>
      </c>
      <c r="AX129" s="8">
        <f t="shared" si="126"/>
        <v>5</v>
      </c>
      <c r="AY129" s="4">
        <f t="shared" si="83"/>
        <v>12</v>
      </c>
      <c r="AZ129" s="8">
        <f t="shared" si="127"/>
        <v>1010.1</v>
      </c>
      <c r="BA129" s="4">
        <f t="shared" si="128"/>
        <v>0</v>
      </c>
      <c r="BB129" s="4">
        <f t="shared" si="129"/>
        <v>0</v>
      </c>
      <c r="BC129" s="4" t="str">
        <f t="shared" si="130"/>
        <v>G0</v>
      </c>
      <c r="BD129" s="4">
        <f t="shared" si="131"/>
        <v>0</v>
      </c>
      <c r="BE129" s="19">
        <f t="shared" si="84"/>
        <v>34.459151116585794</v>
      </c>
      <c r="BF129" s="19">
        <f t="shared" si="132"/>
        <v>2577.3897263876524</v>
      </c>
      <c r="BG129" s="19">
        <f t="shared" si="133"/>
        <v>-174.9895048945956</v>
      </c>
      <c r="BH129" s="1" t="str">
        <f t="shared" si="85"/>
        <v>T,2601,231.1,34.5,5,12,1010.1,0,0,G0,0</v>
      </c>
      <c r="BI129" s="1" t="str">
        <f t="shared" si="86"/>
        <v>T,2602,230.1,33.8,5,12,1010.1,0,0,G0,0</v>
      </c>
      <c r="BJ129" s="1" t="str">
        <f t="shared" si="138"/>
        <v>T,2601,231.1,34.5,5,12,1010.1,0,0,G0,0|T,2602,230.1,33.8,5,12,1010.1,0,0,G0,0|</v>
      </c>
      <c r="BK129" s="1" t="str">
        <f t="shared" si="87"/>
        <v>230.6,34.1,5.0,10.6,0.0,72.3,-55.7,72.3</v>
      </c>
      <c r="BR129" s="108"/>
      <c r="BS129" s="108"/>
    </row>
    <row r="130" spans="1:71" x14ac:dyDescent="0.2">
      <c r="A130" s="4">
        <f t="shared" si="135"/>
        <v>10.19999999999998</v>
      </c>
      <c r="B130" s="4">
        <f t="shared" si="88"/>
        <v>101.99999999999979</v>
      </c>
      <c r="C130" s="4">
        <f t="shared" si="89"/>
        <v>1</v>
      </c>
      <c r="D130" s="4">
        <v>1</v>
      </c>
      <c r="E130" s="4">
        <f t="shared" si="90"/>
        <v>10.19999999999998</v>
      </c>
      <c r="F130" s="19">
        <f t="shared" si="91"/>
        <v>231.19999999999987</v>
      </c>
      <c r="G130" s="19">
        <f t="shared" si="92"/>
        <v>3.9999999999996039E-2</v>
      </c>
      <c r="H130" s="19">
        <f t="shared" si="93"/>
        <v>3.199999999999683E-2</v>
      </c>
      <c r="I130" s="19">
        <f t="shared" si="94"/>
        <v>231.19999999999987</v>
      </c>
      <c r="J130" s="19">
        <f t="shared" si="95"/>
        <v>33.245403029768568</v>
      </c>
      <c r="K130" s="19">
        <f t="shared" si="96"/>
        <v>0.16000000000000003</v>
      </c>
      <c r="L130" s="19">
        <f t="shared" si="97"/>
        <v>6</v>
      </c>
      <c r="M130" s="19">
        <f t="shared" si="98"/>
        <v>-8.7189914482310193</v>
      </c>
      <c r="N130" s="19">
        <f t="shared" si="99"/>
        <v>10.583988467223763</v>
      </c>
      <c r="O130" s="19">
        <f t="shared" si="100"/>
        <v>-0.96806570887863108</v>
      </c>
      <c r="P130" s="19">
        <f t="shared" si="101"/>
        <v>-55.466079410085783</v>
      </c>
      <c r="Q130" s="19">
        <f t="shared" si="136"/>
        <v>73.154036414151435</v>
      </c>
      <c r="R130" s="19">
        <f t="shared" si="102"/>
        <v>0.49427443020550021</v>
      </c>
      <c r="S130" s="19">
        <f t="shared" si="103"/>
        <v>0.3401364250488737</v>
      </c>
      <c r="T130" s="4" t="s">
        <v>0</v>
      </c>
      <c r="U130" s="4">
        <f t="shared" si="104"/>
        <v>2601</v>
      </c>
      <c r="V130" s="19">
        <f t="shared" si="78"/>
        <v>231.69427443020538</v>
      </c>
      <c r="W130" s="19">
        <f t="shared" si="79"/>
        <v>33.585539454817443</v>
      </c>
      <c r="X130" s="8">
        <f t="shared" si="105"/>
        <v>5</v>
      </c>
      <c r="Y130" s="4">
        <f t="shared" si="80"/>
        <v>12</v>
      </c>
      <c r="Z130" s="8">
        <f t="shared" si="106"/>
        <v>1010.1999999999999</v>
      </c>
      <c r="AA130" s="4">
        <f t="shared" si="107"/>
        <v>0</v>
      </c>
      <c r="AB130" s="4">
        <f t="shared" si="108"/>
        <v>0</v>
      </c>
      <c r="AC130" s="4" t="str">
        <f t="shared" si="109"/>
        <v>G0</v>
      </c>
      <c r="AD130" s="4">
        <f t="shared" si="110"/>
        <v>0</v>
      </c>
      <c r="AE130" s="4">
        <f t="shared" si="111"/>
        <v>10.19999999999998</v>
      </c>
      <c r="AF130" s="19">
        <f t="shared" si="112"/>
        <v>231.19999999999987</v>
      </c>
      <c r="AG130" s="19">
        <f t="shared" si="113"/>
        <v>3.9999999999996039E-2</v>
      </c>
      <c r="AH130" s="19">
        <f t="shared" si="114"/>
        <v>3.199999999999683E-2</v>
      </c>
      <c r="AI130" s="19">
        <f t="shared" si="115"/>
        <v>231.19999999999987</v>
      </c>
      <c r="AJ130" s="19">
        <f t="shared" si="116"/>
        <v>33.245403029768568</v>
      </c>
      <c r="AK130" s="19">
        <f t="shared" si="117"/>
        <v>0.16000000000000003</v>
      </c>
      <c r="AL130" s="19">
        <f t="shared" si="118"/>
        <v>6</v>
      </c>
      <c r="AM130" s="19">
        <f t="shared" si="119"/>
        <v>-8.7189914482310193</v>
      </c>
      <c r="AN130" s="19">
        <f t="shared" si="120"/>
        <v>10.583988467223763</v>
      </c>
      <c r="AO130" s="19">
        <f t="shared" si="121"/>
        <v>-0.96806570887863108</v>
      </c>
      <c r="AP130" s="19">
        <f t="shared" si="122"/>
        <v>-55.466079410085783</v>
      </c>
      <c r="AQ130" s="19">
        <f t="shared" si="137"/>
        <v>73.154036414151435</v>
      </c>
      <c r="AR130" s="19">
        <f t="shared" si="123"/>
        <v>-0.49427443020550021</v>
      </c>
      <c r="AS130" s="19">
        <f t="shared" si="124"/>
        <v>-0.3401364250488737</v>
      </c>
      <c r="AT130" s="4" t="s">
        <v>0</v>
      </c>
      <c r="AU130" s="4">
        <f t="shared" si="125"/>
        <v>2602</v>
      </c>
      <c r="AV130" s="19">
        <f t="shared" si="81"/>
        <v>230.70572556979437</v>
      </c>
      <c r="AW130" s="19">
        <f t="shared" si="82"/>
        <v>32.905266604719692</v>
      </c>
      <c r="AX130" s="8">
        <f t="shared" si="126"/>
        <v>5</v>
      </c>
      <c r="AY130" s="4">
        <f t="shared" si="83"/>
        <v>12</v>
      </c>
      <c r="AZ130" s="8">
        <f t="shared" si="127"/>
        <v>1010.1999999999999</v>
      </c>
      <c r="BA130" s="4">
        <f t="shared" si="128"/>
        <v>0</v>
      </c>
      <c r="BB130" s="4">
        <f t="shared" si="129"/>
        <v>0</v>
      </c>
      <c r="BC130" s="4" t="str">
        <f t="shared" si="130"/>
        <v>G0</v>
      </c>
      <c r="BD130" s="4">
        <f t="shared" si="131"/>
        <v>0</v>
      </c>
      <c r="BE130" s="19">
        <f t="shared" si="84"/>
        <v>33.59686731887691</v>
      </c>
      <c r="BF130" s="19">
        <f t="shared" si="132"/>
        <v>2578.3126101566095</v>
      </c>
      <c r="BG130" s="19">
        <f t="shared" si="133"/>
        <v>-174.9778938622959</v>
      </c>
      <c r="BH130" s="1" t="str">
        <f t="shared" si="85"/>
        <v>T,2601,231.7,33.6,5,12,1010.2,0,0,G0,0</v>
      </c>
      <c r="BI130" s="1" t="str">
        <f t="shared" si="86"/>
        <v>T,2602,230.7,32.9,5,12,1010.2,0,0,G0,0</v>
      </c>
      <c r="BJ130" s="1" t="str">
        <f t="shared" si="138"/>
        <v>T,2601,231.7,33.6,5,12,1010.2,0,0,G0,0|T,2602,230.7,32.9,5,12,1010.2,0,0,G0,0|</v>
      </c>
      <c r="BK130" s="1" t="str">
        <f t="shared" si="87"/>
        <v>231.2,33.2,5.0,10.6,0.0,73.2,-55.5,73.2</v>
      </c>
      <c r="BR130" s="108"/>
      <c r="BS130" s="108"/>
    </row>
    <row r="131" spans="1:71" x14ac:dyDescent="0.2">
      <c r="A131" s="4">
        <f t="shared" si="135"/>
        <v>10.299999999999979</v>
      </c>
      <c r="B131" s="4">
        <f t="shared" si="88"/>
        <v>102.99999999999979</v>
      </c>
      <c r="C131" s="4">
        <f t="shared" si="89"/>
        <v>1</v>
      </c>
      <c r="D131" s="4">
        <v>1</v>
      </c>
      <c r="E131" s="4">
        <f t="shared" si="90"/>
        <v>10.299999999999979</v>
      </c>
      <c r="F131" s="19">
        <f t="shared" si="91"/>
        <v>231.79999999999987</v>
      </c>
      <c r="G131" s="19">
        <f t="shared" si="92"/>
        <v>5.9999999999995612E-2</v>
      </c>
      <c r="H131" s="19">
        <f t="shared" si="93"/>
        <v>4.799999999999649E-2</v>
      </c>
      <c r="I131" s="19">
        <f t="shared" si="94"/>
        <v>231.79999999999987</v>
      </c>
      <c r="J131" s="19">
        <f t="shared" si="95"/>
        <v>32.378219664479211</v>
      </c>
      <c r="K131" s="19">
        <f t="shared" si="96"/>
        <v>0.16000000000000003</v>
      </c>
      <c r="L131" s="19">
        <f t="shared" si="97"/>
        <v>6</v>
      </c>
      <c r="M131" s="19">
        <f t="shared" si="98"/>
        <v>-8.6179900392462798</v>
      </c>
      <c r="N131" s="19">
        <f t="shared" si="99"/>
        <v>10.50094054437735</v>
      </c>
      <c r="O131" s="19">
        <f t="shared" si="100"/>
        <v>-0.96261311342423828</v>
      </c>
      <c r="P131" s="19">
        <f t="shared" si="101"/>
        <v>-55.15366870315686</v>
      </c>
      <c r="Q131" s="19">
        <f t="shared" si="136"/>
        <v>74.021219779440798</v>
      </c>
      <c r="R131" s="19">
        <f t="shared" si="102"/>
        <v>0.49241246550209544</v>
      </c>
      <c r="S131" s="19">
        <f t="shared" si="103"/>
        <v>0.34282643395477491</v>
      </c>
      <c r="T131" s="4" t="s">
        <v>0</v>
      </c>
      <c r="U131" s="4">
        <f t="shared" si="104"/>
        <v>2601</v>
      </c>
      <c r="V131" s="19">
        <f t="shared" si="78"/>
        <v>232.29241246550197</v>
      </c>
      <c r="W131" s="19">
        <f t="shared" si="79"/>
        <v>32.721046098433987</v>
      </c>
      <c r="X131" s="8">
        <f t="shared" si="105"/>
        <v>5</v>
      </c>
      <c r="Y131" s="4">
        <f t="shared" si="80"/>
        <v>12</v>
      </c>
      <c r="Z131" s="8">
        <f t="shared" si="106"/>
        <v>1010.3</v>
      </c>
      <c r="AA131" s="4">
        <f t="shared" si="107"/>
        <v>0</v>
      </c>
      <c r="AB131" s="4">
        <f t="shared" si="108"/>
        <v>0</v>
      </c>
      <c r="AC131" s="4" t="str">
        <f t="shared" si="109"/>
        <v>G0</v>
      </c>
      <c r="AD131" s="4">
        <f t="shared" si="110"/>
        <v>0</v>
      </c>
      <c r="AE131" s="4">
        <f t="shared" si="111"/>
        <v>10.299999999999979</v>
      </c>
      <c r="AF131" s="19">
        <f t="shared" si="112"/>
        <v>231.79999999999987</v>
      </c>
      <c r="AG131" s="19">
        <f t="shared" si="113"/>
        <v>5.9999999999995612E-2</v>
      </c>
      <c r="AH131" s="19">
        <f t="shared" si="114"/>
        <v>4.799999999999649E-2</v>
      </c>
      <c r="AI131" s="19">
        <f t="shared" si="115"/>
        <v>231.79999999999987</v>
      </c>
      <c r="AJ131" s="19">
        <f t="shared" si="116"/>
        <v>32.378219664479211</v>
      </c>
      <c r="AK131" s="19">
        <f t="shared" si="117"/>
        <v>0.16000000000000003</v>
      </c>
      <c r="AL131" s="19">
        <f t="shared" si="118"/>
        <v>6</v>
      </c>
      <c r="AM131" s="19">
        <f t="shared" si="119"/>
        <v>-8.6179900392462798</v>
      </c>
      <c r="AN131" s="19">
        <f t="shared" si="120"/>
        <v>10.50094054437735</v>
      </c>
      <c r="AO131" s="19">
        <f t="shared" si="121"/>
        <v>-0.96261311342423828</v>
      </c>
      <c r="AP131" s="19">
        <f t="shared" si="122"/>
        <v>-55.15366870315686</v>
      </c>
      <c r="AQ131" s="19">
        <f t="shared" si="137"/>
        <v>74.021219779440798</v>
      </c>
      <c r="AR131" s="19">
        <f t="shared" si="123"/>
        <v>-0.49241246550209544</v>
      </c>
      <c r="AS131" s="19">
        <f t="shared" si="124"/>
        <v>-0.34282643395477491</v>
      </c>
      <c r="AT131" s="4" t="s">
        <v>0</v>
      </c>
      <c r="AU131" s="4">
        <f t="shared" si="125"/>
        <v>2602</v>
      </c>
      <c r="AV131" s="19">
        <f t="shared" si="81"/>
        <v>231.30758753449777</v>
      </c>
      <c r="AW131" s="19">
        <f t="shared" si="82"/>
        <v>32.035393230524434</v>
      </c>
      <c r="AX131" s="8">
        <f t="shared" si="126"/>
        <v>5</v>
      </c>
      <c r="AY131" s="4">
        <f t="shared" si="83"/>
        <v>12</v>
      </c>
      <c r="AZ131" s="8">
        <f t="shared" si="127"/>
        <v>1010.3</v>
      </c>
      <c r="BA131" s="4">
        <f t="shared" si="128"/>
        <v>0</v>
      </c>
      <c r="BB131" s="4">
        <f t="shared" si="129"/>
        <v>0</v>
      </c>
      <c r="BC131" s="4" t="str">
        <f t="shared" si="130"/>
        <v>G0</v>
      </c>
      <c r="BD131" s="4">
        <f t="shared" si="131"/>
        <v>0</v>
      </c>
      <c r="BE131" s="19">
        <f t="shared" si="84"/>
        <v>32.743232558020829</v>
      </c>
      <c r="BF131" s="19">
        <f t="shared" si="132"/>
        <v>2579.2265249755033</v>
      </c>
      <c r="BG131" s="19">
        <f t="shared" si="133"/>
        <v>-174.96625636345777</v>
      </c>
      <c r="BH131" s="1" t="str">
        <f t="shared" si="85"/>
        <v>T,2601,232.3,32.7,5,12,1010.3,0,0,G0,0</v>
      </c>
      <c r="BI131" s="1" t="str">
        <f t="shared" si="86"/>
        <v>T,2602,231.3,32.0,5,12,1010.3,0,0,G0,0</v>
      </c>
      <c r="BJ131" s="1" t="str">
        <f t="shared" si="138"/>
        <v>T,2601,232.3,32.7,5,12,1010.3,0,0,G0,0|T,2602,231.3,32.0,5,12,1010.3,0,0,G0,0|</v>
      </c>
      <c r="BK131" s="1" t="str">
        <f t="shared" si="87"/>
        <v>231.8,32.4,5.0,10.5,0.0,74.0,-55.2,74.0</v>
      </c>
      <c r="BR131" s="108"/>
      <c r="BS131" s="108"/>
    </row>
    <row r="132" spans="1:71" x14ac:dyDescent="0.2">
      <c r="A132" s="4">
        <f t="shared" si="135"/>
        <v>10.399999999999979</v>
      </c>
      <c r="B132" s="4">
        <f t="shared" si="88"/>
        <v>103.99999999999979</v>
      </c>
      <c r="C132" s="4">
        <f t="shared" si="89"/>
        <v>1</v>
      </c>
      <c r="D132" s="4">
        <v>1</v>
      </c>
      <c r="E132" s="4">
        <f t="shared" si="90"/>
        <v>10.399999999999979</v>
      </c>
      <c r="F132" s="19">
        <f t="shared" si="91"/>
        <v>232.39999999999986</v>
      </c>
      <c r="G132" s="19">
        <f t="shared" si="92"/>
        <v>7.999999999999563E-2</v>
      </c>
      <c r="H132" s="19">
        <f t="shared" si="93"/>
        <v>6.3999999999996504E-2</v>
      </c>
      <c r="I132" s="19">
        <f t="shared" si="94"/>
        <v>232.39999999999986</v>
      </c>
      <c r="J132" s="19">
        <f t="shared" si="95"/>
        <v>31.523135745156569</v>
      </c>
      <c r="K132" s="19">
        <f t="shared" si="96"/>
        <v>0.16000000000000003</v>
      </c>
      <c r="L132" s="19">
        <f t="shared" si="97"/>
        <v>6</v>
      </c>
      <c r="M132" s="19">
        <f t="shared" si="98"/>
        <v>-8.477071501760129</v>
      </c>
      <c r="N132" s="19">
        <f t="shared" si="99"/>
        <v>10.385602594262584</v>
      </c>
      <c r="O132" s="19">
        <f t="shared" si="100"/>
        <v>-0.9548602197396322</v>
      </c>
      <c r="P132" s="19">
        <f t="shared" si="101"/>
        <v>-54.709460616015299</v>
      </c>
      <c r="Q132" s="19">
        <f t="shared" si="136"/>
        <v>74.876303698763437</v>
      </c>
      <c r="R132" s="19">
        <f t="shared" si="102"/>
        <v>0.48973979650115995</v>
      </c>
      <c r="S132" s="19">
        <f t="shared" si="103"/>
        <v>0.34663371405996041</v>
      </c>
      <c r="T132" s="4" t="s">
        <v>0</v>
      </c>
      <c r="U132" s="4">
        <f t="shared" si="104"/>
        <v>2601</v>
      </c>
      <c r="V132" s="19">
        <f t="shared" si="78"/>
        <v>232.88973979650103</v>
      </c>
      <c r="W132" s="19">
        <f t="shared" si="79"/>
        <v>31.869769459216531</v>
      </c>
      <c r="X132" s="8">
        <f t="shared" si="105"/>
        <v>5</v>
      </c>
      <c r="Y132" s="4">
        <f t="shared" si="80"/>
        <v>12</v>
      </c>
      <c r="Z132" s="8">
        <f t="shared" si="106"/>
        <v>1010.4</v>
      </c>
      <c r="AA132" s="4">
        <f t="shared" si="107"/>
        <v>0</v>
      </c>
      <c r="AB132" s="4">
        <f t="shared" si="108"/>
        <v>0</v>
      </c>
      <c r="AC132" s="4" t="str">
        <f t="shared" si="109"/>
        <v>G0</v>
      </c>
      <c r="AD132" s="4">
        <f t="shared" si="110"/>
        <v>0</v>
      </c>
      <c r="AE132" s="4">
        <f t="shared" si="111"/>
        <v>10.399999999999979</v>
      </c>
      <c r="AF132" s="19">
        <f t="shared" si="112"/>
        <v>232.39999999999986</v>
      </c>
      <c r="AG132" s="19">
        <f t="shared" si="113"/>
        <v>7.999999999999563E-2</v>
      </c>
      <c r="AH132" s="19">
        <f t="shared" si="114"/>
        <v>6.3999999999996504E-2</v>
      </c>
      <c r="AI132" s="19">
        <f t="shared" si="115"/>
        <v>232.39999999999986</v>
      </c>
      <c r="AJ132" s="19">
        <f t="shared" si="116"/>
        <v>31.523135745156569</v>
      </c>
      <c r="AK132" s="19">
        <f t="shared" si="117"/>
        <v>0.16000000000000003</v>
      </c>
      <c r="AL132" s="19">
        <f t="shared" si="118"/>
        <v>6</v>
      </c>
      <c r="AM132" s="19">
        <f t="shared" si="119"/>
        <v>-8.477071501760129</v>
      </c>
      <c r="AN132" s="19">
        <f t="shared" si="120"/>
        <v>10.385602594262584</v>
      </c>
      <c r="AO132" s="19">
        <f t="shared" si="121"/>
        <v>-0.9548602197396322</v>
      </c>
      <c r="AP132" s="19">
        <f t="shared" si="122"/>
        <v>-54.709460616015299</v>
      </c>
      <c r="AQ132" s="19">
        <f t="shared" si="137"/>
        <v>74.876303698763437</v>
      </c>
      <c r="AR132" s="19">
        <f t="shared" si="123"/>
        <v>-0.48973979650115995</v>
      </c>
      <c r="AS132" s="19">
        <f t="shared" si="124"/>
        <v>-0.34663371405996041</v>
      </c>
      <c r="AT132" s="4" t="s">
        <v>0</v>
      </c>
      <c r="AU132" s="4">
        <f t="shared" si="125"/>
        <v>2602</v>
      </c>
      <c r="AV132" s="19">
        <f t="shared" si="81"/>
        <v>231.91026020349869</v>
      </c>
      <c r="AW132" s="19">
        <f t="shared" si="82"/>
        <v>31.176502031096607</v>
      </c>
      <c r="AX132" s="8">
        <f t="shared" si="126"/>
        <v>5</v>
      </c>
      <c r="AY132" s="4">
        <f t="shared" si="83"/>
        <v>12</v>
      </c>
      <c r="AZ132" s="8">
        <f t="shared" si="127"/>
        <v>1010.4</v>
      </c>
      <c r="BA132" s="4">
        <f t="shared" si="128"/>
        <v>0</v>
      </c>
      <c r="BB132" s="4">
        <f t="shared" si="129"/>
        <v>0</v>
      </c>
      <c r="BC132" s="4" t="str">
        <f t="shared" si="130"/>
        <v>G0</v>
      </c>
      <c r="BD132" s="4">
        <f t="shared" si="131"/>
        <v>0</v>
      </c>
      <c r="BE132" s="19">
        <f t="shared" si="84"/>
        <v>31.902223806015744</v>
      </c>
      <c r="BF132" s="19">
        <f t="shared" si="132"/>
        <v>2580.1274519149711</v>
      </c>
      <c r="BG132" s="19">
        <f t="shared" si="133"/>
        <v>-174.95458336459697</v>
      </c>
      <c r="BH132" s="1" t="str">
        <f t="shared" si="85"/>
        <v>T,2601,232.9,31.9,5,12,1010.4,0,0,G0,0</v>
      </c>
      <c r="BI132" s="1" t="str">
        <f t="shared" si="86"/>
        <v>T,2602,231.9,31.2,5,12,1010.4,0,0,G0,0</v>
      </c>
      <c r="BJ132" s="1" t="str">
        <f t="shared" si="138"/>
        <v>T,2601,232.9,31.9,5,12,1010.4,0,0,G0,0|T,2602,231.9,31.2,5,12,1010.4,0,0,G0,0|</v>
      </c>
      <c r="BK132" s="1" t="str">
        <f t="shared" si="87"/>
        <v>232.4,31.5,5.0,10.4,0.0,74.9,-54.7,74.9</v>
      </c>
      <c r="BR132" s="108"/>
      <c r="BS132" s="108"/>
    </row>
    <row r="133" spans="1:71" x14ac:dyDescent="0.2">
      <c r="A133" s="4">
        <f t="shared" si="135"/>
        <v>10.499999999999979</v>
      </c>
      <c r="B133" s="4">
        <f t="shared" si="88"/>
        <v>104.99999999999979</v>
      </c>
      <c r="C133" s="4">
        <f t="shared" si="89"/>
        <v>1</v>
      </c>
      <c r="D133" s="4">
        <v>1</v>
      </c>
      <c r="E133" s="4">
        <f t="shared" si="90"/>
        <v>10.499999999999979</v>
      </c>
      <c r="F133" s="19">
        <f t="shared" si="91"/>
        <v>232.99999999999989</v>
      </c>
      <c r="G133" s="19">
        <f t="shared" si="92"/>
        <v>9.9999999999996536E-2</v>
      </c>
      <c r="H133" s="19">
        <f t="shared" si="93"/>
        <v>7.999999999999724E-2</v>
      </c>
      <c r="I133" s="19">
        <f t="shared" si="94"/>
        <v>232.99999999999989</v>
      </c>
      <c r="J133" s="19">
        <f t="shared" si="95"/>
        <v>30.684120013373583</v>
      </c>
      <c r="K133" s="19">
        <f t="shared" si="96"/>
        <v>0.16000000000000003</v>
      </c>
      <c r="L133" s="19">
        <f t="shared" si="97"/>
        <v>6</v>
      </c>
      <c r="M133" s="19">
        <f t="shared" si="98"/>
        <v>-8.2967180207718751</v>
      </c>
      <c r="N133" s="19">
        <f t="shared" si="99"/>
        <v>10.238922302478947</v>
      </c>
      <c r="O133" s="19">
        <f t="shared" si="100"/>
        <v>-0.94468374573066694</v>
      </c>
      <c r="P133" s="19">
        <f t="shared" si="101"/>
        <v>-54.126391604977016</v>
      </c>
      <c r="Q133" s="19">
        <f t="shared" si="136"/>
        <v>75.71531943054643</v>
      </c>
      <c r="R133" s="19">
        <f t="shared" si="102"/>
        <v>0.48618698974382224</v>
      </c>
      <c r="S133" s="19">
        <f t="shared" si="103"/>
        <v>0.35159950370249449</v>
      </c>
      <c r="T133" s="4" t="s">
        <v>0</v>
      </c>
      <c r="U133" s="4">
        <f t="shared" si="104"/>
        <v>2601</v>
      </c>
      <c r="V133" s="19">
        <f t="shared" si="78"/>
        <v>233.48618698974371</v>
      </c>
      <c r="W133" s="19">
        <f t="shared" si="79"/>
        <v>31.035719517076078</v>
      </c>
      <c r="X133" s="8">
        <f t="shared" si="105"/>
        <v>5</v>
      </c>
      <c r="Y133" s="4">
        <f t="shared" si="80"/>
        <v>12</v>
      </c>
      <c r="Z133" s="8">
        <f t="shared" si="106"/>
        <v>1010.5</v>
      </c>
      <c r="AA133" s="4">
        <f t="shared" si="107"/>
        <v>0</v>
      </c>
      <c r="AB133" s="4">
        <f t="shared" si="108"/>
        <v>0</v>
      </c>
      <c r="AC133" s="4" t="str">
        <f t="shared" si="109"/>
        <v>G0</v>
      </c>
      <c r="AD133" s="4">
        <f t="shared" si="110"/>
        <v>0</v>
      </c>
      <c r="AE133" s="4">
        <f t="shared" si="111"/>
        <v>10.499999999999979</v>
      </c>
      <c r="AF133" s="19">
        <f t="shared" si="112"/>
        <v>232.99999999999989</v>
      </c>
      <c r="AG133" s="19">
        <f t="shared" si="113"/>
        <v>9.9999999999996536E-2</v>
      </c>
      <c r="AH133" s="19">
        <f t="shared" si="114"/>
        <v>7.999999999999724E-2</v>
      </c>
      <c r="AI133" s="19">
        <f t="shared" si="115"/>
        <v>232.99999999999989</v>
      </c>
      <c r="AJ133" s="19">
        <f t="shared" si="116"/>
        <v>30.684120013373583</v>
      </c>
      <c r="AK133" s="19">
        <f t="shared" si="117"/>
        <v>0.16000000000000003</v>
      </c>
      <c r="AL133" s="19">
        <f t="shared" si="118"/>
        <v>6</v>
      </c>
      <c r="AM133" s="19">
        <f t="shared" si="119"/>
        <v>-8.2967180207718751</v>
      </c>
      <c r="AN133" s="19">
        <f t="shared" si="120"/>
        <v>10.238922302478947</v>
      </c>
      <c r="AO133" s="19">
        <f t="shared" si="121"/>
        <v>-0.94468374573066694</v>
      </c>
      <c r="AP133" s="19">
        <f t="shared" si="122"/>
        <v>-54.126391604977016</v>
      </c>
      <c r="AQ133" s="19">
        <f t="shared" si="137"/>
        <v>75.71531943054643</v>
      </c>
      <c r="AR133" s="19">
        <f t="shared" si="123"/>
        <v>-0.48618698974382224</v>
      </c>
      <c r="AS133" s="19">
        <f t="shared" si="124"/>
        <v>-0.35159950370249449</v>
      </c>
      <c r="AT133" s="4" t="s">
        <v>0</v>
      </c>
      <c r="AU133" s="4">
        <f t="shared" si="125"/>
        <v>2602</v>
      </c>
      <c r="AV133" s="19">
        <f t="shared" si="81"/>
        <v>232.51381301025606</v>
      </c>
      <c r="AW133" s="19">
        <f t="shared" si="82"/>
        <v>30.332520509671088</v>
      </c>
      <c r="AX133" s="8">
        <f t="shared" si="126"/>
        <v>5</v>
      </c>
      <c r="AY133" s="4">
        <f t="shared" si="83"/>
        <v>12</v>
      </c>
      <c r="AZ133" s="8">
        <f t="shared" si="127"/>
        <v>1010.5</v>
      </c>
      <c r="BA133" s="4">
        <f t="shared" si="128"/>
        <v>0</v>
      </c>
      <c r="BB133" s="4">
        <f t="shared" si="129"/>
        <v>0</v>
      </c>
      <c r="BC133" s="4" t="str">
        <f t="shared" si="130"/>
        <v>G0</v>
      </c>
      <c r="BD133" s="4">
        <f t="shared" si="131"/>
        <v>0</v>
      </c>
      <c r="BE133" s="19">
        <f t="shared" si="84"/>
        <v>31.077765405363909</v>
      </c>
      <c r="BF133" s="19">
        <f t="shared" si="132"/>
        <v>2581.0114038162533</v>
      </c>
      <c r="BG133" s="19">
        <f t="shared" si="133"/>
        <v>-174.94286534405364</v>
      </c>
      <c r="BH133" s="1" t="str">
        <f t="shared" si="85"/>
        <v>T,2601,233.5,31.0,5,12,1010.5,0,0,G0,0</v>
      </c>
      <c r="BI133" s="1" t="str">
        <f t="shared" si="86"/>
        <v>T,2602,232.5,30.3,5,12,1010.5,0,0,G0,0</v>
      </c>
      <c r="BJ133" s="1" t="str">
        <f t="shared" si="138"/>
        <v>T,2601,233.5,31.0,5,12,1010.5,0,0,G0,0|T,2602,232.5,30.3,5,12,1010.5,0,0,G0,0|</v>
      </c>
      <c r="BK133" s="1" t="str">
        <f t="shared" si="87"/>
        <v>233.0,30.7,5.0,10.2,0.0,75.7,-54.1,75.7</v>
      </c>
      <c r="BR133" s="108"/>
      <c r="BS133" s="108"/>
    </row>
    <row r="134" spans="1:71" x14ac:dyDescent="0.2">
      <c r="A134" s="4">
        <f t="shared" si="135"/>
        <v>10.599999999999978</v>
      </c>
      <c r="B134" s="4">
        <f t="shared" si="88"/>
        <v>105.99999999999977</v>
      </c>
      <c r="C134" s="4">
        <f t="shared" si="89"/>
        <v>1</v>
      </c>
      <c r="D134" s="4">
        <v>1</v>
      </c>
      <c r="E134" s="4">
        <f t="shared" si="90"/>
        <v>10.599999999999978</v>
      </c>
      <c r="F134" s="19">
        <f t="shared" si="91"/>
        <v>233.59999999999985</v>
      </c>
      <c r="G134" s="19">
        <f t="shared" si="92"/>
        <v>0.11999999999999522</v>
      </c>
      <c r="H134" s="19">
        <f t="shared" si="93"/>
        <v>9.5999999999996186E-2</v>
      </c>
      <c r="I134" s="19">
        <f t="shared" si="94"/>
        <v>233.59999999999985</v>
      </c>
      <c r="J134" s="19">
        <f t="shared" si="95"/>
        <v>29.865086183217286</v>
      </c>
      <c r="K134" s="19">
        <f t="shared" si="96"/>
        <v>0.16000000000000003</v>
      </c>
      <c r="L134" s="19">
        <f t="shared" si="97"/>
        <v>6</v>
      </c>
      <c r="M134" s="19">
        <f t="shared" si="98"/>
        <v>-8.0775477625761187</v>
      </c>
      <c r="N134" s="19">
        <f t="shared" si="99"/>
        <v>10.062145787887316</v>
      </c>
      <c r="O134" s="19">
        <f t="shared" si="100"/>
        <v>-0.93191936322323066</v>
      </c>
      <c r="P134" s="19">
        <f t="shared" si="101"/>
        <v>-53.395046359210305</v>
      </c>
      <c r="Q134" s="19">
        <f t="shared" si="136"/>
        <v>76.53435326070273</v>
      </c>
      <c r="R134" s="19">
        <f t="shared" si="102"/>
        <v>0.48165955450375814</v>
      </c>
      <c r="S134" s="19">
        <f t="shared" si="103"/>
        <v>0.35777656932119134</v>
      </c>
      <c r="T134" s="4" t="s">
        <v>0</v>
      </c>
      <c r="U134" s="4">
        <f t="shared" si="104"/>
        <v>2601</v>
      </c>
      <c r="V134" s="19">
        <f t="shared" si="78"/>
        <v>234.0816595545036</v>
      </c>
      <c r="W134" s="19">
        <f t="shared" si="79"/>
        <v>30.222862752538479</v>
      </c>
      <c r="X134" s="8">
        <f t="shared" si="105"/>
        <v>5</v>
      </c>
      <c r="Y134" s="4">
        <f t="shared" si="80"/>
        <v>12</v>
      </c>
      <c r="Z134" s="8">
        <f t="shared" si="106"/>
        <v>1010.6</v>
      </c>
      <c r="AA134" s="4">
        <f t="shared" si="107"/>
        <v>0</v>
      </c>
      <c r="AB134" s="4">
        <f t="shared" si="108"/>
        <v>0</v>
      </c>
      <c r="AC134" s="4" t="str">
        <f t="shared" si="109"/>
        <v>G0</v>
      </c>
      <c r="AD134" s="4">
        <f t="shared" si="110"/>
        <v>0</v>
      </c>
      <c r="AE134" s="4">
        <f t="shared" si="111"/>
        <v>10.599999999999978</v>
      </c>
      <c r="AF134" s="19">
        <f t="shared" si="112"/>
        <v>233.59999999999985</v>
      </c>
      <c r="AG134" s="19">
        <f t="shared" si="113"/>
        <v>0.11999999999999522</v>
      </c>
      <c r="AH134" s="19">
        <f t="shared" si="114"/>
        <v>9.5999999999996186E-2</v>
      </c>
      <c r="AI134" s="19">
        <f t="shared" si="115"/>
        <v>233.59999999999985</v>
      </c>
      <c r="AJ134" s="19">
        <f t="shared" si="116"/>
        <v>29.865086183217286</v>
      </c>
      <c r="AK134" s="19">
        <f t="shared" si="117"/>
        <v>0.16000000000000003</v>
      </c>
      <c r="AL134" s="19">
        <f t="shared" si="118"/>
        <v>6</v>
      </c>
      <c r="AM134" s="19">
        <f t="shared" si="119"/>
        <v>-8.0775477625761187</v>
      </c>
      <c r="AN134" s="19">
        <f t="shared" si="120"/>
        <v>10.062145787887316</v>
      </c>
      <c r="AO134" s="19">
        <f t="shared" si="121"/>
        <v>-0.93191936322323066</v>
      </c>
      <c r="AP134" s="19">
        <f t="shared" si="122"/>
        <v>-53.395046359210305</v>
      </c>
      <c r="AQ134" s="19">
        <f t="shared" si="137"/>
        <v>76.53435326070273</v>
      </c>
      <c r="AR134" s="19">
        <f t="shared" si="123"/>
        <v>-0.48165955450375814</v>
      </c>
      <c r="AS134" s="19">
        <f t="shared" si="124"/>
        <v>-0.35777656932119134</v>
      </c>
      <c r="AT134" s="4" t="s">
        <v>0</v>
      </c>
      <c r="AU134" s="4">
        <f t="shared" si="125"/>
        <v>2602</v>
      </c>
      <c r="AV134" s="19">
        <f t="shared" si="81"/>
        <v>233.1183404454961</v>
      </c>
      <c r="AW134" s="19">
        <f t="shared" si="82"/>
        <v>29.507309613896094</v>
      </c>
      <c r="AX134" s="8">
        <f t="shared" si="126"/>
        <v>5</v>
      </c>
      <c r="AY134" s="4">
        <f t="shared" si="83"/>
        <v>12</v>
      </c>
      <c r="AZ134" s="8">
        <f t="shared" si="127"/>
        <v>1010.6</v>
      </c>
      <c r="BA134" s="4">
        <f t="shared" si="128"/>
        <v>0</v>
      </c>
      <c r="BB134" s="4">
        <f t="shared" si="129"/>
        <v>0</v>
      </c>
      <c r="BC134" s="4" t="str">
        <f t="shared" si="130"/>
        <v>G0</v>
      </c>
      <c r="BD134" s="4">
        <f t="shared" si="131"/>
        <v>0</v>
      </c>
      <c r="BE134" s="19">
        <f t="shared" si="84"/>
        <v>30.2737137654495</v>
      </c>
      <c r="BF134" s="19">
        <f t="shared" si="132"/>
        <v>2581.8744394172923</v>
      </c>
      <c r="BG134" s="19">
        <f t="shared" si="133"/>
        <v>-174.93109225067846</v>
      </c>
      <c r="BH134" s="1" t="str">
        <f t="shared" si="85"/>
        <v>T,2601,234.1,30.2,5,12,1010.6,0,0,G0,0</v>
      </c>
      <c r="BI134" s="1" t="str">
        <f t="shared" si="86"/>
        <v>T,2602,233.1,29.5,5,12,1010.6,0,0,G0,0</v>
      </c>
      <c r="BJ134" s="1" t="str">
        <f t="shared" si="138"/>
        <v>T,2601,234.1,30.2,5,12,1010.6,0,0,G0,0|T,2602,233.1,29.5,5,12,1010.6,0,0,G0,0|</v>
      </c>
      <c r="BK134" s="1" t="str">
        <f t="shared" si="87"/>
        <v>233.6,29.9,5.0,10.1,0.0,76.5,-53.4,76.5</v>
      </c>
      <c r="BR134" s="108"/>
      <c r="BS134" s="108"/>
    </row>
    <row r="135" spans="1:71" x14ac:dyDescent="0.2">
      <c r="A135" s="4">
        <f t="shared" si="135"/>
        <v>10.699999999999978</v>
      </c>
      <c r="B135" s="4">
        <f t="shared" si="88"/>
        <v>106.99999999999977</v>
      </c>
      <c r="C135" s="4">
        <f t="shared" si="89"/>
        <v>1</v>
      </c>
      <c r="D135" s="4">
        <v>1</v>
      </c>
      <c r="E135" s="4">
        <f t="shared" si="90"/>
        <v>10.699999999999978</v>
      </c>
      <c r="F135" s="19">
        <f t="shared" si="91"/>
        <v>234.19999999999987</v>
      </c>
      <c r="G135" s="19">
        <f t="shared" si="92"/>
        <v>0.13999999999999568</v>
      </c>
      <c r="H135" s="19">
        <f t="shared" si="93"/>
        <v>0.11199999999999655</v>
      </c>
      <c r="I135" s="19">
        <f t="shared" si="94"/>
        <v>234.19999999999987</v>
      </c>
      <c r="J135" s="19">
        <f t="shared" si="95"/>
        <v>29.069879407647747</v>
      </c>
      <c r="K135" s="19">
        <f t="shared" si="96"/>
        <v>0.16000000000000003</v>
      </c>
      <c r="L135" s="19">
        <f t="shared" si="97"/>
        <v>6</v>
      </c>
      <c r="M135" s="19">
        <f t="shared" si="98"/>
        <v>-7.8203135353770987</v>
      </c>
      <c r="N135" s="19">
        <f t="shared" si="99"/>
        <v>9.8568404568402279</v>
      </c>
      <c r="O135" s="19">
        <f t="shared" si="100"/>
        <v>-0.91635722737082081</v>
      </c>
      <c r="P135" s="19">
        <f t="shared" si="101"/>
        <v>-52.503401654657992</v>
      </c>
      <c r="Q135" s="19">
        <f t="shared" si="136"/>
        <v>77.329560036272269</v>
      </c>
      <c r="R135" s="19">
        <f t="shared" si="102"/>
        <v>0.47603368866238271</v>
      </c>
      <c r="S135" s="19">
        <f t="shared" si="103"/>
        <v>0.36522859589370277</v>
      </c>
      <c r="T135" s="4" t="s">
        <v>0</v>
      </c>
      <c r="U135" s="4">
        <f t="shared" si="104"/>
        <v>2601</v>
      </c>
      <c r="V135" s="19">
        <f t="shared" si="78"/>
        <v>234.67603368866224</v>
      </c>
      <c r="W135" s="19">
        <f t="shared" si="79"/>
        <v>29.435108003541451</v>
      </c>
      <c r="X135" s="8">
        <f t="shared" si="105"/>
        <v>5</v>
      </c>
      <c r="Y135" s="4">
        <f t="shared" si="80"/>
        <v>12</v>
      </c>
      <c r="Z135" s="8">
        <f t="shared" si="106"/>
        <v>1010.6999999999999</v>
      </c>
      <c r="AA135" s="4">
        <f t="shared" si="107"/>
        <v>0</v>
      </c>
      <c r="AB135" s="4">
        <f t="shared" si="108"/>
        <v>0</v>
      </c>
      <c r="AC135" s="4" t="str">
        <f t="shared" si="109"/>
        <v>G0</v>
      </c>
      <c r="AD135" s="4">
        <f t="shared" si="110"/>
        <v>0</v>
      </c>
      <c r="AE135" s="4">
        <f t="shared" si="111"/>
        <v>10.699999999999978</v>
      </c>
      <c r="AF135" s="19">
        <f t="shared" si="112"/>
        <v>234.19999999999987</v>
      </c>
      <c r="AG135" s="19">
        <f t="shared" si="113"/>
        <v>0.13999999999999568</v>
      </c>
      <c r="AH135" s="19">
        <f t="shared" si="114"/>
        <v>0.11199999999999655</v>
      </c>
      <c r="AI135" s="19">
        <f t="shared" si="115"/>
        <v>234.19999999999987</v>
      </c>
      <c r="AJ135" s="19">
        <f t="shared" si="116"/>
        <v>29.069879407647747</v>
      </c>
      <c r="AK135" s="19">
        <f t="shared" si="117"/>
        <v>0.16000000000000003</v>
      </c>
      <c r="AL135" s="19">
        <f t="shared" si="118"/>
        <v>6</v>
      </c>
      <c r="AM135" s="19">
        <f t="shared" si="119"/>
        <v>-7.8203135353770987</v>
      </c>
      <c r="AN135" s="19">
        <f t="shared" si="120"/>
        <v>9.8568404568402279</v>
      </c>
      <c r="AO135" s="19">
        <f t="shared" si="121"/>
        <v>-0.91635722737082081</v>
      </c>
      <c r="AP135" s="19">
        <f t="shared" si="122"/>
        <v>-52.503401654657992</v>
      </c>
      <c r="AQ135" s="19">
        <f t="shared" si="137"/>
        <v>77.329560036272269</v>
      </c>
      <c r="AR135" s="19">
        <f t="shared" si="123"/>
        <v>-0.47603368866238271</v>
      </c>
      <c r="AS135" s="19">
        <f t="shared" si="124"/>
        <v>-0.36522859589370277</v>
      </c>
      <c r="AT135" s="4" t="s">
        <v>0</v>
      </c>
      <c r="AU135" s="4">
        <f t="shared" si="125"/>
        <v>2602</v>
      </c>
      <c r="AV135" s="19">
        <f t="shared" si="81"/>
        <v>233.72396631133751</v>
      </c>
      <c r="AW135" s="19">
        <f t="shared" si="82"/>
        <v>28.704650811754043</v>
      </c>
      <c r="AX135" s="8">
        <f t="shared" si="126"/>
        <v>5</v>
      </c>
      <c r="AY135" s="4">
        <f t="shared" si="83"/>
        <v>12</v>
      </c>
      <c r="AZ135" s="8">
        <f t="shared" si="127"/>
        <v>1010.6999999999999</v>
      </c>
      <c r="BA135" s="4">
        <f t="shared" si="128"/>
        <v>0</v>
      </c>
      <c r="BB135" s="4">
        <f t="shared" si="129"/>
        <v>0</v>
      </c>
      <c r="BC135" s="4" t="str">
        <f t="shared" si="130"/>
        <v>G0</v>
      </c>
      <c r="BD135" s="4">
        <f t="shared" si="131"/>
        <v>0</v>
      </c>
      <c r="BE135" s="19">
        <f t="shared" si="84"/>
        <v>29.49384219400272</v>
      </c>
      <c r="BF135" s="19">
        <f t="shared" si="132"/>
        <v>2582.7126778443517</v>
      </c>
      <c r="BG135" s="19">
        <f t="shared" si="133"/>
        <v>-174.91925343805374</v>
      </c>
      <c r="BH135" s="1" t="str">
        <f t="shared" si="85"/>
        <v>T,2601,234.7,29.4,5,12,1010.7,0,0,G0,0</v>
      </c>
      <c r="BI135" s="1" t="str">
        <f t="shared" si="86"/>
        <v>T,2602,233.7,28.7,5,12,1010.7,0,0,G0,0</v>
      </c>
      <c r="BJ135" s="1" t="str">
        <f t="shared" si="138"/>
        <v>T,2601,234.7,29.4,5,12,1010.7,0,0,G0,0|T,2602,233.7,28.7,5,12,1010.7,0,0,G0,0|</v>
      </c>
      <c r="BK135" s="1" t="str">
        <f t="shared" si="87"/>
        <v>234.2,29.1,5.0,9.9,0.0,77.3,-52.5,77.3</v>
      </c>
      <c r="BR135" s="108"/>
      <c r="BS135" s="108"/>
    </row>
    <row r="136" spans="1:71" x14ac:dyDescent="0.2">
      <c r="A136" s="4">
        <f t="shared" si="135"/>
        <v>10.799999999999978</v>
      </c>
      <c r="B136" s="4">
        <f t="shared" si="88"/>
        <v>107.99999999999977</v>
      </c>
      <c r="C136" s="4">
        <f t="shared" si="89"/>
        <v>1</v>
      </c>
      <c r="D136" s="4">
        <v>1</v>
      </c>
      <c r="E136" s="4">
        <f t="shared" si="90"/>
        <v>10.799999999999978</v>
      </c>
      <c r="F136" s="19">
        <f t="shared" si="91"/>
        <v>234.79999999999987</v>
      </c>
      <c r="G136" s="19">
        <f t="shared" si="92"/>
        <v>0.1599999999999957</v>
      </c>
      <c r="H136" s="19">
        <f t="shared" si="93"/>
        <v>0.12799999999999656</v>
      </c>
      <c r="I136" s="19">
        <f t="shared" si="94"/>
        <v>234.79999999999987</v>
      </c>
      <c r="J136" s="19">
        <f t="shared" si="95"/>
        <v>28.302262893678659</v>
      </c>
      <c r="K136" s="19">
        <f t="shared" si="96"/>
        <v>0.16000000000000003</v>
      </c>
      <c r="L136" s="19">
        <f t="shared" si="97"/>
        <v>6</v>
      </c>
      <c r="M136" s="19">
        <f t="shared" si="98"/>
        <v>-7.5259011522620352</v>
      </c>
      <c r="N136" s="19">
        <f t="shared" si="99"/>
        <v>9.6249253583401373</v>
      </c>
      <c r="O136" s="19">
        <f t="shared" si="100"/>
        <v>-0.89773647076814211</v>
      </c>
      <c r="P136" s="19">
        <f t="shared" si="101"/>
        <v>-51.436510889984142</v>
      </c>
      <c r="Q136" s="19">
        <f t="shared" si="136"/>
        <v>78.097176550241358</v>
      </c>
      <c r="R136" s="19">
        <f t="shared" si="102"/>
        <v>0.46915072306970562</v>
      </c>
      <c r="S136" s="19">
        <f t="shared" si="103"/>
        <v>0.37402887461153628</v>
      </c>
      <c r="T136" s="4" t="s">
        <v>0</v>
      </c>
      <c r="U136" s="4">
        <f t="shared" si="104"/>
        <v>2601</v>
      </c>
      <c r="V136" s="19">
        <f t="shared" si="78"/>
        <v>235.26915072306957</v>
      </c>
      <c r="W136" s="19">
        <f t="shared" si="79"/>
        <v>28.676291768290195</v>
      </c>
      <c r="X136" s="8">
        <f t="shared" si="105"/>
        <v>5</v>
      </c>
      <c r="Y136" s="4">
        <f t="shared" si="80"/>
        <v>12</v>
      </c>
      <c r="Z136" s="8">
        <f t="shared" si="106"/>
        <v>1010.8</v>
      </c>
      <c r="AA136" s="4">
        <f t="shared" si="107"/>
        <v>0</v>
      </c>
      <c r="AB136" s="4">
        <f t="shared" si="108"/>
        <v>0</v>
      </c>
      <c r="AC136" s="4" t="str">
        <f t="shared" si="109"/>
        <v>G0</v>
      </c>
      <c r="AD136" s="4">
        <f t="shared" si="110"/>
        <v>0</v>
      </c>
      <c r="AE136" s="4">
        <f t="shared" si="111"/>
        <v>10.799999999999978</v>
      </c>
      <c r="AF136" s="19">
        <f t="shared" si="112"/>
        <v>234.79999999999987</v>
      </c>
      <c r="AG136" s="19">
        <f t="shared" si="113"/>
        <v>0.1599999999999957</v>
      </c>
      <c r="AH136" s="19">
        <f t="shared" si="114"/>
        <v>0.12799999999999656</v>
      </c>
      <c r="AI136" s="19">
        <f t="shared" si="115"/>
        <v>234.79999999999987</v>
      </c>
      <c r="AJ136" s="19">
        <f t="shared" si="116"/>
        <v>28.302262893678659</v>
      </c>
      <c r="AK136" s="19">
        <f t="shared" si="117"/>
        <v>0.16000000000000003</v>
      </c>
      <c r="AL136" s="19">
        <f t="shared" si="118"/>
        <v>6</v>
      </c>
      <c r="AM136" s="19">
        <f t="shared" si="119"/>
        <v>-7.5259011522620352</v>
      </c>
      <c r="AN136" s="19">
        <f t="shared" si="120"/>
        <v>9.6249253583401373</v>
      </c>
      <c r="AO136" s="19">
        <f t="shared" si="121"/>
        <v>-0.89773647076814211</v>
      </c>
      <c r="AP136" s="19">
        <f t="shared" si="122"/>
        <v>-51.436510889984142</v>
      </c>
      <c r="AQ136" s="19">
        <f t="shared" si="137"/>
        <v>78.097176550241358</v>
      </c>
      <c r="AR136" s="19">
        <f t="shared" si="123"/>
        <v>-0.46915072306970562</v>
      </c>
      <c r="AS136" s="19">
        <f t="shared" si="124"/>
        <v>-0.37402887461153628</v>
      </c>
      <c r="AT136" s="4" t="s">
        <v>0</v>
      </c>
      <c r="AU136" s="4">
        <f t="shared" si="125"/>
        <v>2602</v>
      </c>
      <c r="AV136" s="19">
        <f t="shared" si="81"/>
        <v>234.33084927693017</v>
      </c>
      <c r="AW136" s="19">
        <f t="shared" si="82"/>
        <v>27.928234019067123</v>
      </c>
      <c r="AX136" s="8">
        <f t="shared" si="126"/>
        <v>5</v>
      </c>
      <c r="AY136" s="4">
        <f t="shared" si="83"/>
        <v>12</v>
      </c>
      <c r="AZ136" s="8">
        <f t="shared" si="127"/>
        <v>1010.8</v>
      </c>
      <c r="BA136" s="4">
        <f t="shared" si="128"/>
        <v>0</v>
      </c>
      <c r="BB136" s="4">
        <f t="shared" si="129"/>
        <v>0</v>
      </c>
      <c r="BC136" s="4" t="str">
        <f t="shared" si="130"/>
        <v>G0</v>
      </c>
      <c r="BD136" s="4">
        <f t="shared" si="131"/>
        <v>0</v>
      </c>
      <c r="BE136" s="19">
        <f t="shared" si="84"/>
        <v>28.741825981953941</v>
      </c>
      <c r="BF136" s="19">
        <f t="shared" si="132"/>
        <v>2583.5223137758026</v>
      </c>
      <c r="BG136" s="19">
        <f t="shared" si="133"/>
        <v>-174.9073375712168</v>
      </c>
      <c r="BH136" s="1" t="str">
        <f t="shared" si="85"/>
        <v>T,2601,235.3,28.7,5,12,1010.8,0,0,G0,0</v>
      </c>
      <c r="BI136" s="1" t="str">
        <f t="shared" si="86"/>
        <v>T,2602,234.3,27.9,5,12,1010.8,0,0,G0,0</v>
      </c>
      <c r="BJ136" s="1" t="str">
        <f t="shared" si="138"/>
        <v>T,2601,235.3,28.7,5,12,1010.8,0,0,G0,0|T,2602,234.3,27.9,5,12,1010.8,0,0,G0,0|</v>
      </c>
      <c r="BK136" s="1" t="str">
        <f t="shared" si="87"/>
        <v>234.8,28.3,5.0,9.6,0.0,78.1,-51.4,78.1</v>
      </c>
      <c r="BR136" s="108"/>
      <c r="BS136" s="108"/>
    </row>
    <row r="137" spans="1:71" x14ac:dyDescent="0.2">
      <c r="A137" s="4">
        <f t="shared" si="135"/>
        <v>10.899999999999977</v>
      </c>
      <c r="B137" s="4">
        <f t="shared" si="88"/>
        <v>108.99999999999977</v>
      </c>
      <c r="C137" s="4">
        <f t="shared" si="89"/>
        <v>1</v>
      </c>
      <c r="D137" s="4">
        <v>1</v>
      </c>
      <c r="E137" s="4">
        <f t="shared" si="90"/>
        <v>10.899999999999977</v>
      </c>
      <c r="F137" s="19">
        <f t="shared" si="91"/>
        <v>235.39999999999986</v>
      </c>
      <c r="G137" s="19">
        <f t="shared" si="92"/>
        <v>0.17999999999999572</v>
      </c>
      <c r="H137" s="19">
        <f t="shared" si="93"/>
        <v>0.14399999999999658</v>
      </c>
      <c r="I137" s="19">
        <f t="shared" si="94"/>
        <v>235.39999999999986</v>
      </c>
      <c r="J137" s="19">
        <f t="shared" si="95"/>
        <v>27.565904696141732</v>
      </c>
      <c r="K137" s="19">
        <f t="shared" si="96"/>
        <v>0.16000000000000003</v>
      </c>
      <c r="L137" s="19">
        <f t="shared" si="97"/>
        <v>6</v>
      </c>
      <c r="M137" s="19">
        <f t="shared" si="98"/>
        <v>-7.1953274965330323</v>
      </c>
      <c r="N137" s="19">
        <f t="shared" si="99"/>
        <v>9.3687105720245363</v>
      </c>
      <c r="O137" s="19">
        <f t="shared" si="100"/>
        <v>-0.87573876825354668</v>
      </c>
      <c r="P137" s="19">
        <f t="shared" si="101"/>
        <v>-50.176135376913507</v>
      </c>
      <c r="Q137" s="19">
        <f t="shared" si="136"/>
        <v>78.833534747778288</v>
      </c>
      <c r="R137" s="19">
        <f t="shared" si="102"/>
        <v>0.46081010452080734</v>
      </c>
      <c r="S137" s="19">
        <f t="shared" si="103"/>
        <v>0.38425778791264936</v>
      </c>
      <c r="T137" s="4" t="s">
        <v>0</v>
      </c>
      <c r="U137" s="4">
        <f t="shared" si="104"/>
        <v>2601</v>
      </c>
      <c r="V137" s="19">
        <f t="shared" si="78"/>
        <v>235.86081010452068</v>
      </c>
      <c r="W137" s="19">
        <f t="shared" si="79"/>
        <v>27.950162484054381</v>
      </c>
      <c r="X137" s="8">
        <f t="shared" si="105"/>
        <v>5</v>
      </c>
      <c r="Y137" s="4">
        <f t="shared" si="80"/>
        <v>12</v>
      </c>
      <c r="Z137" s="8">
        <f t="shared" si="106"/>
        <v>1010.9</v>
      </c>
      <c r="AA137" s="4">
        <f t="shared" si="107"/>
        <v>0</v>
      </c>
      <c r="AB137" s="4">
        <f t="shared" si="108"/>
        <v>0</v>
      </c>
      <c r="AC137" s="4" t="str">
        <f t="shared" si="109"/>
        <v>G0</v>
      </c>
      <c r="AD137" s="4">
        <f t="shared" si="110"/>
        <v>0</v>
      </c>
      <c r="AE137" s="4">
        <f t="shared" si="111"/>
        <v>10.899999999999977</v>
      </c>
      <c r="AF137" s="19">
        <f t="shared" si="112"/>
        <v>235.39999999999986</v>
      </c>
      <c r="AG137" s="19">
        <f t="shared" si="113"/>
        <v>0.17999999999999572</v>
      </c>
      <c r="AH137" s="19">
        <f t="shared" si="114"/>
        <v>0.14399999999999658</v>
      </c>
      <c r="AI137" s="19">
        <f t="shared" si="115"/>
        <v>235.39999999999986</v>
      </c>
      <c r="AJ137" s="19">
        <f t="shared" si="116"/>
        <v>27.565904696141732</v>
      </c>
      <c r="AK137" s="19">
        <f t="shared" si="117"/>
        <v>0.16000000000000003</v>
      </c>
      <c r="AL137" s="19">
        <f t="shared" si="118"/>
        <v>6</v>
      </c>
      <c r="AM137" s="19">
        <f t="shared" si="119"/>
        <v>-7.1953274965330323</v>
      </c>
      <c r="AN137" s="19">
        <f t="shared" si="120"/>
        <v>9.3687105720245363</v>
      </c>
      <c r="AO137" s="19">
        <f t="shared" si="121"/>
        <v>-0.87573876825354668</v>
      </c>
      <c r="AP137" s="19">
        <f t="shared" si="122"/>
        <v>-50.176135376913507</v>
      </c>
      <c r="AQ137" s="19">
        <f t="shared" si="137"/>
        <v>78.833534747778288</v>
      </c>
      <c r="AR137" s="19">
        <f t="shared" si="123"/>
        <v>-0.46081010452080734</v>
      </c>
      <c r="AS137" s="19">
        <f t="shared" si="124"/>
        <v>-0.38425778791264936</v>
      </c>
      <c r="AT137" s="4" t="s">
        <v>0</v>
      </c>
      <c r="AU137" s="4">
        <f t="shared" si="125"/>
        <v>2602</v>
      </c>
      <c r="AV137" s="19">
        <f t="shared" si="81"/>
        <v>234.93918989547905</v>
      </c>
      <c r="AW137" s="19">
        <f t="shared" si="82"/>
        <v>27.181646908229084</v>
      </c>
      <c r="AX137" s="8">
        <f t="shared" si="126"/>
        <v>5</v>
      </c>
      <c r="AY137" s="4">
        <f t="shared" si="83"/>
        <v>12</v>
      </c>
      <c r="AZ137" s="8">
        <f t="shared" si="127"/>
        <v>1010.9</v>
      </c>
      <c r="BA137" s="4">
        <f t="shared" si="128"/>
        <v>0</v>
      </c>
      <c r="BB137" s="4">
        <f t="shared" si="129"/>
        <v>0</v>
      </c>
      <c r="BC137" s="4" t="str">
        <f t="shared" si="130"/>
        <v>G0</v>
      </c>
      <c r="BD137" s="4">
        <f t="shared" si="131"/>
        <v>0</v>
      </c>
      <c r="BE137" s="19">
        <f t="shared" si="84"/>
        <v>28.021227885551401</v>
      </c>
      <c r="BF137" s="19">
        <f t="shared" si="132"/>
        <v>2584.2996337626282</v>
      </c>
      <c r="BG137" s="19">
        <f t="shared" si="133"/>
        <v>-174.89533250333383</v>
      </c>
      <c r="BH137" s="1" t="str">
        <f t="shared" si="85"/>
        <v>T,2601,235.9,28.0,5,12,1010.9,0,0,G0,0</v>
      </c>
      <c r="BI137" s="1" t="str">
        <f t="shared" si="86"/>
        <v>T,2602,234.9,27.2,5,12,1010.9,0,0,G0,0</v>
      </c>
      <c r="BJ137" s="1" t="str">
        <f t="shared" si="138"/>
        <v>T,2601,235.9,28.0,5,12,1010.9,0,0,G0,0|T,2602,234.9,27.2,5,12,1010.9,0,0,G0,0|</v>
      </c>
      <c r="BK137" s="1" t="str">
        <f t="shared" si="87"/>
        <v>235.4,27.6,5.0,9.4,0.0,78.8,-50.2,78.8</v>
      </c>
      <c r="BR137" s="108"/>
      <c r="BS137" s="108"/>
    </row>
    <row r="138" spans="1:71" x14ac:dyDescent="0.2">
      <c r="A138" s="4">
        <f t="shared" si="135"/>
        <v>10.999999999999977</v>
      </c>
      <c r="B138" s="4">
        <f t="shared" si="88"/>
        <v>109.99999999999976</v>
      </c>
      <c r="C138" s="4">
        <f t="shared" si="89"/>
        <v>1</v>
      </c>
      <c r="D138" s="4">
        <v>1</v>
      </c>
      <c r="E138" s="4">
        <f t="shared" si="90"/>
        <v>10.999999999999977</v>
      </c>
      <c r="F138" s="19">
        <f t="shared" si="91"/>
        <v>235.99999999999986</v>
      </c>
      <c r="G138" s="19">
        <f t="shared" si="92"/>
        <v>0.19999999999999529</v>
      </c>
      <c r="H138" s="19">
        <f t="shared" si="93"/>
        <v>0.15999999999999626</v>
      </c>
      <c r="I138" s="19">
        <f t="shared" si="94"/>
        <v>235.99999999999986</v>
      </c>
      <c r="J138" s="19">
        <f t="shared" si="95"/>
        <v>26.864364719800477</v>
      </c>
      <c r="K138" s="19">
        <f t="shared" si="96"/>
        <v>0.16000000000000003</v>
      </c>
      <c r="L138" s="19">
        <f t="shared" si="97"/>
        <v>6</v>
      </c>
      <c r="M138" s="19">
        <f t="shared" si="98"/>
        <v>-6.8297382893978504</v>
      </c>
      <c r="N138" s="19">
        <f t="shared" si="99"/>
        <v>9.0909474259654086</v>
      </c>
      <c r="O138" s="19">
        <f t="shared" si="100"/>
        <v>-0.84998127048525551</v>
      </c>
      <c r="P138" s="19">
        <f t="shared" si="101"/>
        <v>-48.700339463972789</v>
      </c>
      <c r="Q138" s="19">
        <f t="shared" si="136"/>
        <v>79.535074724119539</v>
      </c>
      <c r="R138" s="19">
        <f t="shared" si="102"/>
        <v>0.4507608263066753</v>
      </c>
      <c r="S138" s="19">
        <f t="shared" si="103"/>
        <v>0.39599833013198843</v>
      </c>
      <c r="T138" s="4" t="s">
        <v>0</v>
      </c>
      <c r="U138" s="4">
        <f t="shared" si="104"/>
        <v>2601</v>
      </c>
      <c r="V138" s="19">
        <f t="shared" si="78"/>
        <v>236.45076082630652</v>
      </c>
      <c r="W138" s="19">
        <f t="shared" si="79"/>
        <v>27.260363049932465</v>
      </c>
      <c r="X138" s="8">
        <f t="shared" si="105"/>
        <v>5</v>
      </c>
      <c r="Y138" s="4">
        <f t="shared" si="80"/>
        <v>12</v>
      </c>
      <c r="Z138" s="8">
        <f t="shared" si="106"/>
        <v>1011</v>
      </c>
      <c r="AA138" s="4">
        <f t="shared" si="107"/>
        <v>0</v>
      </c>
      <c r="AB138" s="4">
        <f t="shared" si="108"/>
        <v>0</v>
      </c>
      <c r="AC138" s="4" t="str">
        <f t="shared" si="109"/>
        <v>G0</v>
      </c>
      <c r="AD138" s="4">
        <f t="shared" si="110"/>
        <v>0</v>
      </c>
      <c r="AE138" s="4">
        <f t="shared" si="111"/>
        <v>10.999999999999977</v>
      </c>
      <c r="AF138" s="19">
        <f t="shared" si="112"/>
        <v>235.99999999999986</v>
      </c>
      <c r="AG138" s="19">
        <f t="shared" si="113"/>
        <v>0.19999999999999529</v>
      </c>
      <c r="AH138" s="19">
        <f t="shared" si="114"/>
        <v>0.15999999999999626</v>
      </c>
      <c r="AI138" s="19">
        <f t="shared" si="115"/>
        <v>235.99999999999986</v>
      </c>
      <c r="AJ138" s="19">
        <f t="shared" si="116"/>
        <v>26.864364719800477</v>
      </c>
      <c r="AK138" s="19">
        <f t="shared" si="117"/>
        <v>0.16000000000000003</v>
      </c>
      <c r="AL138" s="19">
        <f t="shared" si="118"/>
        <v>6</v>
      </c>
      <c r="AM138" s="19">
        <f t="shared" si="119"/>
        <v>-6.8297382893978504</v>
      </c>
      <c r="AN138" s="19">
        <f t="shared" si="120"/>
        <v>9.0909474259654086</v>
      </c>
      <c r="AO138" s="19">
        <f t="shared" si="121"/>
        <v>-0.84998127048525551</v>
      </c>
      <c r="AP138" s="19">
        <f t="shared" si="122"/>
        <v>-48.700339463972789</v>
      </c>
      <c r="AQ138" s="19">
        <f t="shared" si="137"/>
        <v>79.535074724119539</v>
      </c>
      <c r="AR138" s="19">
        <f t="shared" si="123"/>
        <v>-0.4507608263066753</v>
      </c>
      <c r="AS138" s="19">
        <f t="shared" si="124"/>
        <v>-0.39599833013198843</v>
      </c>
      <c r="AT138" s="4" t="s">
        <v>0</v>
      </c>
      <c r="AU138" s="4">
        <f t="shared" si="125"/>
        <v>2602</v>
      </c>
      <c r="AV138" s="19">
        <f t="shared" si="81"/>
        <v>235.54923917369319</v>
      </c>
      <c r="AW138" s="19">
        <f t="shared" si="82"/>
        <v>26.468366389668489</v>
      </c>
      <c r="AX138" s="8">
        <f t="shared" si="126"/>
        <v>5</v>
      </c>
      <c r="AY138" s="4">
        <f t="shared" si="83"/>
        <v>12</v>
      </c>
      <c r="AZ138" s="8">
        <f t="shared" si="127"/>
        <v>1011</v>
      </c>
      <c r="BA138" s="4">
        <f t="shared" si="128"/>
        <v>0</v>
      </c>
      <c r="BB138" s="4">
        <f t="shared" si="129"/>
        <v>0</v>
      </c>
      <c r="BC138" s="4" t="str">
        <f t="shared" si="130"/>
        <v>G0</v>
      </c>
      <c r="BD138" s="4">
        <f t="shared" si="131"/>
        <v>0</v>
      </c>
      <c r="BE138" s="19">
        <f t="shared" si="84"/>
        <v>27.335484175117958</v>
      </c>
      <c r="BF138" s="19">
        <f t="shared" si="132"/>
        <v>2585.0410344451661</v>
      </c>
      <c r="BG138" s="19">
        <f t="shared" si="133"/>
        <v>-174.88322512182339</v>
      </c>
      <c r="BH138" s="1" t="str">
        <f t="shared" si="85"/>
        <v>T,2601,236.5,27.3,5,12,1011.0,0,0,G0,0</v>
      </c>
      <c r="BI138" s="1" t="str">
        <f t="shared" si="86"/>
        <v>T,2602,235.5,26.5,5,12,1011.0,0,0,G0,0</v>
      </c>
      <c r="BJ138" s="1" t="str">
        <f t="shared" si="138"/>
        <v>T,2601,236.5,27.3,5,12,1011.0,0,0,G0,0|T,2602,235.5,26.5,5,12,1011.0,0,0,G0,0|</v>
      </c>
      <c r="BK138" s="1" t="str">
        <f t="shared" si="87"/>
        <v>236.0,26.9,5.0,9.1,0.0,79.5,-48.7,79.5</v>
      </c>
      <c r="BR138" s="108"/>
      <c r="BS138" s="108"/>
    </row>
    <row r="139" spans="1:71" x14ac:dyDescent="0.2">
      <c r="A139" s="4">
        <f t="shared" si="135"/>
        <v>11.099999999999977</v>
      </c>
      <c r="B139" s="4">
        <f t="shared" si="88"/>
        <v>110.99999999999976</v>
      </c>
      <c r="C139" s="4">
        <f t="shared" si="89"/>
        <v>1</v>
      </c>
      <c r="D139" s="4">
        <v>1</v>
      </c>
      <c r="E139" s="4">
        <f t="shared" si="90"/>
        <v>11.099999999999977</v>
      </c>
      <c r="F139" s="19">
        <f t="shared" si="91"/>
        <v>236.59999999999985</v>
      </c>
      <c r="G139" s="19">
        <f t="shared" si="92"/>
        <v>0.21999999999999531</v>
      </c>
      <c r="H139" s="19">
        <f t="shared" si="93"/>
        <v>0.17599999999999627</v>
      </c>
      <c r="I139" s="19">
        <f t="shared" si="94"/>
        <v>236.59999999999985</v>
      </c>
      <c r="J139" s="19">
        <f t="shared" si="95"/>
        <v>26.201081959576726</v>
      </c>
      <c r="K139" s="19">
        <f t="shared" si="96"/>
        <v>0.16000000000000003</v>
      </c>
      <c r="L139" s="19">
        <f t="shared" si="97"/>
        <v>6</v>
      </c>
      <c r="M139" s="19">
        <f t="shared" si="98"/>
        <v>-6.4304055600194037</v>
      </c>
      <c r="N139" s="19">
        <f t="shared" si="99"/>
        <v>8.7948914527882867</v>
      </c>
      <c r="O139" s="19">
        <f t="shared" si="100"/>
        <v>-0.82000955851979507</v>
      </c>
      <c r="P139" s="19">
        <f t="shared" si="101"/>
        <v>-46.983086863570151</v>
      </c>
      <c r="Q139" s="19">
        <f t="shared" si="136"/>
        <v>80.19835748434329</v>
      </c>
      <c r="R139" s="19">
        <f t="shared" si="102"/>
        <v>0.4386914104310457</v>
      </c>
      <c r="S139" s="19">
        <f t="shared" si="103"/>
        <v>0.40932853115073686</v>
      </c>
      <c r="T139" s="4" t="s">
        <v>0</v>
      </c>
      <c r="U139" s="4">
        <f t="shared" si="104"/>
        <v>2601</v>
      </c>
      <c r="V139" s="19">
        <f t="shared" si="78"/>
        <v>237.03869141043089</v>
      </c>
      <c r="W139" s="19">
        <f t="shared" si="79"/>
        <v>26.610410490727464</v>
      </c>
      <c r="X139" s="8">
        <f t="shared" si="105"/>
        <v>5</v>
      </c>
      <c r="Y139" s="4">
        <f t="shared" si="80"/>
        <v>12</v>
      </c>
      <c r="Z139" s="8">
        <f t="shared" si="106"/>
        <v>1011.1</v>
      </c>
      <c r="AA139" s="4">
        <f t="shared" si="107"/>
        <v>0</v>
      </c>
      <c r="AB139" s="4">
        <f t="shared" si="108"/>
        <v>0</v>
      </c>
      <c r="AC139" s="4" t="str">
        <f t="shared" si="109"/>
        <v>G0</v>
      </c>
      <c r="AD139" s="4">
        <f t="shared" si="110"/>
        <v>0</v>
      </c>
      <c r="AE139" s="4">
        <f t="shared" si="111"/>
        <v>11.099999999999977</v>
      </c>
      <c r="AF139" s="19">
        <f t="shared" si="112"/>
        <v>236.59999999999985</v>
      </c>
      <c r="AG139" s="19">
        <f t="shared" si="113"/>
        <v>0.21999999999999531</v>
      </c>
      <c r="AH139" s="19">
        <f t="shared" si="114"/>
        <v>0.17599999999999627</v>
      </c>
      <c r="AI139" s="19">
        <f t="shared" si="115"/>
        <v>236.59999999999985</v>
      </c>
      <c r="AJ139" s="19">
        <f t="shared" si="116"/>
        <v>26.201081959576726</v>
      </c>
      <c r="AK139" s="19">
        <f t="shared" si="117"/>
        <v>0.16000000000000003</v>
      </c>
      <c r="AL139" s="19">
        <f t="shared" si="118"/>
        <v>6</v>
      </c>
      <c r="AM139" s="19">
        <f t="shared" si="119"/>
        <v>-6.4304055600194037</v>
      </c>
      <c r="AN139" s="19">
        <f t="shared" si="120"/>
        <v>8.7948914527882867</v>
      </c>
      <c r="AO139" s="19">
        <f t="shared" si="121"/>
        <v>-0.82000955851979507</v>
      </c>
      <c r="AP139" s="19">
        <f t="shared" si="122"/>
        <v>-46.983086863570151</v>
      </c>
      <c r="AQ139" s="19">
        <f t="shared" si="137"/>
        <v>80.19835748434329</v>
      </c>
      <c r="AR139" s="19">
        <f t="shared" si="123"/>
        <v>-0.4386914104310457</v>
      </c>
      <c r="AS139" s="19">
        <f t="shared" si="124"/>
        <v>-0.40932853115073686</v>
      </c>
      <c r="AT139" s="4" t="s">
        <v>0</v>
      </c>
      <c r="AU139" s="4">
        <f t="shared" si="125"/>
        <v>2602</v>
      </c>
      <c r="AV139" s="19">
        <f t="shared" si="81"/>
        <v>236.16130858956882</v>
      </c>
      <c r="AW139" s="19">
        <f t="shared" si="82"/>
        <v>25.791753428425988</v>
      </c>
      <c r="AX139" s="8">
        <f t="shared" si="126"/>
        <v>5</v>
      </c>
      <c r="AY139" s="4">
        <f t="shared" si="83"/>
        <v>12</v>
      </c>
      <c r="AZ139" s="8">
        <f t="shared" si="127"/>
        <v>1011.1</v>
      </c>
      <c r="BA139" s="4">
        <f t="shared" si="128"/>
        <v>0</v>
      </c>
      <c r="BB139" s="4">
        <f t="shared" si="129"/>
        <v>0</v>
      </c>
      <c r="BC139" s="4" t="str">
        <f t="shared" si="130"/>
        <v>G0</v>
      </c>
      <c r="BD139" s="4">
        <f t="shared" si="131"/>
        <v>0</v>
      </c>
      <c r="BE139" s="19">
        <f t="shared" si="84"/>
        <v>26.68789144210146</v>
      </c>
      <c r="BF139" s="19">
        <f t="shared" si="132"/>
        <v>2585.7430437577473</v>
      </c>
      <c r="BG139" s="19">
        <f t="shared" si="133"/>
        <v>-174.87100116848481</v>
      </c>
      <c r="BH139" s="1" t="str">
        <f t="shared" si="85"/>
        <v>T,2601,237.0,26.6,5,12,1011.1,0,0,G0,0</v>
      </c>
      <c r="BI139" s="1" t="str">
        <f t="shared" si="86"/>
        <v>T,2602,236.2,25.8,5,12,1011.1,0,0,G0,0</v>
      </c>
      <c r="BJ139" s="1" t="str">
        <f t="shared" si="138"/>
        <v>T,2601,237.0,26.6,5,12,1011.1,0,0,G0,0|T,2602,236.2,25.8,5,12,1011.1,0,0,G0,0|</v>
      </c>
      <c r="BK139" s="1" t="str">
        <f t="shared" si="87"/>
        <v>236.6,26.2,5.0,8.8,0.0,80.2,-47.0,80.2</v>
      </c>
      <c r="BR139" s="108"/>
      <c r="BS139" s="108"/>
    </row>
    <row r="140" spans="1:71" x14ac:dyDescent="0.2">
      <c r="A140" s="4">
        <f t="shared" si="135"/>
        <v>11.199999999999976</v>
      </c>
      <c r="B140" s="4">
        <f t="shared" si="88"/>
        <v>111.99999999999976</v>
      </c>
      <c r="C140" s="4">
        <f t="shared" si="89"/>
        <v>1</v>
      </c>
      <c r="D140" s="4">
        <v>1</v>
      </c>
      <c r="E140" s="4">
        <f t="shared" si="90"/>
        <v>11.199999999999976</v>
      </c>
      <c r="F140" s="19">
        <f t="shared" si="91"/>
        <v>237.19999999999987</v>
      </c>
      <c r="G140" s="19">
        <f t="shared" si="92"/>
        <v>0.23999999999999622</v>
      </c>
      <c r="H140" s="19">
        <f t="shared" si="93"/>
        <v>0.19199999999999698</v>
      </c>
      <c r="I140" s="19">
        <f t="shared" si="94"/>
        <v>237.19999999999987</v>
      </c>
      <c r="J140" s="19">
        <f t="shared" si="95"/>
        <v>25.579362008654428</v>
      </c>
      <c r="K140" s="19">
        <f t="shared" si="96"/>
        <v>0.16000000000000003</v>
      </c>
      <c r="L140" s="19">
        <f t="shared" si="97"/>
        <v>6</v>
      </c>
      <c r="M140" s="19">
        <f t="shared" si="98"/>
        <v>-5.9987248179240469</v>
      </c>
      <c r="N140" s="19">
        <f t="shared" si="99"/>
        <v>8.4843797322596242</v>
      </c>
      <c r="O140" s="19">
        <f t="shared" si="100"/>
        <v>-0.7852918869313652</v>
      </c>
      <c r="P140" s="19">
        <f t="shared" si="101"/>
        <v>-44.993910807031874</v>
      </c>
      <c r="Q140" s="19">
        <f t="shared" si="136"/>
        <v>80.820077435265588</v>
      </c>
      <c r="R140" s="19">
        <f t="shared" si="102"/>
        <v>0.42421897703013967</v>
      </c>
      <c r="S140" s="19">
        <f t="shared" si="103"/>
        <v>0.42430915560178739</v>
      </c>
      <c r="T140" s="4" t="s">
        <v>0</v>
      </c>
      <c r="U140" s="4">
        <f t="shared" si="104"/>
        <v>2601</v>
      </c>
      <c r="V140" s="19">
        <f t="shared" si="78"/>
        <v>237.62421897703001</v>
      </c>
      <c r="W140" s="19">
        <f t="shared" si="79"/>
        <v>26.003671164256215</v>
      </c>
      <c r="X140" s="8">
        <f t="shared" si="105"/>
        <v>5</v>
      </c>
      <c r="Y140" s="4">
        <f t="shared" si="80"/>
        <v>12</v>
      </c>
      <c r="Z140" s="8">
        <f t="shared" si="106"/>
        <v>1011.1999999999999</v>
      </c>
      <c r="AA140" s="4">
        <f t="shared" si="107"/>
        <v>0</v>
      </c>
      <c r="AB140" s="4">
        <f t="shared" si="108"/>
        <v>0</v>
      </c>
      <c r="AC140" s="4" t="str">
        <f t="shared" si="109"/>
        <v>G0</v>
      </c>
      <c r="AD140" s="4">
        <f t="shared" si="110"/>
        <v>0</v>
      </c>
      <c r="AE140" s="4">
        <f t="shared" si="111"/>
        <v>11.199999999999976</v>
      </c>
      <c r="AF140" s="19">
        <f t="shared" si="112"/>
        <v>237.19999999999987</v>
      </c>
      <c r="AG140" s="19">
        <f t="shared" si="113"/>
        <v>0.23999999999999622</v>
      </c>
      <c r="AH140" s="19">
        <f t="shared" si="114"/>
        <v>0.19199999999999698</v>
      </c>
      <c r="AI140" s="19">
        <f t="shared" si="115"/>
        <v>237.19999999999987</v>
      </c>
      <c r="AJ140" s="19">
        <f t="shared" si="116"/>
        <v>25.579362008654428</v>
      </c>
      <c r="AK140" s="19">
        <f t="shared" si="117"/>
        <v>0.16000000000000003</v>
      </c>
      <c r="AL140" s="19">
        <f t="shared" si="118"/>
        <v>6</v>
      </c>
      <c r="AM140" s="19">
        <f t="shared" si="119"/>
        <v>-5.9987248179240469</v>
      </c>
      <c r="AN140" s="19">
        <f t="shared" si="120"/>
        <v>8.4843797322596242</v>
      </c>
      <c r="AO140" s="19">
        <f t="shared" si="121"/>
        <v>-0.7852918869313652</v>
      </c>
      <c r="AP140" s="19">
        <f t="shared" si="122"/>
        <v>-44.993910807031874</v>
      </c>
      <c r="AQ140" s="19">
        <f t="shared" si="137"/>
        <v>80.820077435265588</v>
      </c>
      <c r="AR140" s="19">
        <f t="shared" si="123"/>
        <v>-0.42421897703013967</v>
      </c>
      <c r="AS140" s="19">
        <f t="shared" si="124"/>
        <v>-0.42430915560178739</v>
      </c>
      <c r="AT140" s="4" t="s">
        <v>0</v>
      </c>
      <c r="AU140" s="4">
        <f t="shared" si="125"/>
        <v>2602</v>
      </c>
      <c r="AV140" s="19">
        <f t="shared" si="81"/>
        <v>236.77578102296974</v>
      </c>
      <c r="AW140" s="19">
        <f t="shared" si="82"/>
        <v>25.155052853052641</v>
      </c>
      <c r="AX140" s="8">
        <f t="shared" si="126"/>
        <v>5</v>
      </c>
      <c r="AY140" s="4">
        <f t="shared" si="83"/>
        <v>12</v>
      </c>
      <c r="AZ140" s="8">
        <f t="shared" si="127"/>
        <v>1011.1999999999999</v>
      </c>
      <c r="BA140" s="4">
        <f t="shared" si="128"/>
        <v>0</v>
      </c>
      <c r="BB140" s="4">
        <f t="shared" si="129"/>
        <v>0</v>
      </c>
      <c r="BC140" s="4" t="str">
        <f t="shared" si="130"/>
        <v>G0</v>
      </c>
      <c r="BD140" s="4">
        <f t="shared" si="131"/>
        <v>0</v>
      </c>
      <c r="BE140" s="19">
        <f t="shared" si="84"/>
        <v>26.081594370878175</v>
      </c>
      <c r="BF140" s="19">
        <f t="shared" si="132"/>
        <v>2586.4023466668982</v>
      </c>
      <c r="BG140" s="19">
        <f t="shared" si="133"/>
        <v>-174.85864504870847</v>
      </c>
      <c r="BH140" s="1" t="str">
        <f t="shared" si="85"/>
        <v>T,2601,237.6,26.0,5,12,1011.2,0,0,G0,0</v>
      </c>
      <c r="BI140" s="1" t="str">
        <f t="shared" si="86"/>
        <v>T,2602,236.8,25.2,5,12,1011.2,0,0,G0,0</v>
      </c>
      <c r="BJ140" s="1" t="str">
        <f t="shared" si="138"/>
        <v>T,2601,237.6,26.0,5,12,1011.2,0,0,G0,0|T,2602,236.8,25.2,5,12,1011.2,0,0,G0,0|</v>
      </c>
      <c r="BK140" s="1" t="str">
        <f t="shared" si="87"/>
        <v>237.2,25.6,5.0,8.5,0.0,80.8,-45.0,80.8</v>
      </c>
      <c r="BR140" s="108"/>
      <c r="BS140" s="108"/>
    </row>
    <row r="141" spans="1:71" x14ac:dyDescent="0.2">
      <c r="A141" s="4">
        <f t="shared" si="135"/>
        <v>11.299999999999976</v>
      </c>
      <c r="B141" s="4">
        <f t="shared" si="88"/>
        <v>112.99999999999976</v>
      </c>
      <c r="C141" s="4">
        <f t="shared" si="89"/>
        <v>1</v>
      </c>
      <c r="D141" s="4">
        <v>1</v>
      </c>
      <c r="E141" s="4">
        <f t="shared" si="90"/>
        <v>11.299999999999976</v>
      </c>
      <c r="F141" s="19">
        <f t="shared" si="91"/>
        <v>237.79999999999984</v>
      </c>
      <c r="G141" s="19">
        <f t="shared" si="92"/>
        <v>0.2599999999999949</v>
      </c>
      <c r="H141" s="19">
        <f t="shared" si="93"/>
        <v>0.20799999999999594</v>
      </c>
      <c r="I141" s="19">
        <f t="shared" si="94"/>
        <v>237.79999999999984</v>
      </c>
      <c r="J141" s="19">
        <f t="shared" si="95"/>
        <v>25.002364864224695</v>
      </c>
      <c r="K141" s="19">
        <f t="shared" si="96"/>
        <v>0.16000000000000003</v>
      </c>
      <c r="L141" s="19">
        <f t="shared" si="97"/>
        <v>6</v>
      </c>
      <c r="M141" s="19">
        <f t="shared" si="98"/>
        <v>-5.5362119277687141</v>
      </c>
      <c r="N141" s="19">
        <f t="shared" si="99"/>
        <v>8.1639232302348717</v>
      </c>
      <c r="O141" s="19">
        <f t="shared" si="100"/>
        <v>-0.7452169974351448</v>
      </c>
      <c r="P141" s="19">
        <f t="shared" si="101"/>
        <v>-42.697788774445293</v>
      </c>
      <c r="Q141" s="19">
        <f t="shared" si="136"/>
        <v>81.397074579695328</v>
      </c>
      <c r="R141" s="19">
        <f t="shared" si="102"/>
        <v>0.40687878400905347</v>
      </c>
      <c r="S141" s="19">
        <f t="shared" si="103"/>
        <v>0.4409644601589951</v>
      </c>
      <c r="T141" s="4" t="s">
        <v>0</v>
      </c>
      <c r="U141" s="4">
        <f t="shared" si="104"/>
        <v>2601</v>
      </c>
      <c r="V141" s="19">
        <f t="shared" si="78"/>
        <v>238.20687878400889</v>
      </c>
      <c r="W141" s="19">
        <f t="shared" si="79"/>
        <v>25.44332932438369</v>
      </c>
      <c r="X141" s="8">
        <f t="shared" si="105"/>
        <v>5</v>
      </c>
      <c r="Y141" s="4">
        <f t="shared" si="80"/>
        <v>12</v>
      </c>
      <c r="Z141" s="8">
        <f t="shared" si="106"/>
        <v>1011.3</v>
      </c>
      <c r="AA141" s="4">
        <f t="shared" si="107"/>
        <v>0</v>
      </c>
      <c r="AB141" s="4">
        <f t="shared" si="108"/>
        <v>0</v>
      </c>
      <c r="AC141" s="4" t="str">
        <f t="shared" si="109"/>
        <v>G0</v>
      </c>
      <c r="AD141" s="4">
        <f t="shared" si="110"/>
        <v>0</v>
      </c>
      <c r="AE141" s="4">
        <f t="shared" si="111"/>
        <v>11.299999999999976</v>
      </c>
      <c r="AF141" s="19">
        <f t="shared" si="112"/>
        <v>237.79999999999984</v>
      </c>
      <c r="AG141" s="19">
        <f t="shared" si="113"/>
        <v>0.2599999999999949</v>
      </c>
      <c r="AH141" s="19">
        <f t="shared" si="114"/>
        <v>0.20799999999999594</v>
      </c>
      <c r="AI141" s="19">
        <f t="shared" si="115"/>
        <v>237.79999999999984</v>
      </c>
      <c r="AJ141" s="19">
        <f t="shared" si="116"/>
        <v>25.002364864224695</v>
      </c>
      <c r="AK141" s="19">
        <f t="shared" si="117"/>
        <v>0.16000000000000003</v>
      </c>
      <c r="AL141" s="19">
        <f t="shared" si="118"/>
        <v>6</v>
      </c>
      <c r="AM141" s="19">
        <f t="shared" si="119"/>
        <v>-5.5362119277687141</v>
      </c>
      <c r="AN141" s="19">
        <f t="shared" si="120"/>
        <v>8.1639232302348717</v>
      </c>
      <c r="AO141" s="19">
        <f t="shared" si="121"/>
        <v>-0.7452169974351448</v>
      </c>
      <c r="AP141" s="19">
        <f t="shared" si="122"/>
        <v>-42.697788774445293</v>
      </c>
      <c r="AQ141" s="19">
        <f t="shared" si="137"/>
        <v>81.397074579695328</v>
      </c>
      <c r="AR141" s="19">
        <f t="shared" si="123"/>
        <v>-0.40687878400905347</v>
      </c>
      <c r="AS141" s="19">
        <f t="shared" si="124"/>
        <v>-0.4409644601589951</v>
      </c>
      <c r="AT141" s="4" t="s">
        <v>0</v>
      </c>
      <c r="AU141" s="4">
        <f t="shared" si="125"/>
        <v>2602</v>
      </c>
      <c r="AV141" s="19">
        <f t="shared" si="81"/>
        <v>237.39312121599079</v>
      </c>
      <c r="AW141" s="19">
        <f t="shared" si="82"/>
        <v>24.561400404065701</v>
      </c>
      <c r="AX141" s="8">
        <f t="shared" si="126"/>
        <v>5</v>
      </c>
      <c r="AY141" s="4">
        <f t="shared" si="83"/>
        <v>12</v>
      </c>
      <c r="AZ141" s="8">
        <f t="shared" si="127"/>
        <v>1011.3</v>
      </c>
      <c r="BA141" s="4">
        <f t="shared" si="128"/>
        <v>0</v>
      </c>
      <c r="BB141" s="4">
        <f t="shared" si="129"/>
        <v>0</v>
      </c>
      <c r="BC141" s="4" t="str">
        <f t="shared" si="130"/>
        <v>G0</v>
      </c>
      <c r="BD141" s="4">
        <f t="shared" si="131"/>
        <v>0</v>
      </c>
      <c r="BE141" s="19">
        <f t="shared" si="84"/>
        <v>25.51957468390227</v>
      </c>
      <c r="BF141" s="19">
        <f t="shared" si="132"/>
        <v>2587.0158174992912</v>
      </c>
      <c r="BG141" s="19">
        <f t="shared" si="133"/>
        <v>-174.84613966473046</v>
      </c>
      <c r="BH141" s="1" t="str">
        <f t="shared" si="85"/>
        <v>T,2601,238.2,25.4,5,12,1011.3,0,0,G0,0</v>
      </c>
      <c r="BI141" s="1" t="str">
        <f t="shared" si="86"/>
        <v>T,2602,237.4,24.6,5,12,1011.3,0,0,G0,0</v>
      </c>
      <c r="BJ141" s="1" t="str">
        <f t="shared" si="138"/>
        <v>T,2601,238.2,25.4,5,12,1011.3,0,0,G0,0|T,2602,237.4,24.6,5,12,1011.3,0,0,G0,0|</v>
      </c>
      <c r="BK141" s="1" t="str">
        <f t="shared" si="87"/>
        <v>237.8,25.0,5.0,8.2,0.0,81.4,-42.7,81.4</v>
      </c>
      <c r="BR141" s="108"/>
      <c r="BS141" s="108"/>
    </row>
    <row r="142" spans="1:71" x14ac:dyDescent="0.2">
      <c r="A142" s="4">
        <f t="shared" si="135"/>
        <v>11.399999999999975</v>
      </c>
      <c r="B142" s="4">
        <f t="shared" si="88"/>
        <v>113.99999999999974</v>
      </c>
      <c r="C142" s="4">
        <f t="shared" si="89"/>
        <v>1</v>
      </c>
      <c r="D142" s="4">
        <v>1</v>
      </c>
      <c r="E142" s="4">
        <f t="shared" si="90"/>
        <v>11.399999999999975</v>
      </c>
      <c r="F142" s="19">
        <f t="shared" si="91"/>
        <v>238.39999999999986</v>
      </c>
      <c r="G142" s="19">
        <f t="shared" si="92"/>
        <v>0.27999999999999536</v>
      </c>
      <c r="H142" s="19">
        <f t="shared" si="93"/>
        <v>0.22399999999999631</v>
      </c>
      <c r="I142" s="19">
        <f t="shared" si="94"/>
        <v>238.39999999999986</v>
      </c>
      <c r="J142" s="19">
        <f t="shared" si="95"/>
        <v>24.473093060635801</v>
      </c>
      <c r="K142" s="19">
        <f t="shared" si="96"/>
        <v>0.16000000000000003</v>
      </c>
      <c r="L142" s="19">
        <f t="shared" si="97"/>
        <v>6</v>
      </c>
      <c r="M142" s="19">
        <f t="shared" si="98"/>
        <v>-5.0444996864664899</v>
      </c>
      <c r="N142" s="19">
        <f t="shared" si="99"/>
        <v>7.8388122242314564</v>
      </c>
      <c r="O142" s="19">
        <f t="shared" si="100"/>
        <v>-0.69909935967010073</v>
      </c>
      <c r="P142" s="19">
        <f t="shared" si="101"/>
        <v>-40.055442769395128</v>
      </c>
      <c r="Q142" s="19">
        <f t="shared" si="136"/>
        <v>81.926346383284226</v>
      </c>
      <c r="R142" s="19">
        <f t="shared" si="102"/>
        <v>0.38611714699884159</v>
      </c>
      <c r="S142" s="19">
        <f t="shared" si="103"/>
        <v>0.45925325126064692</v>
      </c>
      <c r="T142" s="4" t="s">
        <v>0</v>
      </c>
      <c r="U142" s="4">
        <f t="shared" si="104"/>
        <v>2601</v>
      </c>
      <c r="V142" s="19">
        <f t="shared" si="78"/>
        <v>238.78611714699869</v>
      </c>
      <c r="W142" s="19">
        <f t="shared" si="79"/>
        <v>24.932346311896449</v>
      </c>
      <c r="X142" s="8">
        <f t="shared" si="105"/>
        <v>5</v>
      </c>
      <c r="Y142" s="4">
        <f t="shared" si="80"/>
        <v>12</v>
      </c>
      <c r="Z142" s="8">
        <f t="shared" si="106"/>
        <v>1011.4</v>
      </c>
      <c r="AA142" s="4">
        <f t="shared" si="107"/>
        <v>0</v>
      </c>
      <c r="AB142" s="4">
        <f t="shared" si="108"/>
        <v>0</v>
      </c>
      <c r="AC142" s="4" t="str">
        <f t="shared" si="109"/>
        <v>G0</v>
      </c>
      <c r="AD142" s="4">
        <f t="shared" si="110"/>
        <v>0</v>
      </c>
      <c r="AE142" s="4">
        <f t="shared" si="111"/>
        <v>11.399999999999975</v>
      </c>
      <c r="AF142" s="19">
        <f t="shared" si="112"/>
        <v>238.39999999999986</v>
      </c>
      <c r="AG142" s="19">
        <f t="shared" si="113"/>
        <v>0.27999999999999536</v>
      </c>
      <c r="AH142" s="19">
        <f t="shared" si="114"/>
        <v>0.22399999999999631</v>
      </c>
      <c r="AI142" s="19">
        <f t="shared" si="115"/>
        <v>238.39999999999986</v>
      </c>
      <c r="AJ142" s="19">
        <f t="shared" si="116"/>
        <v>24.473093060635801</v>
      </c>
      <c r="AK142" s="19">
        <f t="shared" si="117"/>
        <v>0.16000000000000003</v>
      </c>
      <c r="AL142" s="19">
        <f t="shared" si="118"/>
        <v>6</v>
      </c>
      <c r="AM142" s="19">
        <f t="shared" si="119"/>
        <v>-5.0444996864664899</v>
      </c>
      <c r="AN142" s="19">
        <f t="shared" si="120"/>
        <v>7.8388122242314564</v>
      </c>
      <c r="AO142" s="19">
        <f t="shared" si="121"/>
        <v>-0.69909935967010073</v>
      </c>
      <c r="AP142" s="19">
        <f t="shared" si="122"/>
        <v>-40.055442769395128</v>
      </c>
      <c r="AQ142" s="19">
        <f t="shared" si="137"/>
        <v>81.926346383284226</v>
      </c>
      <c r="AR142" s="19">
        <f t="shared" si="123"/>
        <v>-0.38611714699884159</v>
      </c>
      <c r="AS142" s="19">
        <f t="shared" si="124"/>
        <v>-0.45925325126064692</v>
      </c>
      <c r="AT142" s="4" t="s">
        <v>0</v>
      </c>
      <c r="AU142" s="4">
        <f t="shared" si="125"/>
        <v>2602</v>
      </c>
      <c r="AV142" s="19">
        <f t="shared" si="81"/>
        <v>238.01388285300104</v>
      </c>
      <c r="AW142" s="19">
        <f t="shared" si="82"/>
        <v>24.013839809375153</v>
      </c>
      <c r="AX142" s="8">
        <f t="shared" si="126"/>
        <v>5</v>
      </c>
      <c r="AY142" s="4">
        <f t="shared" si="83"/>
        <v>12</v>
      </c>
      <c r="AZ142" s="8">
        <f t="shared" si="127"/>
        <v>1011.4</v>
      </c>
      <c r="BA142" s="4">
        <f t="shared" si="128"/>
        <v>0</v>
      </c>
      <c r="BB142" s="4">
        <f t="shared" si="129"/>
        <v>0</v>
      </c>
      <c r="BC142" s="4" t="str">
        <f t="shared" si="130"/>
        <v>G0</v>
      </c>
      <c r="BD142" s="4">
        <f t="shared" si="131"/>
        <v>0</v>
      </c>
      <c r="BE142" s="19">
        <f t="shared" si="84"/>
        <v>25.004641452641081</v>
      </c>
      <c r="BF142" s="19">
        <f t="shared" si="132"/>
        <v>2587.5805613135485</v>
      </c>
      <c r="BG142" s="19">
        <f t="shared" si="133"/>
        <v>-174.83346634267136</v>
      </c>
      <c r="BH142" s="1" t="str">
        <f t="shared" si="85"/>
        <v>T,2601,238.8,24.9,5,12,1011.4,0,0,G0,0</v>
      </c>
      <c r="BI142" s="1" t="str">
        <f t="shared" si="86"/>
        <v>T,2602,238.0,24.0,5,12,1011.4,0,0,G0,0</v>
      </c>
      <c r="BJ142" s="1" t="str">
        <f t="shared" si="138"/>
        <v>T,2601,238.8,24.9,5,12,1011.4,0,0,G0,0|T,2602,238.0,24.0,5,12,1011.4,0,0,G0,0|</v>
      </c>
      <c r="BK142" s="1" t="str">
        <f t="shared" si="87"/>
        <v>238.4,24.5,5.0,7.8,0.0,81.9,-40.1,81.9</v>
      </c>
      <c r="BR142" s="108"/>
      <c r="BS142" s="108"/>
    </row>
    <row r="143" spans="1:71" x14ac:dyDescent="0.2">
      <c r="A143" s="4">
        <f t="shared" si="135"/>
        <v>11.499999999999975</v>
      </c>
      <c r="B143" s="4">
        <f t="shared" si="88"/>
        <v>114.99999999999974</v>
      </c>
      <c r="C143" s="4">
        <f t="shared" si="89"/>
        <v>1</v>
      </c>
      <c r="D143" s="4">
        <v>1</v>
      </c>
      <c r="E143" s="4">
        <f t="shared" si="90"/>
        <v>11.499999999999975</v>
      </c>
      <c r="F143" s="19">
        <f t="shared" si="91"/>
        <v>238.99999999999986</v>
      </c>
      <c r="G143" s="19">
        <f t="shared" si="92"/>
        <v>0.29999999999999538</v>
      </c>
      <c r="H143" s="19">
        <f t="shared" si="93"/>
        <v>0.23999999999999633</v>
      </c>
      <c r="I143" s="19">
        <f t="shared" si="94"/>
        <v>238.99999999999986</v>
      </c>
      <c r="J143" s="19">
        <f t="shared" si="95"/>
        <v>23.994380159713383</v>
      </c>
      <c r="K143" s="19">
        <f t="shared" si="96"/>
        <v>0.16000000000000003</v>
      </c>
      <c r="L143" s="19">
        <f t="shared" si="97"/>
        <v>6</v>
      </c>
      <c r="M143" s="19">
        <f t="shared" si="98"/>
        <v>-4.5253341026714828</v>
      </c>
      <c r="N143" s="19">
        <f t="shared" si="99"/>
        <v>7.5152277903468443</v>
      </c>
      <c r="O143" s="19">
        <f t="shared" si="100"/>
        <v>-0.64619794078156223</v>
      </c>
      <c r="P143" s="19">
        <f t="shared" si="101"/>
        <v>-37.02441473682822</v>
      </c>
      <c r="Q143" s="19">
        <f t="shared" si="136"/>
        <v>82.405059284206644</v>
      </c>
      <c r="R143" s="19">
        <f t="shared" si="102"/>
        <v>0.36129316866356442</v>
      </c>
      <c r="S143" s="19">
        <f t="shared" si="103"/>
        <v>0.47902739616543977</v>
      </c>
      <c r="T143" s="4" t="s">
        <v>0</v>
      </c>
      <c r="U143" s="4">
        <f t="shared" si="104"/>
        <v>2601</v>
      </c>
      <c r="V143" s="19">
        <f t="shared" si="78"/>
        <v>239.36129316866342</v>
      </c>
      <c r="W143" s="19">
        <f t="shared" si="79"/>
        <v>24.473407555878822</v>
      </c>
      <c r="X143" s="8">
        <f t="shared" si="105"/>
        <v>5</v>
      </c>
      <c r="Y143" s="4">
        <f t="shared" si="80"/>
        <v>12</v>
      </c>
      <c r="Z143" s="8">
        <f t="shared" si="106"/>
        <v>1011.5</v>
      </c>
      <c r="AA143" s="4">
        <f t="shared" si="107"/>
        <v>0</v>
      </c>
      <c r="AB143" s="4">
        <f t="shared" si="108"/>
        <v>0</v>
      </c>
      <c r="AC143" s="4" t="str">
        <f t="shared" si="109"/>
        <v>G0</v>
      </c>
      <c r="AD143" s="4">
        <f t="shared" si="110"/>
        <v>0</v>
      </c>
      <c r="AE143" s="4">
        <f t="shared" si="111"/>
        <v>11.499999999999975</v>
      </c>
      <c r="AF143" s="19">
        <f t="shared" si="112"/>
        <v>238.99999999999986</v>
      </c>
      <c r="AG143" s="19">
        <f t="shared" si="113"/>
        <v>0.29999999999999538</v>
      </c>
      <c r="AH143" s="19">
        <f t="shared" si="114"/>
        <v>0.23999999999999633</v>
      </c>
      <c r="AI143" s="19">
        <f t="shared" si="115"/>
        <v>238.99999999999986</v>
      </c>
      <c r="AJ143" s="19">
        <f t="shared" si="116"/>
        <v>23.994380159713383</v>
      </c>
      <c r="AK143" s="19">
        <f t="shared" si="117"/>
        <v>0.16000000000000003</v>
      </c>
      <c r="AL143" s="19">
        <f t="shared" si="118"/>
        <v>6</v>
      </c>
      <c r="AM143" s="19">
        <f t="shared" si="119"/>
        <v>-4.5253341026714828</v>
      </c>
      <c r="AN143" s="19">
        <f t="shared" si="120"/>
        <v>7.5152277903468443</v>
      </c>
      <c r="AO143" s="19">
        <f t="shared" si="121"/>
        <v>-0.64619794078156223</v>
      </c>
      <c r="AP143" s="19">
        <f t="shared" si="122"/>
        <v>-37.02441473682822</v>
      </c>
      <c r="AQ143" s="19">
        <f t="shared" si="137"/>
        <v>82.405059284206644</v>
      </c>
      <c r="AR143" s="19">
        <f t="shared" si="123"/>
        <v>-0.36129316866356442</v>
      </c>
      <c r="AS143" s="19">
        <f t="shared" si="124"/>
        <v>-0.47902739616543977</v>
      </c>
      <c r="AT143" s="4" t="s">
        <v>0</v>
      </c>
      <c r="AU143" s="4">
        <f t="shared" si="125"/>
        <v>2602</v>
      </c>
      <c r="AV143" s="19">
        <f t="shared" si="81"/>
        <v>238.63870683133629</v>
      </c>
      <c r="AW143" s="19">
        <f t="shared" si="82"/>
        <v>23.515352763547945</v>
      </c>
      <c r="AX143" s="8">
        <f t="shared" si="126"/>
        <v>5</v>
      </c>
      <c r="AY143" s="4">
        <f t="shared" si="83"/>
        <v>12</v>
      </c>
      <c r="AZ143" s="8">
        <f t="shared" si="127"/>
        <v>1011.5</v>
      </c>
      <c r="BA143" s="4">
        <f t="shared" si="128"/>
        <v>0</v>
      </c>
      <c r="BB143" s="4">
        <f t="shared" si="129"/>
        <v>0</v>
      </c>
      <c r="BC143" s="4" t="str">
        <f t="shared" si="130"/>
        <v>G0</v>
      </c>
      <c r="BD143" s="4">
        <f t="shared" si="131"/>
        <v>0</v>
      </c>
      <c r="BE143" s="19">
        <f t="shared" si="84"/>
        <v>24.539422927154156</v>
      </c>
      <c r="BF143" s="19">
        <f t="shared" si="132"/>
        <v>2588.0939666261002</v>
      </c>
      <c r="BG143" s="19">
        <f t="shared" si="133"/>
        <v>-174.82060497882938</v>
      </c>
      <c r="BH143" s="1" t="str">
        <f t="shared" si="85"/>
        <v>T,2601,239.4,24.5,5,12,1011.5,0,0,G0,0</v>
      </c>
      <c r="BI143" s="1" t="str">
        <f t="shared" si="86"/>
        <v>T,2602,238.6,23.5,5,12,1011.5,0,0,G0,0</v>
      </c>
      <c r="BJ143" s="1" t="str">
        <f t="shared" si="138"/>
        <v>T,2601,239.4,24.5,5,12,1011.5,0,0,G0,0|T,2602,238.6,23.5,5,12,1011.5,0,0,G0,0|</v>
      </c>
      <c r="BK143" s="1" t="str">
        <f t="shared" si="87"/>
        <v>239.0,24.0,5.0,7.5,0.0,82.4,-37.0,82.4</v>
      </c>
      <c r="BR143" s="108"/>
      <c r="BS143" s="108"/>
    </row>
    <row r="144" spans="1:71" x14ac:dyDescent="0.2">
      <c r="A144" s="4">
        <f t="shared" si="135"/>
        <v>11.599999999999975</v>
      </c>
      <c r="B144" s="4">
        <f t="shared" si="88"/>
        <v>115.99999999999974</v>
      </c>
      <c r="C144" s="4">
        <f t="shared" si="89"/>
        <v>1</v>
      </c>
      <c r="D144" s="4">
        <v>1</v>
      </c>
      <c r="E144" s="4">
        <f t="shared" si="90"/>
        <v>11.599999999999975</v>
      </c>
      <c r="F144" s="19">
        <f t="shared" si="91"/>
        <v>239.59999999999985</v>
      </c>
      <c r="G144" s="19">
        <f t="shared" si="92"/>
        <v>0.3199999999999954</v>
      </c>
      <c r="H144" s="19">
        <f t="shared" si="93"/>
        <v>0.25599999999999634</v>
      </c>
      <c r="I144" s="19">
        <f t="shared" si="94"/>
        <v>239.59999999999985</v>
      </c>
      <c r="J144" s="19">
        <f t="shared" si="95"/>
        <v>23.568879628013566</v>
      </c>
      <c r="K144" s="19">
        <f t="shared" si="96"/>
        <v>0.16000000000000003</v>
      </c>
      <c r="L144" s="19">
        <f t="shared" si="97"/>
        <v>6</v>
      </c>
      <c r="M144" s="19">
        <f t="shared" si="98"/>
        <v>-3.9805703786219779</v>
      </c>
      <c r="N144" s="19">
        <f t="shared" si="99"/>
        <v>7.2003430848233005</v>
      </c>
      <c r="O144" s="19">
        <f t="shared" si="100"/>
        <v>-0.58575737223307645</v>
      </c>
      <c r="P144" s="19">
        <f t="shared" si="101"/>
        <v>-33.56142524762884</v>
      </c>
      <c r="Q144" s="19">
        <f t="shared" si="136"/>
        <v>82.830559815906469</v>
      </c>
      <c r="R144" s="19">
        <f t="shared" si="102"/>
        <v>0.33169839256788664</v>
      </c>
      <c r="S144" s="19">
        <f t="shared" si="103"/>
        <v>0.49997617580028764</v>
      </c>
      <c r="T144" s="4" t="s">
        <v>0</v>
      </c>
      <c r="U144" s="4">
        <f t="shared" si="104"/>
        <v>2601</v>
      </c>
      <c r="V144" s="19">
        <f t="shared" si="78"/>
        <v>239.93169839256774</v>
      </c>
      <c r="W144" s="19">
        <f t="shared" si="79"/>
        <v>24.068855803813854</v>
      </c>
      <c r="X144" s="8">
        <f t="shared" si="105"/>
        <v>5</v>
      </c>
      <c r="Y144" s="4">
        <f t="shared" si="80"/>
        <v>12</v>
      </c>
      <c r="Z144" s="8">
        <f t="shared" si="106"/>
        <v>1011.6</v>
      </c>
      <c r="AA144" s="4">
        <f t="shared" si="107"/>
        <v>0</v>
      </c>
      <c r="AB144" s="4">
        <f t="shared" si="108"/>
        <v>0</v>
      </c>
      <c r="AC144" s="4" t="str">
        <f t="shared" si="109"/>
        <v>G0</v>
      </c>
      <c r="AD144" s="4">
        <f t="shared" si="110"/>
        <v>0</v>
      </c>
      <c r="AE144" s="4">
        <f t="shared" si="111"/>
        <v>11.599999999999975</v>
      </c>
      <c r="AF144" s="19">
        <f t="shared" si="112"/>
        <v>239.59999999999985</v>
      </c>
      <c r="AG144" s="19">
        <f t="shared" si="113"/>
        <v>0.3199999999999954</v>
      </c>
      <c r="AH144" s="19">
        <f t="shared" si="114"/>
        <v>0.25599999999999634</v>
      </c>
      <c r="AI144" s="19">
        <f t="shared" si="115"/>
        <v>239.59999999999985</v>
      </c>
      <c r="AJ144" s="19">
        <f t="shared" si="116"/>
        <v>23.568879628013566</v>
      </c>
      <c r="AK144" s="19">
        <f t="shared" si="117"/>
        <v>0.16000000000000003</v>
      </c>
      <c r="AL144" s="19">
        <f t="shared" si="118"/>
        <v>6</v>
      </c>
      <c r="AM144" s="19">
        <f t="shared" si="119"/>
        <v>-3.9805703786219779</v>
      </c>
      <c r="AN144" s="19">
        <f t="shared" si="120"/>
        <v>7.2003430848233005</v>
      </c>
      <c r="AO144" s="19">
        <f t="shared" si="121"/>
        <v>-0.58575737223307645</v>
      </c>
      <c r="AP144" s="19">
        <f t="shared" si="122"/>
        <v>-33.56142524762884</v>
      </c>
      <c r="AQ144" s="19">
        <f t="shared" si="137"/>
        <v>82.830559815906469</v>
      </c>
      <c r="AR144" s="19">
        <f t="shared" si="123"/>
        <v>-0.33169839256788664</v>
      </c>
      <c r="AS144" s="19">
        <f t="shared" si="124"/>
        <v>-0.49997617580028764</v>
      </c>
      <c r="AT144" s="4" t="s">
        <v>0</v>
      </c>
      <c r="AU144" s="4">
        <f t="shared" si="125"/>
        <v>2602</v>
      </c>
      <c r="AV144" s="19">
        <f t="shared" si="81"/>
        <v>239.26830160743197</v>
      </c>
      <c r="AW144" s="19">
        <f t="shared" si="82"/>
        <v>23.068903452213277</v>
      </c>
      <c r="AX144" s="8">
        <f t="shared" si="126"/>
        <v>5</v>
      </c>
      <c r="AY144" s="4">
        <f t="shared" si="83"/>
        <v>12</v>
      </c>
      <c r="AZ144" s="8">
        <f t="shared" si="127"/>
        <v>1011.6</v>
      </c>
      <c r="BA144" s="4">
        <f t="shared" si="128"/>
        <v>0</v>
      </c>
      <c r="BB144" s="4">
        <f t="shared" si="129"/>
        <v>0</v>
      </c>
      <c r="BC144" s="4" t="str">
        <f t="shared" si="130"/>
        <v>G0</v>
      </c>
      <c r="BD144" s="4">
        <f t="shared" si="131"/>
        <v>0</v>
      </c>
      <c r="BE144" s="19">
        <f t="shared" si="84"/>
        <v>24.126359970762863</v>
      </c>
      <c r="BF144" s="19">
        <f t="shared" si="132"/>
        <v>2588.5537702266665</v>
      </c>
      <c r="BG144" s="19">
        <f t="shared" si="133"/>
        <v>-174.80753460948296</v>
      </c>
      <c r="BH144" s="1" t="str">
        <f t="shared" si="85"/>
        <v>T,2601,239.9,24.1,5,12,1011.6,0,0,G0,0</v>
      </c>
      <c r="BI144" s="1" t="str">
        <f t="shared" si="86"/>
        <v>T,2602,239.3,23.1,5,12,1011.6,0,0,G0,0</v>
      </c>
      <c r="BJ144" s="1" t="str">
        <f t="shared" si="138"/>
        <v>T,2601,239.9,24.1,5,12,1011.6,0,0,G0,0|T,2602,239.3,23.1,5,12,1011.6,0,0,G0,0|</v>
      </c>
      <c r="BK144" s="1" t="str">
        <f t="shared" si="87"/>
        <v>239.6,23.6,5.0,7.2,0.0,82.8,-33.6,82.8</v>
      </c>
      <c r="BR144" s="108"/>
      <c r="BS144" s="108"/>
    </row>
    <row r="145" spans="1:71" x14ac:dyDescent="0.2">
      <c r="A145" s="4">
        <f t="shared" si="135"/>
        <v>11.699999999999974</v>
      </c>
      <c r="B145" s="4">
        <f t="shared" si="88"/>
        <v>116.99999999999974</v>
      </c>
      <c r="C145" s="4">
        <f t="shared" si="89"/>
        <v>1</v>
      </c>
      <c r="D145" s="4">
        <v>1</v>
      </c>
      <c r="E145" s="4">
        <f t="shared" si="90"/>
        <v>11.699999999999974</v>
      </c>
      <c r="F145" s="19">
        <f t="shared" si="91"/>
        <v>240.19999999999985</v>
      </c>
      <c r="G145" s="19">
        <f t="shared" si="92"/>
        <v>0.33999999999999497</v>
      </c>
      <c r="H145" s="19">
        <f t="shared" si="93"/>
        <v>0.27199999999999597</v>
      </c>
      <c r="I145" s="19">
        <f t="shared" si="94"/>
        <v>240.19999999999985</v>
      </c>
      <c r="J145" s="19">
        <f t="shared" si="95"/>
        <v>23.199054130774194</v>
      </c>
      <c r="K145" s="19">
        <f t="shared" si="96"/>
        <v>0.16000000000000003</v>
      </c>
      <c r="L145" s="19">
        <f t="shared" si="97"/>
        <v>6</v>
      </c>
      <c r="M145" s="19">
        <f t="shared" si="98"/>
        <v>-3.412168594342627</v>
      </c>
      <c r="N145" s="19">
        <f t="shared" si="99"/>
        <v>6.9023832490103105</v>
      </c>
      <c r="O145" s="19">
        <f t="shared" si="100"/>
        <v>-0.51708281843670134</v>
      </c>
      <c r="P145" s="19">
        <f t="shared" si="101"/>
        <v>-29.626663155152418</v>
      </c>
      <c r="Q145" s="19">
        <f t="shared" si="136"/>
        <v>83.200385313145844</v>
      </c>
      <c r="R145" s="19">
        <f t="shared" si="102"/>
        <v>0.29660786466748651</v>
      </c>
      <c r="S145" s="19">
        <f t="shared" si="103"/>
        <v>0.52155898479212681</v>
      </c>
      <c r="T145" s="4" t="s">
        <v>0</v>
      </c>
      <c r="U145" s="4">
        <f t="shared" si="104"/>
        <v>2601</v>
      </c>
      <c r="V145" s="19">
        <f t="shared" si="78"/>
        <v>240.49660786466734</v>
      </c>
      <c r="W145" s="19">
        <f t="shared" si="79"/>
        <v>23.720613115566319</v>
      </c>
      <c r="X145" s="8">
        <f t="shared" si="105"/>
        <v>5</v>
      </c>
      <c r="Y145" s="4">
        <f t="shared" si="80"/>
        <v>12</v>
      </c>
      <c r="Z145" s="8">
        <f t="shared" si="106"/>
        <v>1011.6999999999999</v>
      </c>
      <c r="AA145" s="4">
        <f t="shared" si="107"/>
        <v>0</v>
      </c>
      <c r="AB145" s="4">
        <f t="shared" si="108"/>
        <v>0</v>
      </c>
      <c r="AC145" s="4" t="str">
        <f t="shared" si="109"/>
        <v>G0</v>
      </c>
      <c r="AD145" s="4">
        <f t="shared" si="110"/>
        <v>0</v>
      </c>
      <c r="AE145" s="4">
        <f t="shared" si="111"/>
        <v>11.699999999999974</v>
      </c>
      <c r="AF145" s="19">
        <f t="shared" si="112"/>
        <v>240.19999999999985</v>
      </c>
      <c r="AG145" s="19">
        <f t="shared" si="113"/>
        <v>0.33999999999999497</v>
      </c>
      <c r="AH145" s="19">
        <f t="shared" si="114"/>
        <v>0.27199999999999597</v>
      </c>
      <c r="AI145" s="19">
        <f t="shared" si="115"/>
        <v>240.19999999999985</v>
      </c>
      <c r="AJ145" s="19">
        <f t="shared" si="116"/>
        <v>23.199054130774194</v>
      </c>
      <c r="AK145" s="19">
        <f t="shared" si="117"/>
        <v>0.16000000000000003</v>
      </c>
      <c r="AL145" s="19">
        <f t="shared" si="118"/>
        <v>6</v>
      </c>
      <c r="AM145" s="19">
        <f t="shared" si="119"/>
        <v>-3.412168594342627</v>
      </c>
      <c r="AN145" s="19">
        <f t="shared" si="120"/>
        <v>6.9023832490103105</v>
      </c>
      <c r="AO145" s="19">
        <f t="shared" si="121"/>
        <v>-0.51708281843670134</v>
      </c>
      <c r="AP145" s="19">
        <f t="shared" si="122"/>
        <v>-29.626663155152418</v>
      </c>
      <c r="AQ145" s="19">
        <f t="shared" si="137"/>
        <v>83.200385313145844</v>
      </c>
      <c r="AR145" s="19">
        <f t="shared" si="123"/>
        <v>-0.29660786466748651</v>
      </c>
      <c r="AS145" s="19">
        <f t="shared" si="124"/>
        <v>-0.52155898479212681</v>
      </c>
      <c r="AT145" s="4" t="s">
        <v>0</v>
      </c>
      <c r="AU145" s="4">
        <f t="shared" si="125"/>
        <v>2602</v>
      </c>
      <c r="AV145" s="19">
        <f t="shared" si="81"/>
        <v>239.90339213533235</v>
      </c>
      <c r="AW145" s="19">
        <f t="shared" si="82"/>
        <v>22.677495145982068</v>
      </c>
      <c r="AX145" s="8">
        <f t="shared" si="126"/>
        <v>5</v>
      </c>
      <c r="AY145" s="4">
        <f t="shared" si="83"/>
        <v>12</v>
      </c>
      <c r="AZ145" s="8">
        <f t="shared" si="127"/>
        <v>1011.6999999999999</v>
      </c>
      <c r="BA145" s="4">
        <f t="shared" si="128"/>
        <v>0</v>
      </c>
      <c r="BB145" s="4">
        <f t="shared" si="129"/>
        <v>0</v>
      </c>
      <c r="BC145" s="4" t="str">
        <f t="shared" si="130"/>
        <v>G0</v>
      </c>
      <c r="BD145" s="4">
        <f t="shared" si="131"/>
        <v>0</v>
      </c>
      <c r="BE145" s="19">
        <f t="shared" si="84"/>
        <v>23.76770109288535</v>
      </c>
      <c r="BF145" s="19">
        <f t="shared" si="132"/>
        <v>2588.9581303045165</v>
      </c>
      <c r="BG145" s="19">
        <f t="shared" si="133"/>
        <v>-174.79423469641557</v>
      </c>
      <c r="BH145" s="1" t="str">
        <f t="shared" si="85"/>
        <v>T,2601,240.5,23.7,5,12,1011.7,0,0,G0,0</v>
      </c>
      <c r="BI145" s="1" t="str">
        <f t="shared" si="86"/>
        <v>T,2602,239.9,22.7,5,12,1011.7,0,0,G0,0</v>
      </c>
      <c r="BJ145" s="1" t="str">
        <f t="shared" si="138"/>
        <v>T,2601,240.5,23.7,5,12,1011.7,0,0,G0,0|T,2602,239.9,22.7,5,12,1011.7,0,0,G0,0|</v>
      </c>
      <c r="BK145" s="1" t="str">
        <f t="shared" si="87"/>
        <v>240.2,23.2,5.0,6.9,0.0,83.2,-29.6,83.2</v>
      </c>
      <c r="BR145" s="108"/>
      <c r="BS145" s="108"/>
    </row>
    <row r="146" spans="1:71" x14ac:dyDescent="0.2">
      <c r="A146" s="4">
        <f t="shared" si="135"/>
        <v>11.799999999999974</v>
      </c>
      <c r="B146" s="4">
        <f t="shared" si="88"/>
        <v>117.99999999999973</v>
      </c>
      <c r="C146" s="4">
        <f t="shared" si="89"/>
        <v>1</v>
      </c>
      <c r="D146" s="4">
        <v>1</v>
      </c>
      <c r="E146" s="4">
        <f t="shared" si="90"/>
        <v>11.799999999999974</v>
      </c>
      <c r="F146" s="19">
        <f t="shared" si="91"/>
        <v>240.79999999999984</v>
      </c>
      <c r="G146" s="19">
        <f t="shared" si="92"/>
        <v>0.35999999999999455</v>
      </c>
      <c r="H146" s="19">
        <f t="shared" si="93"/>
        <v>0.28799999999999565</v>
      </c>
      <c r="I146" s="19">
        <f t="shared" si="94"/>
        <v>240.79999999999984</v>
      </c>
      <c r="J146" s="19">
        <f t="shared" si="95"/>
        <v>22.887165272327763</v>
      </c>
      <c r="K146" s="19">
        <f t="shared" si="96"/>
        <v>0.16000000000000003</v>
      </c>
      <c r="L146" s="19">
        <f t="shared" si="97"/>
        <v>6</v>
      </c>
      <c r="M146" s="19">
        <f t="shared" si="98"/>
        <v>-2.8221890942052821</v>
      </c>
      <c r="N146" s="19">
        <f t="shared" si="99"/>
        <v>6.6305920763873889</v>
      </c>
      <c r="O146" s="19">
        <f t="shared" si="100"/>
        <v>-0.4396596814417042</v>
      </c>
      <c r="P146" s="19">
        <f t="shared" si="101"/>
        <v>-25.190644168675895</v>
      </c>
      <c r="Q146" s="19">
        <f t="shared" si="136"/>
        <v>83.512274171592281</v>
      </c>
      <c r="R146" s="19">
        <f t="shared" si="102"/>
        <v>0.25537892197490664</v>
      </c>
      <c r="S146" s="19">
        <f t="shared" si="103"/>
        <v>0.5429379395574917</v>
      </c>
      <c r="T146" s="4" t="s">
        <v>0</v>
      </c>
      <c r="U146" s="4">
        <f t="shared" si="104"/>
        <v>2601</v>
      </c>
      <c r="V146" s="19">
        <f t="shared" si="78"/>
        <v>241.05537892197475</v>
      </c>
      <c r="W146" s="19">
        <f t="shared" si="79"/>
        <v>23.430103211885257</v>
      </c>
      <c r="X146" s="8">
        <f t="shared" si="105"/>
        <v>5</v>
      </c>
      <c r="Y146" s="4">
        <f t="shared" si="80"/>
        <v>12</v>
      </c>
      <c r="Z146" s="8">
        <f t="shared" si="106"/>
        <v>1011.8</v>
      </c>
      <c r="AA146" s="4">
        <f t="shared" si="107"/>
        <v>0</v>
      </c>
      <c r="AB146" s="4">
        <f t="shared" si="108"/>
        <v>0</v>
      </c>
      <c r="AC146" s="4" t="str">
        <f t="shared" si="109"/>
        <v>G0</v>
      </c>
      <c r="AD146" s="4">
        <f t="shared" si="110"/>
        <v>0</v>
      </c>
      <c r="AE146" s="4">
        <f t="shared" si="111"/>
        <v>11.799999999999974</v>
      </c>
      <c r="AF146" s="19">
        <f t="shared" si="112"/>
        <v>240.79999999999984</v>
      </c>
      <c r="AG146" s="19">
        <f t="shared" si="113"/>
        <v>0.35999999999999455</v>
      </c>
      <c r="AH146" s="19">
        <f t="shared" si="114"/>
        <v>0.28799999999999565</v>
      </c>
      <c r="AI146" s="19">
        <f t="shared" si="115"/>
        <v>240.79999999999984</v>
      </c>
      <c r="AJ146" s="19">
        <f t="shared" si="116"/>
        <v>22.887165272327763</v>
      </c>
      <c r="AK146" s="19">
        <f t="shared" si="117"/>
        <v>0.16000000000000003</v>
      </c>
      <c r="AL146" s="19">
        <f t="shared" si="118"/>
        <v>6</v>
      </c>
      <c r="AM146" s="19">
        <f t="shared" si="119"/>
        <v>-2.8221890942052821</v>
      </c>
      <c r="AN146" s="19">
        <f t="shared" si="120"/>
        <v>6.6305920763873889</v>
      </c>
      <c r="AO146" s="19">
        <f t="shared" si="121"/>
        <v>-0.4396596814417042</v>
      </c>
      <c r="AP146" s="19">
        <f t="shared" si="122"/>
        <v>-25.190644168675895</v>
      </c>
      <c r="AQ146" s="19">
        <f t="shared" si="137"/>
        <v>83.512274171592281</v>
      </c>
      <c r="AR146" s="19">
        <f t="shared" si="123"/>
        <v>-0.25537892197490664</v>
      </c>
      <c r="AS146" s="19">
        <f t="shared" si="124"/>
        <v>-0.5429379395574917</v>
      </c>
      <c r="AT146" s="4" t="s">
        <v>0</v>
      </c>
      <c r="AU146" s="4">
        <f t="shared" si="125"/>
        <v>2602</v>
      </c>
      <c r="AV146" s="19">
        <f t="shared" si="81"/>
        <v>240.54462107802493</v>
      </c>
      <c r="AW146" s="19">
        <f t="shared" si="82"/>
        <v>22.34422733277027</v>
      </c>
      <c r="AX146" s="8">
        <f t="shared" si="126"/>
        <v>5</v>
      </c>
      <c r="AY146" s="4">
        <f t="shared" si="83"/>
        <v>12</v>
      </c>
      <c r="AZ146" s="8">
        <f t="shared" si="127"/>
        <v>1011.8</v>
      </c>
      <c r="BA146" s="4">
        <f t="shared" si="128"/>
        <v>0</v>
      </c>
      <c r="BB146" s="4">
        <f t="shared" si="129"/>
        <v>0</v>
      </c>
      <c r="BC146" s="4" t="str">
        <f t="shared" si="130"/>
        <v>G0</v>
      </c>
      <c r="BD146" s="4">
        <f t="shared" si="131"/>
        <v>0</v>
      </c>
      <c r="BE146" s="19">
        <f t="shared" si="84"/>
        <v>23.46549895731393</v>
      </c>
      <c r="BF146" s="19">
        <f t="shared" si="132"/>
        <v>2589.3056948032731</v>
      </c>
      <c r="BG146" s="19">
        <f t="shared" si="133"/>
        <v>-174.78068746451927</v>
      </c>
      <c r="BH146" s="1" t="str">
        <f t="shared" si="85"/>
        <v>T,2601,241.1,23.4,5,12,1011.8,0,0,G0,0</v>
      </c>
      <c r="BI146" s="1" t="str">
        <f t="shared" si="86"/>
        <v>T,2602,240.5,22.3,5,12,1011.8,0,0,G0,0</v>
      </c>
      <c r="BJ146" s="1" t="str">
        <f t="shared" si="138"/>
        <v>T,2601,241.1,23.4,5,12,1011.8,0,0,G0,0|T,2602,240.5,22.3,5,12,1011.8,0,0,G0,0|</v>
      </c>
      <c r="BK146" s="1" t="str">
        <f t="shared" si="87"/>
        <v>240.8,22.9,5.0,6.6,0.0,83.5,-25.2,83.5</v>
      </c>
      <c r="BR146" s="108"/>
      <c r="BS146" s="108"/>
    </row>
    <row r="147" spans="1:71" x14ac:dyDescent="0.2">
      <c r="A147" s="4">
        <f t="shared" si="135"/>
        <v>11.899999999999974</v>
      </c>
      <c r="B147" s="4">
        <f t="shared" si="88"/>
        <v>118.99999999999973</v>
      </c>
      <c r="C147" s="4">
        <f t="shared" si="89"/>
        <v>1</v>
      </c>
      <c r="D147" s="4">
        <v>1</v>
      </c>
      <c r="E147" s="4">
        <f t="shared" si="90"/>
        <v>11.899999999999974</v>
      </c>
      <c r="F147" s="19">
        <f t="shared" si="91"/>
        <v>241.39999999999984</v>
      </c>
      <c r="G147" s="19">
        <f t="shared" si="92"/>
        <v>0.37999999999999456</v>
      </c>
      <c r="H147" s="19">
        <f t="shared" si="93"/>
        <v>0.30399999999999566</v>
      </c>
      <c r="I147" s="19">
        <f t="shared" si="94"/>
        <v>241.39999999999984</v>
      </c>
      <c r="J147" s="19">
        <f t="shared" si="95"/>
        <v>22.63526381274043</v>
      </c>
      <c r="K147" s="19">
        <f t="shared" si="96"/>
        <v>0.16000000000000003</v>
      </c>
      <c r="L147" s="19">
        <f t="shared" si="97"/>
        <v>6</v>
      </c>
      <c r="M147" s="19">
        <f t="shared" si="98"/>
        <v>-2.2127875758486661</v>
      </c>
      <c r="N147" s="19">
        <f t="shared" si="99"/>
        <v>6.3950315758274572</v>
      </c>
      <c r="O147" s="19">
        <f t="shared" si="100"/>
        <v>-0.35332218256875791</v>
      </c>
      <c r="P147" s="19">
        <f t="shared" si="101"/>
        <v>-20.243869869540571</v>
      </c>
      <c r="Q147" s="19">
        <f t="shared" si="136"/>
        <v>83.764175631179612</v>
      </c>
      <c r="R147" s="19">
        <f t="shared" si="102"/>
        <v>0.20761000626293405</v>
      </c>
      <c r="S147" s="19">
        <f t="shared" si="103"/>
        <v>0.56293701716933175</v>
      </c>
      <c r="T147" s="4" t="s">
        <v>0</v>
      </c>
      <c r="U147" s="4">
        <f t="shared" si="104"/>
        <v>2601</v>
      </c>
      <c r="V147" s="19">
        <f t="shared" si="78"/>
        <v>241.60761000626277</v>
      </c>
      <c r="W147" s="19">
        <f t="shared" si="79"/>
        <v>23.198200829909762</v>
      </c>
      <c r="X147" s="8">
        <f t="shared" si="105"/>
        <v>5</v>
      </c>
      <c r="Y147" s="4">
        <f t="shared" si="80"/>
        <v>12</v>
      </c>
      <c r="Z147" s="8">
        <f t="shared" si="106"/>
        <v>1011.9</v>
      </c>
      <c r="AA147" s="4">
        <f t="shared" si="107"/>
        <v>0</v>
      </c>
      <c r="AB147" s="4">
        <f t="shared" si="108"/>
        <v>0</v>
      </c>
      <c r="AC147" s="4" t="str">
        <f t="shared" si="109"/>
        <v>G0</v>
      </c>
      <c r="AD147" s="4">
        <f t="shared" si="110"/>
        <v>0</v>
      </c>
      <c r="AE147" s="4">
        <f t="shared" si="111"/>
        <v>11.899999999999974</v>
      </c>
      <c r="AF147" s="19">
        <f t="shared" si="112"/>
        <v>241.39999999999984</v>
      </c>
      <c r="AG147" s="19">
        <f t="shared" si="113"/>
        <v>0.37999999999999456</v>
      </c>
      <c r="AH147" s="19">
        <f t="shared" si="114"/>
        <v>0.30399999999999566</v>
      </c>
      <c r="AI147" s="19">
        <f t="shared" si="115"/>
        <v>241.39999999999984</v>
      </c>
      <c r="AJ147" s="19">
        <f t="shared" si="116"/>
        <v>22.63526381274043</v>
      </c>
      <c r="AK147" s="19">
        <f t="shared" si="117"/>
        <v>0.16000000000000003</v>
      </c>
      <c r="AL147" s="19">
        <f t="shared" si="118"/>
        <v>6</v>
      </c>
      <c r="AM147" s="19">
        <f t="shared" si="119"/>
        <v>-2.2127875758486661</v>
      </c>
      <c r="AN147" s="19">
        <f t="shared" si="120"/>
        <v>6.3950315758274572</v>
      </c>
      <c r="AO147" s="19">
        <f t="shared" si="121"/>
        <v>-0.35332218256875791</v>
      </c>
      <c r="AP147" s="19">
        <f t="shared" si="122"/>
        <v>-20.243869869540571</v>
      </c>
      <c r="AQ147" s="19">
        <f t="shared" si="137"/>
        <v>83.764175631179612</v>
      </c>
      <c r="AR147" s="19">
        <f t="shared" si="123"/>
        <v>-0.20761000626293405</v>
      </c>
      <c r="AS147" s="19">
        <f t="shared" si="124"/>
        <v>-0.56293701716933175</v>
      </c>
      <c r="AT147" s="4" t="s">
        <v>0</v>
      </c>
      <c r="AU147" s="4">
        <f t="shared" si="125"/>
        <v>2602</v>
      </c>
      <c r="AV147" s="19">
        <f t="shared" si="81"/>
        <v>241.1923899937369</v>
      </c>
      <c r="AW147" s="19">
        <f t="shared" si="82"/>
        <v>22.072326795571097</v>
      </c>
      <c r="AX147" s="8">
        <f t="shared" si="126"/>
        <v>5</v>
      </c>
      <c r="AY147" s="4">
        <f t="shared" si="83"/>
        <v>12</v>
      </c>
      <c r="AZ147" s="8">
        <f t="shared" si="127"/>
        <v>1011.9</v>
      </c>
      <c r="BA147" s="4">
        <f t="shared" si="128"/>
        <v>0</v>
      </c>
      <c r="BB147" s="4">
        <f t="shared" si="129"/>
        <v>0</v>
      </c>
      <c r="BC147" s="4" t="str">
        <f t="shared" si="130"/>
        <v>G0</v>
      </c>
      <c r="BD147" s="4">
        <f t="shared" si="131"/>
        <v>0</v>
      </c>
      <c r="BE147" s="19">
        <f t="shared" si="84"/>
        <v>23.221608115121562</v>
      </c>
      <c r="BF147" s="19">
        <f t="shared" si="132"/>
        <v>2589.595637255718</v>
      </c>
      <c r="BG147" s="19">
        <f t="shared" si="133"/>
        <v>-174.76688150849503</v>
      </c>
      <c r="BH147" s="1" t="str">
        <f t="shared" si="85"/>
        <v>T,2601,241.6,23.2,5,12,1011.9,0,0,G0,0</v>
      </c>
      <c r="BI147" s="1" t="str">
        <f t="shared" si="86"/>
        <v>T,2602,241.2,22.1,5,12,1011.9,0,0,G0,0</v>
      </c>
      <c r="BJ147" s="1" t="str">
        <f t="shared" si="138"/>
        <v>T,2601,241.6,23.2,5,12,1011.9,0,0,G0,0|T,2602,241.2,22.1,5,12,1011.9,0,0,G0,0|</v>
      </c>
      <c r="BK147" s="1" t="str">
        <f t="shared" si="87"/>
        <v>241.4,22.6,5.0,6.4,0.0,83.8,-20.2,83.8</v>
      </c>
      <c r="BR147" s="108"/>
      <c r="BS147" s="108"/>
    </row>
    <row r="148" spans="1:71" x14ac:dyDescent="0.2">
      <c r="A148" s="4">
        <f t="shared" si="135"/>
        <v>11.999999999999973</v>
      </c>
      <c r="B148" s="4">
        <f t="shared" si="88"/>
        <v>119.99999999999973</v>
      </c>
      <c r="C148" s="4">
        <f t="shared" si="89"/>
        <v>1</v>
      </c>
      <c r="D148" s="4">
        <v>1</v>
      </c>
      <c r="E148" s="4">
        <f t="shared" si="90"/>
        <v>11.999999999999973</v>
      </c>
      <c r="F148" s="19">
        <f t="shared" si="91"/>
        <v>241.99999999999983</v>
      </c>
      <c r="G148" s="19">
        <f t="shared" si="92"/>
        <v>0.39999999999999458</v>
      </c>
      <c r="H148" s="19">
        <f t="shared" si="93"/>
        <v>0.31999999999999568</v>
      </c>
      <c r="I148" s="19">
        <f t="shared" si="94"/>
        <v>241.99999999999983</v>
      </c>
      <c r="J148" s="19">
        <f t="shared" si="95"/>
        <v>22.445180390441003</v>
      </c>
      <c r="K148" s="19">
        <f t="shared" si="96"/>
        <v>0.16000000000000003</v>
      </c>
      <c r="L148" s="19">
        <f t="shared" si="97"/>
        <v>6</v>
      </c>
      <c r="M148" s="19">
        <f t="shared" si="98"/>
        <v>-1.5862098814568122</v>
      </c>
      <c r="N148" s="19">
        <f t="shared" si="99"/>
        <v>6.206130983795882</v>
      </c>
      <c r="O148" s="19">
        <f t="shared" si="100"/>
        <v>-0.25845540119410237</v>
      </c>
      <c r="P148" s="19">
        <f t="shared" si="101"/>
        <v>-14.808403680782524</v>
      </c>
      <c r="Q148" s="19">
        <f t="shared" si="136"/>
        <v>83.954259053479035</v>
      </c>
      <c r="R148" s="19">
        <f t="shared" si="102"/>
        <v>0.15335253660598369</v>
      </c>
      <c r="S148" s="19">
        <f t="shared" si="103"/>
        <v>0.58007154689444163</v>
      </c>
      <c r="T148" s="4" t="s">
        <v>0</v>
      </c>
      <c r="U148" s="4">
        <f t="shared" si="104"/>
        <v>2601</v>
      </c>
      <c r="V148" s="19">
        <f t="shared" si="78"/>
        <v>242.15335253660581</v>
      </c>
      <c r="W148" s="19">
        <f t="shared" si="79"/>
        <v>23.025251937335444</v>
      </c>
      <c r="X148" s="8">
        <f t="shared" si="105"/>
        <v>5</v>
      </c>
      <c r="Y148" s="4">
        <f t="shared" si="80"/>
        <v>12</v>
      </c>
      <c r="Z148" s="8">
        <f t="shared" si="106"/>
        <v>1012</v>
      </c>
      <c r="AA148" s="4">
        <f t="shared" si="107"/>
        <v>0</v>
      </c>
      <c r="AB148" s="4">
        <f t="shared" si="108"/>
        <v>0</v>
      </c>
      <c r="AC148" s="4" t="str">
        <f t="shared" si="109"/>
        <v>G0</v>
      </c>
      <c r="AD148" s="4">
        <f t="shared" si="110"/>
        <v>0</v>
      </c>
      <c r="AE148" s="4">
        <f t="shared" si="111"/>
        <v>11.999999999999973</v>
      </c>
      <c r="AF148" s="19">
        <f t="shared" si="112"/>
        <v>241.99999999999983</v>
      </c>
      <c r="AG148" s="19">
        <f t="shared" si="113"/>
        <v>0.39999999999999458</v>
      </c>
      <c r="AH148" s="19">
        <f t="shared" si="114"/>
        <v>0.31999999999999568</v>
      </c>
      <c r="AI148" s="19">
        <f t="shared" si="115"/>
        <v>241.99999999999983</v>
      </c>
      <c r="AJ148" s="19">
        <f t="shared" si="116"/>
        <v>22.445180390441003</v>
      </c>
      <c r="AK148" s="19">
        <f t="shared" si="117"/>
        <v>0.16000000000000003</v>
      </c>
      <c r="AL148" s="19">
        <f t="shared" si="118"/>
        <v>6</v>
      </c>
      <c r="AM148" s="19">
        <f t="shared" si="119"/>
        <v>-1.5862098814568122</v>
      </c>
      <c r="AN148" s="19">
        <f t="shared" si="120"/>
        <v>6.206130983795882</v>
      </c>
      <c r="AO148" s="19">
        <f t="shared" si="121"/>
        <v>-0.25845540119410237</v>
      </c>
      <c r="AP148" s="19">
        <f t="shared" si="122"/>
        <v>-14.808403680782524</v>
      </c>
      <c r="AQ148" s="19">
        <f t="shared" si="137"/>
        <v>83.954259053479035</v>
      </c>
      <c r="AR148" s="19">
        <f t="shared" si="123"/>
        <v>-0.15335253660598369</v>
      </c>
      <c r="AS148" s="19">
        <f t="shared" si="124"/>
        <v>-0.58007154689444163</v>
      </c>
      <c r="AT148" s="4" t="s">
        <v>0</v>
      </c>
      <c r="AU148" s="4">
        <f t="shared" si="125"/>
        <v>2602</v>
      </c>
      <c r="AV148" s="19">
        <f t="shared" si="81"/>
        <v>241.84664746339385</v>
      </c>
      <c r="AW148" s="19">
        <f t="shared" si="82"/>
        <v>21.865108843546562</v>
      </c>
      <c r="AX148" s="8">
        <f t="shared" si="126"/>
        <v>5</v>
      </c>
      <c r="AY148" s="4">
        <f t="shared" si="83"/>
        <v>12</v>
      </c>
      <c r="AZ148" s="8">
        <f t="shared" si="127"/>
        <v>1012</v>
      </c>
      <c r="BA148" s="4">
        <f t="shared" si="128"/>
        <v>0</v>
      </c>
      <c r="BB148" s="4">
        <f t="shared" si="129"/>
        <v>0</v>
      </c>
      <c r="BC148" s="4" t="str">
        <f t="shared" si="130"/>
        <v>G0</v>
      </c>
      <c r="BD148" s="4">
        <f t="shared" si="131"/>
        <v>0</v>
      </c>
      <c r="BE148" s="19">
        <f t="shared" si="84"/>
        <v>23.037683586560874</v>
      </c>
      <c r="BF148" s="19">
        <f t="shared" si="132"/>
        <v>2589.8276169582277</v>
      </c>
      <c r="BG148" s="19">
        <f t="shared" si="133"/>
        <v>-174.75281642580467</v>
      </c>
      <c r="BH148" s="1" t="str">
        <f t="shared" si="85"/>
        <v>T,2601,242.2,23.0,5,12,1012.0,0,0,G0,0</v>
      </c>
      <c r="BI148" s="1" t="str">
        <f t="shared" si="86"/>
        <v>T,2602,241.8,21.9,5,12,1012.0,0,0,G0,0</v>
      </c>
      <c r="BJ148" s="1" t="str">
        <f t="shared" si="138"/>
        <v>T,2601,242.2,23.0,5,12,1012.0,0,0,G0,0|T,2602,241.8,21.9,5,12,1012.0,0,0,G0,0|</v>
      </c>
      <c r="BK148" s="1" t="str">
        <f t="shared" si="87"/>
        <v>242.0,22.4,5.0,6.2,0.0,84.0,-14.8,84.0</v>
      </c>
      <c r="BR148" s="108"/>
      <c r="BS148" s="108"/>
    </row>
    <row r="149" spans="1:71" x14ac:dyDescent="0.2">
      <c r="A149" s="4">
        <f t="shared" si="135"/>
        <v>12.099999999999973</v>
      </c>
      <c r="B149" s="4">
        <f t="shared" si="88"/>
        <v>120.99999999999973</v>
      </c>
      <c r="C149" s="4">
        <f t="shared" si="89"/>
        <v>1</v>
      </c>
      <c r="D149" s="4">
        <v>1</v>
      </c>
      <c r="E149" s="4">
        <f t="shared" si="90"/>
        <v>12.099999999999973</v>
      </c>
      <c r="F149" s="19">
        <f t="shared" si="91"/>
        <v>242.59999999999985</v>
      </c>
      <c r="G149" s="19">
        <f t="shared" si="92"/>
        <v>0.41999999999999504</v>
      </c>
      <c r="H149" s="19">
        <f t="shared" si="93"/>
        <v>0.33599999999999608</v>
      </c>
      <c r="I149" s="19">
        <f t="shared" si="94"/>
        <v>242.59999999999985</v>
      </c>
      <c r="J149" s="19">
        <f t="shared" si="95"/>
        <v>22.318516780604256</v>
      </c>
      <c r="K149" s="19">
        <f t="shared" si="96"/>
        <v>0.16000000000000003</v>
      </c>
      <c r="L149" s="19">
        <f t="shared" si="97"/>
        <v>6</v>
      </c>
      <c r="M149" s="19">
        <f t="shared" si="98"/>
        <v>-0.94478649139618043</v>
      </c>
      <c r="N149" s="19">
        <f t="shared" si="99"/>
        <v>6.0739296599750565</v>
      </c>
      <c r="O149" s="19">
        <f t="shared" si="100"/>
        <v>-0.1561819948445137</v>
      </c>
      <c r="P149" s="19">
        <f t="shared" si="101"/>
        <v>-8.9485691405246168</v>
      </c>
      <c r="Q149" s="19">
        <f t="shared" si="136"/>
        <v>84.080922663315789</v>
      </c>
      <c r="R149" s="19">
        <f t="shared" si="102"/>
        <v>9.3328689427074493E-2</v>
      </c>
      <c r="S149" s="19">
        <f t="shared" si="103"/>
        <v>0.59269701849243739</v>
      </c>
      <c r="T149" s="4" t="s">
        <v>0</v>
      </c>
      <c r="U149" s="4">
        <f t="shared" si="104"/>
        <v>2601</v>
      </c>
      <c r="V149" s="19">
        <f t="shared" si="78"/>
        <v>242.69332868942692</v>
      </c>
      <c r="W149" s="19">
        <f t="shared" si="79"/>
        <v>22.911213799096693</v>
      </c>
      <c r="X149" s="8">
        <f t="shared" si="105"/>
        <v>5</v>
      </c>
      <c r="Y149" s="4">
        <f t="shared" si="80"/>
        <v>12</v>
      </c>
      <c r="Z149" s="8">
        <f t="shared" si="106"/>
        <v>1012.1</v>
      </c>
      <c r="AA149" s="4">
        <f t="shared" si="107"/>
        <v>0</v>
      </c>
      <c r="AB149" s="4">
        <f t="shared" si="108"/>
        <v>0</v>
      </c>
      <c r="AC149" s="4" t="str">
        <f t="shared" si="109"/>
        <v>G0</v>
      </c>
      <c r="AD149" s="4">
        <f t="shared" si="110"/>
        <v>0</v>
      </c>
      <c r="AE149" s="4">
        <f t="shared" si="111"/>
        <v>12.099999999999973</v>
      </c>
      <c r="AF149" s="19">
        <f t="shared" si="112"/>
        <v>242.59999999999985</v>
      </c>
      <c r="AG149" s="19">
        <f t="shared" si="113"/>
        <v>0.41999999999999504</v>
      </c>
      <c r="AH149" s="19">
        <f t="shared" si="114"/>
        <v>0.33599999999999608</v>
      </c>
      <c r="AI149" s="19">
        <f t="shared" si="115"/>
        <v>242.59999999999985</v>
      </c>
      <c r="AJ149" s="19">
        <f t="shared" si="116"/>
        <v>22.318516780604256</v>
      </c>
      <c r="AK149" s="19">
        <f t="shared" si="117"/>
        <v>0.16000000000000003</v>
      </c>
      <c r="AL149" s="19">
        <f t="shared" si="118"/>
        <v>6</v>
      </c>
      <c r="AM149" s="19">
        <f t="shared" si="119"/>
        <v>-0.94478649139618043</v>
      </c>
      <c r="AN149" s="19">
        <f t="shared" si="120"/>
        <v>6.0739296599750565</v>
      </c>
      <c r="AO149" s="19">
        <f t="shared" si="121"/>
        <v>-0.1561819948445137</v>
      </c>
      <c r="AP149" s="19">
        <f t="shared" si="122"/>
        <v>-8.9485691405246168</v>
      </c>
      <c r="AQ149" s="19">
        <f t="shared" si="137"/>
        <v>84.080922663315789</v>
      </c>
      <c r="AR149" s="19">
        <f t="shared" si="123"/>
        <v>-9.3328689427074493E-2</v>
      </c>
      <c r="AS149" s="19">
        <f t="shared" si="124"/>
        <v>-0.59269701849243739</v>
      </c>
      <c r="AT149" s="4" t="s">
        <v>0</v>
      </c>
      <c r="AU149" s="4">
        <f t="shared" si="125"/>
        <v>2602</v>
      </c>
      <c r="AV149" s="19">
        <f t="shared" si="81"/>
        <v>242.50667131057278</v>
      </c>
      <c r="AW149" s="19">
        <f t="shared" si="82"/>
        <v>21.725819762111819</v>
      </c>
      <c r="AX149" s="8">
        <f t="shared" si="126"/>
        <v>5</v>
      </c>
      <c r="AY149" s="4">
        <f t="shared" si="83"/>
        <v>12</v>
      </c>
      <c r="AZ149" s="8">
        <f t="shared" si="127"/>
        <v>1012.1</v>
      </c>
      <c r="BA149" s="4">
        <f t="shared" si="128"/>
        <v>0</v>
      </c>
      <c r="BB149" s="4">
        <f t="shared" si="129"/>
        <v>0</v>
      </c>
      <c r="BC149" s="4" t="str">
        <f t="shared" si="130"/>
        <v>G0</v>
      </c>
      <c r="BD149" s="4">
        <f t="shared" si="131"/>
        <v>0</v>
      </c>
      <c r="BE149" s="19">
        <f t="shared" si="84"/>
        <v>22.915179814182572</v>
      </c>
      <c r="BF149" s="19">
        <f t="shared" si="132"/>
        <v>2590.0016189230996</v>
      </c>
      <c r="BG149" s="19">
        <f t="shared" si="133"/>
        <v>-174.73850733629413</v>
      </c>
      <c r="BH149" s="1" t="str">
        <f t="shared" si="85"/>
        <v>T,2601,242.7,22.9,5,12,1012.1,0,0,G0,0</v>
      </c>
      <c r="BI149" s="1" t="str">
        <f t="shared" si="86"/>
        <v>T,2602,242.5,21.7,5,12,1012.1,0,0,G0,0</v>
      </c>
      <c r="BJ149" s="1" t="str">
        <f t="shared" si="138"/>
        <v>T,2601,242.7,22.9,5,12,1012.1,0,0,G0,0|T,2602,242.5,21.7,5,12,1012.1,0,0,G0,0|</v>
      </c>
      <c r="BK149" s="1" t="str">
        <f t="shared" si="87"/>
        <v>242.6,22.3,5.0,6.1,0.0,84.1,-8.9,84.1</v>
      </c>
      <c r="BR149" s="108"/>
      <c r="BS149" s="108"/>
    </row>
    <row r="150" spans="1:71" x14ac:dyDescent="0.2">
      <c r="A150" s="4">
        <f t="shared" si="135"/>
        <v>12.199999999999973</v>
      </c>
      <c r="B150" s="4">
        <f t="shared" si="88"/>
        <v>121.99999999999972</v>
      </c>
      <c r="C150" s="4">
        <f t="shared" si="89"/>
        <v>1</v>
      </c>
      <c r="D150" s="4">
        <v>1</v>
      </c>
      <c r="E150" s="4">
        <f t="shared" si="90"/>
        <v>12.199999999999973</v>
      </c>
      <c r="F150" s="19">
        <f t="shared" si="91"/>
        <v>243.19999999999982</v>
      </c>
      <c r="G150" s="19">
        <f t="shared" si="92"/>
        <v>0.43999999999999417</v>
      </c>
      <c r="H150" s="19">
        <f t="shared" si="93"/>
        <v>0.35199999999999537</v>
      </c>
      <c r="I150" s="19">
        <f t="shared" si="94"/>
        <v>243.19999999999982</v>
      </c>
      <c r="J150" s="19">
        <f t="shared" si="95"/>
        <v>22.25663771905252</v>
      </c>
      <c r="K150" s="19">
        <f t="shared" si="96"/>
        <v>0.16000000000000003</v>
      </c>
      <c r="L150" s="19">
        <f t="shared" si="97"/>
        <v>6</v>
      </c>
      <c r="M150" s="19">
        <f t="shared" si="98"/>
        <v>-0.29092672021171845</v>
      </c>
      <c r="N150" s="19">
        <f t="shared" si="99"/>
        <v>6.0070490556123435</v>
      </c>
      <c r="O150" s="19">
        <f t="shared" si="100"/>
        <v>-4.8449840895262809E-2</v>
      </c>
      <c r="P150" s="19">
        <f t="shared" si="101"/>
        <v>-2.775971401378897</v>
      </c>
      <c r="Q150" s="19">
        <f t="shared" si="136"/>
        <v>84.142801724867525</v>
      </c>
      <c r="R150" s="19">
        <f t="shared" si="102"/>
        <v>2.9058532818862962E-2</v>
      </c>
      <c r="S150" s="19">
        <f t="shared" si="103"/>
        <v>0.59929592162004153</v>
      </c>
      <c r="T150" s="4" t="s">
        <v>0</v>
      </c>
      <c r="U150" s="4">
        <f t="shared" si="104"/>
        <v>2601</v>
      </c>
      <c r="V150" s="19">
        <f t="shared" si="78"/>
        <v>243.22905853281867</v>
      </c>
      <c r="W150" s="19">
        <f t="shared" si="79"/>
        <v>22.855933640672561</v>
      </c>
      <c r="X150" s="8">
        <f t="shared" si="105"/>
        <v>5</v>
      </c>
      <c r="Y150" s="4">
        <f t="shared" si="80"/>
        <v>12</v>
      </c>
      <c r="Z150" s="8">
        <f t="shared" si="106"/>
        <v>1012.1999999999999</v>
      </c>
      <c r="AA150" s="4">
        <f t="shared" si="107"/>
        <v>0</v>
      </c>
      <c r="AB150" s="4">
        <f t="shared" si="108"/>
        <v>0</v>
      </c>
      <c r="AC150" s="4" t="str">
        <f t="shared" si="109"/>
        <v>G0</v>
      </c>
      <c r="AD150" s="4">
        <f t="shared" si="110"/>
        <v>0</v>
      </c>
      <c r="AE150" s="4">
        <f t="shared" si="111"/>
        <v>12.199999999999973</v>
      </c>
      <c r="AF150" s="19">
        <f t="shared" si="112"/>
        <v>243.19999999999982</v>
      </c>
      <c r="AG150" s="19">
        <f t="shared" si="113"/>
        <v>0.43999999999999417</v>
      </c>
      <c r="AH150" s="19">
        <f t="shared" si="114"/>
        <v>0.35199999999999537</v>
      </c>
      <c r="AI150" s="19">
        <f t="shared" si="115"/>
        <v>243.19999999999982</v>
      </c>
      <c r="AJ150" s="19">
        <f t="shared" si="116"/>
        <v>22.25663771905252</v>
      </c>
      <c r="AK150" s="19">
        <f t="shared" si="117"/>
        <v>0.16000000000000003</v>
      </c>
      <c r="AL150" s="19">
        <f t="shared" si="118"/>
        <v>6</v>
      </c>
      <c r="AM150" s="19">
        <f t="shared" si="119"/>
        <v>-0.29092672021171845</v>
      </c>
      <c r="AN150" s="19">
        <f t="shared" si="120"/>
        <v>6.0070490556123435</v>
      </c>
      <c r="AO150" s="19">
        <f t="shared" si="121"/>
        <v>-4.8449840895262809E-2</v>
      </c>
      <c r="AP150" s="19">
        <f t="shared" si="122"/>
        <v>-2.775971401378897</v>
      </c>
      <c r="AQ150" s="19">
        <f t="shared" si="137"/>
        <v>84.142801724867525</v>
      </c>
      <c r="AR150" s="19">
        <f t="shared" si="123"/>
        <v>-2.9058532818862962E-2</v>
      </c>
      <c r="AS150" s="19">
        <f t="shared" si="124"/>
        <v>-0.59929592162004153</v>
      </c>
      <c r="AT150" s="4" t="s">
        <v>0</v>
      </c>
      <c r="AU150" s="4">
        <f t="shared" si="125"/>
        <v>2602</v>
      </c>
      <c r="AV150" s="19">
        <f t="shared" si="81"/>
        <v>243.17094146718097</v>
      </c>
      <c r="AW150" s="19">
        <f t="shared" si="82"/>
        <v>21.65734179743248</v>
      </c>
      <c r="AX150" s="8">
        <f t="shared" si="126"/>
        <v>5</v>
      </c>
      <c r="AY150" s="4">
        <f t="shared" si="83"/>
        <v>12</v>
      </c>
      <c r="AZ150" s="8">
        <f t="shared" si="127"/>
        <v>1012.1999999999999</v>
      </c>
      <c r="BA150" s="4">
        <f t="shared" si="128"/>
        <v>0</v>
      </c>
      <c r="BB150" s="4">
        <f t="shared" si="129"/>
        <v>0</v>
      </c>
      <c r="BC150" s="4" t="str">
        <f t="shared" si="130"/>
        <v>G0</v>
      </c>
      <c r="BD150" s="4">
        <f t="shared" si="131"/>
        <v>0</v>
      </c>
      <c r="BE150" s="19">
        <f t="shared" si="84"/>
        <v>22.855349450118993</v>
      </c>
      <c r="BF150" s="19">
        <f t="shared" si="132"/>
        <v>2590.1176638129573</v>
      </c>
      <c r="BG150" s="19">
        <f t="shared" si="133"/>
        <v>-174.72398712102284</v>
      </c>
      <c r="BH150" s="1" t="str">
        <f t="shared" si="85"/>
        <v>T,2601,243.2,22.9,5,12,1012.2,0,0,G0,0</v>
      </c>
      <c r="BI150" s="1" t="str">
        <f t="shared" si="86"/>
        <v>T,2602,243.2,21.7,5,12,1012.2,0,0,G0,0</v>
      </c>
      <c r="BJ150" s="1" t="str">
        <f t="shared" si="138"/>
        <v>T,2601,243.2,22.9,5,12,1012.2,0,0,G0,0|T,2602,243.2,21.7,5,12,1012.2,0,0,G0,0|</v>
      </c>
      <c r="BK150" s="1" t="str">
        <f t="shared" si="87"/>
        <v>243.2,22.3,5.0,6.0,0.0,84.1,-2.8,84.1</v>
      </c>
      <c r="BR150" s="108"/>
      <c r="BS150" s="108"/>
    </row>
    <row r="151" spans="1:71" x14ac:dyDescent="0.2">
      <c r="A151" s="4">
        <f t="shared" si="135"/>
        <v>12.299999999999972</v>
      </c>
      <c r="B151" s="4">
        <f t="shared" si="88"/>
        <v>122.99999999999972</v>
      </c>
      <c r="C151" s="4">
        <f t="shared" si="89"/>
        <v>1</v>
      </c>
      <c r="D151" s="4">
        <v>1</v>
      </c>
      <c r="E151" s="4">
        <f t="shared" si="90"/>
        <v>12.299999999999972</v>
      </c>
      <c r="F151" s="19">
        <f t="shared" si="91"/>
        <v>243.79999999999984</v>
      </c>
      <c r="G151" s="19">
        <f t="shared" si="92"/>
        <v>0.45999999999999508</v>
      </c>
      <c r="H151" s="19">
        <f t="shared" si="93"/>
        <v>0.36799999999999611</v>
      </c>
      <c r="I151" s="19">
        <f t="shared" si="94"/>
        <v>243.79999999999984</v>
      </c>
      <c r="J151" s="19">
        <f t="shared" si="95"/>
        <v>22.260663321439758</v>
      </c>
      <c r="K151" s="19">
        <f t="shared" si="96"/>
        <v>0.16000000000000003</v>
      </c>
      <c r="L151" s="19">
        <f t="shared" si="97"/>
        <v>6</v>
      </c>
      <c r="M151" s="19">
        <f t="shared" si="98"/>
        <v>0.37288738501868057</v>
      </c>
      <c r="N151" s="19">
        <f t="shared" si="99"/>
        <v>6.0115759166716067</v>
      </c>
      <c r="O151" s="19">
        <f t="shared" si="100"/>
        <v>6.206806987358264E-2</v>
      </c>
      <c r="P151" s="19">
        <f t="shared" si="101"/>
        <v>3.5562384462793784</v>
      </c>
      <c r="Q151" s="19">
        <f t="shared" si="136"/>
        <v>84.146827327254755</v>
      </c>
      <c r="R151" s="19">
        <f t="shared" si="102"/>
        <v>-3.7216935145199151E-2</v>
      </c>
      <c r="S151" s="19">
        <f t="shared" si="103"/>
        <v>0.59884463739637683</v>
      </c>
      <c r="T151" s="4" t="s">
        <v>0</v>
      </c>
      <c r="U151" s="4">
        <f t="shared" si="104"/>
        <v>2601</v>
      </c>
      <c r="V151" s="19">
        <f t="shared" si="78"/>
        <v>243.76278306485463</v>
      </c>
      <c r="W151" s="19">
        <f t="shared" si="79"/>
        <v>22.859507958836133</v>
      </c>
      <c r="X151" s="8">
        <f t="shared" si="105"/>
        <v>5</v>
      </c>
      <c r="Y151" s="4">
        <f t="shared" si="80"/>
        <v>12</v>
      </c>
      <c r="Z151" s="8">
        <f t="shared" si="106"/>
        <v>1012.3</v>
      </c>
      <c r="AA151" s="4">
        <f t="shared" si="107"/>
        <v>0</v>
      </c>
      <c r="AB151" s="4">
        <f t="shared" si="108"/>
        <v>0</v>
      </c>
      <c r="AC151" s="4" t="str">
        <f t="shared" si="109"/>
        <v>G0</v>
      </c>
      <c r="AD151" s="4">
        <f t="shared" si="110"/>
        <v>0</v>
      </c>
      <c r="AE151" s="4">
        <f t="shared" si="111"/>
        <v>12.299999999999972</v>
      </c>
      <c r="AF151" s="19">
        <f t="shared" si="112"/>
        <v>243.79999999999984</v>
      </c>
      <c r="AG151" s="19">
        <f t="shared" si="113"/>
        <v>0.45999999999999508</v>
      </c>
      <c r="AH151" s="19">
        <f t="shared" si="114"/>
        <v>0.36799999999999611</v>
      </c>
      <c r="AI151" s="19">
        <f t="shared" si="115"/>
        <v>243.79999999999984</v>
      </c>
      <c r="AJ151" s="19">
        <f t="shared" si="116"/>
        <v>22.260663321439758</v>
      </c>
      <c r="AK151" s="19">
        <f t="shared" si="117"/>
        <v>0.16000000000000003</v>
      </c>
      <c r="AL151" s="19">
        <f t="shared" si="118"/>
        <v>6</v>
      </c>
      <c r="AM151" s="19">
        <f t="shared" si="119"/>
        <v>0.37288738501868057</v>
      </c>
      <c r="AN151" s="19">
        <f t="shared" si="120"/>
        <v>6.0115759166716067</v>
      </c>
      <c r="AO151" s="19">
        <f t="shared" si="121"/>
        <v>6.206806987358264E-2</v>
      </c>
      <c r="AP151" s="19">
        <f t="shared" si="122"/>
        <v>3.5562384462793784</v>
      </c>
      <c r="AQ151" s="19">
        <f t="shared" si="137"/>
        <v>84.146827327254755</v>
      </c>
      <c r="AR151" s="19">
        <f t="shared" si="123"/>
        <v>3.7216935145199151E-2</v>
      </c>
      <c r="AS151" s="19">
        <f t="shared" si="124"/>
        <v>-0.59884463739637683</v>
      </c>
      <c r="AT151" s="4" t="s">
        <v>0</v>
      </c>
      <c r="AU151" s="4">
        <f t="shared" si="125"/>
        <v>2602</v>
      </c>
      <c r="AV151" s="19">
        <f t="shared" si="81"/>
        <v>243.83721693514505</v>
      </c>
      <c r="AW151" s="19">
        <f t="shared" si="82"/>
        <v>21.661818684043382</v>
      </c>
      <c r="AX151" s="8">
        <f t="shared" si="126"/>
        <v>5</v>
      </c>
      <c r="AY151" s="4">
        <f t="shared" si="83"/>
        <v>12</v>
      </c>
      <c r="AZ151" s="8">
        <f t="shared" si="127"/>
        <v>1012.3</v>
      </c>
      <c r="BA151" s="4">
        <f t="shared" si="128"/>
        <v>0</v>
      </c>
      <c r="BB151" s="4">
        <f t="shared" si="129"/>
        <v>0</v>
      </c>
      <c r="BC151" s="4" t="str">
        <f t="shared" si="130"/>
        <v>G0</v>
      </c>
      <c r="BD151" s="4">
        <f t="shared" si="131"/>
        <v>0</v>
      </c>
      <c r="BE151" s="19">
        <f t="shared" si="84"/>
        <v>22.859241440774728</v>
      </c>
      <c r="BF151" s="19">
        <f t="shared" si="132"/>
        <v>2590.1754561959046</v>
      </c>
      <c r="BG151" s="19">
        <f t="shared" si="133"/>
        <v>-174.70930399660105</v>
      </c>
      <c r="BH151" s="1" t="str">
        <f t="shared" si="85"/>
        <v>T,2601,243.8,22.9,5,12,1012.3,0,0,G0,0</v>
      </c>
      <c r="BI151" s="1" t="str">
        <f t="shared" si="86"/>
        <v>T,2602,243.8,21.7,5,12,1012.3,0,0,G0,0</v>
      </c>
      <c r="BJ151" s="1" t="str">
        <f t="shared" si="138"/>
        <v>T,2601,243.8,22.9,5,12,1012.3,0,0,G0,0|T,2602,243.8,21.7,5,12,1012.3,0,0,G0,0|</v>
      </c>
      <c r="BK151" s="1" t="str">
        <f t="shared" si="87"/>
        <v>243.8,22.3,5.0,6.0,0.0,84.1,3.6,84.1</v>
      </c>
      <c r="BR151" s="108"/>
      <c r="BS151" s="108"/>
    </row>
    <row r="152" spans="1:71" x14ac:dyDescent="0.2">
      <c r="A152" s="4">
        <f t="shared" si="135"/>
        <v>12.399999999999972</v>
      </c>
      <c r="B152" s="4">
        <f t="shared" si="88"/>
        <v>123.99999999999972</v>
      </c>
      <c r="C152" s="4">
        <f t="shared" si="89"/>
        <v>1</v>
      </c>
      <c r="D152" s="4">
        <v>1</v>
      </c>
      <c r="E152" s="4">
        <f t="shared" si="90"/>
        <v>12.399999999999972</v>
      </c>
      <c r="F152" s="19">
        <f t="shared" si="91"/>
        <v>244.39999999999984</v>
      </c>
      <c r="G152" s="19">
        <f t="shared" si="92"/>
        <v>0.47999999999999465</v>
      </c>
      <c r="H152" s="19">
        <f t="shared" si="93"/>
        <v>0.38399999999999573</v>
      </c>
      <c r="I152" s="19">
        <f t="shared" si="94"/>
        <v>244.39999999999984</v>
      </c>
      <c r="J152" s="19">
        <f t="shared" si="95"/>
        <v>22.331462127482244</v>
      </c>
      <c r="K152" s="19">
        <f t="shared" si="96"/>
        <v>0.16000000000000003</v>
      </c>
      <c r="L152" s="19">
        <f t="shared" si="97"/>
        <v>6</v>
      </c>
      <c r="M152" s="19">
        <f t="shared" si="98"/>
        <v>1.0441074439703169</v>
      </c>
      <c r="N152" s="19">
        <f t="shared" si="99"/>
        <v>6.0901691564811422</v>
      </c>
      <c r="O152" s="19">
        <f t="shared" si="100"/>
        <v>0.17229259799921653</v>
      </c>
      <c r="P152" s="19">
        <f t="shared" si="101"/>
        <v>9.8716387066992386</v>
      </c>
      <c r="Q152" s="19">
        <f t="shared" si="136"/>
        <v>84.217626133297244</v>
      </c>
      <c r="R152" s="19">
        <f t="shared" si="102"/>
        <v>-0.10286487128448776</v>
      </c>
      <c r="S152" s="19">
        <f t="shared" si="103"/>
        <v>0.59111658600958383</v>
      </c>
      <c r="T152" s="4" t="s">
        <v>0</v>
      </c>
      <c r="U152" s="4">
        <f t="shared" si="104"/>
        <v>2601</v>
      </c>
      <c r="V152" s="19">
        <f t="shared" si="78"/>
        <v>244.29713512871535</v>
      </c>
      <c r="W152" s="19">
        <f t="shared" si="79"/>
        <v>22.922578713491827</v>
      </c>
      <c r="X152" s="8">
        <f t="shared" si="105"/>
        <v>5</v>
      </c>
      <c r="Y152" s="4">
        <f t="shared" si="80"/>
        <v>12</v>
      </c>
      <c r="Z152" s="8">
        <f t="shared" si="106"/>
        <v>1012.4</v>
      </c>
      <c r="AA152" s="4">
        <f t="shared" si="107"/>
        <v>0</v>
      </c>
      <c r="AB152" s="4">
        <f t="shared" si="108"/>
        <v>0</v>
      </c>
      <c r="AC152" s="4" t="str">
        <f t="shared" si="109"/>
        <v>G0</v>
      </c>
      <c r="AD152" s="4">
        <f t="shared" si="110"/>
        <v>0</v>
      </c>
      <c r="AE152" s="4">
        <f t="shared" si="111"/>
        <v>12.399999999999972</v>
      </c>
      <c r="AF152" s="19">
        <f t="shared" si="112"/>
        <v>244.39999999999984</v>
      </c>
      <c r="AG152" s="19">
        <f t="shared" si="113"/>
        <v>0.47999999999999465</v>
      </c>
      <c r="AH152" s="19">
        <f t="shared" si="114"/>
        <v>0.38399999999999573</v>
      </c>
      <c r="AI152" s="19">
        <f t="shared" si="115"/>
        <v>244.39999999999984</v>
      </c>
      <c r="AJ152" s="19">
        <f t="shared" si="116"/>
        <v>22.331462127482244</v>
      </c>
      <c r="AK152" s="19">
        <f t="shared" si="117"/>
        <v>0.16000000000000003</v>
      </c>
      <c r="AL152" s="19">
        <f t="shared" si="118"/>
        <v>6</v>
      </c>
      <c r="AM152" s="19">
        <f t="shared" si="119"/>
        <v>1.0441074439703169</v>
      </c>
      <c r="AN152" s="19">
        <f t="shared" si="120"/>
        <v>6.0901691564811422</v>
      </c>
      <c r="AO152" s="19">
        <f t="shared" si="121"/>
        <v>0.17229259799921653</v>
      </c>
      <c r="AP152" s="19">
        <f t="shared" si="122"/>
        <v>9.8716387066992386</v>
      </c>
      <c r="AQ152" s="19">
        <f t="shared" si="137"/>
        <v>84.217626133297244</v>
      </c>
      <c r="AR152" s="19">
        <f t="shared" si="123"/>
        <v>0.10286487128448776</v>
      </c>
      <c r="AS152" s="19">
        <f t="shared" si="124"/>
        <v>-0.59111658600958383</v>
      </c>
      <c r="AT152" s="4" t="s">
        <v>0</v>
      </c>
      <c r="AU152" s="4">
        <f t="shared" si="125"/>
        <v>2602</v>
      </c>
      <c r="AV152" s="19">
        <f t="shared" si="81"/>
        <v>244.50286487128432</v>
      </c>
      <c r="AW152" s="19">
        <f t="shared" si="82"/>
        <v>21.74034554147266</v>
      </c>
      <c r="AX152" s="8">
        <f t="shared" si="126"/>
        <v>5</v>
      </c>
      <c r="AY152" s="4">
        <f t="shared" si="83"/>
        <v>12</v>
      </c>
      <c r="AZ152" s="8">
        <f t="shared" si="127"/>
        <v>1012.4</v>
      </c>
      <c r="BA152" s="4">
        <f t="shared" si="128"/>
        <v>0</v>
      </c>
      <c r="BB152" s="4">
        <f t="shared" si="129"/>
        <v>0</v>
      </c>
      <c r="BC152" s="4" t="str">
        <f t="shared" si="130"/>
        <v>G0</v>
      </c>
      <c r="BD152" s="4">
        <f t="shared" si="131"/>
        <v>0</v>
      </c>
      <c r="BE152" s="19">
        <f t="shared" si="84"/>
        <v>22.927697940926809</v>
      </c>
      <c r="BF152" s="19">
        <f t="shared" si="132"/>
        <v>2590.1741191030801</v>
      </c>
      <c r="BG152" s="19">
        <f t="shared" si="133"/>
        <v>-174.69451365941086</v>
      </c>
      <c r="BH152" s="1" t="str">
        <f t="shared" si="85"/>
        <v>T,2601,244.3,22.9,5,12,1012.4,0,0,G0,0</v>
      </c>
      <c r="BI152" s="1" t="str">
        <f t="shared" si="86"/>
        <v>T,2602,244.5,21.7,5,12,1012.4,0,0,G0,0</v>
      </c>
      <c r="BJ152" s="1" t="str">
        <f t="shared" si="138"/>
        <v>T,2601,244.3,22.9,5,12,1012.4,0,0,G0,0|T,2602,244.5,21.7,5,12,1012.4,0,0,G0,0|</v>
      </c>
      <c r="BK152" s="1" t="str">
        <f t="shared" si="87"/>
        <v>244.4,22.3,5.0,6.1,0.0,84.2,9.9,84.2</v>
      </c>
      <c r="BR152" s="108"/>
      <c r="BS152" s="108"/>
    </row>
    <row r="153" spans="1:71" x14ac:dyDescent="0.2">
      <c r="A153" s="4">
        <f t="shared" si="135"/>
        <v>12.499999999999972</v>
      </c>
      <c r="B153" s="4">
        <f t="shared" si="88"/>
        <v>124.99999999999972</v>
      </c>
      <c r="C153" s="4">
        <f t="shared" si="89"/>
        <v>1</v>
      </c>
      <c r="D153" s="4">
        <v>1</v>
      </c>
      <c r="E153" s="4">
        <f t="shared" si="90"/>
        <v>12.499999999999972</v>
      </c>
      <c r="F153" s="19">
        <f t="shared" si="91"/>
        <v>244.99999999999983</v>
      </c>
      <c r="G153" s="19">
        <f t="shared" si="92"/>
        <v>0.49999999999999423</v>
      </c>
      <c r="H153" s="19">
        <f t="shared" si="93"/>
        <v>0.39999999999999541</v>
      </c>
      <c r="I153" s="19">
        <f t="shared" si="94"/>
        <v>244.99999999999983</v>
      </c>
      <c r="J153" s="19">
        <f t="shared" si="95"/>
        <v>22.469644799999951</v>
      </c>
      <c r="K153" s="19">
        <f t="shared" si="96"/>
        <v>0.16000000000000003</v>
      </c>
      <c r="L153" s="19">
        <f t="shared" si="97"/>
        <v>6</v>
      </c>
      <c r="M153" s="19">
        <f t="shared" si="98"/>
        <v>1.7201254399998065</v>
      </c>
      <c r="N153" s="19">
        <f t="shared" si="99"/>
        <v>6.2417010124912684</v>
      </c>
      <c r="O153" s="19">
        <f t="shared" si="100"/>
        <v>0.27919925942939849</v>
      </c>
      <c r="P153" s="19">
        <f t="shared" si="101"/>
        <v>15.996939208482686</v>
      </c>
      <c r="Q153" s="19">
        <f t="shared" si="136"/>
        <v>84.355808805814945</v>
      </c>
      <c r="R153" s="19">
        <f t="shared" si="102"/>
        <v>-0.16535160238121507</v>
      </c>
      <c r="S153" s="19">
        <f t="shared" si="103"/>
        <v>0.57676585161568339</v>
      </c>
      <c r="T153" s="4" t="s">
        <v>0</v>
      </c>
      <c r="U153" s="4">
        <f t="shared" si="104"/>
        <v>2601</v>
      </c>
      <c r="V153" s="19">
        <f t="shared" si="78"/>
        <v>244.83464839761862</v>
      </c>
      <c r="W153" s="19">
        <f t="shared" si="79"/>
        <v>23.046410651615634</v>
      </c>
      <c r="X153" s="8">
        <f t="shared" si="105"/>
        <v>5</v>
      </c>
      <c r="Y153" s="4">
        <f t="shared" si="80"/>
        <v>12</v>
      </c>
      <c r="Z153" s="8">
        <f t="shared" si="106"/>
        <v>1012.5</v>
      </c>
      <c r="AA153" s="4">
        <f t="shared" si="107"/>
        <v>0</v>
      </c>
      <c r="AB153" s="4">
        <f t="shared" si="108"/>
        <v>0</v>
      </c>
      <c r="AC153" s="4" t="str">
        <f t="shared" si="109"/>
        <v>G0</v>
      </c>
      <c r="AD153" s="4">
        <f t="shared" si="110"/>
        <v>0</v>
      </c>
      <c r="AE153" s="4">
        <f t="shared" si="111"/>
        <v>12.499999999999972</v>
      </c>
      <c r="AF153" s="19">
        <f t="shared" si="112"/>
        <v>244.99999999999983</v>
      </c>
      <c r="AG153" s="19">
        <f t="shared" si="113"/>
        <v>0.49999999999999423</v>
      </c>
      <c r="AH153" s="19">
        <f t="shared" si="114"/>
        <v>0.39999999999999541</v>
      </c>
      <c r="AI153" s="19">
        <f t="shared" si="115"/>
        <v>244.99999999999983</v>
      </c>
      <c r="AJ153" s="19">
        <f t="shared" si="116"/>
        <v>22.469644799999951</v>
      </c>
      <c r="AK153" s="19">
        <f t="shared" si="117"/>
        <v>0.16000000000000003</v>
      </c>
      <c r="AL153" s="19">
        <f t="shared" si="118"/>
        <v>6</v>
      </c>
      <c r="AM153" s="19">
        <f t="shared" si="119"/>
        <v>1.7201254399998065</v>
      </c>
      <c r="AN153" s="19">
        <f t="shared" si="120"/>
        <v>6.2417010124912684</v>
      </c>
      <c r="AO153" s="19">
        <f t="shared" si="121"/>
        <v>0.27919925942939849</v>
      </c>
      <c r="AP153" s="19">
        <f t="shared" si="122"/>
        <v>15.996939208482686</v>
      </c>
      <c r="AQ153" s="19">
        <f t="shared" si="137"/>
        <v>84.355808805814945</v>
      </c>
      <c r="AR153" s="19">
        <f t="shared" si="123"/>
        <v>0.16535160238121507</v>
      </c>
      <c r="AS153" s="19">
        <f t="shared" si="124"/>
        <v>-0.57676585161568339</v>
      </c>
      <c r="AT153" s="4" t="s">
        <v>0</v>
      </c>
      <c r="AU153" s="4">
        <f t="shared" si="125"/>
        <v>2602</v>
      </c>
      <c r="AV153" s="19">
        <f t="shared" si="81"/>
        <v>245.16535160238104</v>
      </c>
      <c r="AW153" s="19">
        <f t="shared" si="82"/>
        <v>21.892878948384269</v>
      </c>
      <c r="AX153" s="8">
        <f t="shared" si="126"/>
        <v>5</v>
      </c>
      <c r="AY153" s="4">
        <f t="shared" si="83"/>
        <v>12</v>
      </c>
      <c r="AZ153" s="8">
        <f t="shared" si="127"/>
        <v>1012.5</v>
      </c>
      <c r="BA153" s="4">
        <f t="shared" si="128"/>
        <v>0</v>
      </c>
      <c r="BB153" s="4">
        <f t="shared" si="129"/>
        <v>0</v>
      </c>
      <c r="BC153" s="4" t="str">
        <f t="shared" si="130"/>
        <v>G0</v>
      </c>
      <c r="BD153" s="4">
        <f t="shared" si="131"/>
        <v>0</v>
      </c>
      <c r="BE153" s="19">
        <f t="shared" si="84"/>
        <v>23.061349724206622</v>
      </c>
      <c r="BF153" s="19">
        <f t="shared" si="132"/>
        <v>2590.112162073915</v>
      </c>
      <c r="BG153" s="19">
        <f t="shared" si="133"/>
        <v>-174.67966830701999</v>
      </c>
      <c r="BH153" s="1" t="str">
        <f t="shared" si="85"/>
        <v>T,2601,244.8,23.0,5,12,1012.5,0,0,G0,0</v>
      </c>
      <c r="BI153" s="1" t="str">
        <f t="shared" si="86"/>
        <v>T,2602,245.2,21.9,5,12,1012.5,0,0,G0,0</v>
      </c>
      <c r="BJ153" s="1" t="str">
        <f t="shared" si="138"/>
        <v>T,2601,244.8,23.0,5,12,1012.5,0,0,G0,0|T,2602,245.2,21.9,5,12,1012.5,0,0,G0,0|</v>
      </c>
      <c r="BK153" s="1" t="str">
        <f t="shared" si="87"/>
        <v>245.0,22.5,5.0,6.2,0.0,84.4,16.0,84.4</v>
      </c>
      <c r="BR153" s="108"/>
      <c r="BS153" s="108"/>
    </row>
    <row r="154" spans="1:71" x14ac:dyDescent="0.2">
      <c r="A154" s="4">
        <f t="shared" si="135"/>
        <v>12.599999999999971</v>
      </c>
      <c r="B154" s="4">
        <f t="shared" si="88"/>
        <v>125.9999999999997</v>
      </c>
      <c r="C154" s="4">
        <f t="shared" si="89"/>
        <v>1</v>
      </c>
      <c r="D154" s="4">
        <v>1</v>
      </c>
      <c r="E154" s="4">
        <f t="shared" si="90"/>
        <v>12.599999999999971</v>
      </c>
      <c r="F154" s="19">
        <f t="shared" si="91"/>
        <v>245.59999999999982</v>
      </c>
      <c r="G154" s="19">
        <f t="shared" si="92"/>
        <v>0.51999999999999424</v>
      </c>
      <c r="H154" s="19">
        <f t="shared" si="93"/>
        <v>0.41599999999999543</v>
      </c>
      <c r="I154" s="19">
        <f t="shared" si="94"/>
        <v>245.59999999999982</v>
      </c>
      <c r="J154" s="19">
        <f t="shared" si="95"/>
        <v>22.675558508532774</v>
      </c>
      <c r="K154" s="19">
        <f t="shared" si="96"/>
        <v>0.16000000000000003</v>
      </c>
      <c r="L154" s="19">
        <f t="shared" si="97"/>
        <v>6</v>
      </c>
      <c r="M154" s="19">
        <f t="shared" si="98"/>
        <v>2.398280714713882</v>
      </c>
      <c r="N154" s="19">
        <f t="shared" si="99"/>
        <v>6.4615594392196476</v>
      </c>
      <c r="O154" s="19">
        <f t="shared" si="100"/>
        <v>0.38025932895868059</v>
      </c>
      <c r="P154" s="19">
        <f t="shared" si="101"/>
        <v>21.787254669809201</v>
      </c>
      <c r="Q154" s="19">
        <f t="shared" si="136"/>
        <v>84.561722514347764</v>
      </c>
      <c r="R154" s="19">
        <f t="shared" si="102"/>
        <v>-0.22269677194242618</v>
      </c>
      <c r="S154" s="19">
        <f t="shared" si="103"/>
        <v>0.55714104835887202</v>
      </c>
      <c r="T154" s="4" t="s">
        <v>0</v>
      </c>
      <c r="U154" s="4">
        <f t="shared" si="104"/>
        <v>2601</v>
      </c>
      <c r="V154" s="19">
        <f t="shared" si="78"/>
        <v>245.3773032280574</v>
      </c>
      <c r="W154" s="19">
        <f t="shared" si="79"/>
        <v>23.232699556891646</v>
      </c>
      <c r="X154" s="8">
        <f t="shared" si="105"/>
        <v>5</v>
      </c>
      <c r="Y154" s="4">
        <f t="shared" si="80"/>
        <v>12</v>
      </c>
      <c r="Z154" s="8">
        <f t="shared" si="106"/>
        <v>1012.6</v>
      </c>
      <c r="AA154" s="4">
        <f t="shared" si="107"/>
        <v>0</v>
      </c>
      <c r="AB154" s="4">
        <f t="shared" si="108"/>
        <v>0</v>
      </c>
      <c r="AC154" s="4" t="str">
        <f t="shared" si="109"/>
        <v>G0</v>
      </c>
      <c r="AD154" s="4">
        <f t="shared" si="110"/>
        <v>0</v>
      </c>
      <c r="AE154" s="4">
        <f t="shared" si="111"/>
        <v>12.599999999999971</v>
      </c>
      <c r="AF154" s="19">
        <f t="shared" si="112"/>
        <v>245.59999999999982</v>
      </c>
      <c r="AG154" s="19">
        <f t="shared" si="113"/>
        <v>0.51999999999999424</v>
      </c>
      <c r="AH154" s="19">
        <f t="shared" si="114"/>
        <v>0.41599999999999543</v>
      </c>
      <c r="AI154" s="19">
        <f t="shared" si="115"/>
        <v>245.59999999999982</v>
      </c>
      <c r="AJ154" s="19">
        <f t="shared" si="116"/>
        <v>22.675558508532774</v>
      </c>
      <c r="AK154" s="19">
        <f t="shared" si="117"/>
        <v>0.16000000000000003</v>
      </c>
      <c r="AL154" s="19">
        <f t="shared" si="118"/>
        <v>6</v>
      </c>
      <c r="AM154" s="19">
        <f t="shared" si="119"/>
        <v>2.398280714713882</v>
      </c>
      <c r="AN154" s="19">
        <f t="shared" si="120"/>
        <v>6.4615594392196476</v>
      </c>
      <c r="AO154" s="19">
        <f t="shared" si="121"/>
        <v>0.38025932895868059</v>
      </c>
      <c r="AP154" s="19">
        <f t="shared" si="122"/>
        <v>21.787254669809201</v>
      </c>
      <c r="AQ154" s="19">
        <f t="shared" si="137"/>
        <v>84.561722514347764</v>
      </c>
      <c r="AR154" s="19">
        <f t="shared" si="123"/>
        <v>0.22269677194242618</v>
      </c>
      <c r="AS154" s="19">
        <f t="shared" si="124"/>
        <v>-0.55714104835887202</v>
      </c>
      <c r="AT154" s="4" t="s">
        <v>0</v>
      </c>
      <c r="AU154" s="4">
        <f t="shared" si="125"/>
        <v>2602</v>
      </c>
      <c r="AV154" s="19">
        <f t="shared" si="81"/>
        <v>245.82269677194225</v>
      </c>
      <c r="AW154" s="19">
        <f t="shared" si="82"/>
        <v>22.118417460173902</v>
      </c>
      <c r="AX154" s="8">
        <f t="shared" si="126"/>
        <v>5</v>
      </c>
      <c r="AY154" s="4">
        <f t="shared" si="83"/>
        <v>12</v>
      </c>
      <c r="AZ154" s="8">
        <f t="shared" si="127"/>
        <v>1012.6</v>
      </c>
      <c r="BA154" s="4">
        <f t="shared" si="128"/>
        <v>0</v>
      </c>
      <c r="BB154" s="4">
        <f t="shared" si="129"/>
        <v>0</v>
      </c>
      <c r="BC154" s="4" t="str">
        <f t="shared" si="130"/>
        <v>G0</v>
      </c>
      <c r="BD154" s="4">
        <f t="shared" si="131"/>
        <v>0</v>
      </c>
      <c r="BE154" s="19">
        <f t="shared" si="84"/>
        <v>23.260609943661464</v>
      </c>
      <c r="BF154" s="19">
        <f t="shared" si="132"/>
        <v>2589.9877144718562</v>
      </c>
      <c r="BG154" s="19">
        <f t="shared" si="133"/>
        <v>-174.66480702364223</v>
      </c>
      <c r="BH154" s="1" t="str">
        <f t="shared" si="85"/>
        <v>T,2601,245.4,23.2,5,12,1012.6,0,0,G0,0</v>
      </c>
      <c r="BI154" s="1" t="str">
        <f t="shared" si="86"/>
        <v>T,2602,245.8,22.1,5,12,1012.6,0,0,G0,0</v>
      </c>
      <c r="BJ154" s="1" t="str">
        <f t="shared" si="138"/>
        <v>T,2601,245.4,23.2,5,12,1012.6,0,0,G0,0|T,2602,245.8,22.1,5,12,1012.6,0,0,G0,0|</v>
      </c>
      <c r="BK154" s="1" t="str">
        <f t="shared" si="87"/>
        <v>245.6,22.7,5.0,6.5,0.0,84.6,21.8,84.6</v>
      </c>
      <c r="BR154" s="108"/>
      <c r="BS154" s="108"/>
    </row>
    <row r="155" spans="1:71" x14ac:dyDescent="0.2">
      <c r="A155" s="4">
        <f t="shared" si="135"/>
        <v>12.699999999999971</v>
      </c>
      <c r="B155" s="4">
        <f t="shared" si="88"/>
        <v>126.9999999999997</v>
      </c>
      <c r="C155" s="4">
        <f t="shared" si="89"/>
        <v>1</v>
      </c>
      <c r="D155" s="4">
        <v>1</v>
      </c>
      <c r="E155" s="4">
        <f t="shared" si="90"/>
        <v>12.699999999999971</v>
      </c>
      <c r="F155" s="19">
        <f t="shared" si="91"/>
        <v>246.19999999999982</v>
      </c>
      <c r="G155" s="19">
        <f t="shared" si="92"/>
        <v>0.53999999999999426</v>
      </c>
      <c r="H155" s="19">
        <f t="shared" si="93"/>
        <v>0.43199999999999544</v>
      </c>
      <c r="I155" s="19">
        <f t="shared" si="94"/>
        <v>246.19999999999982</v>
      </c>
      <c r="J155" s="19">
        <f t="shared" si="95"/>
        <v>22.949282027295695</v>
      </c>
      <c r="K155" s="19">
        <f t="shared" si="96"/>
        <v>0.16000000000000003</v>
      </c>
      <c r="L155" s="19">
        <f t="shared" si="97"/>
        <v>6</v>
      </c>
      <c r="M155" s="19">
        <f t="shared" si="98"/>
        <v>3.075867260179634</v>
      </c>
      <c r="N155" s="19">
        <f t="shared" si="99"/>
        <v>6.742474278945747</v>
      </c>
      <c r="O155" s="19">
        <f t="shared" si="100"/>
        <v>0.47371199830227823</v>
      </c>
      <c r="P155" s="19">
        <f t="shared" si="101"/>
        <v>27.141698207428959</v>
      </c>
      <c r="Q155" s="19">
        <f t="shared" si="136"/>
        <v>84.835446033110685</v>
      </c>
      <c r="R155" s="19">
        <f t="shared" si="102"/>
        <v>-0.27371559456602718</v>
      </c>
      <c r="S155" s="19">
        <f t="shared" si="103"/>
        <v>0.53392862190686707</v>
      </c>
      <c r="T155" s="4" t="s">
        <v>0</v>
      </c>
      <c r="U155" s="4">
        <f t="shared" si="104"/>
        <v>2601</v>
      </c>
      <c r="V155" s="19">
        <f t="shared" si="78"/>
        <v>245.92628440543379</v>
      </c>
      <c r="W155" s="19">
        <f t="shared" si="79"/>
        <v>23.483210649202562</v>
      </c>
      <c r="X155" s="8">
        <f t="shared" si="105"/>
        <v>5</v>
      </c>
      <c r="Y155" s="4">
        <f t="shared" si="80"/>
        <v>12</v>
      </c>
      <c r="Z155" s="8">
        <f t="shared" si="106"/>
        <v>1012.6999999999999</v>
      </c>
      <c r="AA155" s="4">
        <f t="shared" si="107"/>
        <v>0</v>
      </c>
      <c r="AB155" s="4">
        <f t="shared" si="108"/>
        <v>0</v>
      </c>
      <c r="AC155" s="4" t="str">
        <f t="shared" si="109"/>
        <v>G0</v>
      </c>
      <c r="AD155" s="4">
        <f t="shared" si="110"/>
        <v>0</v>
      </c>
      <c r="AE155" s="4">
        <f t="shared" si="111"/>
        <v>12.699999999999971</v>
      </c>
      <c r="AF155" s="19">
        <f t="shared" si="112"/>
        <v>246.19999999999982</v>
      </c>
      <c r="AG155" s="19">
        <f t="shared" si="113"/>
        <v>0.53999999999999426</v>
      </c>
      <c r="AH155" s="19">
        <f t="shared" si="114"/>
        <v>0.43199999999999544</v>
      </c>
      <c r="AI155" s="19">
        <f t="shared" si="115"/>
        <v>246.19999999999982</v>
      </c>
      <c r="AJ155" s="19">
        <f t="shared" si="116"/>
        <v>22.949282027295695</v>
      </c>
      <c r="AK155" s="19">
        <f t="shared" si="117"/>
        <v>0.16000000000000003</v>
      </c>
      <c r="AL155" s="19">
        <f t="shared" si="118"/>
        <v>6</v>
      </c>
      <c r="AM155" s="19">
        <f t="shared" si="119"/>
        <v>3.075867260179634</v>
      </c>
      <c r="AN155" s="19">
        <f t="shared" si="120"/>
        <v>6.742474278945747</v>
      </c>
      <c r="AO155" s="19">
        <f t="shared" si="121"/>
        <v>0.47371199830227823</v>
      </c>
      <c r="AP155" s="19">
        <f t="shared" si="122"/>
        <v>27.141698207428959</v>
      </c>
      <c r="AQ155" s="19">
        <f t="shared" si="137"/>
        <v>84.835446033110685</v>
      </c>
      <c r="AR155" s="19">
        <f t="shared" si="123"/>
        <v>0.27371559456602718</v>
      </c>
      <c r="AS155" s="19">
        <f t="shared" si="124"/>
        <v>-0.53392862190686707</v>
      </c>
      <c r="AT155" s="4" t="s">
        <v>0</v>
      </c>
      <c r="AU155" s="4">
        <f t="shared" si="125"/>
        <v>2602</v>
      </c>
      <c r="AV155" s="19">
        <f t="shared" si="81"/>
        <v>246.47371559456585</v>
      </c>
      <c r="AW155" s="19">
        <f t="shared" si="82"/>
        <v>22.415353405388828</v>
      </c>
      <c r="AX155" s="8">
        <f t="shared" si="126"/>
        <v>5</v>
      </c>
      <c r="AY155" s="4">
        <f t="shared" si="83"/>
        <v>12</v>
      </c>
      <c r="AZ155" s="8">
        <f t="shared" si="127"/>
        <v>1012.6999999999999</v>
      </c>
      <c r="BA155" s="4">
        <f t="shared" si="128"/>
        <v>0</v>
      </c>
      <c r="BB155" s="4">
        <f t="shared" si="129"/>
        <v>0</v>
      </c>
      <c r="BC155" s="4" t="str">
        <f t="shared" si="130"/>
        <v>G0</v>
      </c>
      <c r="BD155" s="4">
        <f t="shared" si="131"/>
        <v>0</v>
      </c>
      <c r="BE155" s="19">
        <f t="shared" si="84"/>
        <v>23.525666309790729</v>
      </c>
      <c r="BF155" s="19">
        <f t="shared" si="132"/>
        <v>2589.798908851224</v>
      </c>
      <c r="BG155" s="19">
        <f t="shared" si="133"/>
        <v>-174.64995118643887</v>
      </c>
      <c r="BH155" s="1" t="str">
        <f t="shared" si="85"/>
        <v>T,2601,245.9,23.5,5,12,1012.7,0,0,G0,0</v>
      </c>
      <c r="BI155" s="1" t="str">
        <f t="shared" si="86"/>
        <v>T,2602,246.5,22.4,5,12,1012.7,0,0,G0,0</v>
      </c>
      <c r="BJ155" s="1" t="str">
        <f t="shared" si="138"/>
        <v>T,2601,245.9,23.5,5,12,1012.7,0,0,G0,0|T,2602,246.5,22.4,5,12,1012.7,0,0,G0,0|</v>
      </c>
      <c r="BK155" s="1" t="str">
        <f t="shared" si="87"/>
        <v>246.2,22.9,5.0,6.7,0.0,84.8,27.1,84.8</v>
      </c>
      <c r="BR155" s="108"/>
      <c r="BS155" s="108"/>
    </row>
    <row r="156" spans="1:71" x14ac:dyDescent="0.2">
      <c r="A156" s="4">
        <f t="shared" si="135"/>
        <v>12.799999999999971</v>
      </c>
      <c r="B156" s="4">
        <f t="shared" si="88"/>
        <v>127.9999999999997</v>
      </c>
      <c r="C156" s="4">
        <f t="shared" si="89"/>
        <v>1</v>
      </c>
      <c r="D156" s="4">
        <v>1</v>
      </c>
      <c r="E156" s="4">
        <f t="shared" si="90"/>
        <v>12.799999999999971</v>
      </c>
      <c r="F156" s="19">
        <f t="shared" si="91"/>
        <v>246.79999999999984</v>
      </c>
      <c r="G156" s="19">
        <f t="shared" si="92"/>
        <v>0.55999999999999472</v>
      </c>
      <c r="H156" s="19">
        <f t="shared" si="93"/>
        <v>0.44799999999999579</v>
      </c>
      <c r="I156" s="19">
        <f t="shared" si="94"/>
        <v>246.79999999999984</v>
      </c>
      <c r="J156" s="19">
        <f t="shared" si="95"/>
        <v>23.29062157723709</v>
      </c>
      <c r="K156" s="19">
        <f t="shared" si="96"/>
        <v>0.16000000000000003</v>
      </c>
      <c r="L156" s="19">
        <f t="shared" si="97"/>
        <v>6</v>
      </c>
      <c r="M156" s="19">
        <f t="shared" si="98"/>
        <v>3.750141308776</v>
      </c>
      <c r="N156" s="19">
        <f t="shared" si="99"/>
        <v>7.0755607435586452</v>
      </c>
      <c r="O156" s="19">
        <f t="shared" si="100"/>
        <v>0.55861625104756352</v>
      </c>
      <c r="P156" s="19">
        <f t="shared" si="101"/>
        <v>32.006353552445837</v>
      </c>
      <c r="Q156" s="19">
        <f t="shared" si="136"/>
        <v>85.17678558305208</v>
      </c>
      <c r="R156" s="19">
        <f t="shared" si="102"/>
        <v>-0.3180079808252656</v>
      </c>
      <c r="S156" s="19">
        <f t="shared" si="103"/>
        <v>0.50879359678698544</v>
      </c>
      <c r="T156" s="4" t="s">
        <v>0</v>
      </c>
      <c r="U156" s="4">
        <f t="shared" si="104"/>
        <v>2601</v>
      </c>
      <c r="V156" s="19">
        <f t="shared" ref="V156:V219" si="139">I156+R156</f>
        <v>246.48199201917458</v>
      </c>
      <c r="W156" s="19">
        <f t="shared" ref="W156:W219" si="140">J156+S156</f>
        <v>23.799415174024077</v>
      </c>
      <c r="X156" s="8">
        <f t="shared" si="105"/>
        <v>5</v>
      </c>
      <c r="Y156" s="4">
        <f t="shared" ref="Y156:Y219" si="141">$B$22</f>
        <v>12</v>
      </c>
      <c r="Z156" s="8">
        <f t="shared" si="106"/>
        <v>1012.8</v>
      </c>
      <c r="AA156" s="4">
        <f t="shared" si="107"/>
        <v>0</v>
      </c>
      <c r="AB156" s="4">
        <f t="shared" si="108"/>
        <v>0</v>
      </c>
      <c r="AC156" s="4" t="str">
        <f t="shared" si="109"/>
        <v>G0</v>
      </c>
      <c r="AD156" s="4">
        <f t="shared" si="110"/>
        <v>0</v>
      </c>
      <c r="AE156" s="4">
        <f t="shared" si="111"/>
        <v>12.799999999999971</v>
      </c>
      <c r="AF156" s="19">
        <f t="shared" si="112"/>
        <v>246.79999999999984</v>
      </c>
      <c r="AG156" s="19">
        <f t="shared" si="113"/>
        <v>0.55999999999999472</v>
      </c>
      <c r="AH156" s="19">
        <f t="shared" si="114"/>
        <v>0.44799999999999579</v>
      </c>
      <c r="AI156" s="19">
        <f t="shared" si="115"/>
        <v>246.79999999999984</v>
      </c>
      <c r="AJ156" s="19">
        <f t="shared" si="116"/>
        <v>23.29062157723709</v>
      </c>
      <c r="AK156" s="19">
        <f t="shared" si="117"/>
        <v>0.16000000000000003</v>
      </c>
      <c r="AL156" s="19">
        <f t="shared" si="118"/>
        <v>6</v>
      </c>
      <c r="AM156" s="19">
        <f t="shared" si="119"/>
        <v>3.750141308776</v>
      </c>
      <c r="AN156" s="19">
        <f t="shared" si="120"/>
        <v>7.0755607435586452</v>
      </c>
      <c r="AO156" s="19">
        <f t="shared" si="121"/>
        <v>0.55861625104756352</v>
      </c>
      <c r="AP156" s="19">
        <f t="shared" si="122"/>
        <v>32.006353552445837</v>
      </c>
      <c r="AQ156" s="19">
        <f t="shared" si="137"/>
        <v>85.17678558305208</v>
      </c>
      <c r="AR156" s="19">
        <f t="shared" si="123"/>
        <v>0.3180079808252656</v>
      </c>
      <c r="AS156" s="19">
        <f t="shared" si="124"/>
        <v>-0.50879359678698544</v>
      </c>
      <c r="AT156" s="4" t="s">
        <v>0</v>
      </c>
      <c r="AU156" s="4">
        <f t="shared" si="125"/>
        <v>2602</v>
      </c>
      <c r="AV156" s="19">
        <f t="shared" ref="AV156:AV219" si="142">AI156+AR156</f>
        <v>247.1180079808251</v>
      </c>
      <c r="AW156" s="19">
        <f t="shared" ref="AW156:AW219" si="143">AJ156+AS156</f>
        <v>22.781827980450103</v>
      </c>
      <c r="AX156" s="8">
        <f t="shared" si="126"/>
        <v>5</v>
      </c>
      <c r="AY156" s="4">
        <f t="shared" ref="AY156:AY219" si="144">$B$22</f>
        <v>12</v>
      </c>
      <c r="AZ156" s="8">
        <f t="shared" si="127"/>
        <v>1012.8</v>
      </c>
      <c r="BA156" s="4">
        <f t="shared" si="128"/>
        <v>0</v>
      </c>
      <c r="BB156" s="4">
        <f t="shared" si="129"/>
        <v>0</v>
      </c>
      <c r="BC156" s="4" t="str">
        <f t="shared" si="130"/>
        <v>G0</v>
      </c>
      <c r="BD156" s="4">
        <f t="shared" si="131"/>
        <v>0</v>
      </c>
      <c r="BE156" s="19">
        <f t="shared" ref="BE156:BE219" si="145">SQRT((K156-AJ156)*(K156-AJ156)+(L156-AK156)*(L156-AK156))</f>
        <v>23.856471963585605</v>
      </c>
      <c r="BF156" s="19">
        <f t="shared" si="132"/>
        <v>2589.5442427936246</v>
      </c>
      <c r="BG156" s="19">
        <f t="shared" si="133"/>
        <v>-174.63510545788264</v>
      </c>
      <c r="BH156" s="1" t="str">
        <f t="shared" ref="BH156:BH219" si="146">CONCATENATE(T156,",",U156,",",TEXT(V156,"0.0"),",",TEXT(W156,"0.0"),",",X156,",",Y156,",",TEXT(Z156,"0.0"),",",AA156,",",AB156,",",AC156,",",AD156)</f>
        <v>T,2601,246.5,23.8,5,12,1012.8,0,0,G0,0</v>
      </c>
      <c r="BI156" s="1" t="str">
        <f t="shared" ref="BI156:BI219" si="147">CONCATENATE(AT156,",",AU156,",",TEXT(AV156,"0.0"),",",TEXT(AW156,"0.0"),",",AX156,",",AY156,",",TEXT(AZ156,"0.0"),",",BA156,",",BB156,",",BC156,",",BD156)</f>
        <v>T,2602,247.1,22.8,5,12,1012.8,0,0,G0,0</v>
      </c>
      <c r="BJ156" s="1" t="str">
        <f t="shared" si="138"/>
        <v>T,2601,246.5,23.8,5,12,1012.8,0,0,G0,0|T,2602,247.1,22.8,5,12,1012.8,0,0,G0,0|</v>
      </c>
      <c r="BK156" s="1" t="str">
        <f t="shared" ref="BK156:BK219" si="148">CONCATENATE(TEXT(I156,"0.0"),",",TEXT(J156,"0.0"),",",TEXT($F$7,"0.0"),",",TEXT(N156,"0.0"),",",TEXT(0,"0.0"),",",TEXT($Q156,"0.0"),",",TEXT($P156,"0.0"),",",TEXT($Q156,"0.0"))</f>
        <v>246.8,23.3,5.0,7.1,0.0,85.2,32.0,85.2</v>
      </c>
      <c r="BR156" s="108"/>
      <c r="BS156" s="108"/>
    </row>
    <row r="157" spans="1:71" x14ac:dyDescent="0.2">
      <c r="A157" s="4">
        <f t="shared" si="135"/>
        <v>12.89999999999997</v>
      </c>
      <c r="B157" s="4">
        <f t="shared" ref="B157:B220" si="149">A157/$B$17</f>
        <v>128.99999999999969</v>
      </c>
      <c r="C157" s="4">
        <f t="shared" ref="C157:C220" si="150">IF(B157-INT(B157+0.001)&gt;0.001,0,1)</f>
        <v>1</v>
      </c>
      <c r="D157" s="4">
        <v>1</v>
      </c>
      <c r="E157" s="4">
        <f t="shared" ref="E157:E220" si="151">$A157+$B$21</f>
        <v>12.89999999999997</v>
      </c>
      <c r="F157" s="19">
        <f t="shared" ref="F157:F220" si="152">$B$7 + $B$10*E157</f>
        <v>247.39999999999981</v>
      </c>
      <c r="G157" s="19">
        <f t="shared" ref="G157:G220" si="153">$F$10*(F157-$B$7)/$B$10 + $D$10</f>
        <v>0.57999999999999341</v>
      </c>
      <c r="H157" s="19">
        <f t="shared" ref="H157:H220" si="154">$B$11*G157</f>
        <v>0.46399999999999475</v>
      </c>
      <c r="I157" s="19">
        <f t="shared" ref="I157:I220" si="155">F157</f>
        <v>247.39999999999981</v>
      </c>
      <c r="J157" s="19">
        <f t="shared" ref="J157:J220" si="156">$D$7 + $D$11*($A$13*H157 + $B$13*H157*H157 + $C$13*POWER(H157,3) + $D$13*POWER(H157,4) + $E$13*POWER(H157,5) + $F$13*POWER(H157,6) + $G$13*POWER(H157,7))</f>
        <v>23.699107441964117</v>
      </c>
      <c r="K157" s="19">
        <f t="shared" ref="K157:K220" si="157">$B$11*$F$10*L157/$B$10</f>
        <v>0.16000000000000003</v>
      </c>
      <c r="L157" s="19">
        <f t="shared" ref="L157:L220" si="158">$B$10</f>
        <v>6</v>
      </c>
      <c r="M157" s="19">
        <f t="shared" ref="M157:M220" si="159" xml:space="preserve"> $D$11*($A$13*K157 + $B$13*2*H157*K157 + $C$13*3*POWER(H157,2)*K157 + $D$13*4*POWER(H157,3)*K157 + $E$13*5*POWER(H157,4)*K157 + $F$13*6*POWER(H157,5)*K157 + $G$13*7*POWER(H157,6)*K157)</f>
        <v>4.4183292206863678</v>
      </c>
      <c r="N157" s="19">
        <f t="shared" ref="N157:N220" si="160">SQRT(L157*L157+M157*M157)</f>
        <v>7.4512839901839065</v>
      </c>
      <c r="O157" s="19">
        <f t="shared" ref="O157:O220" si="161">ATAN2(L157,M157)</f>
        <v>0.63473249108676699</v>
      </c>
      <c r="P157" s="19">
        <f t="shared" ref="P157:P220" si="162">O157/$H$12</f>
        <v>36.367492859096892</v>
      </c>
      <c r="Q157" s="19">
        <f t="shared" si="136"/>
        <v>85.585271447779107</v>
      </c>
      <c r="R157" s="19">
        <f t="shared" ref="R157:R220" si="163">$B$20*COS(O157)-$D$20*SIN(O157)</f>
        <v>-0.35577727756775385</v>
      </c>
      <c r="S157" s="19">
        <f t="shared" ref="S157:S220" si="164">$B$20*SIN(O157)+$D$20*COS(O157)</f>
        <v>0.48313820876274871</v>
      </c>
      <c r="T157" s="4" t="s">
        <v>0</v>
      </c>
      <c r="U157" s="4">
        <f t="shared" ref="U157:U220" si="165">$B$19</f>
        <v>2601</v>
      </c>
      <c r="V157" s="19">
        <f t="shared" si="139"/>
        <v>247.04422272243204</v>
      </c>
      <c r="W157" s="19">
        <f t="shared" si="140"/>
        <v>24.182245650726866</v>
      </c>
      <c r="X157" s="8">
        <f t="shared" ref="X157:X220" si="166">$F$7</f>
        <v>5</v>
      </c>
      <c r="Y157" s="4">
        <f t="shared" si="141"/>
        <v>12</v>
      </c>
      <c r="Z157" s="8">
        <f t="shared" ref="Z157:Z220" si="167">$B$5 + E157</f>
        <v>1012.9</v>
      </c>
      <c r="AA157" s="4">
        <f t="shared" ref="AA157:AA220" si="168">$J$19</f>
        <v>0</v>
      </c>
      <c r="AB157" s="4">
        <f t="shared" ref="AB157:AB220" si="169">$J$20</f>
        <v>0</v>
      </c>
      <c r="AC157" s="4" t="str">
        <f t="shared" ref="AC157:AC220" si="170">$J$21</f>
        <v>G0</v>
      </c>
      <c r="AD157" s="4">
        <f t="shared" ref="AD157:AD220" si="171">$J$22</f>
        <v>0</v>
      </c>
      <c r="AE157" s="4">
        <f t="shared" ref="AE157:AE220" si="172">$A157+$B$21</f>
        <v>12.89999999999997</v>
      </c>
      <c r="AF157" s="19">
        <f t="shared" ref="AF157:AF220" si="173">$B$7 + $B$10*AE157</f>
        <v>247.39999999999981</v>
      </c>
      <c r="AG157" s="19">
        <f t="shared" ref="AG157:AG220" si="174">$F$10*(AF157-$B$7)/$B$10 + $D$10</f>
        <v>0.57999999999999341</v>
      </c>
      <c r="AH157" s="19">
        <f t="shared" ref="AH157:AH220" si="175">$B$11*AG157</f>
        <v>0.46399999999999475</v>
      </c>
      <c r="AI157" s="19">
        <f t="shared" ref="AI157:AI220" si="176">AF157</f>
        <v>247.39999999999981</v>
      </c>
      <c r="AJ157" s="19">
        <f t="shared" ref="AJ157:AJ220" si="177">$D$7 + $D$11*($A$13*AH157 + $B$13*AH157*AH157 + $C$13*POWER(AH157,3) + $D$13*POWER(AH157,4) + $E$13*POWER(AH157,5) + $F$13*POWER(AH157,6) + $G$13*POWER(AH157,7))</f>
        <v>23.699107441964117</v>
      </c>
      <c r="AK157" s="19">
        <f t="shared" ref="AK157:AK220" si="178">$B$11*$F$10*AL157/$B$10</f>
        <v>0.16000000000000003</v>
      </c>
      <c r="AL157" s="19">
        <f t="shared" ref="AL157:AL220" si="179">$B$10</f>
        <v>6</v>
      </c>
      <c r="AM157" s="19">
        <f t="shared" ref="AM157:AM220" si="180" xml:space="preserve"> $D$11*($A$13*AK157 + $B$13*2*AH157*AK157 + $C$13*3*POWER(AH157,2)*AK157 + $D$13*4*POWER(AH157,3)*AK157 + $E$13*5*POWER(AH157,4)*AK157 + $F$13*6*POWER(AH157,5)*AK157 + $G$13*7*POWER(AH157,6)*AK157)</f>
        <v>4.4183292206863678</v>
      </c>
      <c r="AN157" s="19">
        <f t="shared" ref="AN157:AN220" si="181">SQRT(AL157*AL157+AM157*AM157)</f>
        <v>7.4512839901839065</v>
      </c>
      <c r="AO157" s="19">
        <f t="shared" ref="AO157:AO220" si="182">ATAN2(AL157,AM157)</f>
        <v>0.63473249108676699</v>
      </c>
      <c r="AP157" s="19">
        <f t="shared" ref="AP157:AP220" si="183">AO157/$H$12</f>
        <v>36.367492859096892</v>
      </c>
      <c r="AQ157" s="19">
        <f t="shared" si="137"/>
        <v>85.585271447779107</v>
      </c>
      <c r="AR157" s="19">
        <f t="shared" ref="AR157:AR220" si="184">$F$20*COS(AO157)-$H$20*SIN(AO157)</f>
        <v>0.35577727756775385</v>
      </c>
      <c r="AS157" s="19">
        <f t="shared" ref="AS157:AS220" si="185">$F$20*SIN(AO157)+$H$20*COS(AO157)</f>
        <v>-0.48313820876274871</v>
      </c>
      <c r="AT157" s="4" t="s">
        <v>0</v>
      </c>
      <c r="AU157" s="4">
        <f t="shared" ref="AU157:AU220" si="186">$F$19</f>
        <v>2602</v>
      </c>
      <c r="AV157" s="19">
        <f t="shared" si="142"/>
        <v>247.75577727756757</v>
      </c>
      <c r="AW157" s="19">
        <f t="shared" si="143"/>
        <v>23.215969233201367</v>
      </c>
      <c r="AX157" s="8">
        <f t="shared" ref="AX157:AX220" si="187">$F$7</f>
        <v>5</v>
      </c>
      <c r="AY157" s="4">
        <f t="shared" si="144"/>
        <v>12</v>
      </c>
      <c r="AZ157" s="8">
        <f t="shared" ref="AZ157:AZ220" si="188">$B$5 + AE157</f>
        <v>1012.9</v>
      </c>
      <c r="BA157" s="4">
        <f t="shared" ref="BA157:BA220" si="189">$J$19</f>
        <v>0</v>
      </c>
      <c r="BB157" s="4">
        <f t="shared" ref="BB157:BB220" si="190">$J$20</f>
        <v>0</v>
      </c>
      <c r="BC157" s="4" t="str">
        <f t="shared" ref="BC157:BC220" si="191">$J$21</f>
        <v>G0</v>
      </c>
      <c r="BD157" s="4">
        <f t="shared" ref="BD157:BD220" si="192">$J$22</f>
        <v>0</v>
      </c>
      <c r="BE157" s="19">
        <f t="shared" si="145"/>
        <v>24.25273549858511</v>
      </c>
      <c r="BF157" s="19">
        <f t="shared" ref="BF157:BF220" si="193">SQRT((W157-AU157)*(W157-AU157)+(X157-AV157)*(X157-AV157))</f>
        <v>2589.2228065657009</v>
      </c>
      <c r="BG157" s="19">
        <f t="shared" ref="BG157:BG220" si="194">ATAN2(W157-AU157,X157-AV157)/$H$12</f>
        <v>-174.6202622924522</v>
      </c>
      <c r="BH157" s="1" t="str">
        <f t="shared" si="146"/>
        <v>T,2601,247.0,24.2,5,12,1012.9,0,0,G0,0</v>
      </c>
      <c r="BI157" s="1" t="str">
        <f t="shared" si="147"/>
        <v>T,2602,247.8,23.2,5,12,1012.9,0,0,G0,0</v>
      </c>
      <c r="BJ157" s="1" t="str">
        <f t="shared" ref="BJ157:BJ188" si="195">IF(C157=1,CONCATENATE(BH157,$BH$25,BI157,$BH$25),"")</f>
        <v>T,2601,247.0,24.2,5,12,1012.9,0,0,G0,0|T,2602,247.8,23.2,5,12,1012.9,0,0,G0,0|</v>
      </c>
      <c r="BK157" s="1" t="str">
        <f t="shared" si="148"/>
        <v>247.4,23.7,5.0,7.5,0.0,85.6,36.4,85.6</v>
      </c>
      <c r="BR157" s="108"/>
      <c r="BS157" s="108"/>
    </row>
    <row r="158" spans="1:71" x14ac:dyDescent="0.2">
      <c r="A158" s="4">
        <f t="shared" ref="A158:A221" si="196">A157+$B$16</f>
        <v>12.99999999999997</v>
      </c>
      <c r="B158" s="4">
        <f t="shared" si="149"/>
        <v>129.99999999999969</v>
      </c>
      <c r="C158" s="4">
        <f t="shared" si="150"/>
        <v>1</v>
      </c>
      <c r="D158" s="4">
        <v>1</v>
      </c>
      <c r="E158" s="4">
        <f t="shared" si="151"/>
        <v>12.99999999999997</v>
      </c>
      <c r="F158" s="19">
        <f t="shared" si="152"/>
        <v>247.99999999999983</v>
      </c>
      <c r="G158" s="19">
        <f t="shared" si="153"/>
        <v>0.59999999999999432</v>
      </c>
      <c r="H158" s="19">
        <f t="shared" si="154"/>
        <v>0.47999999999999549</v>
      </c>
      <c r="I158" s="19">
        <f t="shared" si="155"/>
        <v>247.99999999999983</v>
      </c>
      <c r="J158" s="19">
        <f t="shared" si="156"/>
        <v>24.173991387299697</v>
      </c>
      <c r="K158" s="19">
        <f t="shared" si="157"/>
        <v>0.16000000000000003</v>
      </c>
      <c r="L158" s="19">
        <f t="shared" si="158"/>
        <v>6</v>
      </c>
      <c r="M158" s="19">
        <f t="shared" si="159"/>
        <v>5.0776356690327757</v>
      </c>
      <c r="N158" s="19">
        <f t="shared" si="160"/>
        <v>7.8601770964421611</v>
      </c>
      <c r="O158" s="19">
        <f t="shared" si="161"/>
        <v>0.70232613898835083</v>
      </c>
      <c r="P158" s="19">
        <f t="shared" si="162"/>
        <v>40.240323605750959</v>
      </c>
      <c r="Q158" s="19">
        <f t="shared" ref="Q158:Q221" si="197">Q157+ SQRT( (J158-J157)* (J158-J157) + (K158-K157)* (K158-K157))</f>
        <v>86.060155393114684</v>
      </c>
      <c r="R158" s="19">
        <f t="shared" si="163"/>
        <v>-0.38759704317586852</v>
      </c>
      <c r="S158" s="19">
        <f t="shared" si="164"/>
        <v>0.45800494770397826</v>
      </c>
      <c r="T158" s="4" t="s">
        <v>0</v>
      </c>
      <c r="U158" s="4">
        <f t="shared" si="165"/>
        <v>2601</v>
      </c>
      <c r="V158" s="19">
        <f t="shared" si="139"/>
        <v>247.61240295682396</v>
      </c>
      <c r="W158" s="19">
        <f t="shared" si="140"/>
        <v>24.631996335003677</v>
      </c>
      <c r="X158" s="8">
        <f t="shared" si="166"/>
        <v>5</v>
      </c>
      <c r="Y158" s="4">
        <f t="shared" si="141"/>
        <v>12</v>
      </c>
      <c r="Z158" s="8">
        <f t="shared" si="167"/>
        <v>1013</v>
      </c>
      <c r="AA158" s="4">
        <f t="shared" si="168"/>
        <v>0</v>
      </c>
      <c r="AB158" s="4">
        <f t="shared" si="169"/>
        <v>0</v>
      </c>
      <c r="AC158" s="4" t="str">
        <f t="shared" si="170"/>
        <v>G0</v>
      </c>
      <c r="AD158" s="4">
        <f t="shared" si="171"/>
        <v>0</v>
      </c>
      <c r="AE158" s="4">
        <f t="shared" si="172"/>
        <v>12.99999999999997</v>
      </c>
      <c r="AF158" s="19">
        <f t="shared" si="173"/>
        <v>247.99999999999983</v>
      </c>
      <c r="AG158" s="19">
        <f t="shared" si="174"/>
        <v>0.59999999999999432</v>
      </c>
      <c r="AH158" s="19">
        <f t="shared" si="175"/>
        <v>0.47999999999999549</v>
      </c>
      <c r="AI158" s="19">
        <f t="shared" si="176"/>
        <v>247.99999999999983</v>
      </c>
      <c r="AJ158" s="19">
        <f t="shared" si="177"/>
        <v>24.173991387299697</v>
      </c>
      <c r="AK158" s="19">
        <f t="shared" si="178"/>
        <v>0.16000000000000003</v>
      </c>
      <c r="AL158" s="19">
        <f t="shared" si="179"/>
        <v>6</v>
      </c>
      <c r="AM158" s="19">
        <f t="shared" si="180"/>
        <v>5.0776356690327757</v>
      </c>
      <c r="AN158" s="19">
        <f t="shared" si="181"/>
        <v>7.8601770964421611</v>
      </c>
      <c r="AO158" s="19">
        <f t="shared" si="182"/>
        <v>0.70232613898835083</v>
      </c>
      <c r="AP158" s="19">
        <f t="shared" si="183"/>
        <v>40.240323605750959</v>
      </c>
      <c r="AQ158" s="19">
        <f t="shared" ref="AQ158:AQ221" si="198">AQ157+ SQRT( (AJ158-AJ157)* (AJ158-AJ157) + (AK158-AK157)* (AK158-AK157))</f>
        <v>86.060155393114684</v>
      </c>
      <c r="AR158" s="19">
        <f t="shared" si="184"/>
        <v>0.38759704317586852</v>
      </c>
      <c r="AS158" s="19">
        <f t="shared" si="185"/>
        <v>-0.45800494770397826</v>
      </c>
      <c r="AT158" s="4" t="s">
        <v>0</v>
      </c>
      <c r="AU158" s="4">
        <f t="shared" si="186"/>
        <v>2602</v>
      </c>
      <c r="AV158" s="19">
        <f t="shared" si="142"/>
        <v>248.3875970431757</v>
      </c>
      <c r="AW158" s="19">
        <f t="shared" si="143"/>
        <v>23.715986439595717</v>
      </c>
      <c r="AX158" s="8">
        <f t="shared" si="187"/>
        <v>5</v>
      </c>
      <c r="AY158" s="4">
        <f t="shared" si="144"/>
        <v>12</v>
      </c>
      <c r="AZ158" s="8">
        <f t="shared" si="188"/>
        <v>1013</v>
      </c>
      <c r="BA158" s="4">
        <f t="shared" si="189"/>
        <v>0</v>
      </c>
      <c r="BB158" s="4">
        <f t="shared" si="190"/>
        <v>0</v>
      </c>
      <c r="BC158" s="4" t="str">
        <f t="shared" si="191"/>
        <v>G0</v>
      </c>
      <c r="BD158" s="4">
        <f t="shared" si="192"/>
        <v>0</v>
      </c>
      <c r="BE158" s="19">
        <f t="shared" si="145"/>
        <v>24.713910705295188</v>
      </c>
      <c r="BF158" s="19">
        <f t="shared" si="193"/>
        <v>2588.8343610031407</v>
      </c>
      <c r="BG158" s="19">
        <f t="shared" si="194"/>
        <v>-174.60540729165339</v>
      </c>
      <c r="BH158" s="1" t="str">
        <f t="shared" si="146"/>
        <v>T,2601,247.6,24.6,5,12,1013.0,0,0,G0,0</v>
      </c>
      <c r="BI158" s="1" t="str">
        <f t="shared" si="147"/>
        <v>T,2602,248.4,23.7,5,12,1013.0,0,0,G0,0</v>
      </c>
      <c r="BJ158" s="1" t="str">
        <f t="shared" si="195"/>
        <v>T,2601,247.6,24.6,5,12,1013.0,0,0,G0,0|T,2602,248.4,23.7,5,12,1013.0,0,0,G0,0|</v>
      </c>
      <c r="BK158" s="1" t="str">
        <f t="shared" si="148"/>
        <v>248.0,24.2,5.0,7.9,0.0,86.1,40.2,86.1</v>
      </c>
      <c r="BR158" s="108"/>
      <c r="BS158" s="108"/>
    </row>
    <row r="159" spans="1:71" x14ac:dyDescent="0.2">
      <c r="A159" s="4">
        <f t="shared" si="196"/>
        <v>13.099999999999969</v>
      </c>
      <c r="B159" s="4">
        <f t="shared" si="149"/>
        <v>130.99999999999969</v>
      </c>
      <c r="C159" s="4">
        <f t="shared" si="150"/>
        <v>1</v>
      </c>
      <c r="D159" s="4">
        <v>1</v>
      </c>
      <c r="E159" s="4">
        <f t="shared" si="151"/>
        <v>13.099999999999969</v>
      </c>
      <c r="F159" s="19">
        <f t="shared" si="152"/>
        <v>248.59999999999982</v>
      </c>
      <c r="G159" s="19">
        <f t="shared" si="153"/>
        <v>0.61999999999999433</v>
      </c>
      <c r="H159" s="19">
        <f t="shared" si="154"/>
        <v>0.4959999999999955</v>
      </c>
      <c r="I159" s="19">
        <f t="shared" si="155"/>
        <v>248.59999999999982</v>
      </c>
      <c r="J159" s="19">
        <f t="shared" si="156"/>
        <v>24.714244914234524</v>
      </c>
      <c r="K159" s="19">
        <f t="shared" si="157"/>
        <v>0.16000000000000003</v>
      </c>
      <c r="L159" s="19">
        <f t="shared" si="158"/>
        <v>6</v>
      </c>
      <c r="M159" s="19">
        <f t="shared" si="159"/>
        <v>5.7252521226506286</v>
      </c>
      <c r="N159" s="19">
        <f t="shared" si="160"/>
        <v>8.2932811279924383</v>
      </c>
      <c r="O159" s="19">
        <f t="shared" si="161"/>
        <v>0.76197029965882601</v>
      </c>
      <c r="P159" s="19">
        <f t="shared" si="162"/>
        <v>43.657682284769358</v>
      </c>
      <c r="Q159" s="19">
        <f t="shared" si="197"/>
        <v>86.600408920049517</v>
      </c>
      <c r="R159" s="19">
        <f t="shared" si="163"/>
        <v>-0.41420895066437075</v>
      </c>
      <c r="S159" s="19">
        <f t="shared" si="164"/>
        <v>0.43408633379723077</v>
      </c>
      <c r="T159" s="4" t="s">
        <v>0</v>
      </c>
      <c r="U159" s="4">
        <f t="shared" si="165"/>
        <v>2601</v>
      </c>
      <c r="V159" s="19">
        <f t="shared" si="139"/>
        <v>248.18579104933545</v>
      </c>
      <c r="W159" s="19">
        <f t="shared" si="140"/>
        <v>25.148331248031756</v>
      </c>
      <c r="X159" s="8">
        <f t="shared" si="166"/>
        <v>5</v>
      </c>
      <c r="Y159" s="4">
        <f t="shared" si="141"/>
        <v>12</v>
      </c>
      <c r="Z159" s="8">
        <f t="shared" si="167"/>
        <v>1013.1</v>
      </c>
      <c r="AA159" s="4">
        <f t="shared" si="168"/>
        <v>0</v>
      </c>
      <c r="AB159" s="4">
        <f t="shared" si="169"/>
        <v>0</v>
      </c>
      <c r="AC159" s="4" t="str">
        <f t="shared" si="170"/>
        <v>G0</v>
      </c>
      <c r="AD159" s="4">
        <f t="shared" si="171"/>
        <v>0</v>
      </c>
      <c r="AE159" s="4">
        <f t="shared" si="172"/>
        <v>13.099999999999969</v>
      </c>
      <c r="AF159" s="19">
        <f t="shared" si="173"/>
        <v>248.59999999999982</v>
      </c>
      <c r="AG159" s="19">
        <f t="shared" si="174"/>
        <v>0.61999999999999433</v>
      </c>
      <c r="AH159" s="19">
        <f t="shared" si="175"/>
        <v>0.4959999999999955</v>
      </c>
      <c r="AI159" s="19">
        <f t="shared" si="176"/>
        <v>248.59999999999982</v>
      </c>
      <c r="AJ159" s="19">
        <f t="shared" si="177"/>
        <v>24.714244914234524</v>
      </c>
      <c r="AK159" s="19">
        <f t="shared" si="178"/>
        <v>0.16000000000000003</v>
      </c>
      <c r="AL159" s="19">
        <f t="shared" si="179"/>
        <v>6</v>
      </c>
      <c r="AM159" s="19">
        <f t="shared" si="180"/>
        <v>5.7252521226506286</v>
      </c>
      <c r="AN159" s="19">
        <f t="shared" si="181"/>
        <v>8.2932811279924383</v>
      </c>
      <c r="AO159" s="19">
        <f t="shared" si="182"/>
        <v>0.76197029965882601</v>
      </c>
      <c r="AP159" s="19">
        <f t="shared" si="183"/>
        <v>43.657682284769358</v>
      </c>
      <c r="AQ159" s="19">
        <f t="shared" si="198"/>
        <v>86.600408920049517</v>
      </c>
      <c r="AR159" s="19">
        <f t="shared" si="184"/>
        <v>0.41420895066437075</v>
      </c>
      <c r="AS159" s="19">
        <f t="shared" si="185"/>
        <v>-0.43408633379723077</v>
      </c>
      <c r="AT159" s="4" t="s">
        <v>0</v>
      </c>
      <c r="AU159" s="4">
        <f t="shared" si="186"/>
        <v>2602</v>
      </c>
      <c r="AV159" s="19">
        <f t="shared" si="142"/>
        <v>249.0142089506642</v>
      </c>
      <c r="AW159" s="19">
        <f t="shared" si="143"/>
        <v>24.280158580437291</v>
      </c>
      <c r="AX159" s="8">
        <f t="shared" si="187"/>
        <v>5</v>
      </c>
      <c r="AY159" s="4">
        <f t="shared" si="144"/>
        <v>12</v>
      </c>
      <c r="AZ159" s="8">
        <f t="shared" si="188"/>
        <v>1013.1</v>
      </c>
      <c r="BA159" s="4">
        <f t="shared" si="189"/>
        <v>0</v>
      </c>
      <c r="BB159" s="4">
        <f t="shared" si="190"/>
        <v>0</v>
      </c>
      <c r="BC159" s="4" t="str">
        <f t="shared" si="191"/>
        <v>G0</v>
      </c>
      <c r="BD159" s="4">
        <f t="shared" si="192"/>
        <v>0</v>
      </c>
      <c r="BE159" s="19">
        <f t="shared" si="145"/>
        <v>25.239186660988342</v>
      </c>
      <c r="BF159" s="19">
        <f t="shared" si="193"/>
        <v>2588.3793108660911</v>
      </c>
      <c r="BG159" s="19">
        <f t="shared" si="194"/>
        <v>-174.59052365217025</v>
      </c>
      <c r="BH159" s="1" t="str">
        <f t="shared" si="146"/>
        <v>T,2601,248.2,25.1,5,12,1013.1,0,0,G0,0</v>
      </c>
      <c r="BI159" s="1" t="str">
        <f t="shared" si="147"/>
        <v>T,2602,249.0,24.3,5,12,1013.1,0,0,G0,0</v>
      </c>
      <c r="BJ159" s="1" t="str">
        <f t="shared" si="195"/>
        <v>T,2601,248.2,25.1,5,12,1013.1,0,0,G0,0|T,2602,249.0,24.3,5,12,1013.1,0,0,G0,0|</v>
      </c>
      <c r="BK159" s="1" t="str">
        <f t="shared" si="148"/>
        <v>248.6,24.7,5.0,8.3,0.0,86.6,43.7,86.6</v>
      </c>
      <c r="BR159" s="108"/>
      <c r="BS159" s="108"/>
    </row>
    <row r="160" spans="1:71" x14ac:dyDescent="0.2">
      <c r="A160" s="4">
        <f t="shared" si="196"/>
        <v>13.199999999999969</v>
      </c>
      <c r="B160" s="4">
        <f t="shared" si="149"/>
        <v>131.99999999999969</v>
      </c>
      <c r="C160" s="4">
        <f t="shared" si="150"/>
        <v>1</v>
      </c>
      <c r="D160" s="4">
        <v>1</v>
      </c>
      <c r="E160" s="4">
        <f t="shared" si="151"/>
        <v>13.199999999999969</v>
      </c>
      <c r="F160" s="19">
        <f t="shared" si="152"/>
        <v>249.19999999999982</v>
      </c>
      <c r="G160" s="19">
        <f t="shared" si="153"/>
        <v>0.63999999999999391</v>
      </c>
      <c r="H160" s="19">
        <f t="shared" si="154"/>
        <v>0.51199999999999513</v>
      </c>
      <c r="I160" s="19">
        <f t="shared" si="155"/>
        <v>249.19999999999982</v>
      </c>
      <c r="J160" s="19">
        <f t="shared" si="156"/>
        <v>25.318558375039089</v>
      </c>
      <c r="K160" s="19">
        <f t="shared" si="157"/>
        <v>0.16000000000000003</v>
      </c>
      <c r="L160" s="19">
        <f t="shared" si="158"/>
        <v>6</v>
      </c>
      <c r="M160" s="19">
        <f t="shared" si="159"/>
        <v>6.358365626505444</v>
      </c>
      <c r="N160" s="19">
        <f t="shared" si="160"/>
        <v>8.7423574303688802</v>
      </c>
      <c r="O160" s="19">
        <f t="shared" si="161"/>
        <v>0.81438785679808678</v>
      </c>
      <c r="P160" s="19">
        <f t="shared" si="162"/>
        <v>46.660987081234843</v>
      </c>
      <c r="Q160" s="19">
        <f t="shared" si="197"/>
        <v>87.204722380854079</v>
      </c>
      <c r="R160" s="19">
        <f t="shared" si="163"/>
        <v>-0.43638336756294044</v>
      </c>
      <c r="S160" s="19">
        <f t="shared" si="164"/>
        <v>0.41178824232173944</v>
      </c>
      <c r="T160" s="4" t="s">
        <v>0</v>
      </c>
      <c r="U160" s="4">
        <f t="shared" si="165"/>
        <v>2601</v>
      </c>
      <c r="V160" s="19">
        <f t="shared" si="139"/>
        <v>248.76361663243688</v>
      </c>
      <c r="W160" s="19">
        <f t="shared" si="140"/>
        <v>25.73034661736083</v>
      </c>
      <c r="X160" s="8">
        <f t="shared" si="166"/>
        <v>5</v>
      </c>
      <c r="Y160" s="4">
        <f t="shared" si="141"/>
        <v>12</v>
      </c>
      <c r="Z160" s="8">
        <f t="shared" si="167"/>
        <v>1013.1999999999999</v>
      </c>
      <c r="AA160" s="4">
        <f t="shared" si="168"/>
        <v>0</v>
      </c>
      <c r="AB160" s="4">
        <f t="shared" si="169"/>
        <v>0</v>
      </c>
      <c r="AC160" s="4" t="str">
        <f t="shared" si="170"/>
        <v>G0</v>
      </c>
      <c r="AD160" s="4">
        <f t="shared" si="171"/>
        <v>0</v>
      </c>
      <c r="AE160" s="4">
        <f t="shared" si="172"/>
        <v>13.199999999999969</v>
      </c>
      <c r="AF160" s="19">
        <f t="shared" si="173"/>
        <v>249.19999999999982</v>
      </c>
      <c r="AG160" s="19">
        <f t="shared" si="174"/>
        <v>0.63999999999999391</v>
      </c>
      <c r="AH160" s="19">
        <f t="shared" si="175"/>
        <v>0.51199999999999513</v>
      </c>
      <c r="AI160" s="19">
        <f t="shared" si="176"/>
        <v>249.19999999999982</v>
      </c>
      <c r="AJ160" s="19">
        <f t="shared" si="177"/>
        <v>25.318558375039089</v>
      </c>
      <c r="AK160" s="19">
        <f t="shared" si="178"/>
        <v>0.16000000000000003</v>
      </c>
      <c r="AL160" s="19">
        <f t="shared" si="179"/>
        <v>6</v>
      </c>
      <c r="AM160" s="19">
        <f t="shared" si="180"/>
        <v>6.358365626505444</v>
      </c>
      <c r="AN160" s="19">
        <f t="shared" si="181"/>
        <v>8.7423574303688802</v>
      </c>
      <c r="AO160" s="19">
        <f t="shared" si="182"/>
        <v>0.81438785679808678</v>
      </c>
      <c r="AP160" s="19">
        <f t="shared" si="183"/>
        <v>46.660987081234843</v>
      </c>
      <c r="AQ160" s="19">
        <f t="shared" si="198"/>
        <v>87.204722380854079</v>
      </c>
      <c r="AR160" s="19">
        <f t="shared" si="184"/>
        <v>0.43638336756294044</v>
      </c>
      <c r="AS160" s="19">
        <f t="shared" si="185"/>
        <v>-0.41178824232173944</v>
      </c>
      <c r="AT160" s="4" t="s">
        <v>0</v>
      </c>
      <c r="AU160" s="4">
        <f t="shared" si="186"/>
        <v>2602</v>
      </c>
      <c r="AV160" s="19">
        <f t="shared" si="142"/>
        <v>249.63638336756276</v>
      </c>
      <c r="AW160" s="19">
        <f t="shared" si="143"/>
        <v>24.906770132717348</v>
      </c>
      <c r="AX160" s="8">
        <f t="shared" si="187"/>
        <v>5</v>
      </c>
      <c r="AY160" s="4">
        <f t="shared" si="144"/>
        <v>12</v>
      </c>
      <c r="AZ160" s="8">
        <f t="shared" si="188"/>
        <v>1013.1999999999999</v>
      </c>
      <c r="BA160" s="4">
        <f t="shared" si="189"/>
        <v>0</v>
      </c>
      <c r="BB160" s="4">
        <f t="shared" si="190"/>
        <v>0</v>
      </c>
      <c r="BC160" s="4" t="str">
        <f t="shared" si="191"/>
        <v>G0</v>
      </c>
      <c r="BD160" s="4">
        <f t="shared" si="192"/>
        <v>0</v>
      </c>
      <c r="BE160" s="19">
        <f t="shared" si="145"/>
        <v>25.827478767975968</v>
      </c>
      <c r="BF160" s="19">
        <f t="shared" si="193"/>
        <v>2587.858629641014</v>
      </c>
      <c r="BG160" s="19">
        <f t="shared" si="194"/>
        <v>-174.57559512053214</v>
      </c>
      <c r="BH160" s="1" t="str">
        <f t="shared" si="146"/>
        <v>T,2601,248.8,25.7,5,12,1013.2,0,0,G0,0</v>
      </c>
      <c r="BI160" s="1" t="str">
        <f t="shared" si="147"/>
        <v>T,2602,249.6,24.9,5,12,1013.2,0,0,G0,0</v>
      </c>
      <c r="BJ160" s="1" t="str">
        <f t="shared" si="195"/>
        <v>T,2601,248.8,25.7,5,12,1013.2,0,0,G0,0|T,2602,249.6,24.9,5,12,1013.2,0,0,G0,0|</v>
      </c>
      <c r="BK160" s="1" t="str">
        <f t="shared" si="148"/>
        <v>249.2,25.3,5.0,8.7,0.0,87.2,46.7,87.2</v>
      </c>
      <c r="BR160" s="108"/>
      <c r="BS160" s="108"/>
    </row>
    <row r="161" spans="1:71" x14ac:dyDescent="0.2">
      <c r="A161" s="4">
        <f t="shared" si="196"/>
        <v>13.299999999999969</v>
      </c>
      <c r="B161" s="4">
        <f t="shared" si="149"/>
        <v>132.99999999999969</v>
      </c>
      <c r="C161" s="4">
        <f t="shared" si="150"/>
        <v>1</v>
      </c>
      <c r="D161" s="4">
        <v>1</v>
      </c>
      <c r="E161" s="4">
        <f t="shared" si="151"/>
        <v>13.299999999999969</v>
      </c>
      <c r="F161" s="19">
        <f t="shared" si="152"/>
        <v>249.79999999999981</v>
      </c>
      <c r="G161" s="19">
        <f t="shared" si="153"/>
        <v>0.65999999999999392</v>
      </c>
      <c r="H161" s="19">
        <f t="shared" si="154"/>
        <v>0.52799999999999514</v>
      </c>
      <c r="I161" s="19">
        <f t="shared" si="155"/>
        <v>249.79999999999981</v>
      </c>
      <c r="J161" s="19">
        <f t="shared" si="156"/>
        <v>25.98534098229921</v>
      </c>
      <c r="K161" s="19">
        <f t="shared" si="157"/>
        <v>0.16000000000000003</v>
      </c>
      <c r="L161" s="19">
        <f t="shared" si="158"/>
        <v>6</v>
      </c>
      <c r="M161" s="19">
        <f t="shared" si="159"/>
        <v>6.9741678797503974</v>
      </c>
      <c r="N161" s="19">
        <f t="shared" si="160"/>
        <v>9.1999466093528035</v>
      </c>
      <c r="O161" s="19">
        <f t="shared" si="161"/>
        <v>0.86034272554389202</v>
      </c>
      <c r="P161" s="19">
        <f t="shared" si="162"/>
        <v>49.294007108447133</v>
      </c>
      <c r="Q161" s="19">
        <f t="shared" si="197"/>
        <v>87.871504988114197</v>
      </c>
      <c r="R161" s="19">
        <f t="shared" si="163"/>
        <v>-0.45483967522118141</v>
      </c>
      <c r="S161" s="19">
        <f t="shared" si="164"/>
        <v>0.39130661870800265</v>
      </c>
      <c r="T161" s="4" t="s">
        <v>0</v>
      </c>
      <c r="U161" s="4">
        <f t="shared" si="165"/>
        <v>2601</v>
      </c>
      <c r="V161" s="19">
        <f t="shared" si="139"/>
        <v>249.34516032477862</v>
      </c>
      <c r="W161" s="19">
        <f t="shared" si="140"/>
        <v>26.376647601007214</v>
      </c>
      <c r="X161" s="8">
        <f t="shared" si="166"/>
        <v>5</v>
      </c>
      <c r="Y161" s="4">
        <f t="shared" si="141"/>
        <v>12</v>
      </c>
      <c r="Z161" s="8">
        <f t="shared" si="167"/>
        <v>1013.3</v>
      </c>
      <c r="AA161" s="4">
        <f t="shared" si="168"/>
        <v>0</v>
      </c>
      <c r="AB161" s="4">
        <f t="shared" si="169"/>
        <v>0</v>
      </c>
      <c r="AC161" s="4" t="str">
        <f t="shared" si="170"/>
        <v>G0</v>
      </c>
      <c r="AD161" s="4">
        <f t="shared" si="171"/>
        <v>0</v>
      </c>
      <c r="AE161" s="4">
        <f t="shared" si="172"/>
        <v>13.299999999999969</v>
      </c>
      <c r="AF161" s="19">
        <f t="shared" si="173"/>
        <v>249.79999999999981</v>
      </c>
      <c r="AG161" s="19">
        <f t="shared" si="174"/>
        <v>0.65999999999999392</v>
      </c>
      <c r="AH161" s="19">
        <f t="shared" si="175"/>
        <v>0.52799999999999514</v>
      </c>
      <c r="AI161" s="19">
        <f t="shared" si="176"/>
        <v>249.79999999999981</v>
      </c>
      <c r="AJ161" s="19">
        <f t="shared" si="177"/>
        <v>25.98534098229921</v>
      </c>
      <c r="AK161" s="19">
        <f t="shared" si="178"/>
        <v>0.16000000000000003</v>
      </c>
      <c r="AL161" s="19">
        <f t="shared" si="179"/>
        <v>6</v>
      </c>
      <c r="AM161" s="19">
        <f t="shared" si="180"/>
        <v>6.9741678797503974</v>
      </c>
      <c r="AN161" s="19">
        <f t="shared" si="181"/>
        <v>9.1999466093528035</v>
      </c>
      <c r="AO161" s="19">
        <f t="shared" si="182"/>
        <v>0.86034272554389202</v>
      </c>
      <c r="AP161" s="19">
        <f t="shared" si="183"/>
        <v>49.294007108447133</v>
      </c>
      <c r="AQ161" s="19">
        <f t="shared" si="198"/>
        <v>87.871504988114197</v>
      </c>
      <c r="AR161" s="19">
        <f t="shared" si="184"/>
        <v>0.45483967522118141</v>
      </c>
      <c r="AS161" s="19">
        <f t="shared" si="185"/>
        <v>-0.39130661870800265</v>
      </c>
      <c r="AT161" s="4" t="s">
        <v>0</v>
      </c>
      <c r="AU161" s="4">
        <f t="shared" si="186"/>
        <v>2602</v>
      </c>
      <c r="AV161" s="19">
        <f t="shared" si="142"/>
        <v>250.25483967522101</v>
      </c>
      <c r="AW161" s="19">
        <f t="shared" si="143"/>
        <v>25.594034363591206</v>
      </c>
      <c r="AX161" s="8">
        <f t="shared" si="187"/>
        <v>5</v>
      </c>
      <c r="AY161" s="4">
        <f t="shared" si="144"/>
        <v>12</v>
      </c>
      <c r="AZ161" s="8">
        <f t="shared" si="188"/>
        <v>1013.3</v>
      </c>
      <c r="BA161" s="4">
        <f t="shared" si="189"/>
        <v>0</v>
      </c>
      <c r="BB161" s="4">
        <f t="shared" si="190"/>
        <v>0</v>
      </c>
      <c r="BC161" s="4" t="str">
        <f t="shared" si="191"/>
        <v>G0</v>
      </c>
      <c r="BD161" s="4">
        <f t="shared" si="192"/>
        <v>0</v>
      </c>
      <c r="BE161" s="19">
        <f t="shared" si="145"/>
        <v>26.477421265146329</v>
      </c>
      <c r="BF161" s="19">
        <f t="shared" si="193"/>
        <v>2587.2737755806097</v>
      </c>
      <c r="BG161" s="19">
        <f t="shared" si="194"/>
        <v>-174.56060760148807</v>
      </c>
      <c r="BH161" s="1" t="str">
        <f t="shared" si="146"/>
        <v>T,2601,249.3,26.4,5,12,1013.3,0,0,G0,0</v>
      </c>
      <c r="BI161" s="1" t="str">
        <f t="shared" si="147"/>
        <v>T,2602,250.3,25.6,5,12,1013.3,0,0,G0,0</v>
      </c>
      <c r="BJ161" s="1" t="str">
        <f t="shared" si="195"/>
        <v>T,2601,249.3,26.4,5,12,1013.3,0,0,G0,0|T,2602,250.3,25.6,5,12,1013.3,0,0,G0,0|</v>
      </c>
      <c r="BK161" s="1" t="str">
        <f t="shared" si="148"/>
        <v>249.8,26.0,5.0,9.2,0.0,87.9,49.3,87.9</v>
      </c>
      <c r="BR161" s="108"/>
      <c r="BS161" s="108"/>
    </row>
    <row r="162" spans="1:71" x14ac:dyDescent="0.2">
      <c r="A162" s="4">
        <f t="shared" si="196"/>
        <v>13.399999999999968</v>
      </c>
      <c r="B162" s="4">
        <f t="shared" si="149"/>
        <v>133.99999999999969</v>
      </c>
      <c r="C162" s="4">
        <f t="shared" si="150"/>
        <v>1</v>
      </c>
      <c r="D162" s="4">
        <v>1</v>
      </c>
      <c r="E162" s="4">
        <f t="shared" si="151"/>
        <v>13.399999999999968</v>
      </c>
      <c r="F162" s="19">
        <f t="shared" si="152"/>
        <v>250.39999999999981</v>
      </c>
      <c r="G162" s="19">
        <f t="shared" si="153"/>
        <v>0.67999999999999394</v>
      </c>
      <c r="H162" s="19">
        <f t="shared" si="154"/>
        <v>0.54399999999999515</v>
      </c>
      <c r="I162" s="19">
        <f t="shared" si="155"/>
        <v>250.39999999999981</v>
      </c>
      <c r="J162" s="19">
        <f t="shared" si="156"/>
        <v>26.712721740639278</v>
      </c>
      <c r="K162" s="19">
        <f t="shared" si="157"/>
        <v>0.16000000000000003</v>
      </c>
      <c r="L162" s="19">
        <f t="shared" si="158"/>
        <v>6</v>
      </c>
      <c r="M162" s="19">
        <f t="shared" si="159"/>
        <v>7.5698646114250785</v>
      </c>
      <c r="N162" s="19">
        <f t="shared" si="160"/>
        <v>9.6593400517481403</v>
      </c>
      <c r="O162" s="19">
        <f t="shared" si="161"/>
        <v>0.90057372899500476</v>
      </c>
      <c r="P162" s="19">
        <f t="shared" si="162"/>
        <v>51.599073811772143</v>
      </c>
      <c r="Q162" s="19">
        <f t="shared" si="197"/>
        <v>88.598885746454272</v>
      </c>
      <c r="R162" s="19">
        <f t="shared" si="163"/>
        <v>-0.47021004980905023</v>
      </c>
      <c r="S162" s="19">
        <f t="shared" si="164"/>
        <v>0.37269626917715509</v>
      </c>
      <c r="T162" s="4" t="s">
        <v>0</v>
      </c>
      <c r="U162" s="4">
        <f t="shared" si="165"/>
        <v>2601</v>
      </c>
      <c r="V162" s="19">
        <f t="shared" si="139"/>
        <v>249.92978995019075</v>
      </c>
      <c r="W162" s="19">
        <f t="shared" si="140"/>
        <v>27.085418009816433</v>
      </c>
      <c r="X162" s="8">
        <f t="shared" si="166"/>
        <v>5</v>
      </c>
      <c r="Y162" s="4">
        <f t="shared" si="141"/>
        <v>12</v>
      </c>
      <c r="Z162" s="8">
        <f t="shared" si="167"/>
        <v>1013.4</v>
      </c>
      <c r="AA162" s="4">
        <f t="shared" si="168"/>
        <v>0</v>
      </c>
      <c r="AB162" s="4">
        <f t="shared" si="169"/>
        <v>0</v>
      </c>
      <c r="AC162" s="4" t="str">
        <f t="shared" si="170"/>
        <v>G0</v>
      </c>
      <c r="AD162" s="4">
        <f t="shared" si="171"/>
        <v>0</v>
      </c>
      <c r="AE162" s="4">
        <f t="shared" si="172"/>
        <v>13.399999999999968</v>
      </c>
      <c r="AF162" s="19">
        <f t="shared" si="173"/>
        <v>250.39999999999981</v>
      </c>
      <c r="AG162" s="19">
        <f t="shared" si="174"/>
        <v>0.67999999999999394</v>
      </c>
      <c r="AH162" s="19">
        <f t="shared" si="175"/>
        <v>0.54399999999999515</v>
      </c>
      <c r="AI162" s="19">
        <f t="shared" si="176"/>
        <v>250.39999999999981</v>
      </c>
      <c r="AJ162" s="19">
        <f t="shared" si="177"/>
        <v>26.712721740639278</v>
      </c>
      <c r="AK162" s="19">
        <f t="shared" si="178"/>
        <v>0.16000000000000003</v>
      </c>
      <c r="AL162" s="19">
        <f t="shared" si="179"/>
        <v>6</v>
      </c>
      <c r="AM162" s="19">
        <f t="shared" si="180"/>
        <v>7.5698646114250785</v>
      </c>
      <c r="AN162" s="19">
        <f t="shared" si="181"/>
        <v>9.6593400517481403</v>
      </c>
      <c r="AO162" s="19">
        <f t="shared" si="182"/>
        <v>0.90057372899500476</v>
      </c>
      <c r="AP162" s="19">
        <f t="shared" si="183"/>
        <v>51.599073811772143</v>
      </c>
      <c r="AQ162" s="19">
        <f t="shared" si="198"/>
        <v>88.598885746454272</v>
      </c>
      <c r="AR162" s="19">
        <f t="shared" si="184"/>
        <v>0.47021004980905023</v>
      </c>
      <c r="AS162" s="19">
        <f t="shared" si="185"/>
        <v>-0.37269626917715509</v>
      </c>
      <c r="AT162" s="4" t="s">
        <v>0</v>
      </c>
      <c r="AU162" s="4">
        <f t="shared" si="186"/>
        <v>2602</v>
      </c>
      <c r="AV162" s="19">
        <f t="shared" si="142"/>
        <v>250.87021004980886</v>
      </c>
      <c r="AW162" s="19">
        <f t="shared" si="143"/>
        <v>26.340025471462123</v>
      </c>
      <c r="AX162" s="8">
        <f t="shared" si="187"/>
        <v>5</v>
      </c>
      <c r="AY162" s="4">
        <f t="shared" si="144"/>
        <v>12</v>
      </c>
      <c r="AZ162" s="8">
        <f t="shared" si="188"/>
        <v>1013.4</v>
      </c>
      <c r="BA162" s="4">
        <f t="shared" si="189"/>
        <v>0</v>
      </c>
      <c r="BB162" s="4">
        <f t="shared" si="190"/>
        <v>0</v>
      </c>
      <c r="BC162" s="4" t="str">
        <f t="shared" si="191"/>
        <v>G0</v>
      </c>
      <c r="BD162" s="4">
        <f t="shared" si="192"/>
        <v>0</v>
      </c>
      <c r="BE162" s="19">
        <f t="shared" si="145"/>
        <v>27.187361619616894</v>
      </c>
      <c r="BF162" s="19">
        <f t="shared" si="193"/>
        <v>2586.6266187325182</v>
      </c>
      <c r="BG162" s="19">
        <f t="shared" si="194"/>
        <v>-174.54554982276346</v>
      </c>
      <c r="BH162" s="1" t="str">
        <f t="shared" si="146"/>
        <v>T,2601,249.9,27.1,5,12,1013.4,0,0,G0,0</v>
      </c>
      <c r="BI162" s="1" t="str">
        <f t="shared" si="147"/>
        <v>T,2602,250.9,26.3,5,12,1013.4,0,0,G0,0</v>
      </c>
      <c r="BJ162" s="1" t="str">
        <f t="shared" si="195"/>
        <v>T,2601,249.9,27.1,5,12,1013.4,0,0,G0,0|T,2602,250.9,26.3,5,12,1013.4,0,0,G0,0|</v>
      </c>
      <c r="BK162" s="1" t="str">
        <f t="shared" si="148"/>
        <v>250.4,26.7,5.0,9.7,0.0,88.6,51.6,88.6</v>
      </c>
      <c r="BR162" s="108"/>
      <c r="BS162" s="108"/>
    </row>
    <row r="163" spans="1:71" x14ac:dyDescent="0.2">
      <c r="A163" s="4">
        <f t="shared" si="196"/>
        <v>13.499999999999968</v>
      </c>
      <c r="B163" s="4">
        <f t="shared" si="149"/>
        <v>134.99999999999966</v>
      </c>
      <c r="C163" s="4">
        <f t="shared" si="150"/>
        <v>1</v>
      </c>
      <c r="D163" s="4">
        <v>1</v>
      </c>
      <c r="E163" s="4">
        <f t="shared" si="151"/>
        <v>13.499999999999968</v>
      </c>
      <c r="F163" s="19">
        <f t="shared" si="152"/>
        <v>250.9999999999998</v>
      </c>
      <c r="G163" s="19">
        <f t="shared" si="153"/>
        <v>0.69999999999999352</v>
      </c>
      <c r="H163" s="19">
        <f t="shared" si="154"/>
        <v>0.55999999999999484</v>
      </c>
      <c r="I163" s="19">
        <f t="shared" si="155"/>
        <v>250.9999999999998</v>
      </c>
      <c r="J163" s="19">
        <f t="shared" si="156"/>
        <v>27.498551330897659</v>
      </c>
      <c r="K163" s="19">
        <f t="shared" si="157"/>
        <v>0.16000000000000003</v>
      </c>
      <c r="L163" s="19">
        <f t="shared" si="158"/>
        <v>6</v>
      </c>
      <c r="M163" s="19">
        <f t="shared" si="159"/>
        <v>8.142685253795662</v>
      </c>
      <c r="N163" s="19">
        <f t="shared" si="160"/>
        <v>10.114510524112442</v>
      </c>
      <c r="O163" s="19">
        <f t="shared" si="161"/>
        <v>0.93575951040010119</v>
      </c>
      <c r="P163" s="19">
        <f t="shared" si="162"/>
        <v>53.615070585154065</v>
      </c>
      <c r="Q163" s="19">
        <f t="shared" si="197"/>
        <v>89.384715336712645</v>
      </c>
      <c r="R163" s="19">
        <f t="shared" si="163"/>
        <v>-0.48302991436217962</v>
      </c>
      <c r="S163" s="19">
        <f t="shared" si="164"/>
        <v>0.35592429227472716</v>
      </c>
      <c r="T163" s="4" t="s">
        <v>0</v>
      </c>
      <c r="U163" s="4">
        <f t="shared" si="165"/>
        <v>2601</v>
      </c>
      <c r="V163" s="19">
        <f t="shared" si="139"/>
        <v>250.51697008563761</v>
      </c>
      <c r="W163" s="19">
        <f t="shared" si="140"/>
        <v>27.854475623172387</v>
      </c>
      <c r="X163" s="8">
        <f t="shared" si="166"/>
        <v>5</v>
      </c>
      <c r="Y163" s="4">
        <f t="shared" si="141"/>
        <v>12</v>
      </c>
      <c r="Z163" s="8">
        <f t="shared" si="167"/>
        <v>1013.5</v>
      </c>
      <c r="AA163" s="4">
        <f t="shared" si="168"/>
        <v>0</v>
      </c>
      <c r="AB163" s="4">
        <f t="shared" si="169"/>
        <v>0</v>
      </c>
      <c r="AC163" s="4" t="str">
        <f t="shared" si="170"/>
        <v>G0</v>
      </c>
      <c r="AD163" s="4">
        <f t="shared" si="171"/>
        <v>0</v>
      </c>
      <c r="AE163" s="4">
        <f t="shared" si="172"/>
        <v>13.499999999999968</v>
      </c>
      <c r="AF163" s="19">
        <f t="shared" si="173"/>
        <v>250.9999999999998</v>
      </c>
      <c r="AG163" s="19">
        <f t="shared" si="174"/>
        <v>0.69999999999999352</v>
      </c>
      <c r="AH163" s="19">
        <f t="shared" si="175"/>
        <v>0.55999999999999484</v>
      </c>
      <c r="AI163" s="19">
        <f t="shared" si="176"/>
        <v>250.9999999999998</v>
      </c>
      <c r="AJ163" s="19">
        <f t="shared" si="177"/>
        <v>27.498551330897659</v>
      </c>
      <c r="AK163" s="19">
        <f t="shared" si="178"/>
        <v>0.16000000000000003</v>
      </c>
      <c r="AL163" s="19">
        <f t="shared" si="179"/>
        <v>6</v>
      </c>
      <c r="AM163" s="19">
        <f t="shared" si="180"/>
        <v>8.142685253795662</v>
      </c>
      <c r="AN163" s="19">
        <f t="shared" si="181"/>
        <v>10.114510524112442</v>
      </c>
      <c r="AO163" s="19">
        <f t="shared" si="182"/>
        <v>0.93575951040010119</v>
      </c>
      <c r="AP163" s="19">
        <f t="shared" si="183"/>
        <v>53.615070585154065</v>
      </c>
      <c r="AQ163" s="19">
        <f t="shared" si="198"/>
        <v>89.384715336712645</v>
      </c>
      <c r="AR163" s="19">
        <f t="shared" si="184"/>
        <v>0.48302991436217962</v>
      </c>
      <c r="AS163" s="19">
        <f t="shared" si="185"/>
        <v>-0.35592429227472716</v>
      </c>
      <c r="AT163" s="4" t="s">
        <v>0</v>
      </c>
      <c r="AU163" s="4">
        <f t="shared" si="186"/>
        <v>2602</v>
      </c>
      <c r="AV163" s="19">
        <f t="shared" si="142"/>
        <v>251.48302991436199</v>
      </c>
      <c r="AW163" s="19">
        <f t="shared" si="143"/>
        <v>27.14262703862293</v>
      </c>
      <c r="AX163" s="8">
        <f t="shared" si="187"/>
        <v>5</v>
      </c>
      <c r="AY163" s="4">
        <f t="shared" si="144"/>
        <v>12</v>
      </c>
      <c r="AZ163" s="8">
        <f t="shared" si="188"/>
        <v>1013.5</v>
      </c>
      <c r="BA163" s="4">
        <f t="shared" si="189"/>
        <v>0</v>
      </c>
      <c r="BB163" s="4">
        <f t="shared" si="190"/>
        <v>0</v>
      </c>
      <c r="BC163" s="4" t="str">
        <f t="shared" si="191"/>
        <v>G0</v>
      </c>
      <c r="BD163" s="4">
        <f t="shared" si="192"/>
        <v>0</v>
      </c>
      <c r="BE163" s="19">
        <f t="shared" si="145"/>
        <v>27.955357069301158</v>
      </c>
      <c r="BF163" s="19">
        <f t="shared" si="193"/>
        <v>2585.9193848039845</v>
      </c>
      <c r="BG163" s="19">
        <f t="shared" si="194"/>
        <v>-174.5304134416518</v>
      </c>
      <c r="BH163" s="1" t="str">
        <f t="shared" si="146"/>
        <v>T,2601,250.5,27.9,5,12,1013.5,0,0,G0,0</v>
      </c>
      <c r="BI163" s="1" t="str">
        <f t="shared" si="147"/>
        <v>T,2602,251.5,27.1,5,12,1013.5,0,0,G0,0</v>
      </c>
      <c r="BJ163" s="1" t="str">
        <f t="shared" si="195"/>
        <v>T,2601,250.5,27.9,5,12,1013.5,0,0,G0,0|T,2602,251.5,27.1,5,12,1013.5,0,0,G0,0|</v>
      </c>
      <c r="BK163" s="1" t="str">
        <f t="shared" si="148"/>
        <v>251.0,27.5,5.0,10.1,0.0,89.4,53.6,89.4</v>
      </c>
      <c r="BR163" s="108"/>
      <c r="BS163" s="108"/>
    </row>
    <row r="164" spans="1:71" x14ac:dyDescent="0.2">
      <c r="A164" s="4">
        <f t="shared" si="196"/>
        <v>13.599999999999968</v>
      </c>
      <c r="B164" s="4">
        <f t="shared" si="149"/>
        <v>135.99999999999966</v>
      </c>
      <c r="C164" s="4">
        <f t="shared" si="150"/>
        <v>1</v>
      </c>
      <c r="D164" s="4">
        <v>1</v>
      </c>
      <c r="E164" s="4">
        <f t="shared" si="151"/>
        <v>13.599999999999968</v>
      </c>
      <c r="F164" s="19">
        <f t="shared" si="152"/>
        <v>251.5999999999998</v>
      </c>
      <c r="G164" s="19">
        <f t="shared" si="153"/>
        <v>0.71999999999999353</v>
      </c>
      <c r="H164" s="19">
        <f t="shared" si="154"/>
        <v>0.57599999999999485</v>
      </c>
      <c r="I164" s="19">
        <f t="shared" si="155"/>
        <v>251.5999999999998</v>
      </c>
      <c r="J164" s="19">
        <f t="shared" si="156"/>
        <v>28.340404976518066</v>
      </c>
      <c r="K164" s="19">
        <f t="shared" si="157"/>
        <v>0.16000000000000003</v>
      </c>
      <c r="L164" s="19">
        <f t="shared" si="158"/>
        <v>6</v>
      </c>
      <c r="M164" s="19">
        <f t="shared" si="159"/>
        <v>8.6898929133362657</v>
      </c>
      <c r="N164" s="19">
        <f t="shared" si="160"/>
        <v>10.560030248311406</v>
      </c>
      <c r="O164" s="19">
        <f t="shared" si="161"/>
        <v>0.96650361176562638</v>
      </c>
      <c r="P164" s="19">
        <f t="shared" si="162"/>
        <v>55.376577838321047</v>
      </c>
      <c r="Q164" s="19">
        <f t="shared" si="197"/>
        <v>90.226568982333049</v>
      </c>
      <c r="R164" s="19">
        <f t="shared" si="163"/>
        <v>-0.49374250124288138</v>
      </c>
      <c r="S164" s="19">
        <f t="shared" si="164"/>
        <v>0.34090811440390101</v>
      </c>
      <c r="T164" s="4" t="s">
        <v>0</v>
      </c>
      <c r="U164" s="4">
        <f t="shared" si="165"/>
        <v>2601</v>
      </c>
      <c r="V164" s="19">
        <f t="shared" si="139"/>
        <v>251.10625749875692</v>
      </c>
      <c r="W164" s="19">
        <f t="shared" si="140"/>
        <v>28.681313090921968</v>
      </c>
      <c r="X164" s="8">
        <f t="shared" si="166"/>
        <v>5</v>
      </c>
      <c r="Y164" s="4">
        <f t="shared" si="141"/>
        <v>12</v>
      </c>
      <c r="Z164" s="8">
        <f t="shared" si="167"/>
        <v>1013.6</v>
      </c>
      <c r="AA164" s="4">
        <f t="shared" si="168"/>
        <v>0</v>
      </c>
      <c r="AB164" s="4">
        <f t="shared" si="169"/>
        <v>0</v>
      </c>
      <c r="AC164" s="4" t="str">
        <f t="shared" si="170"/>
        <v>G0</v>
      </c>
      <c r="AD164" s="4">
        <f t="shared" si="171"/>
        <v>0</v>
      </c>
      <c r="AE164" s="4">
        <f t="shared" si="172"/>
        <v>13.599999999999968</v>
      </c>
      <c r="AF164" s="19">
        <f t="shared" si="173"/>
        <v>251.5999999999998</v>
      </c>
      <c r="AG164" s="19">
        <f t="shared" si="174"/>
        <v>0.71999999999999353</v>
      </c>
      <c r="AH164" s="19">
        <f t="shared" si="175"/>
        <v>0.57599999999999485</v>
      </c>
      <c r="AI164" s="19">
        <f t="shared" si="176"/>
        <v>251.5999999999998</v>
      </c>
      <c r="AJ164" s="19">
        <f t="shared" si="177"/>
        <v>28.340404976518066</v>
      </c>
      <c r="AK164" s="19">
        <f t="shared" si="178"/>
        <v>0.16000000000000003</v>
      </c>
      <c r="AL164" s="19">
        <f t="shared" si="179"/>
        <v>6</v>
      </c>
      <c r="AM164" s="19">
        <f t="shared" si="180"/>
        <v>8.6898929133362657</v>
      </c>
      <c r="AN164" s="19">
        <f t="shared" si="181"/>
        <v>10.560030248311406</v>
      </c>
      <c r="AO164" s="19">
        <f t="shared" si="182"/>
        <v>0.96650361176562638</v>
      </c>
      <c r="AP164" s="19">
        <f t="shared" si="183"/>
        <v>55.376577838321047</v>
      </c>
      <c r="AQ164" s="19">
        <f t="shared" si="198"/>
        <v>90.226568982333049</v>
      </c>
      <c r="AR164" s="19">
        <f t="shared" si="184"/>
        <v>0.49374250124288138</v>
      </c>
      <c r="AS164" s="19">
        <f t="shared" si="185"/>
        <v>-0.34090811440390101</v>
      </c>
      <c r="AT164" s="4" t="s">
        <v>0</v>
      </c>
      <c r="AU164" s="4">
        <f t="shared" si="186"/>
        <v>2602</v>
      </c>
      <c r="AV164" s="19">
        <f t="shared" si="142"/>
        <v>252.09374250124267</v>
      </c>
      <c r="AW164" s="19">
        <f t="shared" si="143"/>
        <v>27.999496862114164</v>
      </c>
      <c r="AX164" s="8">
        <f t="shared" si="187"/>
        <v>5</v>
      </c>
      <c r="AY164" s="4">
        <f t="shared" si="144"/>
        <v>12</v>
      </c>
      <c r="AZ164" s="8">
        <f t="shared" si="188"/>
        <v>1013.6</v>
      </c>
      <c r="BA164" s="4">
        <f t="shared" si="189"/>
        <v>0</v>
      </c>
      <c r="BB164" s="4">
        <f t="shared" si="190"/>
        <v>0</v>
      </c>
      <c r="BC164" s="4" t="str">
        <f t="shared" si="191"/>
        <v>G0</v>
      </c>
      <c r="BD164" s="4">
        <f t="shared" si="192"/>
        <v>0</v>
      </c>
      <c r="BE164" s="19">
        <f t="shared" si="145"/>
        <v>28.779173453046983</v>
      </c>
      <c r="BF164" s="19">
        <f t="shared" si="193"/>
        <v>2585.1546147143176</v>
      </c>
      <c r="BG164" s="19">
        <f t="shared" si="194"/>
        <v>-174.51519287038658</v>
      </c>
      <c r="BH164" s="1" t="str">
        <f t="shared" si="146"/>
        <v>T,2601,251.1,28.7,5,12,1013.6,0,0,G0,0</v>
      </c>
      <c r="BI164" s="1" t="str">
        <f t="shared" si="147"/>
        <v>T,2602,252.1,28.0,5,12,1013.6,0,0,G0,0</v>
      </c>
      <c r="BJ164" s="1" t="str">
        <f t="shared" si="195"/>
        <v>T,2601,251.1,28.7,5,12,1013.6,0,0,G0,0|T,2602,252.1,28.0,5,12,1013.6,0,0,G0,0|</v>
      </c>
      <c r="BK164" s="1" t="str">
        <f t="shared" si="148"/>
        <v>251.6,28.3,5.0,10.6,0.0,90.2,55.4,90.2</v>
      </c>
      <c r="BR164" s="108"/>
      <c r="BS164" s="108"/>
    </row>
    <row r="165" spans="1:71" x14ac:dyDescent="0.2">
      <c r="A165" s="4">
        <f t="shared" si="196"/>
        <v>13.699999999999967</v>
      </c>
      <c r="B165" s="4">
        <f t="shared" si="149"/>
        <v>136.99999999999966</v>
      </c>
      <c r="C165" s="4">
        <f t="shared" si="150"/>
        <v>1</v>
      </c>
      <c r="D165" s="4">
        <v>1</v>
      </c>
      <c r="E165" s="4">
        <f t="shared" si="151"/>
        <v>13.699999999999967</v>
      </c>
      <c r="F165" s="19">
        <f t="shared" si="152"/>
        <v>252.19999999999982</v>
      </c>
      <c r="G165" s="19">
        <f t="shared" si="153"/>
        <v>0.73999999999999444</v>
      </c>
      <c r="H165" s="19">
        <f t="shared" si="154"/>
        <v>0.59199999999999553</v>
      </c>
      <c r="I165" s="19">
        <f t="shared" si="155"/>
        <v>252.19999999999982</v>
      </c>
      <c r="J165" s="19">
        <f t="shared" si="156"/>
        <v>29.23558632192114</v>
      </c>
      <c r="K165" s="19">
        <f t="shared" si="157"/>
        <v>0.16000000000000003</v>
      </c>
      <c r="L165" s="19">
        <f t="shared" si="158"/>
        <v>6</v>
      </c>
      <c r="M165" s="19">
        <f t="shared" si="159"/>
        <v>9.2087946393514422</v>
      </c>
      <c r="N165" s="19">
        <f t="shared" si="160"/>
        <v>10.990991707291379</v>
      </c>
      <c r="O165" s="19">
        <f t="shared" si="161"/>
        <v>0.99333149581909441</v>
      </c>
      <c r="P165" s="19">
        <f t="shared" si="162"/>
        <v>56.913702367851087</v>
      </c>
      <c r="Q165" s="19">
        <f t="shared" si="197"/>
        <v>91.121750327736123</v>
      </c>
      <c r="R165" s="19">
        <f t="shared" si="163"/>
        <v>-0.50270957623827695</v>
      </c>
      <c r="S165" s="19">
        <f t="shared" si="164"/>
        <v>0.32754096226019114</v>
      </c>
      <c r="T165" s="4" t="s">
        <v>0</v>
      </c>
      <c r="U165" s="4">
        <f t="shared" si="165"/>
        <v>2601</v>
      </c>
      <c r="V165" s="19">
        <f t="shared" si="139"/>
        <v>251.69729042376153</v>
      </c>
      <c r="W165" s="19">
        <f t="shared" si="140"/>
        <v>29.563127284181331</v>
      </c>
      <c r="X165" s="8">
        <f t="shared" si="166"/>
        <v>5</v>
      </c>
      <c r="Y165" s="4">
        <f t="shared" si="141"/>
        <v>12</v>
      </c>
      <c r="Z165" s="8">
        <f t="shared" si="167"/>
        <v>1013.6999999999999</v>
      </c>
      <c r="AA165" s="4">
        <f t="shared" si="168"/>
        <v>0</v>
      </c>
      <c r="AB165" s="4">
        <f t="shared" si="169"/>
        <v>0</v>
      </c>
      <c r="AC165" s="4" t="str">
        <f t="shared" si="170"/>
        <v>G0</v>
      </c>
      <c r="AD165" s="4">
        <f t="shared" si="171"/>
        <v>0</v>
      </c>
      <c r="AE165" s="4">
        <f t="shared" si="172"/>
        <v>13.699999999999967</v>
      </c>
      <c r="AF165" s="19">
        <f t="shared" si="173"/>
        <v>252.19999999999982</v>
      </c>
      <c r="AG165" s="19">
        <f t="shared" si="174"/>
        <v>0.73999999999999444</v>
      </c>
      <c r="AH165" s="19">
        <f t="shared" si="175"/>
        <v>0.59199999999999553</v>
      </c>
      <c r="AI165" s="19">
        <f t="shared" si="176"/>
        <v>252.19999999999982</v>
      </c>
      <c r="AJ165" s="19">
        <f t="shared" si="177"/>
        <v>29.23558632192114</v>
      </c>
      <c r="AK165" s="19">
        <f t="shared" si="178"/>
        <v>0.16000000000000003</v>
      </c>
      <c r="AL165" s="19">
        <f t="shared" si="179"/>
        <v>6</v>
      </c>
      <c r="AM165" s="19">
        <f t="shared" si="180"/>
        <v>9.2087946393514422</v>
      </c>
      <c r="AN165" s="19">
        <f t="shared" si="181"/>
        <v>10.990991707291379</v>
      </c>
      <c r="AO165" s="19">
        <f t="shared" si="182"/>
        <v>0.99333149581909441</v>
      </c>
      <c r="AP165" s="19">
        <f t="shared" si="183"/>
        <v>56.913702367851087</v>
      </c>
      <c r="AQ165" s="19">
        <f t="shared" si="198"/>
        <v>91.121750327736123</v>
      </c>
      <c r="AR165" s="19">
        <f t="shared" si="184"/>
        <v>0.50270957623827695</v>
      </c>
      <c r="AS165" s="19">
        <f t="shared" si="185"/>
        <v>-0.32754096226019114</v>
      </c>
      <c r="AT165" s="4" t="s">
        <v>0</v>
      </c>
      <c r="AU165" s="4">
        <f t="shared" si="186"/>
        <v>2602</v>
      </c>
      <c r="AV165" s="19">
        <f t="shared" si="142"/>
        <v>252.70270957623811</v>
      </c>
      <c r="AW165" s="19">
        <f t="shared" si="143"/>
        <v>28.908045359660949</v>
      </c>
      <c r="AX165" s="8">
        <f t="shared" si="187"/>
        <v>5</v>
      </c>
      <c r="AY165" s="4">
        <f t="shared" si="144"/>
        <v>12</v>
      </c>
      <c r="AZ165" s="8">
        <f t="shared" si="188"/>
        <v>1013.6999999999999</v>
      </c>
      <c r="BA165" s="4">
        <f t="shared" si="189"/>
        <v>0</v>
      </c>
      <c r="BB165" s="4">
        <f t="shared" si="190"/>
        <v>0</v>
      </c>
      <c r="BC165" s="4" t="str">
        <f t="shared" si="191"/>
        <v>G0</v>
      </c>
      <c r="BD165" s="4">
        <f t="shared" si="192"/>
        <v>0</v>
      </c>
      <c r="BE165" s="19">
        <f t="shared" si="145"/>
        <v>29.656286348150331</v>
      </c>
      <c r="BF165" s="19">
        <f t="shared" si="193"/>
        <v>2584.3351362467197</v>
      </c>
      <c r="BG165" s="19">
        <f t="shared" si="194"/>
        <v>-174.49988498962088</v>
      </c>
      <c r="BH165" s="1" t="str">
        <f t="shared" si="146"/>
        <v>T,2601,251.7,29.6,5,12,1013.7,0,0,G0,0</v>
      </c>
      <c r="BI165" s="1" t="str">
        <f t="shared" si="147"/>
        <v>T,2602,252.7,28.9,5,12,1013.7,0,0,G0,0</v>
      </c>
      <c r="BJ165" s="1" t="str">
        <f t="shared" si="195"/>
        <v>T,2601,251.7,29.6,5,12,1013.7,0,0,G0,0|T,2602,252.7,28.9,5,12,1013.7,0,0,G0,0|</v>
      </c>
      <c r="BK165" s="1" t="str">
        <f t="shared" si="148"/>
        <v>252.2,29.2,5.0,11.0,0.0,91.1,56.9,91.1</v>
      </c>
      <c r="BR165" s="108"/>
      <c r="BS165" s="108"/>
    </row>
    <row r="166" spans="1:71" x14ac:dyDescent="0.2">
      <c r="A166" s="4">
        <f t="shared" si="196"/>
        <v>13.799999999999967</v>
      </c>
      <c r="B166" s="4">
        <f t="shared" si="149"/>
        <v>137.99999999999966</v>
      </c>
      <c r="C166" s="4">
        <f t="shared" si="150"/>
        <v>1</v>
      </c>
      <c r="D166" s="4">
        <v>1</v>
      </c>
      <c r="E166" s="4">
        <f t="shared" si="151"/>
        <v>13.799999999999967</v>
      </c>
      <c r="F166" s="19">
        <f t="shared" si="152"/>
        <v>252.79999999999978</v>
      </c>
      <c r="G166" s="19">
        <f t="shared" si="153"/>
        <v>0.75999999999999268</v>
      </c>
      <c r="H166" s="19">
        <f t="shared" si="154"/>
        <v>0.60799999999999421</v>
      </c>
      <c r="I166" s="19">
        <f t="shared" si="155"/>
        <v>252.79999999999978</v>
      </c>
      <c r="J166" s="19">
        <f t="shared" si="156"/>
        <v>30.181132352620129</v>
      </c>
      <c r="K166" s="19">
        <f t="shared" si="157"/>
        <v>0.16000000000000003</v>
      </c>
      <c r="L166" s="19">
        <f t="shared" si="158"/>
        <v>6</v>
      </c>
      <c r="M166" s="19">
        <f t="shared" si="159"/>
        <v>9.6967519902399193</v>
      </c>
      <c r="N166" s="19">
        <f t="shared" si="160"/>
        <v>11.402938181022549</v>
      </c>
      <c r="O166" s="19">
        <f t="shared" si="161"/>
        <v>1.016693977433978</v>
      </c>
      <c r="P166" s="19">
        <f t="shared" si="162"/>
        <v>58.252273963335902</v>
      </c>
      <c r="Q166" s="19">
        <f t="shared" si="197"/>
        <v>92.067296358435115</v>
      </c>
      <c r="R166" s="19">
        <f t="shared" si="163"/>
        <v>-0.51022386526892693</v>
      </c>
      <c r="S166" s="19">
        <f t="shared" si="164"/>
        <v>0.3157081045998596</v>
      </c>
      <c r="T166" s="4" t="s">
        <v>0</v>
      </c>
      <c r="U166" s="4">
        <f t="shared" si="165"/>
        <v>2601</v>
      </c>
      <c r="V166" s="19">
        <f t="shared" si="139"/>
        <v>252.28977613473086</v>
      </c>
      <c r="W166" s="19">
        <f t="shared" si="140"/>
        <v>30.496840457219989</v>
      </c>
      <c r="X166" s="8">
        <f t="shared" si="166"/>
        <v>5</v>
      </c>
      <c r="Y166" s="4">
        <f t="shared" si="141"/>
        <v>12</v>
      </c>
      <c r="Z166" s="8">
        <f t="shared" si="167"/>
        <v>1013.8</v>
      </c>
      <c r="AA166" s="4">
        <f t="shared" si="168"/>
        <v>0</v>
      </c>
      <c r="AB166" s="4">
        <f t="shared" si="169"/>
        <v>0</v>
      </c>
      <c r="AC166" s="4" t="str">
        <f t="shared" si="170"/>
        <v>G0</v>
      </c>
      <c r="AD166" s="4">
        <f t="shared" si="171"/>
        <v>0</v>
      </c>
      <c r="AE166" s="4">
        <f t="shared" si="172"/>
        <v>13.799999999999967</v>
      </c>
      <c r="AF166" s="19">
        <f t="shared" si="173"/>
        <v>252.79999999999978</v>
      </c>
      <c r="AG166" s="19">
        <f t="shared" si="174"/>
        <v>0.75999999999999268</v>
      </c>
      <c r="AH166" s="19">
        <f t="shared" si="175"/>
        <v>0.60799999999999421</v>
      </c>
      <c r="AI166" s="19">
        <f t="shared" si="176"/>
        <v>252.79999999999978</v>
      </c>
      <c r="AJ166" s="19">
        <f t="shared" si="177"/>
        <v>30.181132352620129</v>
      </c>
      <c r="AK166" s="19">
        <f t="shared" si="178"/>
        <v>0.16000000000000003</v>
      </c>
      <c r="AL166" s="19">
        <f t="shared" si="179"/>
        <v>6</v>
      </c>
      <c r="AM166" s="19">
        <f t="shared" si="180"/>
        <v>9.6967519902399193</v>
      </c>
      <c r="AN166" s="19">
        <f t="shared" si="181"/>
        <v>11.402938181022549</v>
      </c>
      <c r="AO166" s="19">
        <f t="shared" si="182"/>
        <v>1.016693977433978</v>
      </c>
      <c r="AP166" s="19">
        <f t="shared" si="183"/>
        <v>58.252273963335902</v>
      </c>
      <c r="AQ166" s="19">
        <f t="shared" si="198"/>
        <v>92.067296358435115</v>
      </c>
      <c r="AR166" s="19">
        <f t="shared" si="184"/>
        <v>0.51022386526892693</v>
      </c>
      <c r="AS166" s="19">
        <f t="shared" si="185"/>
        <v>-0.3157081045998596</v>
      </c>
      <c r="AT166" s="4" t="s">
        <v>0</v>
      </c>
      <c r="AU166" s="4">
        <f t="shared" si="186"/>
        <v>2602</v>
      </c>
      <c r="AV166" s="19">
        <f t="shared" si="142"/>
        <v>253.31022386526871</v>
      </c>
      <c r="AW166" s="19">
        <f t="shared" si="143"/>
        <v>29.865424248020268</v>
      </c>
      <c r="AX166" s="8">
        <f t="shared" si="187"/>
        <v>5</v>
      </c>
      <c r="AY166" s="4">
        <f t="shared" si="144"/>
        <v>12</v>
      </c>
      <c r="AZ166" s="8">
        <f t="shared" si="188"/>
        <v>1013.8</v>
      </c>
      <c r="BA166" s="4">
        <f t="shared" si="189"/>
        <v>0</v>
      </c>
      <c r="BB166" s="4">
        <f t="shared" si="190"/>
        <v>0</v>
      </c>
      <c r="BC166" s="4" t="str">
        <f t="shared" si="191"/>
        <v>G0</v>
      </c>
      <c r="BD166" s="4">
        <f t="shared" si="192"/>
        <v>0</v>
      </c>
      <c r="BE166" s="19">
        <f t="shared" si="145"/>
        <v>30.583884444810717</v>
      </c>
      <c r="BF166" s="19">
        <f t="shared" si="193"/>
        <v>2583.4640440336148</v>
      </c>
      <c r="BG166" s="19">
        <f t="shared" si="194"/>
        <v>-174.48448884134456</v>
      </c>
      <c r="BH166" s="1" t="str">
        <f t="shared" si="146"/>
        <v>T,2601,252.3,30.5,5,12,1013.8,0,0,G0,0</v>
      </c>
      <c r="BI166" s="1" t="str">
        <f t="shared" si="147"/>
        <v>T,2602,253.3,29.9,5,12,1013.8,0,0,G0,0</v>
      </c>
      <c r="BJ166" s="1" t="str">
        <f t="shared" si="195"/>
        <v>T,2601,252.3,30.5,5,12,1013.8,0,0,G0,0|T,2602,253.3,29.9,5,12,1013.8,0,0,G0,0|</v>
      </c>
      <c r="BK166" s="1" t="str">
        <f t="shared" si="148"/>
        <v>252.8,30.2,5.0,11.4,0.0,92.1,58.3,92.1</v>
      </c>
      <c r="BR166" s="108"/>
      <c r="BS166" s="108"/>
    </row>
    <row r="167" spans="1:71" x14ac:dyDescent="0.2">
      <c r="A167" s="4">
        <f t="shared" si="196"/>
        <v>13.899999999999967</v>
      </c>
      <c r="B167" s="4">
        <f t="shared" si="149"/>
        <v>138.99999999999966</v>
      </c>
      <c r="C167" s="4">
        <f t="shared" si="150"/>
        <v>1</v>
      </c>
      <c r="D167" s="4">
        <v>1</v>
      </c>
      <c r="E167" s="4">
        <f t="shared" si="151"/>
        <v>13.899999999999967</v>
      </c>
      <c r="F167" s="19">
        <f t="shared" si="152"/>
        <v>253.39999999999981</v>
      </c>
      <c r="G167" s="19">
        <f t="shared" si="153"/>
        <v>0.77999999999999359</v>
      </c>
      <c r="H167" s="19">
        <f t="shared" si="154"/>
        <v>0.62399999999999489</v>
      </c>
      <c r="I167" s="19">
        <f t="shared" si="155"/>
        <v>253.39999999999981</v>
      </c>
      <c r="J167" s="19">
        <f t="shared" si="156"/>
        <v>31.173819386845796</v>
      </c>
      <c r="K167" s="19">
        <f t="shared" si="157"/>
        <v>0.16000000000000003</v>
      </c>
      <c r="L167" s="19">
        <f t="shared" si="158"/>
        <v>6</v>
      </c>
      <c r="M167" s="19">
        <f t="shared" si="159"/>
        <v>10.151191897399894</v>
      </c>
      <c r="N167" s="19">
        <f t="shared" si="160"/>
        <v>11.791806347537991</v>
      </c>
      <c r="O167" s="19">
        <f t="shared" si="161"/>
        <v>1.0369736236025051</v>
      </c>
      <c r="P167" s="19">
        <f t="shared" si="162"/>
        <v>59.414212098811149</v>
      </c>
      <c r="Q167" s="19">
        <f t="shared" si="197"/>
        <v>93.059983392660783</v>
      </c>
      <c r="R167" s="19">
        <f t="shared" si="163"/>
        <v>-0.51652096031170114</v>
      </c>
      <c r="S167" s="19">
        <f t="shared" si="164"/>
        <v>0.30529673689490694</v>
      </c>
      <c r="T167" s="4" t="s">
        <v>0</v>
      </c>
      <c r="U167" s="4">
        <f t="shared" si="165"/>
        <v>2601</v>
      </c>
      <c r="V167" s="19">
        <f t="shared" si="139"/>
        <v>252.8834790396881</v>
      </c>
      <c r="W167" s="19">
        <f t="shared" si="140"/>
        <v>31.479116123740702</v>
      </c>
      <c r="X167" s="8">
        <f t="shared" si="166"/>
        <v>5</v>
      </c>
      <c r="Y167" s="4">
        <f t="shared" si="141"/>
        <v>12</v>
      </c>
      <c r="Z167" s="8">
        <f t="shared" si="167"/>
        <v>1013.9</v>
      </c>
      <c r="AA167" s="4">
        <f t="shared" si="168"/>
        <v>0</v>
      </c>
      <c r="AB167" s="4">
        <f t="shared" si="169"/>
        <v>0</v>
      </c>
      <c r="AC167" s="4" t="str">
        <f t="shared" si="170"/>
        <v>G0</v>
      </c>
      <c r="AD167" s="4">
        <f t="shared" si="171"/>
        <v>0</v>
      </c>
      <c r="AE167" s="4">
        <f t="shared" si="172"/>
        <v>13.899999999999967</v>
      </c>
      <c r="AF167" s="19">
        <f t="shared" si="173"/>
        <v>253.39999999999981</v>
      </c>
      <c r="AG167" s="19">
        <f t="shared" si="174"/>
        <v>0.77999999999999359</v>
      </c>
      <c r="AH167" s="19">
        <f t="shared" si="175"/>
        <v>0.62399999999999489</v>
      </c>
      <c r="AI167" s="19">
        <f t="shared" si="176"/>
        <v>253.39999999999981</v>
      </c>
      <c r="AJ167" s="19">
        <f t="shared" si="177"/>
        <v>31.173819386845796</v>
      </c>
      <c r="AK167" s="19">
        <f t="shared" si="178"/>
        <v>0.16000000000000003</v>
      </c>
      <c r="AL167" s="19">
        <f t="shared" si="179"/>
        <v>6</v>
      </c>
      <c r="AM167" s="19">
        <f t="shared" si="180"/>
        <v>10.151191897399894</v>
      </c>
      <c r="AN167" s="19">
        <f t="shared" si="181"/>
        <v>11.791806347537991</v>
      </c>
      <c r="AO167" s="19">
        <f t="shared" si="182"/>
        <v>1.0369736236025051</v>
      </c>
      <c r="AP167" s="19">
        <f t="shared" si="183"/>
        <v>59.414212098811149</v>
      </c>
      <c r="AQ167" s="19">
        <f t="shared" si="198"/>
        <v>93.059983392660783</v>
      </c>
      <c r="AR167" s="19">
        <f t="shared" si="184"/>
        <v>0.51652096031170114</v>
      </c>
      <c r="AS167" s="19">
        <f t="shared" si="185"/>
        <v>-0.30529673689490694</v>
      </c>
      <c r="AT167" s="4" t="s">
        <v>0</v>
      </c>
      <c r="AU167" s="4">
        <f t="shared" si="186"/>
        <v>2602</v>
      </c>
      <c r="AV167" s="19">
        <f t="shared" si="142"/>
        <v>253.91652096031152</v>
      </c>
      <c r="AW167" s="19">
        <f t="shared" si="143"/>
        <v>30.86852264995089</v>
      </c>
      <c r="AX167" s="8">
        <f t="shared" si="187"/>
        <v>5</v>
      </c>
      <c r="AY167" s="4">
        <f t="shared" si="144"/>
        <v>12</v>
      </c>
      <c r="AZ167" s="8">
        <f t="shared" si="188"/>
        <v>1013.9</v>
      </c>
      <c r="BA167" s="4">
        <f t="shared" si="189"/>
        <v>0</v>
      </c>
      <c r="BB167" s="4">
        <f t="shared" si="190"/>
        <v>0</v>
      </c>
      <c r="BC167" s="4" t="str">
        <f t="shared" si="191"/>
        <v>G0</v>
      </c>
      <c r="BD167" s="4">
        <f t="shared" si="192"/>
        <v>0</v>
      </c>
      <c r="BE167" s="19">
        <f t="shared" si="145"/>
        <v>31.558875026842959</v>
      </c>
      <c r="BF167" s="19">
        <f t="shared" si="193"/>
        <v>2582.5446847733283</v>
      </c>
      <c r="BG167" s="19">
        <f t="shared" si="194"/>
        <v>-174.46900534419956</v>
      </c>
      <c r="BH167" s="1" t="str">
        <f t="shared" si="146"/>
        <v>T,2601,252.9,31.5,5,12,1013.9,0,0,G0,0</v>
      </c>
      <c r="BI167" s="1" t="str">
        <f t="shared" si="147"/>
        <v>T,2602,253.9,30.9,5,12,1013.9,0,0,G0,0</v>
      </c>
      <c r="BJ167" s="1" t="str">
        <f t="shared" si="195"/>
        <v>T,2601,252.9,31.5,5,12,1013.9,0,0,G0,0|T,2602,253.9,30.9,5,12,1013.9,0,0,G0,0|</v>
      </c>
      <c r="BK167" s="1" t="str">
        <f t="shared" si="148"/>
        <v>253.4,31.2,5.0,11.8,0.0,93.1,59.4,93.1</v>
      </c>
      <c r="BR167" s="108"/>
      <c r="BS167" s="108"/>
    </row>
    <row r="168" spans="1:71" x14ac:dyDescent="0.2">
      <c r="A168" s="4">
        <f t="shared" si="196"/>
        <v>13.999999999999966</v>
      </c>
      <c r="B168" s="4">
        <f t="shared" si="149"/>
        <v>139.99999999999966</v>
      </c>
      <c r="C168" s="4">
        <f t="shared" si="150"/>
        <v>1</v>
      </c>
      <c r="D168" s="4">
        <v>1</v>
      </c>
      <c r="E168" s="4">
        <f t="shared" si="151"/>
        <v>13.999999999999966</v>
      </c>
      <c r="F168" s="19">
        <f t="shared" si="152"/>
        <v>253.9999999999998</v>
      </c>
      <c r="G168" s="19">
        <f t="shared" si="153"/>
        <v>0.79999999999999361</v>
      </c>
      <c r="H168" s="19">
        <f t="shared" si="154"/>
        <v>0.63999999999999491</v>
      </c>
      <c r="I168" s="19">
        <f t="shared" si="155"/>
        <v>253.9999999999998</v>
      </c>
      <c r="J168" s="19">
        <f t="shared" si="156"/>
        <v>32.210170168442538</v>
      </c>
      <c r="K168" s="19">
        <f t="shared" si="157"/>
        <v>0.16000000000000003</v>
      </c>
      <c r="L168" s="19">
        <f t="shared" si="158"/>
        <v>6</v>
      </c>
      <c r="M168" s="19">
        <f t="shared" si="159"/>
        <v>10.569617826774914</v>
      </c>
      <c r="N168" s="19">
        <f t="shared" si="160"/>
        <v>12.153880902990537</v>
      </c>
      <c r="O168" s="19">
        <f t="shared" si="161"/>
        <v>1.0544921164172654</v>
      </c>
      <c r="P168" s="19">
        <f t="shared" si="162"/>
        <v>60.417947800527173</v>
      </c>
      <c r="Q168" s="19">
        <f t="shared" si="197"/>
        <v>94.096334174257521</v>
      </c>
      <c r="R168" s="19">
        <f t="shared" si="163"/>
        <v>-0.52178976795012999</v>
      </c>
      <c r="S168" s="19">
        <f t="shared" si="164"/>
        <v>0.29620168477331371</v>
      </c>
      <c r="T168" s="4" t="s">
        <v>0</v>
      </c>
      <c r="U168" s="4">
        <f t="shared" si="165"/>
        <v>2601</v>
      </c>
      <c r="V168" s="19">
        <f t="shared" si="139"/>
        <v>253.47821023204966</v>
      </c>
      <c r="W168" s="19">
        <f t="shared" si="140"/>
        <v>32.506371853215853</v>
      </c>
      <c r="X168" s="8">
        <f t="shared" si="166"/>
        <v>5</v>
      </c>
      <c r="Y168" s="4">
        <f t="shared" si="141"/>
        <v>12</v>
      </c>
      <c r="Z168" s="8">
        <f t="shared" si="167"/>
        <v>1014</v>
      </c>
      <c r="AA168" s="4">
        <f t="shared" si="168"/>
        <v>0</v>
      </c>
      <c r="AB168" s="4">
        <f t="shared" si="169"/>
        <v>0</v>
      </c>
      <c r="AC168" s="4" t="str">
        <f t="shared" si="170"/>
        <v>G0</v>
      </c>
      <c r="AD168" s="4">
        <f t="shared" si="171"/>
        <v>0</v>
      </c>
      <c r="AE168" s="4">
        <f t="shared" si="172"/>
        <v>13.999999999999966</v>
      </c>
      <c r="AF168" s="19">
        <f t="shared" si="173"/>
        <v>253.9999999999998</v>
      </c>
      <c r="AG168" s="19">
        <f t="shared" si="174"/>
        <v>0.79999999999999361</v>
      </c>
      <c r="AH168" s="19">
        <f t="shared" si="175"/>
        <v>0.63999999999999491</v>
      </c>
      <c r="AI168" s="19">
        <f t="shared" si="176"/>
        <v>253.9999999999998</v>
      </c>
      <c r="AJ168" s="19">
        <f t="shared" si="177"/>
        <v>32.210170168442538</v>
      </c>
      <c r="AK168" s="19">
        <f t="shared" si="178"/>
        <v>0.16000000000000003</v>
      </c>
      <c r="AL168" s="19">
        <f t="shared" si="179"/>
        <v>6</v>
      </c>
      <c r="AM168" s="19">
        <f t="shared" si="180"/>
        <v>10.569617826774914</v>
      </c>
      <c r="AN168" s="19">
        <f t="shared" si="181"/>
        <v>12.153880902990537</v>
      </c>
      <c r="AO168" s="19">
        <f t="shared" si="182"/>
        <v>1.0544921164172654</v>
      </c>
      <c r="AP168" s="19">
        <f t="shared" si="183"/>
        <v>60.417947800527173</v>
      </c>
      <c r="AQ168" s="19">
        <f t="shared" si="198"/>
        <v>94.096334174257521</v>
      </c>
      <c r="AR168" s="19">
        <f t="shared" si="184"/>
        <v>0.52178976795012999</v>
      </c>
      <c r="AS168" s="19">
        <f t="shared" si="185"/>
        <v>-0.29620168477331371</v>
      </c>
      <c r="AT168" s="4" t="s">
        <v>0</v>
      </c>
      <c r="AU168" s="4">
        <f t="shared" si="186"/>
        <v>2602</v>
      </c>
      <c r="AV168" s="19">
        <f t="shared" si="142"/>
        <v>254.52178976794994</v>
      </c>
      <c r="AW168" s="19">
        <f t="shared" si="143"/>
        <v>31.913968483669223</v>
      </c>
      <c r="AX168" s="8">
        <f t="shared" si="187"/>
        <v>5</v>
      </c>
      <c r="AY168" s="4">
        <f t="shared" si="144"/>
        <v>12</v>
      </c>
      <c r="AZ168" s="8">
        <f t="shared" si="188"/>
        <v>1014</v>
      </c>
      <c r="BA168" s="4">
        <f t="shared" si="189"/>
        <v>0</v>
      </c>
      <c r="BB168" s="4">
        <f t="shared" si="190"/>
        <v>0</v>
      </c>
      <c r="BC168" s="4" t="str">
        <f t="shared" si="191"/>
        <v>G0</v>
      </c>
      <c r="BD168" s="4">
        <f t="shared" si="192"/>
        <v>0</v>
      </c>
      <c r="BE168" s="19">
        <f t="shared" si="145"/>
        <v>32.57789139625406</v>
      </c>
      <c r="BF168" s="19">
        <f t="shared" si="193"/>
        <v>2581.5806453907117</v>
      </c>
      <c r="BG168" s="19">
        <f t="shared" si="194"/>
        <v>-174.45343704720463</v>
      </c>
      <c r="BH168" s="1" t="str">
        <f t="shared" si="146"/>
        <v>T,2601,253.5,32.5,5,12,1014.0,0,0,G0,0</v>
      </c>
      <c r="BI168" s="1" t="str">
        <f t="shared" si="147"/>
        <v>T,2602,254.5,31.9,5,12,1014.0,0,0,G0,0</v>
      </c>
      <c r="BJ168" s="1" t="str">
        <f t="shared" si="195"/>
        <v>T,2601,253.5,32.5,5,12,1014.0,0,0,G0,0|T,2602,254.5,31.9,5,12,1014.0,0,0,G0,0|</v>
      </c>
      <c r="BK168" s="1" t="str">
        <f t="shared" si="148"/>
        <v>254.0,32.2,5.0,12.2,0.0,94.1,60.4,94.1</v>
      </c>
      <c r="BR168" s="108"/>
      <c r="BS168" s="108"/>
    </row>
    <row r="169" spans="1:71" x14ac:dyDescent="0.2">
      <c r="A169" s="4">
        <f t="shared" si="196"/>
        <v>14.099999999999966</v>
      </c>
      <c r="B169" s="4">
        <f t="shared" si="149"/>
        <v>140.99999999999966</v>
      </c>
      <c r="C169" s="4">
        <f t="shared" si="150"/>
        <v>1</v>
      </c>
      <c r="D169" s="4">
        <v>1</v>
      </c>
      <c r="E169" s="4">
        <f t="shared" si="151"/>
        <v>14.099999999999966</v>
      </c>
      <c r="F169" s="19">
        <f t="shared" si="152"/>
        <v>254.5999999999998</v>
      </c>
      <c r="G169" s="19">
        <f t="shared" si="153"/>
        <v>0.81999999999999318</v>
      </c>
      <c r="H169" s="19">
        <f t="shared" si="154"/>
        <v>0.65599999999999459</v>
      </c>
      <c r="I169" s="19">
        <f t="shared" si="155"/>
        <v>254.5999999999998</v>
      </c>
      <c r="J169" s="19">
        <f t="shared" si="156"/>
        <v>33.286462090802559</v>
      </c>
      <c r="K169" s="19">
        <f t="shared" si="157"/>
        <v>0.16000000000000003</v>
      </c>
      <c r="L169" s="19">
        <f t="shared" si="158"/>
        <v>6</v>
      </c>
      <c r="M169" s="19">
        <f t="shared" si="159"/>
        <v>10.949621238041649</v>
      </c>
      <c r="N169" s="19">
        <f t="shared" si="160"/>
        <v>12.485760099271999</v>
      </c>
      <c r="O169" s="19">
        <f t="shared" si="161"/>
        <v>1.0695174846573414</v>
      </c>
      <c r="P169" s="19">
        <f t="shared" si="162"/>
        <v>61.278837986313441</v>
      </c>
      <c r="Q169" s="19">
        <f t="shared" si="197"/>
        <v>95.172626096617535</v>
      </c>
      <c r="R169" s="19">
        <f t="shared" si="163"/>
        <v>-0.52618124091684648</v>
      </c>
      <c r="S169" s="19">
        <f t="shared" si="164"/>
        <v>0.28832846149349789</v>
      </c>
      <c r="T169" s="4" t="s">
        <v>0</v>
      </c>
      <c r="U169" s="4">
        <f t="shared" si="165"/>
        <v>2601</v>
      </c>
      <c r="V169" s="19">
        <f t="shared" si="139"/>
        <v>254.07381875908294</v>
      </c>
      <c r="W169" s="19">
        <f t="shared" si="140"/>
        <v>33.574790552296058</v>
      </c>
      <c r="X169" s="8">
        <f t="shared" si="166"/>
        <v>5</v>
      </c>
      <c r="Y169" s="4">
        <f t="shared" si="141"/>
        <v>12</v>
      </c>
      <c r="Z169" s="8">
        <f t="shared" si="167"/>
        <v>1014.0999999999999</v>
      </c>
      <c r="AA169" s="4">
        <f t="shared" si="168"/>
        <v>0</v>
      </c>
      <c r="AB169" s="4">
        <f t="shared" si="169"/>
        <v>0</v>
      </c>
      <c r="AC169" s="4" t="str">
        <f t="shared" si="170"/>
        <v>G0</v>
      </c>
      <c r="AD169" s="4">
        <f t="shared" si="171"/>
        <v>0</v>
      </c>
      <c r="AE169" s="4">
        <f t="shared" si="172"/>
        <v>14.099999999999966</v>
      </c>
      <c r="AF169" s="19">
        <f t="shared" si="173"/>
        <v>254.5999999999998</v>
      </c>
      <c r="AG169" s="19">
        <f t="shared" si="174"/>
        <v>0.81999999999999318</v>
      </c>
      <c r="AH169" s="19">
        <f t="shared" si="175"/>
        <v>0.65599999999999459</v>
      </c>
      <c r="AI169" s="19">
        <f t="shared" si="176"/>
        <v>254.5999999999998</v>
      </c>
      <c r="AJ169" s="19">
        <f t="shared" si="177"/>
        <v>33.286462090802559</v>
      </c>
      <c r="AK169" s="19">
        <f t="shared" si="178"/>
        <v>0.16000000000000003</v>
      </c>
      <c r="AL169" s="19">
        <f t="shared" si="179"/>
        <v>6</v>
      </c>
      <c r="AM169" s="19">
        <f t="shared" si="180"/>
        <v>10.949621238041649</v>
      </c>
      <c r="AN169" s="19">
        <f t="shared" si="181"/>
        <v>12.485760099271999</v>
      </c>
      <c r="AO169" s="19">
        <f t="shared" si="182"/>
        <v>1.0695174846573414</v>
      </c>
      <c r="AP169" s="19">
        <f t="shared" si="183"/>
        <v>61.278837986313441</v>
      </c>
      <c r="AQ169" s="19">
        <f t="shared" si="198"/>
        <v>95.172626096617535</v>
      </c>
      <c r="AR169" s="19">
        <f t="shared" si="184"/>
        <v>0.52618124091684648</v>
      </c>
      <c r="AS169" s="19">
        <f t="shared" si="185"/>
        <v>-0.28832846149349789</v>
      </c>
      <c r="AT169" s="4" t="s">
        <v>0</v>
      </c>
      <c r="AU169" s="4">
        <f t="shared" si="186"/>
        <v>2602</v>
      </c>
      <c r="AV169" s="19">
        <f t="shared" si="142"/>
        <v>255.12618124091665</v>
      </c>
      <c r="AW169" s="19">
        <f t="shared" si="143"/>
        <v>32.998133629309059</v>
      </c>
      <c r="AX169" s="8">
        <f t="shared" si="187"/>
        <v>5</v>
      </c>
      <c r="AY169" s="4">
        <f t="shared" si="144"/>
        <v>12</v>
      </c>
      <c r="AZ169" s="8">
        <f t="shared" si="188"/>
        <v>1014.0999999999999</v>
      </c>
      <c r="BA169" s="4">
        <f t="shared" si="189"/>
        <v>0</v>
      </c>
      <c r="BB169" s="4">
        <f t="shared" si="190"/>
        <v>0</v>
      </c>
      <c r="BC169" s="4" t="str">
        <f t="shared" si="191"/>
        <v>G0</v>
      </c>
      <c r="BD169" s="4">
        <f t="shared" si="192"/>
        <v>0</v>
      </c>
      <c r="BE169" s="19">
        <f t="shared" si="145"/>
        <v>33.637302071560065</v>
      </c>
      <c r="BF169" s="19">
        <f t="shared" si="193"/>
        <v>2580.5757425560378</v>
      </c>
      <c r="BG169" s="19">
        <f t="shared" si="194"/>
        <v>-174.43778792428012</v>
      </c>
      <c r="BH169" s="1" t="str">
        <f t="shared" si="146"/>
        <v>T,2601,254.1,33.6,5,12,1014.1,0,0,G0,0</v>
      </c>
      <c r="BI169" s="1" t="str">
        <f t="shared" si="147"/>
        <v>T,2602,255.1,33.0,5,12,1014.1,0,0,G0,0</v>
      </c>
      <c r="BJ169" s="1" t="str">
        <f t="shared" si="195"/>
        <v>T,2601,254.1,33.6,5,12,1014.1,0,0,G0,0|T,2602,255.1,33.0,5,12,1014.1,0,0,G0,0|</v>
      </c>
      <c r="BK169" s="1" t="str">
        <f t="shared" si="148"/>
        <v>254.6,33.3,5.0,12.5,0.0,95.2,61.3,95.2</v>
      </c>
      <c r="BR169" s="108"/>
      <c r="BS169" s="108"/>
    </row>
    <row r="170" spans="1:71" x14ac:dyDescent="0.2">
      <c r="A170" s="4">
        <f t="shared" si="196"/>
        <v>14.199999999999966</v>
      </c>
      <c r="B170" s="4">
        <f t="shared" si="149"/>
        <v>141.99999999999966</v>
      </c>
      <c r="C170" s="4">
        <f t="shared" si="150"/>
        <v>1</v>
      </c>
      <c r="D170" s="4">
        <v>1</v>
      </c>
      <c r="E170" s="4">
        <f t="shared" si="151"/>
        <v>14.199999999999966</v>
      </c>
      <c r="F170" s="19">
        <f t="shared" si="152"/>
        <v>255.19999999999979</v>
      </c>
      <c r="G170" s="19">
        <f t="shared" si="153"/>
        <v>0.8399999999999932</v>
      </c>
      <c r="H170" s="19">
        <f t="shared" si="154"/>
        <v>0.6719999999999946</v>
      </c>
      <c r="I170" s="19">
        <f t="shared" si="155"/>
        <v>255.19999999999979</v>
      </c>
      <c r="J170" s="19">
        <f t="shared" si="156"/>
        <v>34.398736581600083</v>
      </c>
      <c r="K170" s="19">
        <f t="shared" si="157"/>
        <v>0.16000000000000003</v>
      </c>
      <c r="L170" s="19">
        <f t="shared" si="158"/>
        <v>6</v>
      </c>
      <c r="M170" s="19">
        <f t="shared" si="159"/>
        <v>11.288893341438532</v>
      </c>
      <c r="N170" s="19">
        <f t="shared" si="160"/>
        <v>12.784330755826652</v>
      </c>
      <c r="O170" s="19">
        <f t="shared" si="161"/>
        <v>1.0822706558631523</v>
      </c>
      <c r="P170" s="19">
        <f t="shared" si="162"/>
        <v>62.009540871814167</v>
      </c>
      <c r="Q170" s="19">
        <f t="shared" si="197"/>
        <v>96.284900587415052</v>
      </c>
      <c r="R170" s="19">
        <f t="shared" si="163"/>
        <v>-0.5298154541078397</v>
      </c>
      <c r="S170" s="19">
        <f t="shared" si="164"/>
        <v>0.28159471690446103</v>
      </c>
      <c r="T170" s="4" t="s">
        <v>0</v>
      </c>
      <c r="U170" s="4">
        <f t="shared" si="165"/>
        <v>2601</v>
      </c>
      <c r="V170" s="19">
        <f t="shared" si="139"/>
        <v>254.67018454589194</v>
      </c>
      <c r="W170" s="19">
        <f t="shared" si="140"/>
        <v>34.680331298504541</v>
      </c>
      <c r="X170" s="8">
        <f t="shared" si="166"/>
        <v>5</v>
      </c>
      <c r="Y170" s="4">
        <f t="shared" si="141"/>
        <v>12</v>
      </c>
      <c r="Z170" s="8">
        <f t="shared" si="167"/>
        <v>1014.1999999999999</v>
      </c>
      <c r="AA170" s="4">
        <f t="shared" si="168"/>
        <v>0</v>
      </c>
      <c r="AB170" s="4">
        <f t="shared" si="169"/>
        <v>0</v>
      </c>
      <c r="AC170" s="4" t="str">
        <f t="shared" si="170"/>
        <v>G0</v>
      </c>
      <c r="AD170" s="4">
        <f t="shared" si="171"/>
        <v>0</v>
      </c>
      <c r="AE170" s="4">
        <f t="shared" si="172"/>
        <v>14.199999999999966</v>
      </c>
      <c r="AF170" s="19">
        <f t="shared" si="173"/>
        <v>255.19999999999979</v>
      </c>
      <c r="AG170" s="19">
        <f t="shared" si="174"/>
        <v>0.8399999999999932</v>
      </c>
      <c r="AH170" s="19">
        <f t="shared" si="175"/>
        <v>0.6719999999999946</v>
      </c>
      <c r="AI170" s="19">
        <f t="shared" si="176"/>
        <v>255.19999999999979</v>
      </c>
      <c r="AJ170" s="19">
        <f t="shared" si="177"/>
        <v>34.398736581600083</v>
      </c>
      <c r="AK170" s="19">
        <f t="shared" si="178"/>
        <v>0.16000000000000003</v>
      </c>
      <c r="AL170" s="19">
        <f t="shared" si="179"/>
        <v>6</v>
      </c>
      <c r="AM170" s="19">
        <f t="shared" si="180"/>
        <v>11.288893341438532</v>
      </c>
      <c r="AN170" s="19">
        <f t="shared" si="181"/>
        <v>12.784330755826652</v>
      </c>
      <c r="AO170" s="19">
        <f t="shared" si="182"/>
        <v>1.0822706558631523</v>
      </c>
      <c r="AP170" s="19">
        <f t="shared" si="183"/>
        <v>62.009540871814167</v>
      </c>
      <c r="AQ170" s="19">
        <f t="shared" si="198"/>
        <v>96.284900587415052</v>
      </c>
      <c r="AR170" s="19">
        <f t="shared" si="184"/>
        <v>0.5298154541078397</v>
      </c>
      <c r="AS170" s="19">
        <f t="shared" si="185"/>
        <v>-0.28159471690446103</v>
      </c>
      <c r="AT170" s="4" t="s">
        <v>0</v>
      </c>
      <c r="AU170" s="4">
        <f t="shared" si="186"/>
        <v>2602</v>
      </c>
      <c r="AV170" s="19">
        <f t="shared" si="142"/>
        <v>255.72981545410764</v>
      </c>
      <c r="AW170" s="19">
        <f t="shared" si="143"/>
        <v>34.117141864695625</v>
      </c>
      <c r="AX170" s="8">
        <f t="shared" si="187"/>
        <v>5</v>
      </c>
      <c r="AY170" s="4">
        <f t="shared" si="144"/>
        <v>12</v>
      </c>
      <c r="AZ170" s="8">
        <f t="shared" si="188"/>
        <v>1014.1999999999999</v>
      </c>
      <c r="BA170" s="4">
        <f t="shared" si="189"/>
        <v>0</v>
      </c>
      <c r="BB170" s="4">
        <f t="shared" si="190"/>
        <v>0</v>
      </c>
      <c r="BC170" s="4" t="str">
        <f t="shared" si="191"/>
        <v>G0</v>
      </c>
      <c r="BD170" s="4">
        <f t="shared" si="192"/>
        <v>0</v>
      </c>
      <c r="BE170" s="19">
        <f t="shared" si="145"/>
        <v>34.733221599848754</v>
      </c>
      <c r="BF170" s="19">
        <f t="shared" si="193"/>
        <v>2579.5340125028797</v>
      </c>
      <c r="BG170" s="19">
        <f t="shared" si="194"/>
        <v>-174.42206320590134</v>
      </c>
      <c r="BH170" s="1" t="str">
        <f t="shared" si="146"/>
        <v>T,2601,254.7,34.7,5,12,1014.2,0,0,G0,0</v>
      </c>
      <c r="BI170" s="1" t="str">
        <f t="shared" si="147"/>
        <v>T,2602,255.7,34.1,5,12,1014.2,0,0,G0,0</v>
      </c>
      <c r="BJ170" s="1" t="str">
        <f t="shared" si="195"/>
        <v>T,2601,254.7,34.7,5,12,1014.2,0,0,G0,0|T,2602,255.7,34.1,5,12,1014.2,0,0,G0,0|</v>
      </c>
      <c r="BK170" s="1" t="str">
        <f t="shared" si="148"/>
        <v>255.2,34.4,5.0,12.8,0.0,96.3,62.0,96.3</v>
      </c>
      <c r="BR170" s="108"/>
      <c r="BS170" s="108"/>
    </row>
    <row r="171" spans="1:71" x14ac:dyDescent="0.2">
      <c r="A171" s="4">
        <f t="shared" si="196"/>
        <v>14.299999999999965</v>
      </c>
      <c r="B171" s="4">
        <f t="shared" si="149"/>
        <v>142.99999999999963</v>
      </c>
      <c r="C171" s="4">
        <f t="shared" si="150"/>
        <v>1</v>
      </c>
      <c r="D171" s="4">
        <v>1</v>
      </c>
      <c r="E171" s="4">
        <f t="shared" si="151"/>
        <v>14.299999999999965</v>
      </c>
      <c r="F171" s="19">
        <f t="shared" si="152"/>
        <v>255.79999999999978</v>
      </c>
      <c r="G171" s="19">
        <f t="shared" si="153"/>
        <v>0.85999999999999277</v>
      </c>
      <c r="H171" s="19">
        <f t="shared" si="154"/>
        <v>0.68799999999999428</v>
      </c>
      <c r="I171" s="19">
        <f t="shared" si="155"/>
        <v>255.79999999999978</v>
      </c>
      <c r="J171" s="19">
        <f t="shared" si="156"/>
        <v>35.54280967809057</v>
      </c>
      <c r="K171" s="19">
        <f t="shared" si="157"/>
        <v>0.16000000000000003</v>
      </c>
      <c r="L171" s="19">
        <f t="shared" si="158"/>
        <v>6</v>
      </c>
      <c r="M171" s="19">
        <f t="shared" si="159"/>
        <v>11.585237152235701</v>
      </c>
      <c r="N171" s="19">
        <f t="shared" si="160"/>
        <v>13.04675131492673</v>
      </c>
      <c r="O171" s="19">
        <f t="shared" si="161"/>
        <v>1.0929310915664767</v>
      </c>
      <c r="P171" s="19">
        <f t="shared" si="162"/>
        <v>62.620338845385234</v>
      </c>
      <c r="Q171" s="19">
        <f t="shared" si="197"/>
        <v>97.428973683905539</v>
      </c>
      <c r="R171" s="19">
        <f t="shared" si="163"/>
        <v>-0.53278721449903388</v>
      </c>
      <c r="S171" s="19">
        <f t="shared" si="164"/>
        <v>0.27593075955094326</v>
      </c>
      <c r="T171" s="4" t="s">
        <v>0</v>
      </c>
      <c r="U171" s="4">
        <f t="shared" si="165"/>
        <v>2601</v>
      </c>
      <c r="V171" s="19">
        <f t="shared" si="139"/>
        <v>255.26721278550076</v>
      </c>
      <c r="W171" s="19">
        <f t="shared" si="140"/>
        <v>35.818740437641516</v>
      </c>
      <c r="X171" s="8">
        <f t="shared" si="166"/>
        <v>5</v>
      </c>
      <c r="Y171" s="4">
        <f t="shared" si="141"/>
        <v>12</v>
      </c>
      <c r="Z171" s="8">
        <f t="shared" si="167"/>
        <v>1014.3</v>
      </c>
      <c r="AA171" s="4">
        <f t="shared" si="168"/>
        <v>0</v>
      </c>
      <c r="AB171" s="4">
        <f t="shared" si="169"/>
        <v>0</v>
      </c>
      <c r="AC171" s="4" t="str">
        <f t="shared" si="170"/>
        <v>G0</v>
      </c>
      <c r="AD171" s="4">
        <f t="shared" si="171"/>
        <v>0</v>
      </c>
      <c r="AE171" s="4">
        <f t="shared" si="172"/>
        <v>14.299999999999965</v>
      </c>
      <c r="AF171" s="19">
        <f t="shared" si="173"/>
        <v>255.79999999999978</v>
      </c>
      <c r="AG171" s="19">
        <f t="shared" si="174"/>
        <v>0.85999999999999277</v>
      </c>
      <c r="AH171" s="19">
        <f t="shared" si="175"/>
        <v>0.68799999999999428</v>
      </c>
      <c r="AI171" s="19">
        <f t="shared" si="176"/>
        <v>255.79999999999978</v>
      </c>
      <c r="AJ171" s="19">
        <f t="shared" si="177"/>
        <v>35.54280967809057</v>
      </c>
      <c r="AK171" s="19">
        <f t="shared" si="178"/>
        <v>0.16000000000000003</v>
      </c>
      <c r="AL171" s="19">
        <f t="shared" si="179"/>
        <v>6</v>
      </c>
      <c r="AM171" s="19">
        <f t="shared" si="180"/>
        <v>11.585237152235701</v>
      </c>
      <c r="AN171" s="19">
        <f t="shared" si="181"/>
        <v>13.04675131492673</v>
      </c>
      <c r="AO171" s="19">
        <f t="shared" si="182"/>
        <v>1.0929310915664767</v>
      </c>
      <c r="AP171" s="19">
        <f t="shared" si="183"/>
        <v>62.620338845385234</v>
      </c>
      <c r="AQ171" s="19">
        <f t="shared" si="198"/>
        <v>97.428973683905539</v>
      </c>
      <c r="AR171" s="19">
        <f t="shared" si="184"/>
        <v>0.53278721449903388</v>
      </c>
      <c r="AS171" s="19">
        <f t="shared" si="185"/>
        <v>-0.27593075955094326</v>
      </c>
      <c r="AT171" s="4" t="s">
        <v>0</v>
      </c>
      <c r="AU171" s="4">
        <f t="shared" si="186"/>
        <v>2602</v>
      </c>
      <c r="AV171" s="19">
        <f t="shared" si="142"/>
        <v>256.33278721449881</v>
      </c>
      <c r="AW171" s="19">
        <f t="shared" si="143"/>
        <v>35.266878918539625</v>
      </c>
      <c r="AX171" s="8">
        <f t="shared" si="187"/>
        <v>5</v>
      </c>
      <c r="AY171" s="4">
        <f t="shared" si="144"/>
        <v>12</v>
      </c>
      <c r="AZ171" s="8">
        <f t="shared" si="188"/>
        <v>1014.3</v>
      </c>
      <c r="BA171" s="4">
        <f t="shared" si="189"/>
        <v>0</v>
      </c>
      <c r="BB171" s="4">
        <f t="shared" si="190"/>
        <v>0</v>
      </c>
      <c r="BC171" s="4" t="str">
        <f t="shared" si="191"/>
        <v>G0</v>
      </c>
      <c r="BD171" s="4">
        <f t="shared" si="192"/>
        <v>0</v>
      </c>
      <c r="BE171" s="19">
        <f t="shared" si="145"/>
        <v>35.861522844351995</v>
      </c>
      <c r="BF171" s="19">
        <f t="shared" si="193"/>
        <v>2578.4597004525899</v>
      </c>
      <c r="BG171" s="19">
        <f t="shared" si="194"/>
        <v>-174.40626924211233</v>
      </c>
      <c r="BH171" s="1" t="str">
        <f t="shared" si="146"/>
        <v>T,2601,255.3,35.8,5,12,1014.3,0,0,G0,0</v>
      </c>
      <c r="BI171" s="1" t="str">
        <f t="shared" si="147"/>
        <v>T,2602,256.3,35.3,5,12,1014.3,0,0,G0,0</v>
      </c>
      <c r="BJ171" s="1" t="str">
        <f t="shared" si="195"/>
        <v>T,2601,255.3,35.8,5,12,1014.3,0,0,G0,0|T,2602,256.3,35.3,5,12,1014.3,0,0,G0,0|</v>
      </c>
      <c r="BK171" s="1" t="str">
        <f t="shared" si="148"/>
        <v>255.8,35.5,5.0,13.0,0.0,97.4,62.6,97.4</v>
      </c>
      <c r="BR171" s="108"/>
      <c r="BS171" s="108"/>
    </row>
    <row r="172" spans="1:71" x14ac:dyDescent="0.2">
      <c r="A172" s="4">
        <f t="shared" si="196"/>
        <v>14.399999999999965</v>
      </c>
      <c r="B172" s="4">
        <f t="shared" si="149"/>
        <v>143.99999999999963</v>
      </c>
      <c r="C172" s="4">
        <f t="shared" si="150"/>
        <v>1</v>
      </c>
      <c r="D172" s="4">
        <v>1</v>
      </c>
      <c r="E172" s="4">
        <f t="shared" si="151"/>
        <v>14.399999999999965</v>
      </c>
      <c r="F172" s="19">
        <f t="shared" si="152"/>
        <v>256.39999999999981</v>
      </c>
      <c r="G172" s="19">
        <f t="shared" si="153"/>
        <v>0.87999999999999368</v>
      </c>
      <c r="H172" s="19">
        <f t="shared" si="154"/>
        <v>0.70399999999999496</v>
      </c>
      <c r="I172" s="19">
        <f t="shared" si="155"/>
        <v>256.39999999999981</v>
      </c>
      <c r="J172" s="19">
        <f t="shared" si="156"/>
        <v>36.714283822739404</v>
      </c>
      <c r="K172" s="19">
        <f t="shared" si="157"/>
        <v>0.16000000000000003</v>
      </c>
      <c r="L172" s="19">
        <f t="shared" si="158"/>
        <v>6</v>
      </c>
      <c r="M172" s="19">
        <f t="shared" si="159"/>
        <v>11.836579842846225</v>
      </c>
      <c r="N172" s="19">
        <f t="shared" si="160"/>
        <v>13.27044167976611</v>
      </c>
      <c r="O172" s="19">
        <f t="shared" si="161"/>
        <v>1.1016414342188245</v>
      </c>
      <c r="P172" s="19">
        <f t="shared" si="162"/>
        <v>63.119404717477551</v>
      </c>
      <c r="Q172" s="19">
        <f t="shared" si="197"/>
        <v>98.600447828554366</v>
      </c>
      <c r="R172" s="19">
        <f t="shared" si="163"/>
        <v>-0.53517042439787921</v>
      </c>
      <c r="S172" s="19">
        <f t="shared" si="164"/>
        <v>0.27127959165737808</v>
      </c>
      <c r="T172" s="4" t="s">
        <v>0</v>
      </c>
      <c r="U172" s="4">
        <f t="shared" si="165"/>
        <v>2601</v>
      </c>
      <c r="V172" s="19">
        <f t="shared" si="139"/>
        <v>255.86482957560193</v>
      </c>
      <c r="W172" s="19">
        <f t="shared" si="140"/>
        <v>36.985563414396779</v>
      </c>
      <c r="X172" s="8">
        <f t="shared" si="166"/>
        <v>5</v>
      </c>
      <c r="Y172" s="4">
        <f t="shared" si="141"/>
        <v>12</v>
      </c>
      <c r="Z172" s="8">
        <f t="shared" si="167"/>
        <v>1014.4</v>
      </c>
      <c r="AA172" s="4">
        <f t="shared" si="168"/>
        <v>0</v>
      </c>
      <c r="AB172" s="4">
        <f t="shared" si="169"/>
        <v>0</v>
      </c>
      <c r="AC172" s="4" t="str">
        <f t="shared" si="170"/>
        <v>G0</v>
      </c>
      <c r="AD172" s="4">
        <f t="shared" si="171"/>
        <v>0</v>
      </c>
      <c r="AE172" s="4">
        <f t="shared" si="172"/>
        <v>14.399999999999965</v>
      </c>
      <c r="AF172" s="19">
        <f t="shared" si="173"/>
        <v>256.39999999999981</v>
      </c>
      <c r="AG172" s="19">
        <f t="shared" si="174"/>
        <v>0.87999999999999368</v>
      </c>
      <c r="AH172" s="19">
        <f t="shared" si="175"/>
        <v>0.70399999999999496</v>
      </c>
      <c r="AI172" s="19">
        <f t="shared" si="176"/>
        <v>256.39999999999981</v>
      </c>
      <c r="AJ172" s="19">
        <f t="shared" si="177"/>
        <v>36.714283822739404</v>
      </c>
      <c r="AK172" s="19">
        <f t="shared" si="178"/>
        <v>0.16000000000000003</v>
      </c>
      <c r="AL172" s="19">
        <f t="shared" si="179"/>
        <v>6</v>
      </c>
      <c r="AM172" s="19">
        <f t="shared" si="180"/>
        <v>11.836579842846225</v>
      </c>
      <c r="AN172" s="19">
        <f t="shared" si="181"/>
        <v>13.27044167976611</v>
      </c>
      <c r="AO172" s="19">
        <f t="shared" si="182"/>
        <v>1.1016414342188245</v>
      </c>
      <c r="AP172" s="19">
        <f t="shared" si="183"/>
        <v>63.119404717477551</v>
      </c>
      <c r="AQ172" s="19">
        <f t="shared" si="198"/>
        <v>98.600447828554366</v>
      </c>
      <c r="AR172" s="19">
        <f t="shared" si="184"/>
        <v>0.53517042439787921</v>
      </c>
      <c r="AS172" s="19">
        <f t="shared" si="185"/>
        <v>-0.27127959165737808</v>
      </c>
      <c r="AT172" s="4" t="s">
        <v>0</v>
      </c>
      <c r="AU172" s="4">
        <f t="shared" si="186"/>
        <v>2602</v>
      </c>
      <c r="AV172" s="19">
        <f t="shared" si="142"/>
        <v>256.93517042439771</v>
      </c>
      <c r="AW172" s="19">
        <f t="shared" si="143"/>
        <v>36.443004231082028</v>
      </c>
      <c r="AX172" s="8">
        <f t="shared" si="187"/>
        <v>5</v>
      </c>
      <c r="AY172" s="4">
        <f t="shared" si="144"/>
        <v>12</v>
      </c>
      <c r="AZ172" s="8">
        <f t="shared" si="188"/>
        <v>1014.4</v>
      </c>
      <c r="BA172" s="4">
        <f t="shared" si="189"/>
        <v>0</v>
      </c>
      <c r="BB172" s="4">
        <f t="shared" si="190"/>
        <v>0</v>
      </c>
      <c r="BC172" s="4" t="str">
        <f t="shared" si="191"/>
        <v>G0</v>
      </c>
      <c r="BD172" s="4">
        <f t="shared" si="192"/>
        <v>0</v>
      </c>
      <c r="BE172" s="19">
        <f t="shared" si="145"/>
        <v>37.017850637137052</v>
      </c>
      <c r="BF172" s="19">
        <f t="shared" si="193"/>
        <v>2577.3572491971945</v>
      </c>
      <c r="BG172" s="19">
        <f t="shared" si="194"/>
        <v>-174.39041339096261</v>
      </c>
      <c r="BH172" s="1" t="str">
        <f t="shared" si="146"/>
        <v>T,2601,255.9,37.0,5,12,1014.4,0,0,G0,0</v>
      </c>
      <c r="BI172" s="1" t="str">
        <f t="shared" si="147"/>
        <v>T,2602,256.9,36.4,5,12,1014.4,0,0,G0,0</v>
      </c>
      <c r="BJ172" s="1" t="str">
        <f t="shared" si="195"/>
        <v>T,2601,255.9,37.0,5,12,1014.4,0,0,G0,0|T,2602,256.9,36.4,5,12,1014.4,0,0,G0,0|</v>
      </c>
      <c r="BK172" s="1" t="str">
        <f t="shared" si="148"/>
        <v>256.4,36.7,5.0,13.3,0.0,98.6,63.1,98.6</v>
      </c>
      <c r="BR172" s="108"/>
      <c r="BS172" s="108"/>
    </row>
    <row r="173" spans="1:71" x14ac:dyDescent="0.2">
      <c r="A173" s="4">
        <f t="shared" si="196"/>
        <v>14.499999999999964</v>
      </c>
      <c r="B173" s="4">
        <f t="shared" si="149"/>
        <v>144.99999999999963</v>
      </c>
      <c r="C173" s="4">
        <f t="shared" si="150"/>
        <v>1</v>
      </c>
      <c r="D173" s="4">
        <v>1</v>
      </c>
      <c r="E173" s="4">
        <f t="shared" si="151"/>
        <v>14.499999999999964</v>
      </c>
      <c r="F173" s="19">
        <f t="shared" si="152"/>
        <v>256.99999999999977</v>
      </c>
      <c r="G173" s="19">
        <f t="shared" si="153"/>
        <v>0.89999999999999281</v>
      </c>
      <c r="H173" s="19">
        <f t="shared" si="154"/>
        <v>0.71999999999999431</v>
      </c>
      <c r="I173" s="19">
        <f t="shared" si="155"/>
        <v>256.99999999999977</v>
      </c>
      <c r="J173" s="19">
        <f t="shared" si="156"/>
        <v>37.908560908942931</v>
      </c>
      <c r="K173" s="19">
        <f t="shared" si="157"/>
        <v>0.16000000000000003</v>
      </c>
      <c r="L173" s="19">
        <f t="shared" si="158"/>
        <v>6</v>
      </c>
      <c r="M173" s="19">
        <f t="shared" si="159"/>
        <v>12.040985392578499</v>
      </c>
      <c r="N173" s="19">
        <f t="shared" si="160"/>
        <v>13.453078800939538</v>
      </c>
      <c r="O173" s="19">
        <f t="shared" si="161"/>
        <v>1.108511173981253</v>
      </c>
      <c r="P173" s="19">
        <f t="shared" si="162"/>
        <v>63.513011812217911</v>
      </c>
      <c r="Q173" s="19">
        <f t="shared" si="197"/>
        <v>99.794724914757893</v>
      </c>
      <c r="R173" s="19">
        <f t="shared" si="163"/>
        <v>-0.53702140175099156</v>
      </c>
      <c r="S173" s="19">
        <f t="shared" si="164"/>
        <v>0.26759673776300064</v>
      </c>
      <c r="T173" s="4" t="s">
        <v>0</v>
      </c>
      <c r="U173" s="4">
        <f t="shared" si="165"/>
        <v>2601</v>
      </c>
      <c r="V173" s="19">
        <f t="shared" si="139"/>
        <v>256.46297859824875</v>
      </c>
      <c r="W173" s="19">
        <f t="shared" si="140"/>
        <v>38.176157646705931</v>
      </c>
      <c r="X173" s="8">
        <f t="shared" si="166"/>
        <v>5</v>
      </c>
      <c r="Y173" s="4">
        <f t="shared" si="141"/>
        <v>12</v>
      </c>
      <c r="Z173" s="8">
        <f t="shared" si="167"/>
        <v>1014.5</v>
      </c>
      <c r="AA173" s="4">
        <f t="shared" si="168"/>
        <v>0</v>
      </c>
      <c r="AB173" s="4">
        <f t="shared" si="169"/>
        <v>0</v>
      </c>
      <c r="AC173" s="4" t="str">
        <f t="shared" si="170"/>
        <v>G0</v>
      </c>
      <c r="AD173" s="4">
        <f t="shared" si="171"/>
        <v>0</v>
      </c>
      <c r="AE173" s="4">
        <f t="shared" si="172"/>
        <v>14.499999999999964</v>
      </c>
      <c r="AF173" s="19">
        <f t="shared" si="173"/>
        <v>256.99999999999977</v>
      </c>
      <c r="AG173" s="19">
        <f t="shared" si="174"/>
        <v>0.89999999999999281</v>
      </c>
      <c r="AH173" s="19">
        <f t="shared" si="175"/>
        <v>0.71999999999999431</v>
      </c>
      <c r="AI173" s="19">
        <f t="shared" si="176"/>
        <v>256.99999999999977</v>
      </c>
      <c r="AJ173" s="19">
        <f t="shared" si="177"/>
        <v>37.908560908942931</v>
      </c>
      <c r="AK173" s="19">
        <f t="shared" si="178"/>
        <v>0.16000000000000003</v>
      </c>
      <c r="AL173" s="19">
        <f t="shared" si="179"/>
        <v>6</v>
      </c>
      <c r="AM173" s="19">
        <f t="shared" si="180"/>
        <v>12.040985392578499</v>
      </c>
      <c r="AN173" s="19">
        <f t="shared" si="181"/>
        <v>13.453078800939538</v>
      </c>
      <c r="AO173" s="19">
        <f t="shared" si="182"/>
        <v>1.108511173981253</v>
      </c>
      <c r="AP173" s="19">
        <f t="shared" si="183"/>
        <v>63.513011812217911</v>
      </c>
      <c r="AQ173" s="19">
        <f t="shared" si="198"/>
        <v>99.794724914757893</v>
      </c>
      <c r="AR173" s="19">
        <f t="shared" si="184"/>
        <v>0.53702140175099156</v>
      </c>
      <c r="AS173" s="19">
        <f t="shared" si="185"/>
        <v>-0.26759673776300064</v>
      </c>
      <c r="AT173" s="4" t="s">
        <v>0</v>
      </c>
      <c r="AU173" s="4">
        <f t="shared" si="186"/>
        <v>2602</v>
      </c>
      <c r="AV173" s="19">
        <f t="shared" si="142"/>
        <v>257.53702140175079</v>
      </c>
      <c r="AW173" s="19">
        <f t="shared" si="143"/>
        <v>37.640964171179931</v>
      </c>
      <c r="AX173" s="8">
        <f t="shared" si="187"/>
        <v>5</v>
      </c>
      <c r="AY173" s="4">
        <f t="shared" si="144"/>
        <v>12</v>
      </c>
      <c r="AZ173" s="8">
        <f t="shared" si="188"/>
        <v>1014.5</v>
      </c>
      <c r="BA173" s="4">
        <f t="shared" si="189"/>
        <v>0</v>
      </c>
      <c r="BB173" s="4">
        <f t="shared" si="190"/>
        <v>0</v>
      </c>
      <c r="BC173" s="4" t="str">
        <f t="shared" si="191"/>
        <v>G0</v>
      </c>
      <c r="BD173" s="4">
        <f t="shared" si="192"/>
        <v>0</v>
      </c>
      <c r="BE173" s="19">
        <f t="shared" si="145"/>
        <v>38.197636716113401</v>
      </c>
      <c r="BF173" s="19">
        <f t="shared" si="193"/>
        <v>2576.2312865497297</v>
      </c>
      <c r="BG173" s="19">
        <f t="shared" si="194"/>
        <v>-174.37450392710014</v>
      </c>
      <c r="BH173" s="1" t="str">
        <f t="shared" si="146"/>
        <v>T,2601,256.5,38.2,5,12,1014.5,0,0,G0,0</v>
      </c>
      <c r="BI173" s="1" t="str">
        <f t="shared" si="147"/>
        <v>T,2602,257.5,37.6,5,12,1014.5,0,0,G0,0</v>
      </c>
      <c r="BJ173" s="1" t="str">
        <f t="shared" si="195"/>
        <v>T,2601,256.5,38.2,5,12,1014.5,0,0,G0,0|T,2602,257.5,37.6,5,12,1014.5,0,0,G0,0|</v>
      </c>
      <c r="BK173" s="1" t="str">
        <f t="shared" si="148"/>
        <v>257.0,37.9,5.0,13.5,0.0,99.8,63.5,99.8</v>
      </c>
      <c r="BR173" s="108"/>
      <c r="BS173" s="108"/>
    </row>
    <row r="174" spans="1:71" x14ac:dyDescent="0.2">
      <c r="A174" s="4">
        <f t="shared" si="196"/>
        <v>14.599999999999964</v>
      </c>
      <c r="B174" s="4">
        <f t="shared" si="149"/>
        <v>145.99999999999963</v>
      </c>
      <c r="C174" s="4">
        <f t="shared" si="150"/>
        <v>1</v>
      </c>
      <c r="D174" s="4">
        <v>1</v>
      </c>
      <c r="E174" s="4">
        <f t="shared" si="151"/>
        <v>14.599999999999964</v>
      </c>
      <c r="F174" s="19">
        <f t="shared" si="152"/>
        <v>257.5999999999998</v>
      </c>
      <c r="G174" s="19">
        <f t="shared" si="153"/>
        <v>0.91999999999999327</v>
      </c>
      <c r="H174" s="19">
        <f t="shared" si="154"/>
        <v>0.73599999999999466</v>
      </c>
      <c r="I174" s="19">
        <f t="shared" si="155"/>
        <v>257.5999999999998</v>
      </c>
      <c r="J174" s="19">
        <f t="shared" si="156"/>
        <v>39.120856606608065</v>
      </c>
      <c r="K174" s="19">
        <f t="shared" si="157"/>
        <v>0.16000000000000003</v>
      </c>
      <c r="L174" s="19">
        <f t="shared" si="158"/>
        <v>6</v>
      </c>
      <c r="M174" s="19">
        <f t="shared" si="159"/>
        <v>12.196667535029963</v>
      </c>
      <c r="N174" s="19">
        <f t="shared" si="160"/>
        <v>13.592597211719838</v>
      </c>
      <c r="O174" s="19">
        <f t="shared" si="161"/>
        <v>1.1136193729487982</v>
      </c>
      <c r="P174" s="19">
        <f t="shared" si="162"/>
        <v>63.805690053971333</v>
      </c>
      <c r="Q174" s="19">
        <f t="shared" si="197"/>
        <v>101.00702061242302</v>
      </c>
      <c r="R174" s="19">
        <f t="shared" si="163"/>
        <v>-0.5383813267642652</v>
      </c>
      <c r="S174" s="19">
        <f t="shared" si="164"/>
        <v>0.26485004623663827</v>
      </c>
      <c r="T174" s="4" t="s">
        <v>0</v>
      </c>
      <c r="U174" s="4">
        <f t="shared" si="165"/>
        <v>2601</v>
      </c>
      <c r="V174" s="19">
        <f t="shared" si="139"/>
        <v>257.06161867323556</v>
      </c>
      <c r="W174" s="19">
        <f t="shared" si="140"/>
        <v>39.385706652844704</v>
      </c>
      <c r="X174" s="8">
        <f t="shared" si="166"/>
        <v>5</v>
      </c>
      <c r="Y174" s="4">
        <f t="shared" si="141"/>
        <v>12</v>
      </c>
      <c r="Z174" s="8">
        <f t="shared" si="167"/>
        <v>1014.5999999999999</v>
      </c>
      <c r="AA174" s="4">
        <f t="shared" si="168"/>
        <v>0</v>
      </c>
      <c r="AB174" s="4">
        <f t="shared" si="169"/>
        <v>0</v>
      </c>
      <c r="AC174" s="4" t="str">
        <f t="shared" si="170"/>
        <v>G0</v>
      </c>
      <c r="AD174" s="4">
        <f t="shared" si="171"/>
        <v>0</v>
      </c>
      <c r="AE174" s="4">
        <f t="shared" si="172"/>
        <v>14.599999999999964</v>
      </c>
      <c r="AF174" s="19">
        <f t="shared" si="173"/>
        <v>257.5999999999998</v>
      </c>
      <c r="AG174" s="19">
        <f t="shared" si="174"/>
        <v>0.91999999999999327</v>
      </c>
      <c r="AH174" s="19">
        <f t="shared" si="175"/>
        <v>0.73599999999999466</v>
      </c>
      <c r="AI174" s="19">
        <f t="shared" si="176"/>
        <v>257.5999999999998</v>
      </c>
      <c r="AJ174" s="19">
        <f t="shared" si="177"/>
        <v>39.120856606608065</v>
      </c>
      <c r="AK174" s="19">
        <f t="shared" si="178"/>
        <v>0.16000000000000003</v>
      </c>
      <c r="AL174" s="19">
        <f t="shared" si="179"/>
        <v>6</v>
      </c>
      <c r="AM174" s="19">
        <f t="shared" si="180"/>
        <v>12.196667535029963</v>
      </c>
      <c r="AN174" s="19">
        <f t="shared" si="181"/>
        <v>13.592597211719838</v>
      </c>
      <c r="AO174" s="19">
        <f t="shared" si="182"/>
        <v>1.1136193729487982</v>
      </c>
      <c r="AP174" s="19">
        <f t="shared" si="183"/>
        <v>63.805690053971333</v>
      </c>
      <c r="AQ174" s="19">
        <f t="shared" si="198"/>
        <v>101.00702061242302</v>
      </c>
      <c r="AR174" s="19">
        <f t="shared" si="184"/>
        <v>0.5383813267642652</v>
      </c>
      <c r="AS174" s="19">
        <f t="shared" si="185"/>
        <v>-0.26485004623663827</v>
      </c>
      <c r="AT174" s="4" t="s">
        <v>0</v>
      </c>
      <c r="AU174" s="4">
        <f t="shared" si="186"/>
        <v>2602</v>
      </c>
      <c r="AV174" s="19">
        <f t="shared" si="142"/>
        <v>258.13838132676403</v>
      </c>
      <c r="AW174" s="19">
        <f t="shared" si="143"/>
        <v>38.856006560371426</v>
      </c>
      <c r="AX174" s="8">
        <f t="shared" si="187"/>
        <v>5</v>
      </c>
      <c r="AY174" s="4">
        <f t="shared" si="144"/>
        <v>12</v>
      </c>
      <c r="AZ174" s="8">
        <f t="shared" si="188"/>
        <v>1014.5999999999999</v>
      </c>
      <c r="BA174" s="4">
        <f t="shared" si="189"/>
        <v>0</v>
      </c>
      <c r="BB174" s="4">
        <f t="shared" si="190"/>
        <v>0</v>
      </c>
      <c r="BC174" s="4" t="str">
        <f t="shared" si="191"/>
        <v>G0</v>
      </c>
      <c r="BD174" s="4">
        <f t="shared" si="192"/>
        <v>0</v>
      </c>
      <c r="BE174" s="19">
        <f t="shared" si="145"/>
        <v>39.396115893837496</v>
      </c>
      <c r="BF174" s="19">
        <f t="shared" si="193"/>
        <v>2575.0866114691894</v>
      </c>
      <c r="BG174" s="19">
        <f t="shared" si="194"/>
        <v>-174.35854996621842</v>
      </c>
      <c r="BH174" s="1" t="str">
        <f t="shared" si="146"/>
        <v>T,2601,257.1,39.4,5,12,1014.6,0,0,G0,0</v>
      </c>
      <c r="BI174" s="1" t="str">
        <f t="shared" si="147"/>
        <v>T,2602,258.1,38.9,5,12,1014.6,0,0,G0,0</v>
      </c>
      <c r="BJ174" s="1" t="str">
        <f t="shared" si="195"/>
        <v>T,2601,257.1,39.4,5,12,1014.6,0,0,G0,0|T,2602,258.1,38.9,5,12,1014.6,0,0,G0,0|</v>
      </c>
      <c r="BK174" s="1" t="str">
        <f t="shared" si="148"/>
        <v>257.6,39.1,5.0,13.6,0.0,101.0,63.8,101.0</v>
      </c>
      <c r="BR174" s="108"/>
      <c r="BS174" s="108"/>
    </row>
    <row r="175" spans="1:71" x14ac:dyDescent="0.2">
      <c r="A175" s="4">
        <f t="shared" si="196"/>
        <v>14.699999999999964</v>
      </c>
      <c r="B175" s="4">
        <f t="shared" si="149"/>
        <v>146.99999999999963</v>
      </c>
      <c r="C175" s="4">
        <f t="shared" si="150"/>
        <v>1</v>
      </c>
      <c r="D175" s="4">
        <v>1</v>
      </c>
      <c r="E175" s="4">
        <f t="shared" si="151"/>
        <v>14.699999999999964</v>
      </c>
      <c r="F175" s="19">
        <f t="shared" si="152"/>
        <v>258.19999999999982</v>
      </c>
      <c r="G175" s="19">
        <f t="shared" si="153"/>
        <v>0.93999999999999417</v>
      </c>
      <c r="H175" s="19">
        <f t="shared" si="154"/>
        <v>0.75199999999999534</v>
      </c>
      <c r="I175" s="19">
        <f t="shared" si="155"/>
        <v>258.19999999999982</v>
      </c>
      <c r="J175" s="19">
        <f t="shared" si="156"/>
        <v>40.346215997351948</v>
      </c>
      <c r="K175" s="19">
        <f t="shared" si="157"/>
        <v>0.16000000000000003</v>
      </c>
      <c r="L175" s="19">
        <f t="shared" si="158"/>
        <v>6</v>
      </c>
      <c r="M175" s="19">
        <f t="shared" si="159"/>
        <v>12.302003003121923</v>
      </c>
      <c r="N175" s="19">
        <f t="shared" si="160"/>
        <v>13.687193937722254</v>
      </c>
      <c r="O175" s="19">
        <f t="shared" si="161"/>
        <v>1.1170164848015018</v>
      </c>
      <c r="P175" s="19">
        <f t="shared" si="162"/>
        <v>64.000330225665124</v>
      </c>
      <c r="Q175" s="19">
        <f t="shared" si="197"/>
        <v>102.2323800031669</v>
      </c>
      <c r="R175" s="19">
        <f t="shared" si="163"/>
        <v>-0.53927794370841597</v>
      </c>
      <c r="S175" s="19">
        <f t="shared" si="164"/>
        <v>0.26301957993583386</v>
      </c>
      <c r="T175" s="4" t="s">
        <v>0</v>
      </c>
      <c r="U175" s="4">
        <f t="shared" si="165"/>
        <v>2601</v>
      </c>
      <c r="V175" s="19">
        <f t="shared" si="139"/>
        <v>257.66072205629138</v>
      </c>
      <c r="W175" s="19">
        <f t="shared" si="140"/>
        <v>40.609235577287784</v>
      </c>
      <c r="X175" s="8">
        <f t="shared" si="166"/>
        <v>5</v>
      </c>
      <c r="Y175" s="4">
        <f t="shared" si="141"/>
        <v>12</v>
      </c>
      <c r="Z175" s="8">
        <f t="shared" si="167"/>
        <v>1014.6999999999999</v>
      </c>
      <c r="AA175" s="4">
        <f t="shared" si="168"/>
        <v>0</v>
      </c>
      <c r="AB175" s="4">
        <f t="shared" si="169"/>
        <v>0</v>
      </c>
      <c r="AC175" s="4" t="str">
        <f t="shared" si="170"/>
        <v>G0</v>
      </c>
      <c r="AD175" s="4">
        <f t="shared" si="171"/>
        <v>0</v>
      </c>
      <c r="AE175" s="4">
        <f t="shared" si="172"/>
        <v>14.699999999999964</v>
      </c>
      <c r="AF175" s="19">
        <f t="shared" si="173"/>
        <v>258.19999999999982</v>
      </c>
      <c r="AG175" s="19">
        <f t="shared" si="174"/>
        <v>0.93999999999999417</v>
      </c>
      <c r="AH175" s="19">
        <f t="shared" si="175"/>
        <v>0.75199999999999534</v>
      </c>
      <c r="AI175" s="19">
        <f t="shared" si="176"/>
        <v>258.19999999999982</v>
      </c>
      <c r="AJ175" s="19">
        <f t="shared" si="177"/>
        <v>40.346215997351948</v>
      </c>
      <c r="AK175" s="19">
        <f t="shared" si="178"/>
        <v>0.16000000000000003</v>
      </c>
      <c r="AL175" s="19">
        <f t="shared" si="179"/>
        <v>6</v>
      </c>
      <c r="AM175" s="19">
        <f t="shared" si="180"/>
        <v>12.302003003121923</v>
      </c>
      <c r="AN175" s="19">
        <f t="shared" si="181"/>
        <v>13.687193937722254</v>
      </c>
      <c r="AO175" s="19">
        <f t="shared" si="182"/>
        <v>1.1170164848015018</v>
      </c>
      <c r="AP175" s="19">
        <f t="shared" si="183"/>
        <v>64.000330225665124</v>
      </c>
      <c r="AQ175" s="19">
        <f t="shared" si="198"/>
        <v>102.2323800031669</v>
      </c>
      <c r="AR175" s="19">
        <f t="shared" si="184"/>
        <v>0.53927794370841597</v>
      </c>
      <c r="AS175" s="19">
        <f t="shared" si="185"/>
        <v>-0.26301957993583386</v>
      </c>
      <c r="AT175" s="4" t="s">
        <v>0</v>
      </c>
      <c r="AU175" s="4">
        <f t="shared" si="186"/>
        <v>2602</v>
      </c>
      <c r="AV175" s="19">
        <f t="shared" si="142"/>
        <v>258.73927794370826</v>
      </c>
      <c r="AW175" s="19">
        <f t="shared" si="143"/>
        <v>40.083196417416112</v>
      </c>
      <c r="AX175" s="8">
        <f t="shared" si="187"/>
        <v>5</v>
      </c>
      <c r="AY175" s="4">
        <f t="shared" si="144"/>
        <v>12</v>
      </c>
      <c r="AZ175" s="8">
        <f t="shared" si="188"/>
        <v>1014.6999999999999</v>
      </c>
      <c r="BA175" s="4">
        <f t="shared" si="189"/>
        <v>0</v>
      </c>
      <c r="BB175" s="4">
        <f t="shared" si="190"/>
        <v>0</v>
      </c>
      <c r="BC175" s="4" t="str">
        <f t="shared" si="191"/>
        <v>G0</v>
      </c>
      <c r="BD175" s="4">
        <f t="shared" si="192"/>
        <v>0</v>
      </c>
      <c r="BE175" s="19">
        <f t="shared" si="145"/>
        <v>40.608343430701851</v>
      </c>
      <c r="BF175" s="19">
        <f t="shared" si="193"/>
        <v>2573.9281787263144</v>
      </c>
      <c r="BG175" s="19">
        <f t="shared" si="194"/>
        <v>-174.34256140207498</v>
      </c>
      <c r="BH175" s="1" t="str">
        <f t="shared" si="146"/>
        <v>T,2601,257.7,40.6,5,12,1014.7,0,0,G0,0</v>
      </c>
      <c r="BI175" s="1" t="str">
        <f t="shared" si="147"/>
        <v>T,2602,258.7,40.1,5,12,1014.7,0,0,G0,0</v>
      </c>
      <c r="BJ175" s="1" t="str">
        <f t="shared" si="195"/>
        <v>T,2601,257.7,40.6,5,12,1014.7,0,0,G0,0|T,2602,258.7,40.1,5,12,1014.7,0,0,G0,0|</v>
      </c>
      <c r="BK175" s="1" t="str">
        <f t="shared" si="148"/>
        <v>258.2,40.3,5.0,13.7,0.0,102.2,64.0,102.2</v>
      </c>
      <c r="BR175" s="108"/>
      <c r="BS175" s="108"/>
    </row>
    <row r="176" spans="1:71" x14ac:dyDescent="0.2">
      <c r="A176" s="4">
        <f t="shared" si="196"/>
        <v>14.799999999999963</v>
      </c>
      <c r="B176" s="4">
        <f t="shared" si="149"/>
        <v>147.99999999999963</v>
      </c>
      <c r="C176" s="4">
        <f t="shared" si="150"/>
        <v>1</v>
      </c>
      <c r="D176" s="4">
        <v>1</v>
      </c>
      <c r="E176" s="4">
        <f t="shared" si="151"/>
        <v>14.799999999999963</v>
      </c>
      <c r="F176" s="19">
        <f t="shared" si="152"/>
        <v>258.79999999999978</v>
      </c>
      <c r="G176" s="19">
        <f t="shared" si="153"/>
        <v>0.9599999999999933</v>
      </c>
      <c r="H176" s="19">
        <f t="shared" si="154"/>
        <v>0.76799999999999469</v>
      </c>
      <c r="I176" s="19">
        <f t="shared" si="155"/>
        <v>258.79999999999978</v>
      </c>
      <c r="J176" s="19">
        <f t="shared" si="156"/>
        <v>41.579530549087977</v>
      </c>
      <c r="K176" s="19">
        <f t="shared" si="157"/>
        <v>0.16000000000000003</v>
      </c>
      <c r="L176" s="19">
        <f t="shared" si="158"/>
        <v>6</v>
      </c>
      <c r="M176" s="19">
        <f t="shared" si="159"/>
        <v>12.355545071775756</v>
      </c>
      <c r="N176" s="19">
        <f t="shared" si="160"/>
        <v>13.735337419251199</v>
      </c>
      <c r="O176" s="19">
        <f t="shared" si="161"/>
        <v>1.118725291173218</v>
      </c>
      <c r="P176" s="19">
        <f t="shared" si="162"/>
        <v>64.098237618769517</v>
      </c>
      <c r="Q176" s="19">
        <f t="shared" si="197"/>
        <v>103.46569455490292</v>
      </c>
      <c r="R176" s="19">
        <f t="shared" si="163"/>
        <v>-0.53972660567297526</v>
      </c>
      <c r="S176" s="19">
        <f t="shared" si="164"/>
        <v>0.26209767478695534</v>
      </c>
      <c r="T176" s="4" t="s">
        <v>0</v>
      </c>
      <c r="U176" s="4">
        <f t="shared" si="165"/>
        <v>2601</v>
      </c>
      <c r="V176" s="19">
        <f t="shared" si="139"/>
        <v>258.26027339432682</v>
      </c>
      <c r="W176" s="19">
        <f t="shared" si="140"/>
        <v>41.841628223874935</v>
      </c>
      <c r="X176" s="8">
        <f t="shared" si="166"/>
        <v>5</v>
      </c>
      <c r="Y176" s="4">
        <f t="shared" si="141"/>
        <v>12</v>
      </c>
      <c r="Z176" s="8">
        <f t="shared" si="167"/>
        <v>1014.8</v>
      </c>
      <c r="AA176" s="4">
        <f t="shared" si="168"/>
        <v>0</v>
      </c>
      <c r="AB176" s="4">
        <f t="shared" si="169"/>
        <v>0</v>
      </c>
      <c r="AC176" s="4" t="str">
        <f t="shared" si="170"/>
        <v>G0</v>
      </c>
      <c r="AD176" s="4">
        <f t="shared" si="171"/>
        <v>0</v>
      </c>
      <c r="AE176" s="4">
        <f t="shared" si="172"/>
        <v>14.799999999999963</v>
      </c>
      <c r="AF176" s="19">
        <f t="shared" si="173"/>
        <v>258.79999999999978</v>
      </c>
      <c r="AG176" s="19">
        <f t="shared" si="174"/>
        <v>0.9599999999999933</v>
      </c>
      <c r="AH176" s="19">
        <f t="shared" si="175"/>
        <v>0.76799999999999469</v>
      </c>
      <c r="AI176" s="19">
        <f t="shared" si="176"/>
        <v>258.79999999999978</v>
      </c>
      <c r="AJ176" s="19">
        <f t="shared" si="177"/>
        <v>41.579530549087977</v>
      </c>
      <c r="AK176" s="19">
        <f t="shared" si="178"/>
        <v>0.16000000000000003</v>
      </c>
      <c r="AL176" s="19">
        <f t="shared" si="179"/>
        <v>6</v>
      </c>
      <c r="AM176" s="19">
        <f t="shared" si="180"/>
        <v>12.355545071775756</v>
      </c>
      <c r="AN176" s="19">
        <f t="shared" si="181"/>
        <v>13.735337419251199</v>
      </c>
      <c r="AO176" s="19">
        <f t="shared" si="182"/>
        <v>1.118725291173218</v>
      </c>
      <c r="AP176" s="19">
        <f t="shared" si="183"/>
        <v>64.098237618769517</v>
      </c>
      <c r="AQ176" s="19">
        <f t="shared" si="198"/>
        <v>103.46569455490292</v>
      </c>
      <c r="AR176" s="19">
        <f t="shared" si="184"/>
        <v>0.53972660567297526</v>
      </c>
      <c r="AS176" s="19">
        <f t="shared" si="185"/>
        <v>-0.26209767478695534</v>
      </c>
      <c r="AT176" s="4" t="s">
        <v>0</v>
      </c>
      <c r="AU176" s="4">
        <f t="shared" si="186"/>
        <v>2602</v>
      </c>
      <c r="AV176" s="19">
        <f t="shared" si="142"/>
        <v>259.33972660567275</v>
      </c>
      <c r="AW176" s="19">
        <f t="shared" si="143"/>
        <v>41.317432874301019</v>
      </c>
      <c r="AX176" s="8">
        <f t="shared" si="187"/>
        <v>5</v>
      </c>
      <c r="AY176" s="4">
        <f t="shared" si="144"/>
        <v>12</v>
      </c>
      <c r="AZ176" s="8">
        <f t="shared" si="188"/>
        <v>1014.8</v>
      </c>
      <c r="BA176" s="4">
        <f t="shared" si="189"/>
        <v>0</v>
      </c>
      <c r="BB176" s="4">
        <f t="shared" si="190"/>
        <v>0</v>
      </c>
      <c r="BC176" s="4" t="str">
        <f t="shared" si="191"/>
        <v>G0</v>
      </c>
      <c r="BD176" s="4">
        <f t="shared" si="192"/>
        <v>0</v>
      </c>
      <c r="BE176" s="19">
        <f t="shared" si="145"/>
        <v>41.829213606124995</v>
      </c>
      <c r="BF176" s="19">
        <f t="shared" si="193"/>
        <v>2572.7610820099926</v>
      </c>
      <c r="BG176" s="19">
        <f t="shared" si="194"/>
        <v>-174.32654885378292</v>
      </c>
      <c r="BH176" s="1" t="str">
        <f t="shared" si="146"/>
        <v>T,2601,258.3,41.8,5,12,1014.8,0,0,G0,0</v>
      </c>
      <c r="BI176" s="1" t="str">
        <f t="shared" si="147"/>
        <v>T,2602,259.3,41.3,5,12,1014.8,0,0,G0,0</v>
      </c>
      <c r="BJ176" s="1" t="str">
        <f t="shared" si="195"/>
        <v>T,2601,258.3,41.8,5,12,1014.8,0,0,G0,0|T,2602,259.3,41.3,5,12,1014.8,0,0,G0,0|</v>
      </c>
      <c r="BK176" s="1" t="str">
        <f t="shared" si="148"/>
        <v>258.8,41.6,5.0,13.7,0.0,103.5,64.1,103.5</v>
      </c>
      <c r="BR176" s="108"/>
      <c r="BS176" s="108"/>
    </row>
    <row r="177" spans="1:71" x14ac:dyDescent="0.2">
      <c r="A177" s="4">
        <f t="shared" si="196"/>
        <v>14.899999999999963</v>
      </c>
      <c r="B177" s="4">
        <f t="shared" si="149"/>
        <v>148.99999999999963</v>
      </c>
      <c r="C177" s="4">
        <f t="shared" si="150"/>
        <v>1</v>
      </c>
      <c r="D177" s="4">
        <v>1</v>
      </c>
      <c r="E177" s="4">
        <f t="shared" si="151"/>
        <v>14.899999999999963</v>
      </c>
      <c r="F177" s="19">
        <f t="shared" si="152"/>
        <v>259.39999999999975</v>
      </c>
      <c r="G177" s="19">
        <f t="shared" si="153"/>
        <v>0.97999999999999154</v>
      </c>
      <c r="H177" s="19">
        <f t="shared" si="154"/>
        <v>0.78399999999999326</v>
      </c>
      <c r="I177" s="19">
        <f t="shared" si="155"/>
        <v>259.39999999999975</v>
      </c>
      <c r="J177" s="19">
        <f t="shared" si="156"/>
        <v>42.815556459761581</v>
      </c>
      <c r="K177" s="19">
        <f t="shared" si="157"/>
        <v>0.16000000000000003</v>
      </c>
      <c r="L177" s="19">
        <f t="shared" si="158"/>
        <v>6</v>
      </c>
      <c r="M177" s="19">
        <f t="shared" si="159"/>
        <v>12.356037398230216</v>
      </c>
      <c r="N177" s="19">
        <f t="shared" si="160"/>
        <v>13.735780290411745</v>
      </c>
      <c r="O177" s="19">
        <f t="shared" si="161"/>
        <v>1.118740948288701</v>
      </c>
      <c r="P177" s="19">
        <f t="shared" si="162"/>
        <v>64.099134705406044</v>
      </c>
      <c r="Q177" s="19">
        <f t="shared" si="197"/>
        <v>104.70172046557653</v>
      </c>
      <c r="R177" s="19">
        <f t="shared" si="163"/>
        <v>-0.53973070930038136</v>
      </c>
      <c r="S177" s="19">
        <f t="shared" si="164"/>
        <v>0.26208922419303537</v>
      </c>
      <c r="T177" s="4" t="s">
        <v>0</v>
      </c>
      <c r="U177" s="4">
        <f t="shared" si="165"/>
        <v>2601</v>
      </c>
      <c r="V177" s="19">
        <f t="shared" si="139"/>
        <v>258.86026929069936</v>
      </c>
      <c r="W177" s="19">
        <f t="shared" si="140"/>
        <v>43.077645683954614</v>
      </c>
      <c r="X177" s="8">
        <f t="shared" si="166"/>
        <v>5</v>
      </c>
      <c r="Y177" s="4">
        <f t="shared" si="141"/>
        <v>12</v>
      </c>
      <c r="Z177" s="8">
        <f t="shared" si="167"/>
        <v>1014.9</v>
      </c>
      <c r="AA177" s="4">
        <f t="shared" si="168"/>
        <v>0</v>
      </c>
      <c r="AB177" s="4">
        <f t="shared" si="169"/>
        <v>0</v>
      </c>
      <c r="AC177" s="4" t="str">
        <f t="shared" si="170"/>
        <v>G0</v>
      </c>
      <c r="AD177" s="4">
        <f t="shared" si="171"/>
        <v>0</v>
      </c>
      <c r="AE177" s="4">
        <f t="shared" si="172"/>
        <v>14.899999999999963</v>
      </c>
      <c r="AF177" s="19">
        <f t="shared" si="173"/>
        <v>259.39999999999975</v>
      </c>
      <c r="AG177" s="19">
        <f t="shared" si="174"/>
        <v>0.97999999999999154</v>
      </c>
      <c r="AH177" s="19">
        <f t="shared" si="175"/>
        <v>0.78399999999999326</v>
      </c>
      <c r="AI177" s="19">
        <f t="shared" si="176"/>
        <v>259.39999999999975</v>
      </c>
      <c r="AJ177" s="19">
        <f t="shared" si="177"/>
        <v>42.815556459761581</v>
      </c>
      <c r="AK177" s="19">
        <f t="shared" si="178"/>
        <v>0.16000000000000003</v>
      </c>
      <c r="AL177" s="19">
        <f t="shared" si="179"/>
        <v>6</v>
      </c>
      <c r="AM177" s="19">
        <f t="shared" si="180"/>
        <v>12.356037398230216</v>
      </c>
      <c r="AN177" s="19">
        <f t="shared" si="181"/>
        <v>13.735780290411745</v>
      </c>
      <c r="AO177" s="19">
        <f t="shared" si="182"/>
        <v>1.118740948288701</v>
      </c>
      <c r="AP177" s="19">
        <f t="shared" si="183"/>
        <v>64.099134705406044</v>
      </c>
      <c r="AQ177" s="19">
        <f t="shared" si="198"/>
        <v>104.70172046557653</v>
      </c>
      <c r="AR177" s="19">
        <f t="shared" si="184"/>
        <v>0.53973070930038136</v>
      </c>
      <c r="AS177" s="19">
        <f t="shared" si="185"/>
        <v>-0.26208922419303537</v>
      </c>
      <c r="AT177" s="4" t="s">
        <v>0</v>
      </c>
      <c r="AU177" s="4">
        <f t="shared" si="186"/>
        <v>2602</v>
      </c>
      <c r="AV177" s="19">
        <f t="shared" si="142"/>
        <v>259.93973070930014</v>
      </c>
      <c r="AW177" s="19">
        <f t="shared" si="143"/>
        <v>42.553467235568547</v>
      </c>
      <c r="AX177" s="8">
        <f t="shared" si="187"/>
        <v>5</v>
      </c>
      <c r="AY177" s="4">
        <f t="shared" si="144"/>
        <v>12</v>
      </c>
      <c r="AZ177" s="8">
        <f t="shared" si="188"/>
        <v>1014.9</v>
      </c>
      <c r="BA177" s="4">
        <f t="shared" si="189"/>
        <v>0</v>
      </c>
      <c r="BB177" s="4">
        <f t="shared" si="190"/>
        <v>0</v>
      </c>
      <c r="BC177" s="4" t="str">
        <f t="shared" si="191"/>
        <v>G0</v>
      </c>
      <c r="BD177" s="4">
        <f t="shared" si="192"/>
        <v>0</v>
      </c>
      <c r="BE177" s="19">
        <f t="shared" si="145"/>
        <v>43.053479498083639</v>
      </c>
      <c r="BF177" s="19">
        <f t="shared" si="193"/>
        <v>2571.590535390987</v>
      </c>
      <c r="BG177" s="19">
        <f t="shared" si="194"/>
        <v>-174.3105236220197</v>
      </c>
      <c r="BH177" s="1" t="str">
        <f t="shared" si="146"/>
        <v>T,2601,258.9,43.1,5,12,1014.9,0,0,G0,0</v>
      </c>
      <c r="BI177" s="1" t="str">
        <f t="shared" si="147"/>
        <v>T,2602,259.9,42.6,5,12,1014.9,0,0,G0,0</v>
      </c>
      <c r="BJ177" s="1" t="str">
        <f t="shared" si="195"/>
        <v>T,2601,258.9,43.1,5,12,1014.9,0,0,G0,0|T,2602,259.9,42.6,5,12,1014.9,0,0,G0,0|</v>
      </c>
      <c r="BK177" s="1" t="str">
        <f t="shared" si="148"/>
        <v>259.4,42.8,5.0,13.7,0.0,104.7,64.1,104.7</v>
      </c>
      <c r="BR177" s="108"/>
      <c r="BS177" s="108"/>
    </row>
    <row r="178" spans="1:71" x14ac:dyDescent="0.2">
      <c r="A178" s="4">
        <f t="shared" si="196"/>
        <v>14.999999999999963</v>
      </c>
      <c r="B178" s="4">
        <f t="shared" si="149"/>
        <v>149.99999999999963</v>
      </c>
      <c r="C178" s="4">
        <f t="shared" si="150"/>
        <v>1</v>
      </c>
      <c r="D178" s="4">
        <v>1</v>
      </c>
      <c r="E178" s="4">
        <f t="shared" si="151"/>
        <v>14.999999999999963</v>
      </c>
      <c r="F178" s="19">
        <f t="shared" si="152"/>
        <v>259.99999999999977</v>
      </c>
      <c r="G178" s="19">
        <f t="shared" si="153"/>
        <v>0.99999999999999245</v>
      </c>
      <c r="H178" s="19">
        <f t="shared" si="154"/>
        <v>0.79999999999999405</v>
      </c>
      <c r="I178" s="19">
        <f t="shared" si="155"/>
        <v>259.99999999999977</v>
      </c>
      <c r="J178" s="19">
        <f t="shared" si="156"/>
        <v>44.048934399999553</v>
      </c>
      <c r="K178" s="19">
        <f t="shared" si="157"/>
        <v>0.16000000000000003</v>
      </c>
      <c r="L178" s="19">
        <f t="shared" si="158"/>
        <v>6</v>
      </c>
      <c r="M178" s="19">
        <f t="shared" si="159"/>
        <v>12.302428160000037</v>
      </c>
      <c r="N178" s="19">
        <f t="shared" si="160"/>
        <v>13.687576068536091</v>
      </c>
      <c r="O178" s="19">
        <f t="shared" si="161"/>
        <v>1.1170301011134687</v>
      </c>
      <c r="P178" s="19">
        <f t="shared" si="162"/>
        <v>64.00111038287335</v>
      </c>
      <c r="Q178" s="19">
        <f t="shared" si="197"/>
        <v>105.9350984058145</v>
      </c>
      <c r="R178" s="19">
        <f t="shared" si="163"/>
        <v>-0.53928152501507753</v>
      </c>
      <c r="S178" s="19">
        <f t="shared" si="164"/>
        <v>0.2630122369347333</v>
      </c>
      <c r="T178" s="4" t="s">
        <v>0</v>
      </c>
      <c r="U178" s="4">
        <f t="shared" si="165"/>
        <v>2601</v>
      </c>
      <c r="V178" s="19">
        <f t="shared" si="139"/>
        <v>259.46071847498467</v>
      </c>
      <c r="W178" s="19">
        <f t="shared" si="140"/>
        <v>44.311946636934287</v>
      </c>
      <c r="X178" s="8">
        <f t="shared" si="166"/>
        <v>5</v>
      </c>
      <c r="Y178" s="4">
        <f t="shared" si="141"/>
        <v>12</v>
      </c>
      <c r="Z178" s="8">
        <f t="shared" si="167"/>
        <v>1015</v>
      </c>
      <c r="AA178" s="4">
        <f t="shared" si="168"/>
        <v>0</v>
      </c>
      <c r="AB178" s="4">
        <f t="shared" si="169"/>
        <v>0</v>
      </c>
      <c r="AC178" s="4" t="str">
        <f t="shared" si="170"/>
        <v>G0</v>
      </c>
      <c r="AD178" s="4">
        <f t="shared" si="171"/>
        <v>0</v>
      </c>
      <c r="AE178" s="4">
        <f t="shared" si="172"/>
        <v>14.999999999999963</v>
      </c>
      <c r="AF178" s="19">
        <f t="shared" si="173"/>
        <v>259.99999999999977</v>
      </c>
      <c r="AG178" s="19">
        <f t="shared" si="174"/>
        <v>0.99999999999999245</v>
      </c>
      <c r="AH178" s="19">
        <f t="shared" si="175"/>
        <v>0.79999999999999405</v>
      </c>
      <c r="AI178" s="19">
        <f t="shared" si="176"/>
        <v>259.99999999999977</v>
      </c>
      <c r="AJ178" s="19">
        <f t="shared" si="177"/>
        <v>44.048934399999553</v>
      </c>
      <c r="AK178" s="19">
        <f t="shared" si="178"/>
        <v>0.16000000000000003</v>
      </c>
      <c r="AL178" s="19">
        <f t="shared" si="179"/>
        <v>6</v>
      </c>
      <c r="AM178" s="19">
        <f t="shared" si="180"/>
        <v>12.302428160000037</v>
      </c>
      <c r="AN178" s="19">
        <f t="shared" si="181"/>
        <v>13.687576068536091</v>
      </c>
      <c r="AO178" s="19">
        <f t="shared" si="182"/>
        <v>1.1170301011134687</v>
      </c>
      <c r="AP178" s="19">
        <f t="shared" si="183"/>
        <v>64.00111038287335</v>
      </c>
      <c r="AQ178" s="19">
        <f t="shared" si="198"/>
        <v>105.9350984058145</v>
      </c>
      <c r="AR178" s="19">
        <f t="shared" si="184"/>
        <v>0.53928152501507753</v>
      </c>
      <c r="AS178" s="19">
        <f t="shared" si="185"/>
        <v>-0.2630122369347333</v>
      </c>
      <c r="AT178" s="4" t="s">
        <v>0</v>
      </c>
      <c r="AU178" s="4">
        <f t="shared" si="186"/>
        <v>2602</v>
      </c>
      <c r="AV178" s="19">
        <f t="shared" si="142"/>
        <v>260.53928152501487</v>
      </c>
      <c r="AW178" s="19">
        <f t="shared" si="143"/>
        <v>43.785922163064818</v>
      </c>
      <c r="AX178" s="8">
        <f t="shared" si="187"/>
        <v>5</v>
      </c>
      <c r="AY178" s="4">
        <f t="shared" si="144"/>
        <v>12</v>
      </c>
      <c r="AZ178" s="8">
        <f t="shared" si="188"/>
        <v>1015</v>
      </c>
      <c r="BA178" s="4">
        <f t="shared" si="189"/>
        <v>0</v>
      </c>
      <c r="BB178" s="4">
        <f t="shared" si="190"/>
        <v>0</v>
      </c>
      <c r="BC178" s="4" t="str">
        <f t="shared" si="191"/>
        <v>G0</v>
      </c>
      <c r="BD178" s="4">
        <f t="shared" si="192"/>
        <v>0</v>
      </c>
      <c r="BE178" s="19">
        <f t="shared" si="145"/>
        <v>44.275773993996587</v>
      </c>
      <c r="BF178" s="19">
        <f t="shared" si="193"/>
        <v>2570.4218530658482</v>
      </c>
      <c r="BG178" s="19">
        <f t="shared" si="194"/>
        <v>-174.29449765374031</v>
      </c>
      <c r="BH178" s="1" t="str">
        <f t="shared" si="146"/>
        <v>T,2601,259.5,44.3,5,12,1015.0,0,0,G0,0</v>
      </c>
      <c r="BI178" s="1" t="str">
        <f t="shared" si="147"/>
        <v>T,2602,260.5,43.8,5,12,1015.0,0,0,G0,0</v>
      </c>
      <c r="BJ178" s="1" t="str">
        <f t="shared" si="195"/>
        <v>T,2601,259.5,44.3,5,12,1015.0,0,0,G0,0|T,2602,260.5,43.8,5,12,1015.0,0,0,G0,0|</v>
      </c>
      <c r="BK178" s="1" t="str">
        <f t="shared" si="148"/>
        <v>260.0,44.0,5.0,13.7,0.0,105.9,64.0,105.9</v>
      </c>
      <c r="BR178" s="108"/>
      <c r="BS178" s="108"/>
    </row>
    <row r="179" spans="1:71" x14ac:dyDescent="0.2">
      <c r="A179" s="4">
        <f t="shared" si="196"/>
        <v>15.099999999999962</v>
      </c>
      <c r="B179" s="4">
        <f t="shared" si="149"/>
        <v>150.9999999999996</v>
      </c>
      <c r="C179" s="4">
        <f t="shared" si="150"/>
        <v>1</v>
      </c>
      <c r="D179" s="4">
        <v>1</v>
      </c>
      <c r="E179" s="4">
        <f t="shared" si="151"/>
        <v>15.099999999999962</v>
      </c>
      <c r="F179" s="19">
        <f t="shared" si="152"/>
        <v>260.5999999999998</v>
      </c>
      <c r="G179" s="19">
        <f t="shared" si="153"/>
        <v>1.0199999999999929</v>
      </c>
      <c r="H179" s="19">
        <f t="shared" si="154"/>
        <v>0.8159999999999944</v>
      </c>
      <c r="I179" s="19">
        <f t="shared" si="155"/>
        <v>260.5999999999998</v>
      </c>
      <c r="J179" s="19">
        <f t="shared" si="156"/>
        <v>45.27421068443666</v>
      </c>
      <c r="K179" s="19">
        <f t="shared" si="157"/>
        <v>0.16000000000000003</v>
      </c>
      <c r="L179" s="19">
        <f t="shared" si="158"/>
        <v>6</v>
      </c>
      <c r="M179" s="19">
        <f t="shared" si="159"/>
        <v>12.193884490475808</v>
      </c>
      <c r="N179" s="19">
        <f t="shared" si="160"/>
        <v>13.590100035211899</v>
      </c>
      <c r="O179" s="19">
        <f t="shared" si="161"/>
        <v>1.1135289775533828</v>
      </c>
      <c r="P179" s="19">
        <f t="shared" si="162"/>
        <v>63.800510779326615</v>
      </c>
      <c r="Q179" s="19">
        <f t="shared" si="197"/>
        <v>107.16037469025161</v>
      </c>
      <c r="R179" s="19">
        <f t="shared" si="163"/>
        <v>-0.53835738333999739</v>
      </c>
      <c r="S179" s="19">
        <f t="shared" si="164"/>
        <v>0.26489871234740092</v>
      </c>
      <c r="T179" s="4" t="s">
        <v>0</v>
      </c>
      <c r="U179" s="4">
        <f t="shared" si="165"/>
        <v>2601</v>
      </c>
      <c r="V179" s="19">
        <f t="shared" si="139"/>
        <v>260.06164261665981</v>
      </c>
      <c r="W179" s="19">
        <f t="shared" si="140"/>
        <v>45.539109396784063</v>
      </c>
      <c r="X179" s="8">
        <f t="shared" si="166"/>
        <v>5</v>
      </c>
      <c r="Y179" s="4">
        <f t="shared" si="141"/>
        <v>12</v>
      </c>
      <c r="Z179" s="8">
        <f t="shared" si="167"/>
        <v>1015.0999999999999</v>
      </c>
      <c r="AA179" s="4">
        <f t="shared" si="168"/>
        <v>0</v>
      </c>
      <c r="AB179" s="4">
        <f t="shared" si="169"/>
        <v>0</v>
      </c>
      <c r="AC179" s="4" t="str">
        <f t="shared" si="170"/>
        <v>G0</v>
      </c>
      <c r="AD179" s="4">
        <f t="shared" si="171"/>
        <v>0</v>
      </c>
      <c r="AE179" s="4">
        <f t="shared" si="172"/>
        <v>15.099999999999962</v>
      </c>
      <c r="AF179" s="19">
        <f t="shared" si="173"/>
        <v>260.5999999999998</v>
      </c>
      <c r="AG179" s="19">
        <f t="shared" si="174"/>
        <v>1.0199999999999929</v>
      </c>
      <c r="AH179" s="19">
        <f t="shared" si="175"/>
        <v>0.8159999999999944</v>
      </c>
      <c r="AI179" s="19">
        <f t="shared" si="176"/>
        <v>260.5999999999998</v>
      </c>
      <c r="AJ179" s="19">
        <f t="shared" si="177"/>
        <v>45.27421068443666</v>
      </c>
      <c r="AK179" s="19">
        <f t="shared" si="178"/>
        <v>0.16000000000000003</v>
      </c>
      <c r="AL179" s="19">
        <f t="shared" si="179"/>
        <v>6</v>
      </c>
      <c r="AM179" s="19">
        <f t="shared" si="180"/>
        <v>12.193884490475808</v>
      </c>
      <c r="AN179" s="19">
        <f t="shared" si="181"/>
        <v>13.590100035211899</v>
      </c>
      <c r="AO179" s="19">
        <f t="shared" si="182"/>
        <v>1.1135289775533828</v>
      </c>
      <c r="AP179" s="19">
        <f t="shared" si="183"/>
        <v>63.800510779326615</v>
      </c>
      <c r="AQ179" s="19">
        <f t="shared" si="198"/>
        <v>107.16037469025161</v>
      </c>
      <c r="AR179" s="19">
        <f t="shared" si="184"/>
        <v>0.53835738333999739</v>
      </c>
      <c r="AS179" s="19">
        <f t="shared" si="185"/>
        <v>-0.26489871234740092</v>
      </c>
      <c r="AT179" s="4" t="s">
        <v>0</v>
      </c>
      <c r="AU179" s="4">
        <f t="shared" si="186"/>
        <v>2602</v>
      </c>
      <c r="AV179" s="19">
        <f t="shared" si="142"/>
        <v>261.13835738333978</v>
      </c>
      <c r="AW179" s="19">
        <f t="shared" si="143"/>
        <v>45.009311972089257</v>
      </c>
      <c r="AX179" s="8">
        <f t="shared" si="187"/>
        <v>5</v>
      </c>
      <c r="AY179" s="4">
        <f t="shared" si="144"/>
        <v>12</v>
      </c>
      <c r="AZ179" s="8">
        <f t="shared" si="188"/>
        <v>1015.0999999999999</v>
      </c>
      <c r="BA179" s="4">
        <f t="shared" si="189"/>
        <v>0</v>
      </c>
      <c r="BB179" s="4">
        <f t="shared" si="190"/>
        <v>0</v>
      </c>
      <c r="BC179" s="4" t="str">
        <f t="shared" si="191"/>
        <v>G0</v>
      </c>
      <c r="BD179" s="4">
        <f t="shared" si="192"/>
        <v>0</v>
      </c>
      <c r="BE179" s="19">
        <f t="shared" si="145"/>
        <v>45.490632065071807</v>
      </c>
      <c r="BF179" s="19">
        <f t="shared" si="193"/>
        <v>2569.2604273033171</v>
      </c>
      <c r="BG179" s="19">
        <f t="shared" si="194"/>
        <v>-174.27848351598854</v>
      </c>
      <c r="BH179" s="1" t="str">
        <f t="shared" si="146"/>
        <v>T,2601,260.1,45.5,5,12,1015.1,0,0,G0,0</v>
      </c>
      <c r="BI179" s="1" t="str">
        <f t="shared" si="147"/>
        <v>T,2602,261.1,45.0,5,12,1015.1,0,0,G0,0</v>
      </c>
      <c r="BJ179" s="1" t="str">
        <f t="shared" si="195"/>
        <v>T,2601,260.1,45.5,5,12,1015.1,0,0,G0,0|T,2602,261.1,45.0,5,12,1015.1,0,0,G0,0|</v>
      </c>
      <c r="BK179" s="1" t="str">
        <f t="shared" si="148"/>
        <v>260.6,45.3,5.0,13.6,0.0,107.2,63.8,107.2</v>
      </c>
      <c r="BR179" s="108"/>
      <c r="BS179" s="108"/>
    </row>
    <row r="180" spans="1:71" x14ac:dyDescent="0.2">
      <c r="A180" s="4">
        <f t="shared" si="196"/>
        <v>15.199999999999962</v>
      </c>
      <c r="B180" s="4">
        <f t="shared" si="149"/>
        <v>151.9999999999996</v>
      </c>
      <c r="C180" s="4">
        <f t="shared" si="150"/>
        <v>1</v>
      </c>
      <c r="D180" s="4">
        <v>1</v>
      </c>
      <c r="E180" s="4">
        <f t="shared" si="151"/>
        <v>15.199999999999962</v>
      </c>
      <c r="F180" s="19">
        <f t="shared" si="152"/>
        <v>261.19999999999976</v>
      </c>
      <c r="G180" s="19">
        <f t="shared" si="153"/>
        <v>1.039999999999992</v>
      </c>
      <c r="H180" s="19">
        <f t="shared" si="154"/>
        <v>0.83199999999999363</v>
      </c>
      <c r="I180" s="19">
        <f t="shared" si="155"/>
        <v>261.19999999999976</v>
      </c>
      <c r="J180" s="19">
        <f t="shared" si="156"/>
        <v>46.485859901485597</v>
      </c>
      <c r="K180" s="19">
        <f t="shared" si="157"/>
        <v>0.16000000000000003</v>
      </c>
      <c r="L180" s="19">
        <f t="shared" si="158"/>
        <v>6</v>
      </c>
      <c r="M180" s="19">
        <f t="shared" si="159"/>
        <v>12.029807212165013</v>
      </c>
      <c r="N180" s="19">
        <f t="shared" si="160"/>
        <v>13.443074855175707</v>
      </c>
      <c r="O180" s="19">
        <f t="shared" si="161"/>
        <v>1.108140320745967</v>
      </c>
      <c r="P180" s="19">
        <f t="shared" si="162"/>
        <v>63.491763487017252</v>
      </c>
      <c r="Q180" s="19">
        <f t="shared" si="197"/>
        <v>108.37202390730056</v>
      </c>
      <c r="R180" s="19">
        <f t="shared" si="163"/>
        <v>-0.53692212570846887</v>
      </c>
      <c r="S180" s="19">
        <f t="shared" si="164"/>
        <v>0.26779587548111933</v>
      </c>
      <c r="T180" s="4" t="s">
        <v>0</v>
      </c>
      <c r="U180" s="4">
        <f t="shared" si="165"/>
        <v>2601</v>
      </c>
      <c r="V180" s="19">
        <f t="shared" si="139"/>
        <v>260.66307787429128</v>
      </c>
      <c r="W180" s="19">
        <f t="shared" si="140"/>
        <v>46.753655776966717</v>
      </c>
      <c r="X180" s="8">
        <f t="shared" si="166"/>
        <v>5</v>
      </c>
      <c r="Y180" s="4">
        <f t="shared" si="141"/>
        <v>12</v>
      </c>
      <c r="Z180" s="8">
        <f t="shared" si="167"/>
        <v>1015.1999999999999</v>
      </c>
      <c r="AA180" s="4">
        <f t="shared" si="168"/>
        <v>0</v>
      </c>
      <c r="AB180" s="4">
        <f t="shared" si="169"/>
        <v>0</v>
      </c>
      <c r="AC180" s="4" t="str">
        <f t="shared" si="170"/>
        <v>G0</v>
      </c>
      <c r="AD180" s="4">
        <f t="shared" si="171"/>
        <v>0</v>
      </c>
      <c r="AE180" s="4">
        <f t="shared" si="172"/>
        <v>15.199999999999962</v>
      </c>
      <c r="AF180" s="19">
        <f t="shared" si="173"/>
        <v>261.19999999999976</v>
      </c>
      <c r="AG180" s="19">
        <f t="shared" si="174"/>
        <v>1.039999999999992</v>
      </c>
      <c r="AH180" s="19">
        <f t="shared" si="175"/>
        <v>0.83199999999999363</v>
      </c>
      <c r="AI180" s="19">
        <f t="shared" si="176"/>
        <v>261.19999999999976</v>
      </c>
      <c r="AJ180" s="19">
        <f t="shared" si="177"/>
        <v>46.485859901485597</v>
      </c>
      <c r="AK180" s="19">
        <f t="shared" si="178"/>
        <v>0.16000000000000003</v>
      </c>
      <c r="AL180" s="19">
        <f t="shared" si="179"/>
        <v>6</v>
      </c>
      <c r="AM180" s="19">
        <f t="shared" si="180"/>
        <v>12.029807212165013</v>
      </c>
      <c r="AN180" s="19">
        <f t="shared" si="181"/>
        <v>13.443074855175707</v>
      </c>
      <c r="AO180" s="19">
        <f t="shared" si="182"/>
        <v>1.108140320745967</v>
      </c>
      <c r="AP180" s="19">
        <f t="shared" si="183"/>
        <v>63.491763487017252</v>
      </c>
      <c r="AQ180" s="19">
        <f t="shared" si="198"/>
        <v>108.37202390730056</v>
      </c>
      <c r="AR180" s="19">
        <f t="shared" si="184"/>
        <v>0.53692212570846887</v>
      </c>
      <c r="AS180" s="19">
        <f t="shared" si="185"/>
        <v>-0.26779587548111933</v>
      </c>
      <c r="AT180" s="4" t="s">
        <v>0</v>
      </c>
      <c r="AU180" s="4">
        <f t="shared" si="186"/>
        <v>2602</v>
      </c>
      <c r="AV180" s="19">
        <f t="shared" si="142"/>
        <v>261.73692212570825</v>
      </c>
      <c r="AW180" s="19">
        <f t="shared" si="143"/>
        <v>46.218064026004477</v>
      </c>
      <c r="AX180" s="8">
        <f t="shared" si="187"/>
        <v>5</v>
      </c>
      <c r="AY180" s="4">
        <f t="shared" si="144"/>
        <v>12</v>
      </c>
      <c r="AZ180" s="8">
        <f t="shared" si="188"/>
        <v>1015.1999999999999</v>
      </c>
      <c r="BA180" s="4">
        <f t="shared" si="189"/>
        <v>0</v>
      </c>
      <c r="BB180" s="4">
        <f t="shared" si="190"/>
        <v>0</v>
      </c>
      <c r="BC180" s="4" t="str">
        <f t="shared" si="191"/>
        <v>G0</v>
      </c>
      <c r="BD180" s="4">
        <f t="shared" si="192"/>
        <v>0</v>
      </c>
      <c r="BE180" s="19">
        <f t="shared" si="145"/>
        <v>46.692514342366181</v>
      </c>
      <c r="BF180" s="19">
        <f t="shared" si="193"/>
        <v>2568.1117045112655</v>
      </c>
      <c r="BG180" s="19">
        <f t="shared" si="194"/>
        <v>-174.26249438056681</v>
      </c>
      <c r="BH180" s="1" t="str">
        <f t="shared" si="146"/>
        <v>T,2601,260.7,46.8,5,12,1015.2,0,0,G0,0</v>
      </c>
      <c r="BI180" s="1" t="str">
        <f t="shared" si="147"/>
        <v>T,2602,261.7,46.2,5,12,1015.2,0,0,G0,0</v>
      </c>
      <c r="BJ180" s="1" t="str">
        <f t="shared" si="195"/>
        <v>T,2601,260.7,46.8,5,12,1015.2,0,0,G0,0|T,2602,261.7,46.2,5,12,1015.2,0,0,G0,0|</v>
      </c>
      <c r="BK180" s="1" t="str">
        <f t="shared" si="148"/>
        <v>261.2,46.5,5.0,13.4,0.0,108.4,63.5,108.4</v>
      </c>
      <c r="BR180" s="108"/>
      <c r="BS180" s="108"/>
    </row>
    <row r="181" spans="1:71" x14ac:dyDescent="0.2">
      <c r="A181" s="4">
        <f t="shared" si="196"/>
        <v>15.299999999999962</v>
      </c>
      <c r="B181" s="4">
        <f t="shared" si="149"/>
        <v>152.9999999999996</v>
      </c>
      <c r="C181" s="4">
        <f t="shared" si="150"/>
        <v>1</v>
      </c>
      <c r="D181" s="4">
        <v>1</v>
      </c>
      <c r="E181" s="4">
        <f t="shared" si="151"/>
        <v>15.299999999999962</v>
      </c>
      <c r="F181" s="19">
        <f t="shared" si="152"/>
        <v>261.79999999999978</v>
      </c>
      <c r="G181" s="19">
        <f t="shared" si="153"/>
        <v>1.0599999999999929</v>
      </c>
      <c r="H181" s="19">
        <f t="shared" si="154"/>
        <v>0.84799999999999442</v>
      </c>
      <c r="I181" s="19">
        <f t="shared" si="155"/>
        <v>261.79999999999978</v>
      </c>
      <c r="J181" s="19">
        <f t="shared" si="156"/>
        <v>47.678309031312452</v>
      </c>
      <c r="K181" s="19">
        <f t="shared" si="157"/>
        <v>0.16000000000000003</v>
      </c>
      <c r="L181" s="19">
        <f t="shared" si="158"/>
        <v>6</v>
      </c>
      <c r="M181" s="19">
        <f t="shared" si="159"/>
        <v>11.809845867574245</v>
      </c>
      <c r="N181" s="19">
        <f t="shared" si="160"/>
        <v>13.24660180634492</v>
      </c>
      <c r="O181" s="19">
        <f t="shared" si="161"/>
        <v>1.100728950774944</v>
      </c>
      <c r="P181" s="19">
        <f t="shared" si="162"/>
        <v>63.06712326726764</v>
      </c>
      <c r="Q181" s="19">
        <f t="shared" si="197"/>
        <v>109.56447303712741</v>
      </c>
      <c r="R181" s="19">
        <f t="shared" si="163"/>
        <v>-0.53492266349778139</v>
      </c>
      <c r="S181" s="19">
        <f t="shared" si="164"/>
        <v>0.27176781280431139</v>
      </c>
      <c r="T181" s="4" t="s">
        <v>0</v>
      </c>
      <c r="U181" s="4">
        <f t="shared" si="165"/>
        <v>2601</v>
      </c>
      <c r="V181" s="19">
        <f t="shared" si="139"/>
        <v>261.26507733650197</v>
      </c>
      <c r="W181" s="19">
        <f t="shared" si="140"/>
        <v>47.950076844116765</v>
      </c>
      <c r="X181" s="8">
        <f t="shared" si="166"/>
        <v>5</v>
      </c>
      <c r="Y181" s="4">
        <f t="shared" si="141"/>
        <v>12</v>
      </c>
      <c r="Z181" s="8">
        <f t="shared" si="167"/>
        <v>1015.3</v>
      </c>
      <c r="AA181" s="4">
        <f t="shared" si="168"/>
        <v>0</v>
      </c>
      <c r="AB181" s="4">
        <f t="shared" si="169"/>
        <v>0</v>
      </c>
      <c r="AC181" s="4" t="str">
        <f t="shared" si="170"/>
        <v>G0</v>
      </c>
      <c r="AD181" s="4">
        <f t="shared" si="171"/>
        <v>0</v>
      </c>
      <c r="AE181" s="4">
        <f t="shared" si="172"/>
        <v>15.299999999999962</v>
      </c>
      <c r="AF181" s="19">
        <f t="shared" si="173"/>
        <v>261.79999999999978</v>
      </c>
      <c r="AG181" s="19">
        <f t="shared" si="174"/>
        <v>1.0599999999999929</v>
      </c>
      <c r="AH181" s="19">
        <f t="shared" si="175"/>
        <v>0.84799999999999442</v>
      </c>
      <c r="AI181" s="19">
        <f t="shared" si="176"/>
        <v>261.79999999999978</v>
      </c>
      <c r="AJ181" s="19">
        <f t="shared" si="177"/>
        <v>47.678309031312452</v>
      </c>
      <c r="AK181" s="19">
        <f t="shared" si="178"/>
        <v>0.16000000000000003</v>
      </c>
      <c r="AL181" s="19">
        <f t="shared" si="179"/>
        <v>6</v>
      </c>
      <c r="AM181" s="19">
        <f t="shared" si="180"/>
        <v>11.809845867574245</v>
      </c>
      <c r="AN181" s="19">
        <f t="shared" si="181"/>
        <v>13.24660180634492</v>
      </c>
      <c r="AO181" s="19">
        <f t="shared" si="182"/>
        <v>1.100728950774944</v>
      </c>
      <c r="AP181" s="19">
        <f t="shared" si="183"/>
        <v>63.06712326726764</v>
      </c>
      <c r="AQ181" s="19">
        <f t="shared" si="198"/>
        <v>109.56447303712741</v>
      </c>
      <c r="AR181" s="19">
        <f t="shared" si="184"/>
        <v>0.53492266349778139</v>
      </c>
      <c r="AS181" s="19">
        <f t="shared" si="185"/>
        <v>-0.27176781280431139</v>
      </c>
      <c r="AT181" s="4" t="s">
        <v>0</v>
      </c>
      <c r="AU181" s="4">
        <f t="shared" si="186"/>
        <v>2602</v>
      </c>
      <c r="AV181" s="19">
        <f t="shared" si="142"/>
        <v>262.33492266349759</v>
      </c>
      <c r="AW181" s="19">
        <f t="shared" si="143"/>
        <v>47.406541218508139</v>
      </c>
      <c r="AX181" s="8">
        <f t="shared" si="187"/>
        <v>5</v>
      </c>
      <c r="AY181" s="4">
        <f t="shared" si="144"/>
        <v>12</v>
      </c>
      <c r="AZ181" s="8">
        <f t="shared" si="188"/>
        <v>1015.3</v>
      </c>
      <c r="BA181" s="4">
        <f t="shared" si="189"/>
        <v>0</v>
      </c>
      <c r="BB181" s="4">
        <f t="shared" si="190"/>
        <v>0</v>
      </c>
      <c r="BC181" s="4" t="str">
        <f t="shared" si="191"/>
        <v>G0</v>
      </c>
      <c r="BD181" s="4">
        <f t="shared" si="192"/>
        <v>0</v>
      </c>
      <c r="BE181" s="19">
        <f t="shared" si="145"/>
        <v>47.875832036585123</v>
      </c>
      <c r="BF181" s="19">
        <f t="shared" si="193"/>
        <v>2566.9811593377153</v>
      </c>
      <c r="BG181" s="19">
        <f t="shared" si="194"/>
        <v>-174.24654402277503</v>
      </c>
      <c r="BH181" s="1" t="str">
        <f t="shared" si="146"/>
        <v>T,2601,261.3,48.0,5,12,1015.3,0,0,G0,0</v>
      </c>
      <c r="BI181" s="1" t="str">
        <f t="shared" si="147"/>
        <v>T,2602,262.3,47.4,5,12,1015.3,0,0,G0,0</v>
      </c>
      <c r="BJ181" s="1" t="str">
        <f t="shared" si="195"/>
        <v>T,2601,261.3,48.0,5,12,1015.3,0,0,G0,0|T,2602,262.3,47.4,5,12,1015.3,0,0,G0,0|</v>
      </c>
      <c r="BK181" s="1" t="str">
        <f t="shared" si="148"/>
        <v>261.8,47.7,5.0,13.2,0.0,109.6,63.1,109.6</v>
      </c>
      <c r="BR181" s="108"/>
      <c r="BS181" s="108"/>
    </row>
    <row r="182" spans="1:71" x14ac:dyDescent="0.2">
      <c r="A182" s="4">
        <f t="shared" si="196"/>
        <v>15.399999999999961</v>
      </c>
      <c r="B182" s="4">
        <f t="shared" si="149"/>
        <v>153.9999999999996</v>
      </c>
      <c r="C182" s="4">
        <f t="shared" si="150"/>
        <v>1</v>
      </c>
      <c r="D182" s="4">
        <v>1</v>
      </c>
      <c r="E182" s="4">
        <f t="shared" si="151"/>
        <v>15.399999999999961</v>
      </c>
      <c r="F182" s="19">
        <f t="shared" si="152"/>
        <v>262.39999999999975</v>
      </c>
      <c r="G182" s="19">
        <f t="shared" si="153"/>
        <v>1.0799999999999916</v>
      </c>
      <c r="H182" s="19">
        <f t="shared" si="154"/>
        <v>0.86399999999999333</v>
      </c>
      <c r="I182" s="19">
        <f t="shared" si="155"/>
        <v>262.39999999999975</v>
      </c>
      <c r="J182" s="19">
        <f t="shared" si="156"/>
        <v>48.84596308178179</v>
      </c>
      <c r="K182" s="19">
        <f t="shared" si="157"/>
        <v>0.16000000000000003</v>
      </c>
      <c r="L182" s="19">
        <f t="shared" si="158"/>
        <v>6</v>
      </c>
      <c r="M182" s="19">
        <f t="shared" si="159"/>
        <v>11.53391404773294</v>
      </c>
      <c r="N182" s="19">
        <f t="shared" si="160"/>
        <v>13.001198916272733</v>
      </c>
      <c r="O182" s="19">
        <f t="shared" si="161"/>
        <v>1.0911156652766814</v>
      </c>
      <c r="P182" s="19">
        <f t="shared" si="162"/>
        <v>62.516322580962871</v>
      </c>
      <c r="Q182" s="19">
        <f t="shared" si="197"/>
        <v>110.73212708759675</v>
      </c>
      <c r="R182" s="19">
        <f t="shared" si="163"/>
        <v>-0.53228540484662734</v>
      </c>
      <c r="S182" s="19">
        <f t="shared" si="164"/>
        <v>0.27689754023331808</v>
      </c>
      <c r="T182" s="4" t="s">
        <v>0</v>
      </c>
      <c r="U182" s="4">
        <f t="shared" si="165"/>
        <v>2601</v>
      </c>
      <c r="V182" s="19">
        <f t="shared" si="139"/>
        <v>261.86771459515313</v>
      </c>
      <c r="W182" s="19">
        <f t="shared" si="140"/>
        <v>49.122860622015111</v>
      </c>
      <c r="X182" s="8">
        <f t="shared" si="166"/>
        <v>5</v>
      </c>
      <c r="Y182" s="4">
        <f t="shared" si="141"/>
        <v>12</v>
      </c>
      <c r="Z182" s="8">
        <f t="shared" si="167"/>
        <v>1015.4</v>
      </c>
      <c r="AA182" s="4">
        <f t="shared" si="168"/>
        <v>0</v>
      </c>
      <c r="AB182" s="4">
        <f t="shared" si="169"/>
        <v>0</v>
      </c>
      <c r="AC182" s="4" t="str">
        <f t="shared" si="170"/>
        <v>G0</v>
      </c>
      <c r="AD182" s="4">
        <f t="shared" si="171"/>
        <v>0</v>
      </c>
      <c r="AE182" s="4">
        <f t="shared" si="172"/>
        <v>15.399999999999961</v>
      </c>
      <c r="AF182" s="19">
        <f t="shared" si="173"/>
        <v>262.39999999999975</v>
      </c>
      <c r="AG182" s="19">
        <f t="shared" si="174"/>
        <v>1.0799999999999916</v>
      </c>
      <c r="AH182" s="19">
        <f t="shared" si="175"/>
        <v>0.86399999999999333</v>
      </c>
      <c r="AI182" s="19">
        <f t="shared" si="176"/>
        <v>262.39999999999975</v>
      </c>
      <c r="AJ182" s="19">
        <f t="shared" si="177"/>
        <v>48.84596308178179</v>
      </c>
      <c r="AK182" s="19">
        <f t="shared" si="178"/>
        <v>0.16000000000000003</v>
      </c>
      <c r="AL182" s="19">
        <f t="shared" si="179"/>
        <v>6</v>
      </c>
      <c r="AM182" s="19">
        <f t="shared" si="180"/>
        <v>11.53391404773294</v>
      </c>
      <c r="AN182" s="19">
        <f t="shared" si="181"/>
        <v>13.001198916272733</v>
      </c>
      <c r="AO182" s="19">
        <f t="shared" si="182"/>
        <v>1.0911156652766814</v>
      </c>
      <c r="AP182" s="19">
        <f t="shared" si="183"/>
        <v>62.516322580962871</v>
      </c>
      <c r="AQ182" s="19">
        <f t="shared" si="198"/>
        <v>110.73212708759675</v>
      </c>
      <c r="AR182" s="19">
        <f t="shared" si="184"/>
        <v>0.53228540484662734</v>
      </c>
      <c r="AS182" s="19">
        <f t="shared" si="185"/>
        <v>-0.27689754023331808</v>
      </c>
      <c r="AT182" s="4" t="s">
        <v>0</v>
      </c>
      <c r="AU182" s="4">
        <f t="shared" si="186"/>
        <v>2602</v>
      </c>
      <c r="AV182" s="19">
        <f t="shared" si="142"/>
        <v>262.93228540484637</v>
      </c>
      <c r="AW182" s="19">
        <f t="shared" si="143"/>
        <v>48.569065541548468</v>
      </c>
      <c r="AX182" s="8">
        <f t="shared" si="187"/>
        <v>5</v>
      </c>
      <c r="AY182" s="4">
        <f t="shared" si="144"/>
        <v>12</v>
      </c>
      <c r="AZ182" s="8">
        <f t="shared" si="188"/>
        <v>1015.4</v>
      </c>
      <c r="BA182" s="4">
        <f t="shared" si="189"/>
        <v>0</v>
      </c>
      <c r="BB182" s="4">
        <f t="shared" si="190"/>
        <v>0</v>
      </c>
      <c r="BC182" s="4" t="str">
        <f t="shared" si="191"/>
        <v>G0</v>
      </c>
      <c r="BD182" s="4">
        <f t="shared" si="192"/>
        <v>0</v>
      </c>
      <c r="BE182" s="19">
        <f t="shared" si="145"/>
        <v>49.03497324563989</v>
      </c>
      <c r="BF182" s="19">
        <f t="shared" si="193"/>
        <v>2565.8742667194138</v>
      </c>
      <c r="BG182" s="19">
        <f t="shared" si="194"/>
        <v>-174.23064683933276</v>
      </c>
      <c r="BH182" s="1" t="str">
        <f t="shared" si="146"/>
        <v>T,2601,261.9,49.1,5,12,1015.4,0,0,G0,0</v>
      </c>
      <c r="BI182" s="1" t="str">
        <f t="shared" si="147"/>
        <v>T,2602,262.9,48.6,5,12,1015.4,0,0,G0,0</v>
      </c>
      <c r="BJ182" s="1" t="str">
        <f t="shared" si="195"/>
        <v>T,2601,261.9,49.1,5,12,1015.4,0,0,G0,0|T,2602,262.9,48.6,5,12,1015.4,0,0,G0,0|</v>
      </c>
      <c r="BK182" s="1" t="str">
        <f t="shared" si="148"/>
        <v>262.4,48.8,5.0,13.0,0.0,110.7,62.5,110.7</v>
      </c>
      <c r="BR182" s="108"/>
      <c r="BS182" s="108"/>
    </row>
    <row r="183" spans="1:71" x14ac:dyDescent="0.2">
      <c r="A183" s="4">
        <f t="shared" si="196"/>
        <v>15.499999999999961</v>
      </c>
      <c r="B183" s="4">
        <f t="shared" si="149"/>
        <v>154.9999999999996</v>
      </c>
      <c r="C183" s="4">
        <f t="shared" si="150"/>
        <v>1</v>
      </c>
      <c r="D183" s="4">
        <v>1</v>
      </c>
      <c r="E183" s="4">
        <f t="shared" si="151"/>
        <v>15.499999999999961</v>
      </c>
      <c r="F183" s="19">
        <f t="shared" si="152"/>
        <v>262.99999999999977</v>
      </c>
      <c r="G183" s="19">
        <f t="shared" si="153"/>
        <v>1.0999999999999925</v>
      </c>
      <c r="H183" s="19">
        <f t="shared" si="154"/>
        <v>0.87999999999999412</v>
      </c>
      <c r="I183" s="19">
        <f t="shared" si="155"/>
        <v>262.99999999999977</v>
      </c>
      <c r="J183" s="19">
        <f t="shared" si="156"/>
        <v>49.983232272137826</v>
      </c>
      <c r="K183" s="19">
        <f t="shared" si="157"/>
        <v>0.16000000000000003</v>
      </c>
      <c r="L183" s="19">
        <f t="shared" si="158"/>
        <v>6</v>
      </c>
      <c r="M183" s="19">
        <f t="shared" si="159"/>
        <v>11.202205018357887</v>
      </c>
      <c r="N183" s="19">
        <f t="shared" si="160"/>
        <v>12.707847861590199</v>
      </c>
      <c r="O183" s="19">
        <f t="shared" si="161"/>
        <v>1.0790690889043002</v>
      </c>
      <c r="P183" s="19">
        <f t="shared" si="162"/>
        <v>61.826104597243408</v>
      </c>
      <c r="Q183" s="19">
        <f t="shared" si="197"/>
        <v>111.86939627795279</v>
      </c>
      <c r="R183" s="19">
        <f t="shared" si="163"/>
        <v>-0.52891119599646019</v>
      </c>
      <c r="S183" s="19">
        <f t="shared" si="164"/>
        <v>0.28328951048281692</v>
      </c>
      <c r="T183" s="4" t="s">
        <v>0</v>
      </c>
      <c r="U183" s="4">
        <f t="shared" si="165"/>
        <v>2601</v>
      </c>
      <c r="V183" s="19">
        <f t="shared" si="139"/>
        <v>262.47108880400333</v>
      </c>
      <c r="W183" s="19">
        <f t="shared" si="140"/>
        <v>50.266521782620643</v>
      </c>
      <c r="X183" s="8">
        <f t="shared" si="166"/>
        <v>5</v>
      </c>
      <c r="Y183" s="4">
        <f t="shared" si="141"/>
        <v>12</v>
      </c>
      <c r="Z183" s="8">
        <f t="shared" si="167"/>
        <v>1015.5</v>
      </c>
      <c r="AA183" s="4">
        <f t="shared" si="168"/>
        <v>0</v>
      </c>
      <c r="AB183" s="4">
        <f t="shared" si="169"/>
        <v>0</v>
      </c>
      <c r="AC183" s="4" t="str">
        <f t="shared" si="170"/>
        <v>G0</v>
      </c>
      <c r="AD183" s="4">
        <f t="shared" si="171"/>
        <v>0</v>
      </c>
      <c r="AE183" s="4">
        <f t="shared" si="172"/>
        <v>15.499999999999961</v>
      </c>
      <c r="AF183" s="19">
        <f t="shared" si="173"/>
        <v>262.99999999999977</v>
      </c>
      <c r="AG183" s="19">
        <f t="shared" si="174"/>
        <v>1.0999999999999925</v>
      </c>
      <c r="AH183" s="19">
        <f t="shared" si="175"/>
        <v>0.87999999999999412</v>
      </c>
      <c r="AI183" s="19">
        <f t="shared" si="176"/>
        <v>262.99999999999977</v>
      </c>
      <c r="AJ183" s="19">
        <f t="shared" si="177"/>
        <v>49.983232272137826</v>
      </c>
      <c r="AK183" s="19">
        <f t="shared" si="178"/>
        <v>0.16000000000000003</v>
      </c>
      <c r="AL183" s="19">
        <f t="shared" si="179"/>
        <v>6</v>
      </c>
      <c r="AM183" s="19">
        <f t="shared" si="180"/>
        <v>11.202205018357887</v>
      </c>
      <c r="AN183" s="19">
        <f t="shared" si="181"/>
        <v>12.707847861590199</v>
      </c>
      <c r="AO183" s="19">
        <f t="shared" si="182"/>
        <v>1.0790690889043002</v>
      </c>
      <c r="AP183" s="19">
        <f t="shared" si="183"/>
        <v>61.826104597243408</v>
      </c>
      <c r="AQ183" s="19">
        <f t="shared" si="198"/>
        <v>111.86939627795279</v>
      </c>
      <c r="AR183" s="19">
        <f t="shared" si="184"/>
        <v>0.52891119599646019</v>
      </c>
      <c r="AS183" s="19">
        <f t="shared" si="185"/>
        <v>-0.28328951048281692</v>
      </c>
      <c r="AT183" s="4" t="s">
        <v>0</v>
      </c>
      <c r="AU183" s="4">
        <f t="shared" si="186"/>
        <v>2602</v>
      </c>
      <c r="AV183" s="19">
        <f t="shared" si="142"/>
        <v>263.52891119599622</v>
      </c>
      <c r="AW183" s="19">
        <f t="shared" si="143"/>
        <v>49.699942761655009</v>
      </c>
      <c r="AX183" s="8">
        <f t="shared" si="187"/>
        <v>5</v>
      </c>
      <c r="AY183" s="4">
        <f t="shared" si="144"/>
        <v>12</v>
      </c>
      <c r="AZ183" s="8">
        <f t="shared" si="188"/>
        <v>1015.5</v>
      </c>
      <c r="BA183" s="4">
        <f t="shared" si="189"/>
        <v>0</v>
      </c>
      <c r="BB183" s="4">
        <f t="shared" si="190"/>
        <v>0</v>
      </c>
      <c r="BC183" s="4" t="str">
        <f t="shared" si="191"/>
        <v>G0</v>
      </c>
      <c r="BD183" s="4">
        <f t="shared" si="192"/>
        <v>0</v>
      </c>
      <c r="BE183" s="19">
        <f t="shared" si="145"/>
        <v>50.164330694661878</v>
      </c>
      <c r="BF183" s="19">
        <f t="shared" si="193"/>
        <v>2564.7964718042545</v>
      </c>
      <c r="BG183" s="19">
        <f t="shared" si="194"/>
        <v>-174.21481789317986</v>
      </c>
      <c r="BH183" s="1" t="str">
        <f t="shared" si="146"/>
        <v>T,2601,262.5,50.3,5,12,1015.5,0,0,G0,0</v>
      </c>
      <c r="BI183" s="1" t="str">
        <f t="shared" si="147"/>
        <v>T,2602,263.5,49.7,5,12,1015.5,0,0,G0,0</v>
      </c>
      <c r="BJ183" s="1" t="str">
        <f t="shared" si="195"/>
        <v>T,2601,262.5,50.3,5,12,1015.5,0,0,G0,0|T,2602,263.5,49.7,5,12,1015.5,0,0,G0,0|</v>
      </c>
      <c r="BK183" s="1" t="str">
        <f t="shared" si="148"/>
        <v>263.0,50.0,5.0,12.7,0.0,111.9,61.8,111.9</v>
      </c>
      <c r="BR183" s="108"/>
      <c r="BS183" s="108"/>
    </row>
    <row r="184" spans="1:71" x14ac:dyDescent="0.2">
      <c r="A184" s="4">
        <f t="shared" si="196"/>
        <v>15.599999999999961</v>
      </c>
      <c r="B184" s="4">
        <f t="shared" si="149"/>
        <v>155.9999999999996</v>
      </c>
      <c r="C184" s="4">
        <f t="shared" si="150"/>
        <v>1</v>
      </c>
      <c r="D184" s="4">
        <v>1</v>
      </c>
      <c r="E184" s="4">
        <f t="shared" si="151"/>
        <v>15.599999999999961</v>
      </c>
      <c r="F184" s="19">
        <f t="shared" si="152"/>
        <v>263.5999999999998</v>
      </c>
      <c r="G184" s="19">
        <f t="shared" si="153"/>
        <v>1.1199999999999934</v>
      </c>
      <c r="H184" s="19">
        <f t="shared" si="154"/>
        <v>0.8959999999999948</v>
      </c>
      <c r="I184" s="19">
        <f t="shared" si="155"/>
        <v>263.5999999999998</v>
      </c>
      <c r="J184" s="19">
        <f t="shared" si="156"/>
        <v>51.084560794182138</v>
      </c>
      <c r="K184" s="19">
        <f t="shared" si="157"/>
        <v>0.16000000000000003</v>
      </c>
      <c r="L184" s="19">
        <f t="shared" si="158"/>
        <v>6</v>
      </c>
      <c r="M184" s="19">
        <f t="shared" si="159"/>
        <v>10.815207643659459</v>
      </c>
      <c r="N184" s="19">
        <f t="shared" si="160"/>
        <v>12.368052246634067</v>
      </c>
      <c r="O184" s="19">
        <f t="shared" si="161"/>
        <v>1.0642949645341373</v>
      </c>
      <c r="P184" s="19">
        <f t="shared" si="162"/>
        <v>60.979609624831703</v>
      </c>
      <c r="Q184" s="19">
        <f t="shared" si="197"/>
        <v>112.9707247999971</v>
      </c>
      <c r="R184" s="19">
        <f t="shared" si="163"/>
        <v>-0.52466827086388435</v>
      </c>
      <c r="S184" s="19">
        <f t="shared" si="164"/>
        <v>0.29107250909129445</v>
      </c>
      <c r="T184" s="4" t="s">
        <v>0</v>
      </c>
      <c r="U184" s="4">
        <f t="shared" si="165"/>
        <v>2601</v>
      </c>
      <c r="V184" s="19">
        <f t="shared" si="139"/>
        <v>263.07533172913588</v>
      </c>
      <c r="W184" s="19">
        <f t="shared" si="140"/>
        <v>51.375633303273432</v>
      </c>
      <c r="X184" s="8">
        <f t="shared" si="166"/>
        <v>5</v>
      </c>
      <c r="Y184" s="4">
        <f t="shared" si="141"/>
        <v>12</v>
      </c>
      <c r="Z184" s="8">
        <f t="shared" si="167"/>
        <v>1015.5999999999999</v>
      </c>
      <c r="AA184" s="4">
        <f t="shared" si="168"/>
        <v>0</v>
      </c>
      <c r="AB184" s="4">
        <f t="shared" si="169"/>
        <v>0</v>
      </c>
      <c r="AC184" s="4" t="str">
        <f t="shared" si="170"/>
        <v>G0</v>
      </c>
      <c r="AD184" s="4">
        <f t="shared" si="171"/>
        <v>0</v>
      </c>
      <c r="AE184" s="4">
        <f t="shared" si="172"/>
        <v>15.599999999999961</v>
      </c>
      <c r="AF184" s="19">
        <f t="shared" si="173"/>
        <v>263.5999999999998</v>
      </c>
      <c r="AG184" s="19">
        <f t="shared" si="174"/>
        <v>1.1199999999999934</v>
      </c>
      <c r="AH184" s="19">
        <f t="shared" si="175"/>
        <v>0.8959999999999948</v>
      </c>
      <c r="AI184" s="19">
        <f t="shared" si="176"/>
        <v>263.5999999999998</v>
      </c>
      <c r="AJ184" s="19">
        <f t="shared" si="177"/>
        <v>51.084560794182138</v>
      </c>
      <c r="AK184" s="19">
        <f t="shared" si="178"/>
        <v>0.16000000000000003</v>
      </c>
      <c r="AL184" s="19">
        <f t="shared" si="179"/>
        <v>6</v>
      </c>
      <c r="AM184" s="19">
        <f t="shared" si="180"/>
        <v>10.815207643659459</v>
      </c>
      <c r="AN184" s="19">
        <f t="shared" si="181"/>
        <v>12.368052246634067</v>
      </c>
      <c r="AO184" s="19">
        <f t="shared" si="182"/>
        <v>1.0642949645341373</v>
      </c>
      <c r="AP184" s="19">
        <f t="shared" si="183"/>
        <v>60.979609624831703</v>
      </c>
      <c r="AQ184" s="19">
        <f t="shared" si="198"/>
        <v>112.9707247999971</v>
      </c>
      <c r="AR184" s="19">
        <f t="shared" si="184"/>
        <v>0.52466827086388435</v>
      </c>
      <c r="AS184" s="19">
        <f t="shared" si="185"/>
        <v>-0.29107250909129445</v>
      </c>
      <c r="AT184" s="4" t="s">
        <v>0</v>
      </c>
      <c r="AU184" s="4">
        <f t="shared" si="186"/>
        <v>2602</v>
      </c>
      <c r="AV184" s="19">
        <f t="shared" si="142"/>
        <v>264.12466827086371</v>
      </c>
      <c r="AW184" s="19">
        <f t="shared" si="143"/>
        <v>50.793488285090845</v>
      </c>
      <c r="AX184" s="8">
        <f t="shared" si="187"/>
        <v>5</v>
      </c>
      <c r="AY184" s="4">
        <f t="shared" si="144"/>
        <v>12</v>
      </c>
      <c r="AZ184" s="8">
        <f t="shared" si="188"/>
        <v>1015.5999999999999</v>
      </c>
      <c r="BA184" s="4">
        <f t="shared" si="189"/>
        <v>0</v>
      </c>
      <c r="BB184" s="4">
        <f t="shared" si="190"/>
        <v>0</v>
      </c>
      <c r="BC184" s="4" t="str">
        <f t="shared" si="191"/>
        <v>G0</v>
      </c>
      <c r="BD184" s="4">
        <f t="shared" si="192"/>
        <v>0</v>
      </c>
      <c r="BE184" s="19">
        <f t="shared" si="145"/>
        <v>51.258330952932447</v>
      </c>
      <c r="BF184" s="19">
        <f t="shared" si="193"/>
        <v>2563.7531577149862</v>
      </c>
      <c r="BG184" s="19">
        <f t="shared" si="194"/>
        <v>-174.19907299640789</v>
      </c>
      <c r="BH184" s="1" t="str">
        <f t="shared" si="146"/>
        <v>T,2601,263.1,51.4,5,12,1015.6,0,0,G0,0</v>
      </c>
      <c r="BI184" s="1" t="str">
        <f t="shared" si="147"/>
        <v>T,2602,264.1,50.8,5,12,1015.6,0,0,G0,0</v>
      </c>
      <c r="BJ184" s="1" t="str">
        <f t="shared" si="195"/>
        <v>T,2601,263.1,51.4,5,12,1015.6,0,0,G0,0|T,2602,264.1,50.8,5,12,1015.6,0,0,G0,0|</v>
      </c>
      <c r="BK184" s="1" t="str">
        <f t="shared" si="148"/>
        <v>263.6,51.1,5.0,12.4,0.0,113.0,61.0,113.0</v>
      </c>
      <c r="BR184" s="108"/>
      <c r="BS184" s="108"/>
    </row>
    <row r="185" spans="1:71" x14ac:dyDescent="0.2">
      <c r="A185" s="4">
        <f t="shared" si="196"/>
        <v>15.69999999999996</v>
      </c>
      <c r="B185" s="4">
        <f t="shared" si="149"/>
        <v>156.9999999999996</v>
      </c>
      <c r="C185" s="4">
        <f t="shared" si="150"/>
        <v>1</v>
      </c>
      <c r="D185" s="4">
        <v>1</v>
      </c>
      <c r="E185" s="4">
        <f t="shared" si="151"/>
        <v>15.69999999999996</v>
      </c>
      <c r="F185" s="19">
        <f t="shared" si="152"/>
        <v>264.19999999999976</v>
      </c>
      <c r="G185" s="19">
        <f t="shared" si="153"/>
        <v>1.1399999999999921</v>
      </c>
      <c r="H185" s="19">
        <f t="shared" si="154"/>
        <v>0.9119999999999937</v>
      </c>
      <c r="I185" s="19">
        <f t="shared" si="155"/>
        <v>264.19999999999976</v>
      </c>
      <c r="J185" s="19">
        <f t="shared" si="156"/>
        <v>52.144457180715506</v>
      </c>
      <c r="K185" s="19">
        <f t="shared" si="157"/>
        <v>0.16000000000000003</v>
      </c>
      <c r="L185" s="19">
        <f t="shared" si="158"/>
        <v>6</v>
      </c>
      <c r="M185" s="19">
        <f t="shared" si="159"/>
        <v>10.373722607788675</v>
      </c>
      <c r="N185" s="19">
        <f t="shared" si="160"/>
        <v>11.98391091185786</v>
      </c>
      <c r="O185" s="19">
        <f t="shared" si="161"/>
        <v>1.0464222517295516</v>
      </c>
      <c r="P185" s="19">
        <f t="shared" si="162"/>
        <v>59.955578612679517</v>
      </c>
      <c r="Q185" s="19">
        <f t="shared" si="197"/>
        <v>114.03062118653047</v>
      </c>
      <c r="R185" s="19">
        <f t="shared" si="163"/>
        <v>-0.51938249628628663</v>
      </c>
      <c r="S185" s="19">
        <f t="shared" si="164"/>
        <v>0.30040276721665754</v>
      </c>
      <c r="T185" s="4" t="s">
        <v>0</v>
      </c>
      <c r="U185" s="4">
        <f t="shared" si="165"/>
        <v>2601</v>
      </c>
      <c r="V185" s="19">
        <f t="shared" si="139"/>
        <v>263.68061750371345</v>
      </c>
      <c r="W185" s="19">
        <f t="shared" si="140"/>
        <v>52.444859947932166</v>
      </c>
      <c r="X185" s="8">
        <f t="shared" si="166"/>
        <v>5</v>
      </c>
      <c r="Y185" s="4">
        <f t="shared" si="141"/>
        <v>12</v>
      </c>
      <c r="Z185" s="8">
        <f t="shared" si="167"/>
        <v>1015.6999999999999</v>
      </c>
      <c r="AA185" s="4">
        <f t="shared" si="168"/>
        <v>0</v>
      </c>
      <c r="AB185" s="4">
        <f t="shared" si="169"/>
        <v>0</v>
      </c>
      <c r="AC185" s="4" t="str">
        <f t="shared" si="170"/>
        <v>G0</v>
      </c>
      <c r="AD185" s="4">
        <f t="shared" si="171"/>
        <v>0</v>
      </c>
      <c r="AE185" s="4">
        <f t="shared" si="172"/>
        <v>15.69999999999996</v>
      </c>
      <c r="AF185" s="19">
        <f t="shared" si="173"/>
        <v>264.19999999999976</v>
      </c>
      <c r="AG185" s="19">
        <f t="shared" si="174"/>
        <v>1.1399999999999921</v>
      </c>
      <c r="AH185" s="19">
        <f t="shared" si="175"/>
        <v>0.9119999999999937</v>
      </c>
      <c r="AI185" s="19">
        <f t="shared" si="176"/>
        <v>264.19999999999976</v>
      </c>
      <c r="AJ185" s="19">
        <f t="shared" si="177"/>
        <v>52.144457180715506</v>
      </c>
      <c r="AK185" s="19">
        <f t="shared" si="178"/>
        <v>0.16000000000000003</v>
      </c>
      <c r="AL185" s="19">
        <f t="shared" si="179"/>
        <v>6</v>
      </c>
      <c r="AM185" s="19">
        <f t="shared" si="180"/>
        <v>10.373722607788675</v>
      </c>
      <c r="AN185" s="19">
        <f t="shared" si="181"/>
        <v>11.98391091185786</v>
      </c>
      <c r="AO185" s="19">
        <f t="shared" si="182"/>
        <v>1.0464222517295516</v>
      </c>
      <c r="AP185" s="19">
        <f t="shared" si="183"/>
        <v>59.955578612679517</v>
      </c>
      <c r="AQ185" s="19">
        <f t="shared" si="198"/>
        <v>114.03062118653047</v>
      </c>
      <c r="AR185" s="19">
        <f t="shared" si="184"/>
        <v>0.51938249628628663</v>
      </c>
      <c r="AS185" s="19">
        <f t="shared" si="185"/>
        <v>-0.30040276721665754</v>
      </c>
      <c r="AT185" s="4" t="s">
        <v>0</v>
      </c>
      <c r="AU185" s="4">
        <f t="shared" si="186"/>
        <v>2602</v>
      </c>
      <c r="AV185" s="19">
        <f t="shared" si="142"/>
        <v>264.71938249628607</v>
      </c>
      <c r="AW185" s="19">
        <f t="shared" si="143"/>
        <v>51.844054413498846</v>
      </c>
      <c r="AX185" s="8">
        <f t="shared" si="187"/>
        <v>5</v>
      </c>
      <c r="AY185" s="4">
        <f t="shared" si="144"/>
        <v>12</v>
      </c>
      <c r="AZ185" s="8">
        <f t="shared" si="188"/>
        <v>1015.6999999999999</v>
      </c>
      <c r="BA185" s="4">
        <f t="shared" si="189"/>
        <v>0</v>
      </c>
      <c r="BB185" s="4">
        <f t="shared" si="190"/>
        <v>0</v>
      </c>
      <c r="BC185" s="4" t="str">
        <f t="shared" si="191"/>
        <v>G0</v>
      </c>
      <c r="BD185" s="4">
        <f t="shared" si="192"/>
        <v>0</v>
      </c>
      <c r="BE185" s="19">
        <f t="shared" si="145"/>
        <v>52.311465171352673</v>
      </c>
      <c r="BF185" s="19">
        <f t="shared" si="193"/>
        <v>2562.749611220373</v>
      </c>
      <c r="BG185" s="19">
        <f t="shared" si="194"/>
        <v>-174.18342884746943</v>
      </c>
      <c r="BH185" s="1" t="str">
        <f t="shared" si="146"/>
        <v>T,2601,263.7,52.4,5,12,1015.7,0,0,G0,0</v>
      </c>
      <c r="BI185" s="1" t="str">
        <f t="shared" si="147"/>
        <v>T,2602,264.7,51.8,5,12,1015.7,0,0,G0,0</v>
      </c>
      <c r="BJ185" s="1" t="str">
        <f t="shared" si="195"/>
        <v>T,2601,263.7,52.4,5,12,1015.7,0,0,G0,0|T,2602,264.7,51.8,5,12,1015.7,0,0,G0,0|</v>
      </c>
      <c r="BK185" s="1" t="str">
        <f t="shared" si="148"/>
        <v>264.2,52.1,5.0,12.0,0.0,114.0,60.0,114.0</v>
      </c>
      <c r="BR185" s="108"/>
      <c r="BS185" s="108"/>
    </row>
    <row r="186" spans="1:71" x14ac:dyDescent="0.2">
      <c r="A186" s="4">
        <f t="shared" si="196"/>
        <v>15.79999999999996</v>
      </c>
      <c r="B186" s="4">
        <f t="shared" si="149"/>
        <v>157.9999999999996</v>
      </c>
      <c r="C186" s="4">
        <f t="shared" si="150"/>
        <v>1</v>
      </c>
      <c r="D186" s="4">
        <v>1</v>
      </c>
      <c r="E186" s="4">
        <f t="shared" si="151"/>
        <v>15.79999999999996</v>
      </c>
      <c r="F186" s="19">
        <f t="shared" si="152"/>
        <v>264.79999999999973</v>
      </c>
      <c r="G186" s="19">
        <f t="shared" si="153"/>
        <v>1.1599999999999913</v>
      </c>
      <c r="H186" s="19">
        <f t="shared" si="154"/>
        <v>0.92799999999999305</v>
      </c>
      <c r="I186" s="19">
        <f t="shared" si="155"/>
        <v>264.79999999999973</v>
      </c>
      <c r="J186" s="19">
        <f t="shared" si="156"/>
        <v>53.15752631100635</v>
      </c>
      <c r="K186" s="19">
        <f t="shared" si="157"/>
        <v>0.16000000000000003</v>
      </c>
      <c r="L186" s="19">
        <f t="shared" si="158"/>
        <v>6</v>
      </c>
      <c r="M186" s="19">
        <f t="shared" si="159"/>
        <v>9.8788789339257992</v>
      </c>
      <c r="N186" s="19">
        <f t="shared" si="160"/>
        <v>11.55821132317466</v>
      </c>
      <c r="O186" s="19">
        <f t="shared" si="161"/>
        <v>1.0249852849997891</v>
      </c>
      <c r="P186" s="19">
        <f t="shared" si="162"/>
        <v>58.727330893501765</v>
      </c>
      <c r="Q186" s="19">
        <f t="shared" si="197"/>
        <v>115.04369031682131</v>
      </c>
      <c r="R186" s="19">
        <f t="shared" si="163"/>
        <v>-0.51282393050479691</v>
      </c>
      <c r="S186" s="19">
        <f t="shared" si="164"/>
        <v>0.3114668783379882</v>
      </c>
      <c r="T186" s="4" t="s">
        <v>0</v>
      </c>
      <c r="U186" s="4">
        <f t="shared" si="165"/>
        <v>2601</v>
      </c>
      <c r="V186" s="19">
        <f t="shared" si="139"/>
        <v>264.28717606949493</v>
      </c>
      <c r="W186" s="19">
        <f t="shared" si="140"/>
        <v>53.468993189344339</v>
      </c>
      <c r="X186" s="8">
        <f t="shared" si="166"/>
        <v>5</v>
      </c>
      <c r="Y186" s="4">
        <f t="shared" si="141"/>
        <v>12</v>
      </c>
      <c r="Z186" s="8">
        <f t="shared" si="167"/>
        <v>1015.8</v>
      </c>
      <c r="AA186" s="4">
        <f t="shared" si="168"/>
        <v>0</v>
      </c>
      <c r="AB186" s="4">
        <f t="shared" si="169"/>
        <v>0</v>
      </c>
      <c r="AC186" s="4" t="str">
        <f t="shared" si="170"/>
        <v>G0</v>
      </c>
      <c r="AD186" s="4">
        <f t="shared" si="171"/>
        <v>0</v>
      </c>
      <c r="AE186" s="4">
        <f t="shared" si="172"/>
        <v>15.79999999999996</v>
      </c>
      <c r="AF186" s="19">
        <f t="shared" si="173"/>
        <v>264.79999999999973</v>
      </c>
      <c r="AG186" s="19">
        <f t="shared" si="174"/>
        <v>1.1599999999999913</v>
      </c>
      <c r="AH186" s="19">
        <f t="shared" si="175"/>
        <v>0.92799999999999305</v>
      </c>
      <c r="AI186" s="19">
        <f t="shared" si="176"/>
        <v>264.79999999999973</v>
      </c>
      <c r="AJ186" s="19">
        <f t="shared" si="177"/>
        <v>53.15752631100635</v>
      </c>
      <c r="AK186" s="19">
        <f t="shared" si="178"/>
        <v>0.16000000000000003</v>
      </c>
      <c r="AL186" s="19">
        <f t="shared" si="179"/>
        <v>6</v>
      </c>
      <c r="AM186" s="19">
        <f t="shared" si="180"/>
        <v>9.8788789339257992</v>
      </c>
      <c r="AN186" s="19">
        <f t="shared" si="181"/>
        <v>11.55821132317466</v>
      </c>
      <c r="AO186" s="19">
        <f t="shared" si="182"/>
        <v>1.0249852849997891</v>
      </c>
      <c r="AP186" s="19">
        <f t="shared" si="183"/>
        <v>58.727330893501765</v>
      </c>
      <c r="AQ186" s="19">
        <f t="shared" si="198"/>
        <v>115.04369031682131</v>
      </c>
      <c r="AR186" s="19">
        <f t="shared" si="184"/>
        <v>0.51282393050479691</v>
      </c>
      <c r="AS186" s="19">
        <f t="shared" si="185"/>
        <v>-0.3114668783379882</v>
      </c>
      <c r="AT186" s="4" t="s">
        <v>0</v>
      </c>
      <c r="AU186" s="4">
        <f t="shared" si="186"/>
        <v>2602</v>
      </c>
      <c r="AV186" s="19">
        <f t="shared" si="142"/>
        <v>265.31282393050452</v>
      </c>
      <c r="AW186" s="19">
        <f t="shared" si="143"/>
        <v>52.846059432668362</v>
      </c>
      <c r="AX186" s="8">
        <f t="shared" si="187"/>
        <v>5</v>
      </c>
      <c r="AY186" s="4">
        <f t="shared" si="144"/>
        <v>12</v>
      </c>
      <c r="AZ186" s="8">
        <f t="shared" si="188"/>
        <v>1015.8</v>
      </c>
      <c r="BA186" s="4">
        <f t="shared" si="189"/>
        <v>0</v>
      </c>
      <c r="BB186" s="4">
        <f t="shared" si="190"/>
        <v>0</v>
      </c>
      <c r="BC186" s="4" t="str">
        <f t="shared" si="191"/>
        <v>G0</v>
      </c>
      <c r="BD186" s="4">
        <f t="shared" si="192"/>
        <v>0</v>
      </c>
      <c r="BE186" s="19">
        <f t="shared" si="145"/>
        <v>53.318321382858734</v>
      </c>
      <c r="BF186" s="19">
        <f t="shared" si="193"/>
        <v>2561.7909865908277</v>
      </c>
      <c r="BG186" s="19">
        <f t="shared" si="194"/>
        <v>-174.16790324540511</v>
      </c>
      <c r="BH186" s="1" t="str">
        <f t="shared" si="146"/>
        <v>T,2601,264.3,53.5,5,12,1015.8,0,0,G0,0</v>
      </c>
      <c r="BI186" s="1" t="str">
        <f t="shared" si="147"/>
        <v>T,2602,265.3,52.8,5,12,1015.8,0,0,G0,0</v>
      </c>
      <c r="BJ186" s="1" t="str">
        <f t="shared" si="195"/>
        <v>T,2601,264.3,53.5,5,12,1015.8,0,0,G0,0|T,2602,265.3,52.8,5,12,1015.8,0,0,G0,0|</v>
      </c>
      <c r="BK186" s="1" t="str">
        <f t="shared" si="148"/>
        <v>264.8,53.2,5.0,11.6,0.0,115.0,58.7,115.0</v>
      </c>
      <c r="BR186" s="108"/>
      <c r="BS186" s="108"/>
    </row>
    <row r="187" spans="1:71" x14ac:dyDescent="0.2">
      <c r="A187" s="4">
        <f t="shared" si="196"/>
        <v>15.899999999999959</v>
      </c>
      <c r="B187" s="4">
        <f t="shared" si="149"/>
        <v>158.99999999999957</v>
      </c>
      <c r="C187" s="4">
        <f t="shared" si="150"/>
        <v>1</v>
      </c>
      <c r="D187" s="4">
        <v>1</v>
      </c>
      <c r="E187" s="4">
        <f t="shared" si="151"/>
        <v>15.899999999999959</v>
      </c>
      <c r="F187" s="19">
        <f t="shared" si="152"/>
        <v>265.39999999999975</v>
      </c>
      <c r="G187" s="19">
        <f t="shared" si="153"/>
        <v>1.1799999999999922</v>
      </c>
      <c r="H187" s="19">
        <f t="shared" si="154"/>
        <v>0.94399999999999373</v>
      </c>
      <c r="I187" s="19">
        <f t="shared" si="155"/>
        <v>265.39999999999975</v>
      </c>
      <c r="J187" s="19">
        <f t="shared" si="156"/>
        <v>54.118503083049234</v>
      </c>
      <c r="K187" s="19">
        <f t="shared" si="157"/>
        <v>0.16000000000000003</v>
      </c>
      <c r="L187" s="19">
        <f t="shared" si="158"/>
        <v>6</v>
      </c>
      <c r="M187" s="19">
        <f t="shared" si="159"/>
        <v>9.3321508010097958</v>
      </c>
      <c r="N187" s="19">
        <f t="shared" si="160"/>
        <v>11.094549949087064</v>
      </c>
      <c r="O187" s="19">
        <f t="shared" si="161"/>
        <v>0.99940120935233434</v>
      </c>
      <c r="P187" s="19">
        <f t="shared" si="162"/>
        <v>57.261471336159175</v>
      </c>
      <c r="Q187" s="19">
        <f t="shared" si="197"/>
        <v>116.0046670888642</v>
      </c>
      <c r="R187" s="19">
        <f t="shared" si="163"/>
        <v>-0.50468838360285406</v>
      </c>
      <c r="S187" s="19">
        <f t="shared" si="164"/>
        <v>0.32448364435875404</v>
      </c>
      <c r="T187" s="4" t="s">
        <v>0</v>
      </c>
      <c r="U187" s="4">
        <f t="shared" si="165"/>
        <v>2601</v>
      </c>
      <c r="V187" s="19">
        <f t="shared" si="139"/>
        <v>264.8953116163969</v>
      </c>
      <c r="W187" s="19">
        <f t="shared" si="140"/>
        <v>54.442986727407991</v>
      </c>
      <c r="X187" s="8">
        <f t="shared" si="166"/>
        <v>5</v>
      </c>
      <c r="Y187" s="4">
        <f t="shared" si="141"/>
        <v>12</v>
      </c>
      <c r="Z187" s="8">
        <f t="shared" si="167"/>
        <v>1015.9</v>
      </c>
      <c r="AA187" s="4">
        <f t="shared" si="168"/>
        <v>0</v>
      </c>
      <c r="AB187" s="4">
        <f t="shared" si="169"/>
        <v>0</v>
      </c>
      <c r="AC187" s="4" t="str">
        <f t="shared" si="170"/>
        <v>G0</v>
      </c>
      <c r="AD187" s="4">
        <f t="shared" si="171"/>
        <v>0</v>
      </c>
      <c r="AE187" s="4">
        <f t="shared" si="172"/>
        <v>15.899999999999959</v>
      </c>
      <c r="AF187" s="19">
        <f t="shared" si="173"/>
        <v>265.39999999999975</v>
      </c>
      <c r="AG187" s="19">
        <f t="shared" si="174"/>
        <v>1.1799999999999922</v>
      </c>
      <c r="AH187" s="19">
        <f t="shared" si="175"/>
        <v>0.94399999999999373</v>
      </c>
      <c r="AI187" s="19">
        <f t="shared" si="176"/>
        <v>265.39999999999975</v>
      </c>
      <c r="AJ187" s="19">
        <f t="shared" si="177"/>
        <v>54.118503083049234</v>
      </c>
      <c r="AK187" s="19">
        <f t="shared" si="178"/>
        <v>0.16000000000000003</v>
      </c>
      <c r="AL187" s="19">
        <f t="shared" si="179"/>
        <v>6</v>
      </c>
      <c r="AM187" s="19">
        <f t="shared" si="180"/>
        <v>9.3321508010097958</v>
      </c>
      <c r="AN187" s="19">
        <f t="shared" si="181"/>
        <v>11.094549949087064</v>
      </c>
      <c r="AO187" s="19">
        <f t="shared" si="182"/>
        <v>0.99940120935233434</v>
      </c>
      <c r="AP187" s="19">
        <f t="shared" si="183"/>
        <v>57.261471336159175</v>
      </c>
      <c r="AQ187" s="19">
        <f t="shared" si="198"/>
        <v>116.0046670888642</v>
      </c>
      <c r="AR187" s="19">
        <f t="shared" si="184"/>
        <v>0.50468838360285406</v>
      </c>
      <c r="AS187" s="19">
        <f t="shared" si="185"/>
        <v>-0.32448364435875404</v>
      </c>
      <c r="AT187" s="4" t="s">
        <v>0</v>
      </c>
      <c r="AU187" s="4">
        <f t="shared" si="186"/>
        <v>2602</v>
      </c>
      <c r="AV187" s="19">
        <f t="shared" si="142"/>
        <v>265.9046883836026</v>
      </c>
      <c r="AW187" s="19">
        <f t="shared" si="143"/>
        <v>53.794019438690476</v>
      </c>
      <c r="AX187" s="8">
        <f t="shared" si="187"/>
        <v>5</v>
      </c>
      <c r="AY187" s="4">
        <f t="shared" si="144"/>
        <v>12</v>
      </c>
      <c r="AZ187" s="8">
        <f t="shared" si="188"/>
        <v>1015.9</v>
      </c>
      <c r="BA187" s="4">
        <f t="shared" si="189"/>
        <v>0</v>
      </c>
      <c r="BB187" s="4">
        <f t="shared" si="190"/>
        <v>0</v>
      </c>
      <c r="BC187" s="4" t="str">
        <f t="shared" si="191"/>
        <v>G0</v>
      </c>
      <c r="BD187" s="4">
        <f t="shared" si="192"/>
        <v>0</v>
      </c>
      <c r="BE187" s="19">
        <f t="shared" si="145"/>
        <v>54.273618406767703</v>
      </c>
      <c r="BF187" s="19">
        <f t="shared" si="193"/>
        <v>2560.8822683393537</v>
      </c>
      <c r="BG187" s="19">
        <f t="shared" si="194"/>
        <v>-174.15251541225666</v>
      </c>
      <c r="BH187" s="1" t="str">
        <f t="shared" si="146"/>
        <v>T,2601,264.9,54.4,5,12,1015.9,0,0,G0,0</v>
      </c>
      <c r="BI187" s="1" t="str">
        <f t="shared" si="147"/>
        <v>T,2602,265.9,53.8,5,12,1015.9,0,0,G0,0</v>
      </c>
      <c r="BJ187" s="1" t="str">
        <f t="shared" si="195"/>
        <v>T,2601,264.9,54.4,5,12,1015.9,0,0,G0,0|T,2602,265.9,53.8,5,12,1015.9,0,0,G0,0|</v>
      </c>
      <c r="BK187" s="1" t="str">
        <f t="shared" si="148"/>
        <v>265.4,54.1,5.0,11.1,0.0,116.0,57.3,116.0</v>
      </c>
      <c r="BR187" s="108"/>
      <c r="BS187" s="108"/>
    </row>
    <row r="188" spans="1:71" x14ac:dyDescent="0.2">
      <c r="A188" s="4">
        <f t="shared" si="196"/>
        <v>15.999999999999959</v>
      </c>
      <c r="B188" s="4">
        <f t="shared" si="149"/>
        <v>159.99999999999957</v>
      </c>
      <c r="C188" s="4">
        <f t="shared" si="150"/>
        <v>1</v>
      </c>
      <c r="D188" s="4">
        <v>1</v>
      </c>
      <c r="E188" s="4">
        <f t="shared" si="151"/>
        <v>15.999999999999959</v>
      </c>
      <c r="F188" s="19">
        <f t="shared" si="152"/>
        <v>265.99999999999977</v>
      </c>
      <c r="G188" s="19">
        <f t="shared" si="153"/>
        <v>1.1999999999999926</v>
      </c>
      <c r="H188" s="19">
        <f t="shared" si="154"/>
        <v>0.95999999999999419</v>
      </c>
      <c r="I188" s="19">
        <f t="shared" si="155"/>
        <v>265.99999999999977</v>
      </c>
      <c r="J188" s="19">
        <f t="shared" si="156"/>
        <v>55.022287782379188</v>
      </c>
      <c r="K188" s="19">
        <f t="shared" si="157"/>
        <v>0.16000000000000003</v>
      </c>
      <c r="L188" s="19">
        <f t="shared" si="158"/>
        <v>6</v>
      </c>
      <c r="M188" s="19">
        <f t="shared" si="159"/>
        <v>8.735374658109663</v>
      </c>
      <c r="N188" s="19">
        <f t="shared" si="160"/>
        <v>10.597488873197486</v>
      </c>
      <c r="O188" s="19">
        <f t="shared" si="161"/>
        <v>0.96894210000910941</v>
      </c>
      <c r="P188" s="19">
        <f t="shared" si="162"/>
        <v>55.516292923064896</v>
      </c>
      <c r="Q188" s="19">
        <f t="shared" si="197"/>
        <v>116.90845178819416</v>
      </c>
      <c r="R188" s="19">
        <f t="shared" si="163"/>
        <v>-0.49457233289686009</v>
      </c>
      <c r="S188" s="19">
        <f t="shared" si="164"/>
        <v>0.33970311675484721</v>
      </c>
      <c r="T188" s="4" t="s">
        <v>0</v>
      </c>
      <c r="U188" s="4">
        <f t="shared" si="165"/>
        <v>2601</v>
      </c>
      <c r="V188" s="19">
        <f t="shared" si="139"/>
        <v>265.50542766710294</v>
      </c>
      <c r="W188" s="19">
        <f t="shared" si="140"/>
        <v>55.361990899134035</v>
      </c>
      <c r="X188" s="8">
        <f t="shared" si="166"/>
        <v>5</v>
      </c>
      <c r="Y188" s="4">
        <f t="shared" si="141"/>
        <v>12</v>
      </c>
      <c r="Z188" s="8">
        <f t="shared" si="167"/>
        <v>1016</v>
      </c>
      <c r="AA188" s="4">
        <f t="shared" si="168"/>
        <v>0</v>
      </c>
      <c r="AB188" s="4">
        <f t="shared" si="169"/>
        <v>0</v>
      </c>
      <c r="AC188" s="4" t="str">
        <f t="shared" si="170"/>
        <v>G0</v>
      </c>
      <c r="AD188" s="4">
        <f t="shared" si="171"/>
        <v>0</v>
      </c>
      <c r="AE188" s="4">
        <f t="shared" si="172"/>
        <v>15.999999999999959</v>
      </c>
      <c r="AF188" s="19">
        <f t="shared" si="173"/>
        <v>265.99999999999977</v>
      </c>
      <c r="AG188" s="19">
        <f t="shared" si="174"/>
        <v>1.1999999999999926</v>
      </c>
      <c r="AH188" s="19">
        <f t="shared" si="175"/>
        <v>0.95999999999999419</v>
      </c>
      <c r="AI188" s="19">
        <f t="shared" si="176"/>
        <v>265.99999999999977</v>
      </c>
      <c r="AJ188" s="19">
        <f t="shared" si="177"/>
        <v>55.022287782379188</v>
      </c>
      <c r="AK188" s="19">
        <f t="shared" si="178"/>
        <v>0.16000000000000003</v>
      </c>
      <c r="AL188" s="19">
        <f t="shared" si="179"/>
        <v>6</v>
      </c>
      <c r="AM188" s="19">
        <f t="shared" si="180"/>
        <v>8.735374658109663</v>
      </c>
      <c r="AN188" s="19">
        <f t="shared" si="181"/>
        <v>10.597488873197486</v>
      </c>
      <c r="AO188" s="19">
        <f t="shared" si="182"/>
        <v>0.96894210000910941</v>
      </c>
      <c r="AP188" s="19">
        <f t="shared" si="183"/>
        <v>55.516292923064896</v>
      </c>
      <c r="AQ188" s="19">
        <f t="shared" si="198"/>
        <v>116.90845178819416</v>
      </c>
      <c r="AR188" s="19">
        <f t="shared" si="184"/>
        <v>0.49457233289686009</v>
      </c>
      <c r="AS188" s="19">
        <f t="shared" si="185"/>
        <v>-0.33970311675484721</v>
      </c>
      <c r="AT188" s="4" t="s">
        <v>0</v>
      </c>
      <c r="AU188" s="4">
        <f t="shared" si="186"/>
        <v>2602</v>
      </c>
      <c r="AV188" s="19">
        <f t="shared" si="142"/>
        <v>266.49457233289661</v>
      </c>
      <c r="AW188" s="19">
        <f t="shared" si="143"/>
        <v>54.68258466562434</v>
      </c>
      <c r="AX188" s="8">
        <f t="shared" si="187"/>
        <v>5</v>
      </c>
      <c r="AY188" s="4">
        <f t="shared" si="144"/>
        <v>12</v>
      </c>
      <c r="AZ188" s="8">
        <f t="shared" si="188"/>
        <v>1016</v>
      </c>
      <c r="BA188" s="4">
        <f t="shared" si="189"/>
        <v>0</v>
      </c>
      <c r="BB188" s="4">
        <f t="shared" si="190"/>
        <v>0</v>
      </c>
      <c r="BC188" s="4" t="str">
        <f t="shared" si="191"/>
        <v>G0</v>
      </c>
      <c r="BD188" s="4">
        <f t="shared" si="192"/>
        <v>0</v>
      </c>
      <c r="BE188" s="19">
        <f t="shared" si="145"/>
        <v>55.172241396526502</v>
      </c>
      <c r="BF188" s="19">
        <f t="shared" si="193"/>
        <v>2560.0282343671106</v>
      </c>
      <c r="BG188" s="19">
        <f t="shared" si="194"/>
        <v>-174.13728646434754</v>
      </c>
      <c r="BH188" s="1" t="str">
        <f t="shared" si="146"/>
        <v>T,2601,265.5,55.4,5,12,1016.0,0,0,G0,0</v>
      </c>
      <c r="BI188" s="1" t="str">
        <f t="shared" si="147"/>
        <v>T,2602,266.5,54.7,5,12,1016.0,0,0,G0,0</v>
      </c>
      <c r="BJ188" s="1" t="str">
        <f t="shared" si="195"/>
        <v>T,2601,265.5,55.4,5,12,1016.0,0,0,G0,0|T,2602,266.5,54.7,5,12,1016.0,0,0,G0,0|</v>
      </c>
      <c r="BK188" s="1" t="str">
        <f t="shared" si="148"/>
        <v>266.0,55.0,5.0,10.6,0.0,116.9,55.5,116.9</v>
      </c>
      <c r="BR188" s="108"/>
      <c r="BS188" s="108"/>
    </row>
    <row r="189" spans="1:71" x14ac:dyDescent="0.2">
      <c r="A189" s="4">
        <f t="shared" si="196"/>
        <v>16.099999999999959</v>
      </c>
      <c r="B189" s="4">
        <f t="shared" si="149"/>
        <v>160.99999999999957</v>
      </c>
      <c r="C189" s="4">
        <f t="shared" si="150"/>
        <v>1</v>
      </c>
      <c r="D189" s="4">
        <v>1</v>
      </c>
      <c r="E189" s="4">
        <f t="shared" si="151"/>
        <v>16.099999999999959</v>
      </c>
      <c r="F189" s="19">
        <f t="shared" si="152"/>
        <v>266.59999999999974</v>
      </c>
      <c r="G189" s="19">
        <f t="shared" si="153"/>
        <v>1.2199999999999918</v>
      </c>
      <c r="H189" s="19">
        <f t="shared" si="154"/>
        <v>0.97599999999999343</v>
      </c>
      <c r="I189" s="19">
        <f t="shared" si="155"/>
        <v>266.59999999999974</v>
      </c>
      <c r="J189" s="19">
        <f t="shared" si="156"/>
        <v>55.863983177204979</v>
      </c>
      <c r="K189" s="19">
        <f t="shared" si="157"/>
        <v>0.16000000000000003</v>
      </c>
      <c r="L189" s="19">
        <f t="shared" si="158"/>
        <v>6</v>
      </c>
      <c r="M189" s="19">
        <f t="shared" si="159"/>
        <v>8.0907666364363031</v>
      </c>
      <c r="N189" s="19">
        <f t="shared" si="160"/>
        <v>10.072760533501768</v>
      </c>
      <c r="O189" s="19">
        <f t="shared" si="161"/>
        <v>0.93270190338967696</v>
      </c>
      <c r="P189" s="19">
        <f t="shared" si="162"/>
        <v>53.439882608047142</v>
      </c>
      <c r="Q189" s="19">
        <f t="shared" si="197"/>
        <v>117.75014718301995</v>
      </c>
      <c r="R189" s="19">
        <f t="shared" si="163"/>
        <v>-0.48193938153458138</v>
      </c>
      <c r="S189" s="19">
        <f t="shared" si="164"/>
        <v>0.35739954186605388</v>
      </c>
      <c r="T189" s="4" t="s">
        <v>0</v>
      </c>
      <c r="U189" s="4">
        <f t="shared" si="165"/>
        <v>2601</v>
      </c>
      <c r="V189" s="19">
        <f t="shared" si="139"/>
        <v>266.11806061846517</v>
      </c>
      <c r="W189" s="19">
        <f t="shared" si="140"/>
        <v>56.22138271907103</v>
      </c>
      <c r="X189" s="8">
        <f t="shared" si="166"/>
        <v>5</v>
      </c>
      <c r="Y189" s="4">
        <f t="shared" si="141"/>
        <v>12</v>
      </c>
      <c r="Z189" s="8">
        <f t="shared" si="167"/>
        <v>1016.0999999999999</v>
      </c>
      <c r="AA189" s="4">
        <f t="shared" si="168"/>
        <v>0</v>
      </c>
      <c r="AB189" s="4">
        <f t="shared" si="169"/>
        <v>0</v>
      </c>
      <c r="AC189" s="4" t="str">
        <f t="shared" si="170"/>
        <v>G0</v>
      </c>
      <c r="AD189" s="4">
        <f t="shared" si="171"/>
        <v>0</v>
      </c>
      <c r="AE189" s="4">
        <f t="shared" si="172"/>
        <v>16.099999999999959</v>
      </c>
      <c r="AF189" s="19">
        <f t="shared" si="173"/>
        <v>266.59999999999974</v>
      </c>
      <c r="AG189" s="19">
        <f t="shared" si="174"/>
        <v>1.2199999999999918</v>
      </c>
      <c r="AH189" s="19">
        <f t="shared" si="175"/>
        <v>0.97599999999999343</v>
      </c>
      <c r="AI189" s="19">
        <f t="shared" si="176"/>
        <v>266.59999999999974</v>
      </c>
      <c r="AJ189" s="19">
        <f t="shared" si="177"/>
        <v>55.863983177204979</v>
      </c>
      <c r="AK189" s="19">
        <f t="shared" si="178"/>
        <v>0.16000000000000003</v>
      </c>
      <c r="AL189" s="19">
        <f t="shared" si="179"/>
        <v>6</v>
      </c>
      <c r="AM189" s="19">
        <f t="shared" si="180"/>
        <v>8.0907666364363031</v>
      </c>
      <c r="AN189" s="19">
        <f t="shared" si="181"/>
        <v>10.072760533501768</v>
      </c>
      <c r="AO189" s="19">
        <f t="shared" si="182"/>
        <v>0.93270190338967696</v>
      </c>
      <c r="AP189" s="19">
        <f t="shared" si="183"/>
        <v>53.439882608047142</v>
      </c>
      <c r="AQ189" s="19">
        <f t="shared" si="198"/>
        <v>117.75014718301995</v>
      </c>
      <c r="AR189" s="19">
        <f t="shared" si="184"/>
        <v>0.48193938153458138</v>
      </c>
      <c r="AS189" s="19">
        <f t="shared" si="185"/>
        <v>-0.35739954186605388</v>
      </c>
      <c r="AT189" s="4" t="s">
        <v>0</v>
      </c>
      <c r="AU189" s="4">
        <f t="shared" si="186"/>
        <v>2602</v>
      </c>
      <c r="AV189" s="19">
        <f t="shared" si="142"/>
        <v>267.08193938153431</v>
      </c>
      <c r="AW189" s="19">
        <f t="shared" si="143"/>
        <v>55.506583635338927</v>
      </c>
      <c r="AX189" s="8">
        <f t="shared" si="187"/>
        <v>5</v>
      </c>
      <c r="AY189" s="4">
        <f t="shared" si="144"/>
        <v>12</v>
      </c>
      <c r="AZ189" s="8">
        <f t="shared" si="188"/>
        <v>1016.0999999999999</v>
      </c>
      <c r="BA189" s="4">
        <f t="shared" si="189"/>
        <v>0</v>
      </c>
      <c r="BB189" s="4">
        <f t="shared" si="190"/>
        <v>0</v>
      </c>
      <c r="BC189" s="4" t="str">
        <f t="shared" si="191"/>
        <v>G0</v>
      </c>
      <c r="BD189" s="4">
        <f t="shared" si="192"/>
        <v>0</v>
      </c>
      <c r="BE189" s="19">
        <f t="shared" si="145"/>
        <v>56.009279068796587</v>
      </c>
      <c r="BF189" s="19">
        <f t="shared" si="193"/>
        <v>2559.2334225612917</v>
      </c>
      <c r="BG189" s="19">
        <f t="shared" si="194"/>
        <v>-174.12224008045368</v>
      </c>
      <c r="BH189" s="1" t="str">
        <f t="shared" si="146"/>
        <v>T,2601,266.1,56.2,5,12,1016.1,0,0,G0,0</v>
      </c>
      <c r="BI189" s="1" t="str">
        <f t="shared" si="147"/>
        <v>T,2602,267.1,55.5,5,12,1016.1,0,0,G0,0</v>
      </c>
      <c r="BJ189" s="1" t="str">
        <f t="shared" ref="BJ189:BJ220" si="199">IF(C189=1,CONCATENATE(BH189,$BH$25,BI189,$BH$25),"")</f>
        <v>T,2601,266.1,56.2,5,12,1016.1,0,0,G0,0|T,2602,267.1,55.5,5,12,1016.1,0,0,G0,0|</v>
      </c>
      <c r="BK189" s="1" t="str">
        <f t="shared" si="148"/>
        <v>266.6,55.9,5.0,10.1,0.0,117.8,53.4,117.8</v>
      </c>
      <c r="BR189" s="108"/>
      <c r="BS189" s="108"/>
    </row>
    <row r="190" spans="1:71" x14ac:dyDescent="0.2">
      <c r="A190" s="4">
        <f t="shared" si="196"/>
        <v>16.19999999999996</v>
      </c>
      <c r="B190" s="4">
        <f t="shared" si="149"/>
        <v>161.9999999999996</v>
      </c>
      <c r="C190" s="4">
        <f t="shared" si="150"/>
        <v>1</v>
      </c>
      <c r="D190" s="4">
        <v>1</v>
      </c>
      <c r="E190" s="4">
        <f t="shared" si="151"/>
        <v>16.19999999999996</v>
      </c>
      <c r="F190" s="19">
        <f t="shared" si="152"/>
        <v>267.19999999999976</v>
      </c>
      <c r="G190" s="19">
        <f t="shared" si="153"/>
        <v>1.2399999999999927</v>
      </c>
      <c r="H190" s="19">
        <f t="shared" si="154"/>
        <v>0.99199999999999422</v>
      </c>
      <c r="I190" s="19">
        <f t="shared" si="155"/>
        <v>267.19999999999976</v>
      </c>
      <c r="J190" s="19">
        <f t="shared" si="156"/>
        <v>56.638933369625732</v>
      </c>
      <c r="K190" s="19">
        <f t="shared" si="157"/>
        <v>0.16000000000000003</v>
      </c>
      <c r="L190" s="19">
        <f t="shared" si="158"/>
        <v>6</v>
      </c>
      <c r="M190" s="19">
        <f t="shared" si="159"/>
        <v>7.4009402589959103</v>
      </c>
      <c r="N190" s="19">
        <f t="shared" si="160"/>
        <v>9.5275346610351654</v>
      </c>
      <c r="O190" s="19">
        <f t="shared" si="161"/>
        <v>0.88956025577659337</v>
      </c>
      <c r="P190" s="19">
        <f t="shared" si="162"/>
        <v>50.968048278576809</v>
      </c>
      <c r="Q190" s="19">
        <f t="shared" si="197"/>
        <v>118.52509737544071</v>
      </c>
      <c r="R190" s="19">
        <f t="shared" si="163"/>
        <v>-0.46607693525987964</v>
      </c>
      <c r="S190" s="19">
        <f t="shared" si="164"/>
        <v>0.37785220711113748</v>
      </c>
      <c r="T190" s="4" t="s">
        <v>0</v>
      </c>
      <c r="U190" s="4">
        <f t="shared" si="165"/>
        <v>2601</v>
      </c>
      <c r="V190" s="19">
        <f t="shared" si="139"/>
        <v>266.73392306473988</v>
      </c>
      <c r="W190" s="19">
        <f t="shared" si="140"/>
        <v>57.016785576736872</v>
      </c>
      <c r="X190" s="8">
        <f t="shared" si="166"/>
        <v>5</v>
      </c>
      <c r="Y190" s="4">
        <f t="shared" si="141"/>
        <v>12</v>
      </c>
      <c r="Z190" s="8">
        <f t="shared" si="167"/>
        <v>1016.1999999999999</v>
      </c>
      <c r="AA190" s="4">
        <f t="shared" si="168"/>
        <v>0</v>
      </c>
      <c r="AB190" s="4">
        <f t="shared" si="169"/>
        <v>0</v>
      </c>
      <c r="AC190" s="4" t="str">
        <f t="shared" si="170"/>
        <v>G0</v>
      </c>
      <c r="AD190" s="4">
        <f t="shared" si="171"/>
        <v>0</v>
      </c>
      <c r="AE190" s="4">
        <f t="shared" si="172"/>
        <v>16.19999999999996</v>
      </c>
      <c r="AF190" s="19">
        <f t="shared" si="173"/>
        <v>267.19999999999976</v>
      </c>
      <c r="AG190" s="19">
        <f t="shared" si="174"/>
        <v>1.2399999999999927</v>
      </c>
      <c r="AH190" s="19">
        <f t="shared" si="175"/>
        <v>0.99199999999999422</v>
      </c>
      <c r="AI190" s="19">
        <f t="shared" si="176"/>
        <v>267.19999999999976</v>
      </c>
      <c r="AJ190" s="19">
        <f t="shared" si="177"/>
        <v>56.638933369625732</v>
      </c>
      <c r="AK190" s="19">
        <f t="shared" si="178"/>
        <v>0.16000000000000003</v>
      </c>
      <c r="AL190" s="19">
        <f t="shared" si="179"/>
        <v>6</v>
      </c>
      <c r="AM190" s="19">
        <f t="shared" si="180"/>
        <v>7.4009402589959103</v>
      </c>
      <c r="AN190" s="19">
        <f t="shared" si="181"/>
        <v>9.5275346610351654</v>
      </c>
      <c r="AO190" s="19">
        <f t="shared" si="182"/>
        <v>0.88956025577659337</v>
      </c>
      <c r="AP190" s="19">
        <f t="shared" si="183"/>
        <v>50.968048278576809</v>
      </c>
      <c r="AQ190" s="19">
        <f t="shared" si="198"/>
        <v>118.52509737544071</v>
      </c>
      <c r="AR190" s="19">
        <f t="shared" si="184"/>
        <v>0.46607693525987964</v>
      </c>
      <c r="AS190" s="19">
        <f t="shared" si="185"/>
        <v>-0.37785220711113748</v>
      </c>
      <c r="AT190" s="4" t="s">
        <v>0</v>
      </c>
      <c r="AU190" s="4">
        <f t="shared" si="186"/>
        <v>2602</v>
      </c>
      <c r="AV190" s="19">
        <f t="shared" si="142"/>
        <v>267.66607693525964</v>
      </c>
      <c r="AW190" s="19">
        <f t="shared" si="143"/>
        <v>56.261081162514593</v>
      </c>
      <c r="AX190" s="8">
        <f t="shared" si="187"/>
        <v>5</v>
      </c>
      <c r="AY190" s="4">
        <f t="shared" si="144"/>
        <v>12</v>
      </c>
      <c r="AZ190" s="8">
        <f t="shared" si="188"/>
        <v>1016.1999999999999</v>
      </c>
      <c r="BA190" s="4">
        <f t="shared" si="189"/>
        <v>0</v>
      </c>
      <c r="BB190" s="4">
        <f t="shared" si="190"/>
        <v>0</v>
      </c>
      <c r="BC190" s="4" t="str">
        <f t="shared" si="191"/>
        <v>G0</v>
      </c>
      <c r="BD190" s="4">
        <f t="shared" si="192"/>
        <v>0</v>
      </c>
      <c r="BE190" s="19">
        <f t="shared" si="145"/>
        <v>56.780062650287938</v>
      </c>
      <c r="BF190" s="19">
        <f t="shared" si="193"/>
        <v>2558.5021066375389</v>
      </c>
      <c r="BG190" s="19">
        <f t="shared" si="194"/>
        <v>-174.10740341041839</v>
      </c>
      <c r="BH190" s="1" t="str">
        <f t="shared" si="146"/>
        <v>T,2601,266.7,57.0,5,12,1016.2,0,0,G0,0</v>
      </c>
      <c r="BI190" s="1" t="str">
        <f t="shared" si="147"/>
        <v>T,2602,267.7,56.3,5,12,1016.2,0,0,G0,0</v>
      </c>
      <c r="BJ190" s="1" t="str">
        <f t="shared" si="199"/>
        <v>T,2601,266.7,57.0,5,12,1016.2,0,0,G0,0|T,2602,267.7,56.3,5,12,1016.2,0,0,G0,0|</v>
      </c>
      <c r="BK190" s="1" t="str">
        <f t="shared" si="148"/>
        <v>267.2,56.6,5.0,9.5,0.0,118.5,51.0,118.5</v>
      </c>
      <c r="BR190" s="108"/>
      <c r="BS190" s="108"/>
    </row>
    <row r="191" spans="1:71" x14ac:dyDescent="0.2">
      <c r="A191" s="4">
        <f t="shared" si="196"/>
        <v>16.299999999999962</v>
      </c>
      <c r="B191" s="4">
        <f t="shared" si="149"/>
        <v>162.9999999999996</v>
      </c>
      <c r="C191" s="4">
        <f t="shared" si="150"/>
        <v>1</v>
      </c>
      <c r="D191" s="4">
        <v>1</v>
      </c>
      <c r="E191" s="4">
        <f t="shared" si="151"/>
        <v>16.299999999999962</v>
      </c>
      <c r="F191" s="19">
        <f t="shared" si="152"/>
        <v>267.79999999999978</v>
      </c>
      <c r="G191" s="19">
        <f t="shared" si="153"/>
        <v>1.2599999999999931</v>
      </c>
      <c r="H191" s="19">
        <f t="shared" si="154"/>
        <v>1.0079999999999945</v>
      </c>
      <c r="I191" s="19">
        <f t="shared" si="155"/>
        <v>267.79999999999978</v>
      </c>
      <c r="J191" s="19">
        <f t="shared" si="156"/>
        <v>57.342764432694516</v>
      </c>
      <c r="K191" s="19">
        <f t="shared" si="157"/>
        <v>0.16000000000000003</v>
      </c>
      <c r="L191" s="19">
        <f t="shared" si="158"/>
        <v>6</v>
      </c>
      <c r="M191" s="19">
        <f t="shared" si="159"/>
        <v>6.6689244478847556</v>
      </c>
      <c r="N191" s="19">
        <f t="shared" si="160"/>
        <v>8.9707610207604453</v>
      </c>
      <c r="O191" s="19">
        <f t="shared" si="161"/>
        <v>0.83814959155056645</v>
      </c>
      <c r="P191" s="19">
        <f t="shared" si="162"/>
        <v>48.022434196461262</v>
      </c>
      <c r="Q191" s="19">
        <f t="shared" si="197"/>
        <v>119.22892843850948</v>
      </c>
      <c r="R191" s="19">
        <f t="shared" si="163"/>
        <v>-0.44604406019408832</v>
      </c>
      <c r="S191" s="19">
        <f t="shared" si="164"/>
        <v>0.40130374576568872</v>
      </c>
      <c r="T191" s="4" t="s">
        <v>0</v>
      </c>
      <c r="U191" s="4">
        <f t="shared" si="165"/>
        <v>2601</v>
      </c>
      <c r="V191" s="19">
        <f t="shared" si="139"/>
        <v>267.3539559398057</v>
      </c>
      <c r="W191" s="19">
        <f t="shared" si="140"/>
        <v>57.744068178460203</v>
      </c>
      <c r="X191" s="8">
        <f t="shared" si="166"/>
        <v>5</v>
      </c>
      <c r="Y191" s="4">
        <f t="shared" si="141"/>
        <v>12</v>
      </c>
      <c r="Z191" s="8">
        <f t="shared" si="167"/>
        <v>1016.3</v>
      </c>
      <c r="AA191" s="4">
        <f t="shared" si="168"/>
        <v>0</v>
      </c>
      <c r="AB191" s="4">
        <f t="shared" si="169"/>
        <v>0</v>
      </c>
      <c r="AC191" s="4" t="str">
        <f t="shared" si="170"/>
        <v>G0</v>
      </c>
      <c r="AD191" s="4">
        <f t="shared" si="171"/>
        <v>0</v>
      </c>
      <c r="AE191" s="4">
        <f t="shared" si="172"/>
        <v>16.299999999999962</v>
      </c>
      <c r="AF191" s="19">
        <f t="shared" si="173"/>
        <v>267.79999999999978</v>
      </c>
      <c r="AG191" s="19">
        <f t="shared" si="174"/>
        <v>1.2599999999999931</v>
      </c>
      <c r="AH191" s="19">
        <f t="shared" si="175"/>
        <v>1.0079999999999945</v>
      </c>
      <c r="AI191" s="19">
        <f t="shared" si="176"/>
        <v>267.79999999999978</v>
      </c>
      <c r="AJ191" s="19">
        <f t="shared" si="177"/>
        <v>57.342764432694516</v>
      </c>
      <c r="AK191" s="19">
        <f t="shared" si="178"/>
        <v>0.16000000000000003</v>
      </c>
      <c r="AL191" s="19">
        <f t="shared" si="179"/>
        <v>6</v>
      </c>
      <c r="AM191" s="19">
        <f t="shared" si="180"/>
        <v>6.6689244478847556</v>
      </c>
      <c r="AN191" s="19">
        <f t="shared" si="181"/>
        <v>8.9707610207604453</v>
      </c>
      <c r="AO191" s="19">
        <f t="shared" si="182"/>
        <v>0.83814959155056645</v>
      </c>
      <c r="AP191" s="19">
        <f t="shared" si="183"/>
        <v>48.022434196461262</v>
      </c>
      <c r="AQ191" s="19">
        <f t="shared" si="198"/>
        <v>119.22892843850948</v>
      </c>
      <c r="AR191" s="19">
        <f t="shared" si="184"/>
        <v>0.44604406019408832</v>
      </c>
      <c r="AS191" s="19">
        <f t="shared" si="185"/>
        <v>-0.40130374576568872</v>
      </c>
      <c r="AT191" s="4" t="s">
        <v>0</v>
      </c>
      <c r="AU191" s="4">
        <f t="shared" si="186"/>
        <v>2602</v>
      </c>
      <c r="AV191" s="19">
        <f t="shared" si="142"/>
        <v>268.24604406019387</v>
      </c>
      <c r="AW191" s="19">
        <f t="shared" si="143"/>
        <v>56.941460686928828</v>
      </c>
      <c r="AX191" s="8">
        <f t="shared" si="187"/>
        <v>5</v>
      </c>
      <c r="AY191" s="4">
        <f t="shared" si="144"/>
        <v>12</v>
      </c>
      <c r="AZ191" s="8">
        <f t="shared" si="188"/>
        <v>1016.3</v>
      </c>
      <c r="BA191" s="4">
        <f t="shared" si="189"/>
        <v>0</v>
      </c>
      <c r="BB191" s="4">
        <f t="shared" si="190"/>
        <v>0</v>
      </c>
      <c r="BC191" s="4" t="str">
        <f t="shared" si="191"/>
        <v>G0</v>
      </c>
      <c r="BD191" s="4">
        <f t="shared" si="192"/>
        <v>0</v>
      </c>
      <c r="BE191" s="19">
        <f t="shared" si="145"/>
        <v>57.480206577264781</v>
      </c>
      <c r="BF191" s="19">
        <f t="shared" si="193"/>
        <v>2557.8382916678752</v>
      </c>
      <c r="BG191" s="19">
        <f t="shared" si="194"/>
        <v>-174.09280822721104</v>
      </c>
      <c r="BH191" s="1" t="str">
        <f t="shared" si="146"/>
        <v>T,2601,267.4,57.7,5,12,1016.3,0,0,G0,0</v>
      </c>
      <c r="BI191" s="1" t="str">
        <f t="shared" si="147"/>
        <v>T,2602,268.2,56.9,5,12,1016.3,0,0,G0,0</v>
      </c>
      <c r="BJ191" s="1" t="str">
        <f t="shared" si="199"/>
        <v>T,2601,267.4,57.7,5,12,1016.3,0,0,G0,0|T,2602,268.2,56.9,5,12,1016.3,0,0,G0,0|</v>
      </c>
      <c r="BK191" s="1" t="str">
        <f t="shared" si="148"/>
        <v>267.8,57.3,5.0,9.0,0.0,119.2,48.0,119.2</v>
      </c>
      <c r="BR191" s="108"/>
      <c r="BS191" s="108"/>
    </row>
    <row r="192" spans="1:71" x14ac:dyDescent="0.2">
      <c r="A192" s="4">
        <f t="shared" si="196"/>
        <v>16.399999999999963</v>
      </c>
      <c r="B192" s="4">
        <f t="shared" si="149"/>
        <v>163.99999999999963</v>
      </c>
      <c r="C192" s="4">
        <f t="shared" si="150"/>
        <v>1</v>
      </c>
      <c r="D192" s="4">
        <v>1</v>
      </c>
      <c r="E192" s="4">
        <f t="shared" si="151"/>
        <v>16.399999999999963</v>
      </c>
      <c r="F192" s="19">
        <f t="shared" si="152"/>
        <v>268.39999999999975</v>
      </c>
      <c r="G192" s="19">
        <f t="shared" si="153"/>
        <v>1.2799999999999918</v>
      </c>
      <c r="H192" s="19">
        <f t="shared" si="154"/>
        <v>1.0239999999999936</v>
      </c>
      <c r="I192" s="19">
        <f t="shared" si="155"/>
        <v>268.39999999999975</v>
      </c>
      <c r="J192" s="19">
        <f t="shared" si="156"/>
        <v>57.971426863094194</v>
      </c>
      <c r="K192" s="19">
        <f t="shared" si="157"/>
        <v>0.16000000000000003</v>
      </c>
      <c r="L192" s="19">
        <f t="shared" si="158"/>
        <v>6</v>
      </c>
      <c r="M192" s="19">
        <f t="shared" si="159"/>
        <v>5.8981818292250363</v>
      </c>
      <c r="N192" s="19">
        <f t="shared" si="160"/>
        <v>8.4135931022720847</v>
      </c>
      <c r="O192" s="19">
        <f t="shared" si="161"/>
        <v>0.7768409159993156</v>
      </c>
      <c r="P192" s="19">
        <f t="shared" si="162"/>
        <v>44.509705839837693</v>
      </c>
      <c r="Q192" s="19">
        <f t="shared" si="197"/>
        <v>119.85759086890917</v>
      </c>
      <c r="R192" s="19">
        <f t="shared" si="163"/>
        <v>-0.42061804683415721</v>
      </c>
      <c r="S192" s="19">
        <f t="shared" si="164"/>
        <v>0.42787902341364986</v>
      </c>
      <c r="T192" s="4" t="s">
        <v>0</v>
      </c>
      <c r="U192" s="4">
        <f t="shared" si="165"/>
        <v>2601</v>
      </c>
      <c r="V192" s="19">
        <f t="shared" si="139"/>
        <v>267.97938195316561</v>
      </c>
      <c r="W192" s="19">
        <f t="shared" si="140"/>
        <v>58.399305886507847</v>
      </c>
      <c r="X192" s="8">
        <f t="shared" si="166"/>
        <v>5</v>
      </c>
      <c r="Y192" s="4">
        <f t="shared" si="141"/>
        <v>12</v>
      </c>
      <c r="Z192" s="8">
        <f t="shared" si="167"/>
        <v>1016.4</v>
      </c>
      <c r="AA192" s="4">
        <f t="shared" si="168"/>
        <v>0</v>
      </c>
      <c r="AB192" s="4">
        <f t="shared" si="169"/>
        <v>0</v>
      </c>
      <c r="AC192" s="4" t="str">
        <f t="shared" si="170"/>
        <v>G0</v>
      </c>
      <c r="AD192" s="4">
        <f t="shared" si="171"/>
        <v>0</v>
      </c>
      <c r="AE192" s="4">
        <f t="shared" si="172"/>
        <v>16.399999999999963</v>
      </c>
      <c r="AF192" s="19">
        <f t="shared" si="173"/>
        <v>268.39999999999975</v>
      </c>
      <c r="AG192" s="19">
        <f t="shared" si="174"/>
        <v>1.2799999999999918</v>
      </c>
      <c r="AH192" s="19">
        <f t="shared" si="175"/>
        <v>1.0239999999999936</v>
      </c>
      <c r="AI192" s="19">
        <f t="shared" si="176"/>
        <v>268.39999999999975</v>
      </c>
      <c r="AJ192" s="19">
        <f t="shared" si="177"/>
        <v>57.971426863094194</v>
      </c>
      <c r="AK192" s="19">
        <f t="shared" si="178"/>
        <v>0.16000000000000003</v>
      </c>
      <c r="AL192" s="19">
        <f t="shared" si="179"/>
        <v>6</v>
      </c>
      <c r="AM192" s="19">
        <f t="shared" si="180"/>
        <v>5.8981818292250363</v>
      </c>
      <c r="AN192" s="19">
        <f t="shared" si="181"/>
        <v>8.4135931022720847</v>
      </c>
      <c r="AO192" s="19">
        <f t="shared" si="182"/>
        <v>0.7768409159993156</v>
      </c>
      <c r="AP192" s="19">
        <f t="shared" si="183"/>
        <v>44.509705839837693</v>
      </c>
      <c r="AQ192" s="19">
        <f t="shared" si="198"/>
        <v>119.85759086890917</v>
      </c>
      <c r="AR192" s="19">
        <f t="shared" si="184"/>
        <v>0.42061804683415721</v>
      </c>
      <c r="AS192" s="19">
        <f t="shared" si="185"/>
        <v>-0.42787902341364986</v>
      </c>
      <c r="AT192" s="4" t="s">
        <v>0</v>
      </c>
      <c r="AU192" s="4">
        <f t="shared" si="186"/>
        <v>2602</v>
      </c>
      <c r="AV192" s="19">
        <f t="shared" si="142"/>
        <v>268.82061804683389</v>
      </c>
      <c r="AW192" s="19">
        <f t="shared" si="143"/>
        <v>57.543547839680542</v>
      </c>
      <c r="AX192" s="8">
        <f t="shared" si="187"/>
        <v>5</v>
      </c>
      <c r="AY192" s="4">
        <f t="shared" si="144"/>
        <v>12</v>
      </c>
      <c r="AZ192" s="8">
        <f t="shared" si="188"/>
        <v>1016.4</v>
      </c>
      <c r="BA192" s="4">
        <f t="shared" si="189"/>
        <v>0</v>
      </c>
      <c r="BB192" s="4">
        <f t="shared" si="190"/>
        <v>0</v>
      </c>
      <c r="BC192" s="4" t="str">
        <f t="shared" si="191"/>
        <v>G0</v>
      </c>
      <c r="BD192" s="4">
        <f t="shared" si="192"/>
        <v>0</v>
      </c>
      <c r="BE192" s="19">
        <f t="shared" si="145"/>
        <v>58.10565098118159</v>
      </c>
      <c r="BF192" s="19">
        <f t="shared" si="193"/>
        <v>2557.2457468145785</v>
      </c>
      <c r="BG192" s="19">
        <f t="shared" si="194"/>
        <v>-174.07849219429076</v>
      </c>
      <c r="BH192" s="1" t="str">
        <f t="shared" si="146"/>
        <v>T,2601,268.0,58.4,5,12,1016.4,0,0,G0,0</v>
      </c>
      <c r="BI192" s="1" t="str">
        <f t="shared" si="147"/>
        <v>T,2602,268.8,57.5,5,12,1016.4,0,0,G0,0</v>
      </c>
      <c r="BJ192" s="1" t="str">
        <f t="shared" si="199"/>
        <v>T,2601,268.0,58.4,5,12,1016.4,0,0,G0,0|T,2602,268.8,57.5,5,12,1016.4,0,0,G0,0|</v>
      </c>
      <c r="BK192" s="1" t="str">
        <f t="shared" si="148"/>
        <v>268.4,58.0,5.0,8.4,0.0,119.9,44.5,119.9</v>
      </c>
      <c r="BR192" s="108"/>
      <c r="BS192" s="108"/>
    </row>
    <row r="193" spans="1:71" x14ac:dyDescent="0.2">
      <c r="A193" s="4">
        <f t="shared" si="196"/>
        <v>16.499999999999964</v>
      </c>
      <c r="B193" s="4">
        <f t="shared" si="149"/>
        <v>164.99999999999963</v>
      </c>
      <c r="C193" s="4">
        <f t="shared" si="150"/>
        <v>1</v>
      </c>
      <c r="D193" s="4">
        <v>1</v>
      </c>
      <c r="E193" s="4">
        <f t="shared" si="151"/>
        <v>16.499999999999964</v>
      </c>
      <c r="F193" s="19">
        <f t="shared" si="152"/>
        <v>268.99999999999977</v>
      </c>
      <c r="G193" s="19">
        <f t="shared" si="153"/>
        <v>1.2999999999999923</v>
      </c>
      <c r="H193" s="19">
        <f t="shared" si="154"/>
        <v>1.0399999999999938</v>
      </c>
      <c r="I193" s="19">
        <f t="shared" si="155"/>
        <v>268.99999999999977</v>
      </c>
      <c r="J193" s="19">
        <f t="shared" si="156"/>
        <v>58.521239879188286</v>
      </c>
      <c r="K193" s="19">
        <f t="shared" si="157"/>
        <v>0.16000000000000003</v>
      </c>
      <c r="L193" s="19">
        <f t="shared" si="158"/>
        <v>6</v>
      </c>
      <c r="M193" s="19">
        <f t="shared" si="159"/>
        <v>5.0926273357417564</v>
      </c>
      <c r="N193" s="19">
        <f t="shared" si="160"/>
        <v>7.8698699595828252</v>
      </c>
      <c r="O193" s="19">
        <f t="shared" si="161"/>
        <v>0.70378026296203411</v>
      </c>
      <c r="P193" s="19">
        <f t="shared" si="162"/>
        <v>40.323638772331805</v>
      </c>
      <c r="Q193" s="19">
        <f t="shared" si="197"/>
        <v>120.40740388500326</v>
      </c>
      <c r="R193" s="19">
        <f t="shared" si="163"/>
        <v>-0.38826262913333159</v>
      </c>
      <c r="S193" s="19">
        <f t="shared" si="164"/>
        <v>0.45744084952972114</v>
      </c>
      <c r="T193" s="4" t="s">
        <v>0</v>
      </c>
      <c r="U193" s="4">
        <f t="shared" si="165"/>
        <v>2601</v>
      </c>
      <c r="V193" s="19">
        <f t="shared" si="139"/>
        <v>268.61173737086642</v>
      </c>
      <c r="W193" s="19">
        <f t="shared" si="140"/>
        <v>58.978680728718004</v>
      </c>
      <c r="X193" s="8">
        <f t="shared" si="166"/>
        <v>5</v>
      </c>
      <c r="Y193" s="4">
        <f t="shared" si="141"/>
        <v>12</v>
      </c>
      <c r="Z193" s="8">
        <f t="shared" si="167"/>
        <v>1016.5</v>
      </c>
      <c r="AA193" s="4">
        <f t="shared" si="168"/>
        <v>0</v>
      </c>
      <c r="AB193" s="4">
        <f t="shared" si="169"/>
        <v>0</v>
      </c>
      <c r="AC193" s="4" t="str">
        <f t="shared" si="170"/>
        <v>G0</v>
      </c>
      <c r="AD193" s="4">
        <f t="shared" si="171"/>
        <v>0</v>
      </c>
      <c r="AE193" s="4">
        <f t="shared" si="172"/>
        <v>16.499999999999964</v>
      </c>
      <c r="AF193" s="19">
        <f t="shared" si="173"/>
        <v>268.99999999999977</v>
      </c>
      <c r="AG193" s="19">
        <f t="shared" si="174"/>
        <v>1.2999999999999923</v>
      </c>
      <c r="AH193" s="19">
        <f t="shared" si="175"/>
        <v>1.0399999999999938</v>
      </c>
      <c r="AI193" s="19">
        <f t="shared" si="176"/>
        <v>268.99999999999977</v>
      </c>
      <c r="AJ193" s="19">
        <f t="shared" si="177"/>
        <v>58.521239879188286</v>
      </c>
      <c r="AK193" s="19">
        <f t="shared" si="178"/>
        <v>0.16000000000000003</v>
      </c>
      <c r="AL193" s="19">
        <f t="shared" si="179"/>
        <v>6</v>
      </c>
      <c r="AM193" s="19">
        <f t="shared" si="180"/>
        <v>5.0926273357417564</v>
      </c>
      <c r="AN193" s="19">
        <f t="shared" si="181"/>
        <v>7.8698699595828252</v>
      </c>
      <c r="AO193" s="19">
        <f t="shared" si="182"/>
        <v>0.70378026296203411</v>
      </c>
      <c r="AP193" s="19">
        <f t="shared" si="183"/>
        <v>40.323638772331805</v>
      </c>
      <c r="AQ193" s="19">
        <f t="shared" si="198"/>
        <v>120.40740388500326</v>
      </c>
      <c r="AR193" s="19">
        <f t="shared" si="184"/>
        <v>0.38826262913333159</v>
      </c>
      <c r="AS193" s="19">
        <f t="shared" si="185"/>
        <v>-0.45744084952972114</v>
      </c>
      <c r="AT193" s="4" t="s">
        <v>0</v>
      </c>
      <c r="AU193" s="4">
        <f t="shared" si="186"/>
        <v>2602</v>
      </c>
      <c r="AV193" s="19">
        <f t="shared" si="142"/>
        <v>269.38826262913312</v>
      </c>
      <c r="AW193" s="19">
        <f t="shared" si="143"/>
        <v>58.063799029658568</v>
      </c>
      <c r="AX193" s="8">
        <f t="shared" si="187"/>
        <v>5</v>
      </c>
      <c r="AY193" s="4">
        <f t="shared" si="144"/>
        <v>12</v>
      </c>
      <c r="AZ193" s="8">
        <f t="shared" si="188"/>
        <v>1016.5</v>
      </c>
      <c r="BA193" s="4">
        <f t="shared" si="189"/>
        <v>0</v>
      </c>
      <c r="BB193" s="4">
        <f t="shared" si="190"/>
        <v>0</v>
      </c>
      <c r="BC193" s="4" t="str">
        <f t="shared" si="191"/>
        <v>G0</v>
      </c>
      <c r="BD193" s="4">
        <f t="shared" si="192"/>
        <v>0</v>
      </c>
      <c r="BE193" s="19">
        <f t="shared" si="145"/>
        <v>58.652705992444695</v>
      </c>
      <c r="BF193" s="19">
        <f t="shared" si="193"/>
        <v>2556.7281012427393</v>
      </c>
      <c r="BG193" s="19">
        <f t="shared" si="194"/>
        <v>-174.06449979255174</v>
      </c>
      <c r="BH193" s="1" t="str">
        <f t="shared" si="146"/>
        <v>T,2601,268.6,59.0,5,12,1016.5,0,0,G0,0</v>
      </c>
      <c r="BI193" s="1" t="str">
        <f t="shared" si="147"/>
        <v>T,2602,269.4,58.1,5,12,1016.5,0,0,G0,0</v>
      </c>
      <c r="BJ193" s="1" t="str">
        <f t="shared" si="199"/>
        <v>T,2601,268.6,59.0,5,12,1016.5,0,0,G0,0|T,2602,269.4,58.1,5,12,1016.5,0,0,G0,0|</v>
      </c>
      <c r="BK193" s="1" t="str">
        <f t="shared" si="148"/>
        <v>269.0,58.5,5.0,7.9,0.0,120.4,40.3,120.4</v>
      </c>
      <c r="BR193" s="108"/>
      <c r="BS193" s="108"/>
    </row>
    <row r="194" spans="1:71" x14ac:dyDescent="0.2">
      <c r="A194" s="4">
        <f t="shared" si="196"/>
        <v>16.599999999999966</v>
      </c>
      <c r="B194" s="4">
        <f t="shared" si="149"/>
        <v>165.99999999999966</v>
      </c>
      <c r="C194" s="4">
        <f t="shared" si="150"/>
        <v>1</v>
      </c>
      <c r="D194" s="4">
        <v>1</v>
      </c>
      <c r="E194" s="4">
        <f t="shared" si="151"/>
        <v>16.599999999999966</v>
      </c>
      <c r="F194" s="19">
        <f t="shared" si="152"/>
        <v>269.5999999999998</v>
      </c>
      <c r="G194" s="19">
        <f t="shared" si="153"/>
        <v>1.3199999999999932</v>
      </c>
      <c r="H194" s="19">
        <f t="shared" si="154"/>
        <v>1.0559999999999945</v>
      </c>
      <c r="I194" s="19">
        <f t="shared" si="155"/>
        <v>269.5999999999998</v>
      </c>
      <c r="J194" s="19">
        <f t="shared" si="156"/>
        <v>58.988937594211919</v>
      </c>
      <c r="K194" s="19">
        <f t="shared" si="157"/>
        <v>0.16000000000000003</v>
      </c>
      <c r="L194" s="19">
        <f t="shared" si="158"/>
        <v>6</v>
      </c>
      <c r="M194" s="19">
        <f t="shared" si="159"/>
        <v>4.2566471069814069</v>
      </c>
      <c r="N194" s="19">
        <f t="shared" si="160"/>
        <v>7.356564727736254</v>
      </c>
      <c r="O194" s="19">
        <f t="shared" si="161"/>
        <v>0.61703426558083663</v>
      </c>
      <c r="P194" s="19">
        <f t="shared" si="162"/>
        <v>35.353459232736299</v>
      </c>
      <c r="Q194" s="19">
        <f t="shared" si="197"/>
        <v>120.87510160002689</v>
      </c>
      <c r="R194" s="19">
        <f t="shared" si="163"/>
        <v>-0.34717131687288938</v>
      </c>
      <c r="S194" s="19">
        <f t="shared" si="164"/>
        <v>0.48935884250797368</v>
      </c>
      <c r="T194" s="4" t="s">
        <v>0</v>
      </c>
      <c r="U194" s="4">
        <f t="shared" si="165"/>
        <v>2601</v>
      </c>
      <c r="V194" s="19">
        <f t="shared" si="139"/>
        <v>269.25282868312689</v>
      </c>
      <c r="W194" s="19">
        <f t="shared" si="140"/>
        <v>59.478296436719894</v>
      </c>
      <c r="X194" s="8">
        <f t="shared" si="166"/>
        <v>5</v>
      </c>
      <c r="Y194" s="4">
        <f t="shared" si="141"/>
        <v>12</v>
      </c>
      <c r="Z194" s="8">
        <f t="shared" si="167"/>
        <v>1016.5999999999999</v>
      </c>
      <c r="AA194" s="4">
        <f t="shared" si="168"/>
        <v>0</v>
      </c>
      <c r="AB194" s="4">
        <f t="shared" si="169"/>
        <v>0</v>
      </c>
      <c r="AC194" s="4" t="str">
        <f t="shared" si="170"/>
        <v>G0</v>
      </c>
      <c r="AD194" s="4">
        <f t="shared" si="171"/>
        <v>0</v>
      </c>
      <c r="AE194" s="4">
        <f t="shared" si="172"/>
        <v>16.599999999999966</v>
      </c>
      <c r="AF194" s="19">
        <f t="shared" si="173"/>
        <v>269.5999999999998</v>
      </c>
      <c r="AG194" s="19">
        <f t="shared" si="174"/>
        <v>1.3199999999999932</v>
      </c>
      <c r="AH194" s="19">
        <f t="shared" si="175"/>
        <v>1.0559999999999945</v>
      </c>
      <c r="AI194" s="19">
        <f t="shared" si="176"/>
        <v>269.5999999999998</v>
      </c>
      <c r="AJ194" s="19">
        <f t="shared" si="177"/>
        <v>58.988937594211919</v>
      </c>
      <c r="AK194" s="19">
        <f t="shared" si="178"/>
        <v>0.16000000000000003</v>
      </c>
      <c r="AL194" s="19">
        <f t="shared" si="179"/>
        <v>6</v>
      </c>
      <c r="AM194" s="19">
        <f t="shared" si="180"/>
        <v>4.2566471069814069</v>
      </c>
      <c r="AN194" s="19">
        <f t="shared" si="181"/>
        <v>7.356564727736254</v>
      </c>
      <c r="AO194" s="19">
        <f t="shared" si="182"/>
        <v>0.61703426558083663</v>
      </c>
      <c r="AP194" s="19">
        <f t="shared" si="183"/>
        <v>35.353459232736299</v>
      </c>
      <c r="AQ194" s="19">
        <f t="shared" si="198"/>
        <v>120.87510160002689</v>
      </c>
      <c r="AR194" s="19">
        <f t="shared" si="184"/>
        <v>0.34717131687288938</v>
      </c>
      <c r="AS194" s="19">
        <f t="shared" si="185"/>
        <v>-0.48935884250797368</v>
      </c>
      <c r="AT194" s="4" t="s">
        <v>0</v>
      </c>
      <c r="AU194" s="4">
        <f t="shared" si="186"/>
        <v>2602</v>
      </c>
      <c r="AV194" s="19">
        <f t="shared" si="142"/>
        <v>269.9471713168727</v>
      </c>
      <c r="AW194" s="19">
        <f t="shared" si="143"/>
        <v>58.499578751703943</v>
      </c>
      <c r="AX194" s="8">
        <f t="shared" si="187"/>
        <v>5</v>
      </c>
      <c r="AY194" s="4">
        <f t="shared" si="144"/>
        <v>12</v>
      </c>
      <c r="AZ194" s="8">
        <f t="shared" si="188"/>
        <v>1016.5999999999999</v>
      </c>
      <c r="BA194" s="4">
        <f t="shared" si="189"/>
        <v>0</v>
      </c>
      <c r="BB194" s="4">
        <f t="shared" si="190"/>
        <v>0</v>
      </c>
      <c r="BC194" s="4" t="str">
        <f t="shared" si="191"/>
        <v>G0</v>
      </c>
      <c r="BD194" s="4">
        <f t="shared" si="192"/>
        <v>0</v>
      </c>
      <c r="BE194" s="19">
        <f t="shared" si="145"/>
        <v>59.118097892808436</v>
      </c>
      <c r="BF194" s="19">
        <f t="shared" si="193"/>
        <v>2556.2890323042766</v>
      </c>
      <c r="BG194" s="19">
        <f t="shared" si="194"/>
        <v>-174.05088177096243</v>
      </c>
      <c r="BH194" s="1" t="str">
        <f t="shared" si="146"/>
        <v>T,2601,269.3,59.5,5,12,1016.6,0,0,G0,0</v>
      </c>
      <c r="BI194" s="1" t="str">
        <f t="shared" si="147"/>
        <v>T,2602,269.9,58.5,5,12,1016.6,0,0,G0,0</v>
      </c>
      <c r="BJ194" s="1" t="str">
        <f t="shared" si="199"/>
        <v>T,2601,269.3,59.5,5,12,1016.6,0,0,G0,0|T,2602,269.9,58.5,5,12,1016.6,0,0,G0,0|</v>
      </c>
      <c r="BK194" s="1" t="str">
        <f t="shared" si="148"/>
        <v>269.6,59.0,5.0,7.4,0.0,120.9,35.4,120.9</v>
      </c>
      <c r="BR194" s="108"/>
      <c r="BS194" s="108"/>
    </row>
    <row r="195" spans="1:71" x14ac:dyDescent="0.2">
      <c r="A195" s="4">
        <f t="shared" si="196"/>
        <v>16.699999999999967</v>
      </c>
      <c r="B195" s="4">
        <f t="shared" si="149"/>
        <v>166.99999999999966</v>
      </c>
      <c r="C195" s="4">
        <f t="shared" si="150"/>
        <v>1</v>
      </c>
      <c r="D195" s="4">
        <v>1</v>
      </c>
      <c r="E195" s="4">
        <f t="shared" si="151"/>
        <v>16.699999999999967</v>
      </c>
      <c r="F195" s="19">
        <f t="shared" si="152"/>
        <v>270.19999999999982</v>
      </c>
      <c r="G195" s="19">
        <f t="shared" si="153"/>
        <v>1.3399999999999941</v>
      </c>
      <c r="H195" s="19">
        <f t="shared" si="154"/>
        <v>1.0719999999999954</v>
      </c>
      <c r="I195" s="19">
        <f t="shared" si="155"/>
        <v>270.19999999999982</v>
      </c>
      <c r="J195" s="19">
        <f t="shared" si="156"/>
        <v>59.371717094366552</v>
      </c>
      <c r="K195" s="19">
        <f t="shared" si="157"/>
        <v>0.16000000000000003</v>
      </c>
      <c r="L195" s="19">
        <f t="shared" si="158"/>
        <v>6</v>
      </c>
      <c r="M195" s="19">
        <f t="shared" si="159"/>
        <v>3.3951176871712634</v>
      </c>
      <c r="N195" s="19">
        <f t="shared" si="160"/>
        <v>6.8939701268386093</v>
      </c>
      <c r="O195" s="19">
        <f t="shared" si="161"/>
        <v>0.51493285730603811</v>
      </c>
      <c r="P195" s="19">
        <f t="shared" si="162"/>
        <v>29.50347945624824</v>
      </c>
      <c r="Q195" s="19">
        <f t="shared" si="197"/>
        <v>121.25788110018152</v>
      </c>
      <c r="R195" s="19">
        <f t="shared" si="163"/>
        <v>-0.29548584847682019</v>
      </c>
      <c r="S195" s="19">
        <f t="shared" si="164"/>
        <v>0.52219547427178414</v>
      </c>
      <c r="T195" s="4" t="s">
        <v>0</v>
      </c>
      <c r="U195" s="4">
        <f t="shared" si="165"/>
        <v>2601</v>
      </c>
      <c r="V195" s="19">
        <f t="shared" si="139"/>
        <v>269.90451415152302</v>
      </c>
      <c r="W195" s="19">
        <f t="shared" si="140"/>
        <v>59.893912568638335</v>
      </c>
      <c r="X195" s="8">
        <f t="shared" si="166"/>
        <v>5</v>
      </c>
      <c r="Y195" s="4">
        <f t="shared" si="141"/>
        <v>12</v>
      </c>
      <c r="Z195" s="8">
        <f t="shared" si="167"/>
        <v>1016.6999999999999</v>
      </c>
      <c r="AA195" s="4">
        <f t="shared" si="168"/>
        <v>0</v>
      </c>
      <c r="AB195" s="4">
        <f t="shared" si="169"/>
        <v>0</v>
      </c>
      <c r="AC195" s="4" t="str">
        <f t="shared" si="170"/>
        <v>G0</v>
      </c>
      <c r="AD195" s="4">
        <f t="shared" si="171"/>
        <v>0</v>
      </c>
      <c r="AE195" s="4">
        <f t="shared" si="172"/>
        <v>16.699999999999967</v>
      </c>
      <c r="AF195" s="19">
        <f t="shared" si="173"/>
        <v>270.19999999999982</v>
      </c>
      <c r="AG195" s="19">
        <f t="shared" si="174"/>
        <v>1.3399999999999941</v>
      </c>
      <c r="AH195" s="19">
        <f t="shared" si="175"/>
        <v>1.0719999999999954</v>
      </c>
      <c r="AI195" s="19">
        <f t="shared" si="176"/>
        <v>270.19999999999982</v>
      </c>
      <c r="AJ195" s="19">
        <f t="shared" si="177"/>
        <v>59.371717094366552</v>
      </c>
      <c r="AK195" s="19">
        <f t="shared" si="178"/>
        <v>0.16000000000000003</v>
      </c>
      <c r="AL195" s="19">
        <f t="shared" si="179"/>
        <v>6</v>
      </c>
      <c r="AM195" s="19">
        <f t="shared" si="180"/>
        <v>3.3951176871712634</v>
      </c>
      <c r="AN195" s="19">
        <f t="shared" si="181"/>
        <v>6.8939701268386093</v>
      </c>
      <c r="AO195" s="19">
        <f t="shared" si="182"/>
        <v>0.51493285730603811</v>
      </c>
      <c r="AP195" s="19">
        <f t="shared" si="183"/>
        <v>29.50347945624824</v>
      </c>
      <c r="AQ195" s="19">
        <f t="shared" si="198"/>
        <v>121.25788110018152</v>
      </c>
      <c r="AR195" s="19">
        <f t="shared" si="184"/>
        <v>0.29548584847682019</v>
      </c>
      <c r="AS195" s="19">
        <f t="shared" si="185"/>
        <v>-0.52219547427178414</v>
      </c>
      <c r="AT195" s="4" t="s">
        <v>0</v>
      </c>
      <c r="AU195" s="4">
        <f t="shared" si="186"/>
        <v>2602</v>
      </c>
      <c r="AV195" s="19">
        <f t="shared" si="142"/>
        <v>270.49548584847662</v>
      </c>
      <c r="AW195" s="19">
        <f t="shared" si="143"/>
        <v>58.84952162009477</v>
      </c>
      <c r="AX195" s="8">
        <f t="shared" si="187"/>
        <v>5</v>
      </c>
      <c r="AY195" s="4">
        <f t="shared" si="144"/>
        <v>12</v>
      </c>
      <c r="AZ195" s="8">
        <f t="shared" si="188"/>
        <v>1016.6999999999999</v>
      </c>
      <c r="BA195" s="4">
        <f t="shared" si="189"/>
        <v>0</v>
      </c>
      <c r="BB195" s="4">
        <f t="shared" si="190"/>
        <v>0</v>
      </c>
      <c r="BC195" s="4" t="str">
        <f t="shared" si="191"/>
        <v>G0</v>
      </c>
      <c r="BD195" s="4">
        <f t="shared" si="192"/>
        <v>0</v>
      </c>
      <c r="BE195" s="19">
        <f t="shared" si="145"/>
        <v>59.499017145355438</v>
      </c>
      <c r="BF195" s="19">
        <f t="shared" si="193"/>
        <v>2555.9325524672017</v>
      </c>
      <c r="BG195" s="19">
        <f t="shared" si="194"/>
        <v>-174.0376908825267</v>
      </c>
      <c r="BH195" s="1" t="str">
        <f t="shared" si="146"/>
        <v>T,2601,269.9,59.9,5,12,1016.7,0,0,G0,0</v>
      </c>
      <c r="BI195" s="1" t="str">
        <f t="shared" si="147"/>
        <v>T,2602,270.5,58.8,5,12,1016.7,0,0,G0,0</v>
      </c>
      <c r="BJ195" s="1" t="str">
        <f t="shared" si="199"/>
        <v>T,2601,269.9,59.9,5,12,1016.7,0,0,G0,0|T,2602,270.5,58.8,5,12,1016.7,0,0,G0,0|</v>
      </c>
      <c r="BK195" s="1" t="str">
        <f t="shared" si="148"/>
        <v>270.2,59.4,5.0,6.9,0.0,121.3,29.5,121.3</v>
      </c>
      <c r="BR195" s="108"/>
      <c r="BS195" s="108"/>
    </row>
    <row r="196" spans="1:71" x14ac:dyDescent="0.2">
      <c r="A196" s="4">
        <f t="shared" si="196"/>
        <v>16.799999999999969</v>
      </c>
      <c r="B196" s="4">
        <f t="shared" si="149"/>
        <v>167.99999999999969</v>
      </c>
      <c r="C196" s="4">
        <f t="shared" si="150"/>
        <v>1</v>
      </c>
      <c r="D196" s="4">
        <v>1</v>
      </c>
      <c r="E196" s="4">
        <f t="shared" si="151"/>
        <v>16.799999999999969</v>
      </c>
      <c r="F196" s="19">
        <f t="shared" si="152"/>
        <v>270.79999999999984</v>
      </c>
      <c r="G196" s="19">
        <f t="shared" si="153"/>
        <v>1.3599999999999945</v>
      </c>
      <c r="H196" s="19">
        <f t="shared" si="154"/>
        <v>1.0879999999999956</v>
      </c>
      <c r="I196" s="19">
        <f t="shared" si="155"/>
        <v>270.79999999999984</v>
      </c>
      <c r="J196" s="19">
        <f t="shared" si="156"/>
        <v>59.667288451582721</v>
      </c>
      <c r="K196" s="19">
        <f t="shared" si="157"/>
        <v>0.16000000000000003</v>
      </c>
      <c r="L196" s="19">
        <f t="shared" si="158"/>
        <v>6</v>
      </c>
      <c r="M196" s="19">
        <f t="shared" si="159"/>
        <v>2.5134255207203404</v>
      </c>
      <c r="N196" s="19">
        <f t="shared" si="160"/>
        <v>6.5051754663658627</v>
      </c>
      <c r="O196" s="19">
        <f t="shared" si="161"/>
        <v>0.39669618681401031</v>
      </c>
      <c r="P196" s="19">
        <f t="shared" si="162"/>
        <v>22.72901725337605</v>
      </c>
      <c r="Q196" s="19">
        <f t="shared" si="197"/>
        <v>121.5534524573977</v>
      </c>
      <c r="R196" s="19">
        <f t="shared" si="163"/>
        <v>-0.23182392546202663</v>
      </c>
      <c r="S196" s="19">
        <f t="shared" si="164"/>
        <v>0.55340551820828154</v>
      </c>
      <c r="T196" s="4" t="s">
        <v>0</v>
      </c>
      <c r="U196" s="4">
        <f t="shared" si="165"/>
        <v>2601</v>
      </c>
      <c r="V196" s="19">
        <f t="shared" si="139"/>
        <v>270.5681760745378</v>
      </c>
      <c r="W196" s="19">
        <f t="shared" si="140"/>
        <v>60.220693969791</v>
      </c>
      <c r="X196" s="8">
        <f t="shared" si="166"/>
        <v>5</v>
      </c>
      <c r="Y196" s="4">
        <f t="shared" si="141"/>
        <v>12</v>
      </c>
      <c r="Z196" s="8">
        <f t="shared" si="167"/>
        <v>1016.8</v>
      </c>
      <c r="AA196" s="4">
        <f t="shared" si="168"/>
        <v>0</v>
      </c>
      <c r="AB196" s="4">
        <f t="shared" si="169"/>
        <v>0</v>
      </c>
      <c r="AC196" s="4" t="str">
        <f t="shared" si="170"/>
        <v>G0</v>
      </c>
      <c r="AD196" s="4">
        <f t="shared" si="171"/>
        <v>0</v>
      </c>
      <c r="AE196" s="4">
        <f t="shared" si="172"/>
        <v>16.799999999999969</v>
      </c>
      <c r="AF196" s="19">
        <f t="shared" si="173"/>
        <v>270.79999999999984</v>
      </c>
      <c r="AG196" s="19">
        <f t="shared" si="174"/>
        <v>1.3599999999999945</v>
      </c>
      <c r="AH196" s="19">
        <f t="shared" si="175"/>
        <v>1.0879999999999956</v>
      </c>
      <c r="AI196" s="19">
        <f t="shared" si="176"/>
        <v>270.79999999999984</v>
      </c>
      <c r="AJ196" s="19">
        <f t="shared" si="177"/>
        <v>59.667288451582721</v>
      </c>
      <c r="AK196" s="19">
        <f t="shared" si="178"/>
        <v>0.16000000000000003</v>
      </c>
      <c r="AL196" s="19">
        <f t="shared" si="179"/>
        <v>6</v>
      </c>
      <c r="AM196" s="19">
        <f t="shared" si="180"/>
        <v>2.5134255207203404</v>
      </c>
      <c r="AN196" s="19">
        <f t="shared" si="181"/>
        <v>6.5051754663658627</v>
      </c>
      <c r="AO196" s="19">
        <f t="shared" si="182"/>
        <v>0.39669618681401031</v>
      </c>
      <c r="AP196" s="19">
        <f t="shared" si="183"/>
        <v>22.72901725337605</v>
      </c>
      <c r="AQ196" s="19">
        <f t="shared" si="198"/>
        <v>121.5534524573977</v>
      </c>
      <c r="AR196" s="19">
        <f t="shared" si="184"/>
        <v>0.23182392546202663</v>
      </c>
      <c r="AS196" s="19">
        <f t="shared" si="185"/>
        <v>-0.55340551820828154</v>
      </c>
      <c r="AT196" s="4" t="s">
        <v>0</v>
      </c>
      <c r="AU196" s="4">
        <f t="shared" si="186"/>
        <v>2602</v>
      </c>
      <c r="AV196" s="19">
        <f t="shared" si="142"/>
        <v>271.03182392546188</v>
      </c>
      <c r="AW196" s="19">
        <f t="shared" si="143"/>
        <v>59.113882933374441</v>
      </c>
      <c r="AX196" s="8">
        <f t="shared" si="187"/>
        <v>5</v>
      </c>
      <c r="AY196" s="4">
        <f t="shared" si="144"/>
        <v>12</v>
      </c>
      <c r="AZ196" s="8">
        <f t="shared" si="188"/>
        <v>1016.8</v>
      </c>
      <c r="BA196" s="4">
        <f t="shared" si="189"/>
        <v>0</v>
      </c>
      <c r="BB196" s="4">
        <f t="shared" si="190"/>
        <v>0</v>
      </c>
      <c r="BC196" s="4" t="str">
        <f t="shared" si="191"/>
        <v>G0</v>
      </c>
      <c r="BD196" s="4">
        <f t="shared" si="192"/>
        <v>0</v>
      </c>
      <c r="BE196" s="19">
        <f t="shared" si="145"/>
        <v>59.793168329332332</v>
      </c>
      <c r="BF196" s="19">
        <f t="shared" si="193"/>
        <v>2555.6633134872286</v>
      </c>
      <c r="BG196" s="19">
        <f t="shared" si="194"/>
        <v>-174.02497068958709</v>
      </c>
      <c r="BH196" s="1" t="str">
        <f t="shared" si="146"/>
        <v>T,2601,270.6,60.2,5,12,1016.8,0,0,G0,0</v>
      </c>
      <c r="BI196" s="1" t="str">
        <f t="shared" si="147"/>
        <v>T,2602,271.0,59.1,5,12,1016.8,0,0,G0,0</v>
      </c>
      <c r="BJ196" s="1" t="str">
        <f t="shared" si="199"/>
        <v>T,2601,270.6,60.2,5,12,1016.8,0,0,G0,0|T,2602,271.0,59.1,5,12,1016.8,0,0,G0,0|</v>
      </c>
      <c r="BK196" s="1" t="str">
        <f t="shared" si="148"/>
        <v>270.8,59.7,5.0,6.5,0.0,121.6,22.7,121.6</v>
      </c>
      <c r="BR196" s="108"/>
      <c r="BS196" s="108"/>
    </row>
    <row r="197" spans="1:71" x14ac:dyDescent="0.2">
      <c r="A197" s="4">
        <f t="shared" si="196"/>
        <v>16.89999999999997</v>
      </c>
      <c r="B197" s="4">
        <f t="shared" si="149"/>
        <v>168.99999999999969</v>
      </c>
      <c r="C197" s="4">
        <f t="shared" si="150"/>
        <v>1</v>
      </c>
      <c r="D197" s="4">
        <v>1</v>
      </c>
      <c r="E197" s="4">
        <f t="shared" si="151"/>
        <v>16.89999999999997</v>
      </c>
      <c r="F197" s="19">
        <f t="shared" si="152"/>
        <v>271.39999999999981</v>
      </c>
      <c r="G197" s="19">
        <f t="shared" si="153"/>
        <v>1.3799999999999937</v>
      </c>
      <c r="H197" s="19">
        <f t="shared" si="154"/>
        <v>1.103999999999995</v>
      </c>
      <c r="I197" s="19">
        <f t="shared" si="155"/>
        <v>271.39999999999981</v>
      </c>
      <c r="J197" s="19">
        <f t="shared" si="156"/>
        <v>59.873926700715188</v>
      </c>
      <c r="K197" s="19">
        <f t="shared" si="157"/>
        <v>0.16000000000000003</v>
      </c>
      <c r="L197" s="19">
        <f t="shared" si="158"/>
        <v>6</v>
      </c>
      <c r="M197" s="19">
        <f t="shared" si="159"/>
        <v>1.6174867453614379</v>
      </c>
      <c r="N197" s="19">
        <f t="shared" si="160"/>
        <v>6.2141985300937996</v>
      </c>
      <c r="O197" s="19">
        <f t="shared" si="161"/>
        <v>0.26332137877118311</v>
      </c>
      <c r="P197" s="19">
        <f t="shared" si="162"/>
        <v>15.087203659154543</v>
      </c>
      <c r="Q197" s="19">
        <f t="shared" si="197"/>
        <v>121.76009070653016</v>
      </c>
      <c r="R197" s="19">
        <f t="shared" si="163"/>
        <v>-0.1561733250904383</v>
      </c>
      <c r="S197" s="19">
        <f t="shared" si="164"/>
        <v>0.57931847245724544</v>
      </c>
      <c r="T197" s="4" t="s">
        <v>0</v>
      </c>
      <c r="U197" s="4">
        <f t="shared" si="165"/>
        <v>2601</v>
      </c>
      <c r="V197" s="19">
        <f t="shared" si="139"/>
        <v>271.24382667490937</v>
      </c>
      <c r="W197" s="19">
        <f t="shared" si="140"/>
        <v>60.453245173172434</v>
      </c>
      <c r="X197" s="8">
        <f t="shared" si="166"/>
        <v>5</v>
      </c>
      <c r="Y197" s="4">
        <f t="shared" si="141"/>
        <v>12</v>
      </c>
      <c r="Z197" s="8">
        <f t="shared" si="167"/>
        <v>1016.9</v>
      </c>
      <c r="AA197" s="4">
        <f t="shared" si="168"/>
        <v>0</v>
      </c>
      <c r="AB197" s="4">
        <f t="shared" si="169"/>
        <v>0</v>
      </c>
      <c r="AC197" s="4" t="str">
        <f t="shared" si="170"/>
        <v>G0</v>
      </c>
      <c r="AD197" s="4">
        <f t="shared" si="171"/>
        <v>0</v>
      </c>
      <c r="AE197" s="4">
        <f t="shared" si="172"/>
        <v>16.89999999999997</v>
      </c>
      <c r="AF197" s="19">
        <f t="shared" si="173"/>
        <v>271.39999999999981</v>
      </c>
      <c r="AG197" s="19">
        <f t="shared" si="174"/>
        <v>1.3799999999999937</v>
      </c>
      <c r="AH197" s="19">
        <f t="shared" si="175"/>
        <v>1.103999999999995</v>
      </c>
      <c r="AI197" s="19">
        <f t="shared" si="176"/>
        <v>271.39999999999981</v>
      </c>
      <c r="AJ197" s="19">
        <f t="shared" si="177"/>
        <v>59.873926700715188</v>
      </c>
      <c r="AK197" s="19">
        <f t="shared" si="178"/>
        <v>0.16000000000000003</v>
      </c>
      <c r="AL197" s="19">
        <f t="shared" si="179"/>
        <v>6</v>
      </c>
      <c r="AM197" s="19">
        <f t="shared" si="180"/>
        <v>1.6174867453614379</v>
      </c>
      <c r="AN197" s="19">
        <f t="shared" si="181"/>
        <v>6.2141985300937996</v>
      </c>
      <c r="AO197" s="19">
        <f t="shared" si="182"/>
        <v>0.26332137877118311</v>
      </c>
      <c r="AP197" s="19">
        <f t="shared" si="183"/>
        <v>15.087203659154543</v>
      </c>
      <c r="AQ197" s="19">
        <f t="shared" si="198"/>
        <v>121.76009070653016</v>
      </c>
      <c r="AR197" s="19">
        <f t="shared" si="184"/>
        <v>0.1561733250904383</v>
      </c>
      <c r="AS197" s="19">
        <f t="shared" si="185"/>
        <v>-0.57931847245724544</v>
      </c>
      <c r="AT197" s="4" t="s">
        <v>0</v>
      </c>
      <c r="AU197" s="4">
        <f t="shared" si="186"/>
        <v>2602</v>
      </c>
      <c r="AV197" s="19">
        <f t="shared" si="142"/>
        <v>271.55617332509024</v>
      </c>
      <c r="AW197" s="19">
        <f t="shared" si="143"/>
        <v>59.294608228257943</v>
      </c>
      <c r="AX197" s="8">
        <f t="shared" si="187"/>
        <v>5</v>
      </c>
      <c r="AY197" s="4">
        <f t="shared" si="144"/>
        <v>12</v>
      </c>
      <c r="AZ197" s="8">
        <f t="shared" si="188"/>
        <v>1016.9</v>
      </c>
      <c r="BA197" s="4">
        <f t="shared" si="189"/>
        <v>0</v>
      </c>
      <c r="BB197" s="4">
        <f t="shared" si="190"/>
        <v>0</v>
      </c>
      <c r="BC197" s="4" t="str">
        <f t="shared" si="191"/>
        <v>G0</v>
      </c>
      <c r="BD197" s="4">
        <f t="shared" si="192"/>
        <v>0</v>
      </c>
      <c r="BE197" s="19">
        <f t="shared" si="145"/>
        <v>59.99882200525596</v>
      </c>
      <c r="BF197" s="19">
        <f t="shared" si="193"/>
        <v>2555.4866660791822</v>
      </c>
      <c r="BG197" s="19">
        <f t="shared" si="194"/>
        <v>-174.01273553359178</v>
      </c>
      <c r="BH197" s="1" t="str">
        <f t="shared" si="146"/>
        <v>T,2601,271.2,60.5,5,12,1016.9,0,0,G0,0</v>
      </c>
      <c r="BI197" s="1" t="str">
        <f t="shared" si="147"/>
        <v>T,2602,271.6,59.3,5,12,1016.9,0,0,G0,0</v>
      </c>
      <c r="BJ197" s="1" t="str">
        <f t="shared" si="199"/>
        <v>T,2601,271.2,60.5,5,12,1016.9,0,0,G0,0|T,2602,271.6,59.3,5,12,1016.9,0,0,G0,0|</v>
      </c>
      <c r="BK197" s="1" t="str">
        <f t="shared" si="148"/>
        <v>271.4,59.9,5.0,6.2,0.0,121.8,15.1,121.8</v>
      </c>
      <c r="BR197" s="108"/>
      <c r="BS197" s="108"/>
    </row>
    <row r="198" spans="1:71" x14ac:dyDescent="0.2">
      <c r="A198" s="4">
        <f t="shared" si="196"/>
        <v>16.999999999999972</v>
      </c>
      <c r="B198" s="4">
        <f t="shared" si="149"/>
        <v>169.99999999999972</v>
      </c>
      <c r="C198" s="4">
        <f t="shared" si="150"/>
        <v>1</v>
      </c>
      <c r="D198" s="4">
        <v>1</v>
      </c>
      <c r="E198" s="4">
        <f t="shared" si="151"/>
        <v>16.999999999999972</v>
      </c>
      <c r="F198" s="19">
        <f t="shared" si="152"/>
        <v>271.99999999999983</v>
      </c>
      <c r="G198" s="19">
        <f t="shared" si="153"/>
        <v>1.3999999999999946</v>
      </c>
      <c r="H198" s="19">
        <f t="shared" si="154"/>
        <v>1.1199999999999957</v>
      </c>
      <c r="I198" s="19">
        <f t="shared" si="155"/>
        <v>271.99999999999983</v>
      </c>
      <c r="J198" s="19">
        <f t="shared" si="156"/>
        <v>59.990525810933711</v>
      </c>
      <c r="K198" s="19">
        <f t="shared" si="157"/>
        <v>0.16000000000000003</v>
      </c>
      <c r="L198" s="19">
        <f t="shared" si="158"/>
        <v>6</v>
      </c>
      <c r="M198" s="19">
        <f t="shared" si="159"/>
        <v>0.7137672829339925</v>
      </c>
      <c r="N198" s="19">
        <f t="shared" si="160"/>
        <v>6.0423061602493275</v>
      </c>
      <c r="O198" s="19">
        <f t="shared" si="161"/>
        <v>0.11840476052036528</v>
      </c>
      <c r="P198" s="19">
        <f t="shared" si="162"/>
        <v>6.7840930520741631</v>
      </c>
      <c r="Q198" s="19">
        <f t="shared" si="197"/>
        <v>121.87668981674869</v>
      </c>
      <c r="R198" s="19">
        <f t="shared" si="163"/>
        <v>-7.0876972864732143E-2</v>
      </c>
      <c r="S198" s="19">
        <f t="shared" si="164"/>
        <v>0.59579900530089169</v>
      </c>
      <c r="T198" s="4" t="s">
        <v>0</v>
      </c>
      <c r="U198" s="4">
        <f t="shared" si="165"/>
        <v>2601</v>
      </c>
      <c r="V198" s="19">
        <f t="shared" si="139"/>
        <v>271.92912302713512</v>
      </c>
      <c r="W198" s="19">
        <f t="shared" si="140"/>
        <v>60.586324816234601</v>
      </c>
      <c r="X198" s="8">
        <f t="shared" si="166"/>
        <v>5</v>
      </c>
      <c r="Y198" s="4">
        <f t="shared" si="141"/>
        <v>12</v>
      </c>
      <c r="Z198" s="8">
        <f t="shared" si="167"/>
        <v>1017</v>
      </c>
      <c r="AA198" s="4">
        <f t="shared" si="168"/>
        <v>0</v>
      </c>
      <c r="AB198" s="4">
        <f t="shared" si="169"/>
        <v>0</v>
      </c>
      <c r="AC198" s="4" t="str">
        <f t="shared" si="170"/>
        <v>G0</v>
      </c>
      <c r="AD198" s="4">
        <f t="shared" si="171"/>
        <v>0</v>
      </c>
      <c r="AE198" s="4">
        <f t="shared" si="172"/>
        <v>16.999999999999972</v>
      </c>
      <c r="AF198" s="19">
        <f t="shared" si="173"/>
        <v>271.99999999999983</v>
      </c>
      <c r="AG198" s="19">
        <f t="shared" si="174"/>
        <v>1.3999999999999946</v>
      </c>
      <c r="AH198" s="19">
        <f t="shared" si="175"/>
        <v>1.1199999999999957</v>
      </c>
      <c r="AI198" s="19">
        <f t="shared" si="176"/>
        <v>271.99999999999983</v>
      </c>
      <c r="AJ198" s="19">
        <f t="shared" si="177"/>
        <v>59.990525810933711</v>
      </c>
      <c r="AK198" s="19">
        <f t="shared" si="178"/>
        <v>0.16000000000000003</v>
      </c>
      <c r="AL198" s="19">
        <f t="shared" si="179"/>
        <v>6</v>
      </c>
      <c r="AM198" s="19">
        <f t="shared" si="180"/>
        <v>0.7137672829339925</v>
      </c>
      <c r="AN198" s="19">
        <f t="shared" si="181"/>
        <v>6.0423061602493275</v>
      </c>
      <c r="AO198" s="19">
        <f t="shared" si="182"/>
        <v>0.11840476052036528</v>
      </c>
      <c r="AP198" s="19">
        <f t="shared" si="183"/>
        <v>6.7840930520741631</v>
      </c>
      <c r="AQ198" s="19">
        <f t="shared" si="198"/>
        <v>121.87668981674869</v>
      </c>
      <c r="AR198" s="19">
        <f t="shared" si="184"/>
        <v>7.0876972864732143E-2</v>
      </c>
      <c r="AS198" s="19">
        <f t="shared" si="185"/>
        <v>-0.59579900530089169</v>
      </c>
      <c r="AT198" s="4" t="s">
        <v>0</v>
      </c>
      <c r="AU198" s="4">
        <f t="shared" si="186"/>
        <v>2602</v>
      </c>
      <c r="AV198" s="19">
        <f t="shared" si="142"/>
        <v>272.07087697286454</v>
      </c>
      <c r="AW198" s="19">
        <f t="shared" si="143"/>
        <v>59.394726805632821</v>
      </c>
      <c r="AX198" s="8">
        <f t="shared" si="187"/>
        <v>5</v>
      </c>
      <c r="AY198" s="4">
        <f t="shared" si="144"/>
        <v>12</v>
      </c>
      <c r="AZ198" s="8">
        <f t="shared" si="188"/>
        <v>1017</v>
      </c>
      <c r="BA198" s="4">
        <f t="shared" si="189"/>
        <v>0</v>
      </c>
      <c r="BB198" s="4">
        <f t="shared" si="190"/>
        <v>0</v>
      </c>
      <c r="BC198" s="4" t="str">
        <f t="shared" si="191"/>
        <v>G0</v>
      </c>
      <c r="BD198" s="4">
        <f t="shared" si="192"/>
        <v>0</v>
      </c>
      <c r="BE198" s="19">
        <f t="shared" si="145"/>
        <v>60.114868533606604</v>
      </c>
      <c r="BF198" s="19">
        <f t="shared" si="193"/>
        <v>2555.408053861087</v>
      </c>
      <c r="BG198" s="19">
        <f t="shared" si="194"/>
        <v>-174.0009468825217</v>
      </c>
      <c r="BH198" s="1" t="str">
        <f t="shared" si="146"/>
        <v>T,2601,271.9,60.6,5,12,1017.0,0,0,G0,0</v>
      </c>
      <c r="BI198" s="1" t="str">
        <f t="shared" si="147"/>
        <v>T,2602,272.1,59.4,5,12,1017.0,0,0,G0,0</v>
      </c>
      <c r="BJ198" s="1" t="str">
        <f t="shared" si="199"/>
        <v>T,2601,271.9,60.6,5,12,1017.0,0,0,G0,0|T,2602,272.1,59.4,5,12,1017.0,0,0,G0,0|</v>
      </c>
      <c r="BK198" s="1" t="str">
        <f t="shared" si="148"/>
        <v>272.0,60.0,5.0,6.0,0.0,121.9,6.8,121.9</v>
      </c>
      <c r="BR198" s="108"/>
      <c r="BS198" s="108"/>
    </row>
    <row r="199" spans="1:71" x14ac:dyDescent="0.2">
      <c r="A199" s="4">
        <f t="shared" si="196"/>
        <v>17.099999999999973</v>
      </c>
      <c r="B199" s="4">
        <f t="shared" si="149"/>
        <v>170.99999999999972</v>
      </c>
      <c r="C199" s="4">
        <f t="shared" si="150"/>
        <v>1</v>
      </c>
      <c r="D199" s="4">
        <v>1</v>
      </c>
      <c r="E199" s="4">
        <f t="shared" si="151"/>
        <v>17.099999999999973</v>
      </c>
      <c r="F199" s="19">
        <f t="shared" si="152"/>
        <v>272.59999999999985</v>
      </c>
      <c r="G199" s="19">
        <f t="shared" si="153"/>
        <v>1.419999999999995</v>
      </c>
      <c r="H199" s="19">
        <f t="shared" si="154"/>
        <v>1.1359999999999961</v>
      </c>
      <c r="I199" s="19">
        <f t="shared" si="155"/>
        <v>272.59999999999985</v>
      </c>
      <c r="J199" s="19">
        <f t="shared" si="156"/>
        <v>60.01665468107521</v>
      </c>
      <c r="K199" s="19">
        <f t="shared" si="157"/>
        <v>0.16000000000000003</v>
      </c>
      <c r="L199" s="19">
        <f t="shared" si="158"/>
        <v>6</v>
      </c>
      <c r="M199" s="19">
        <f t="shared" si="159"/>
        <v>-0.19069677219062386</v>
      </c>
      <c r="N199" s="19">
        <f t="shared" si="160"/>
        <v>6.0030296733336179</v>
      </c>
      <c r="O199" s="19">
        <f t="shared" si="161"/>
        <v>-3.1772100091233317E-2</v>
      </c>
      <c r="P199" s="19">
        <f t="shared" si="162"/>
        <v>-1.8204072414948869</v>
      </c>
      <c r="Q199" s="19">
        <f t="shared" si="197"/>
        <v>121.90281868689019</v>
      </c>
      <c r="R199" s="19">
        <f t="shared" si="163"/>
        <v>1.9060052930045802E-2</v>
      </c>
      <c r="S199" s="19">
        <f t="shared" si="164"/>
        <v>0.59969718557143803</v>
      </c>
      <c r="T199" s="4" t="s">
        <v>0</v>
      </c>
      <c r="U199" s="4">
        <f t="shared" si="165"/>
        <v>2601</v>
      </c>
      <c r="V199" s="19">
        <f t="shared" si="139"/>
        <v>272.61906005292991</v>
      </c>
      <c r="W199" s="19">
        <f t="shared" si="140"/>
        <v>60.616351866646646</v>
      </c>
      <c r="X199" s="8">
        <f t="shared" si="166"/>
        <v>5</v>
      </c>
      <c r="Y199" s="4">
        <f t="shared" si="141"/>
        <v>12</v>
      </c>
      <c r="Z199" s="8">
        <f t="shared" si="167"/>
        <v>1017.1</v>
      </c>
      <c r="AA199" s="4">
        <f t="shared" si="168"/>
        <v>0</v>
      </c>
      <c r="AB199" s="4">
        <f t="shared" si="169"/>
        <v>0</v>
      </c>
      <c r="AC199" s="4" t="str">
        <f t="shared" si="170"/>
        <v>G0</v>
      </c>
      <c r="AD199" s="4">
        <f t="shared" si="171"/>
        <v>0</v>
      </c>
      <c r="AE199" s="4">
        <f t="shared" si="172"/>
        <v>17.099999999999973</v>
      </c>
      <c r="AF199" s="19">
        <f t="shared" si="173"/>
        <v>272.59999999999985</v>
      </c>
      <c r="AG199" s="19">
        <f t="shared" si="174"/>
        <v>1.419999999999995</v>
      </c>
      <c r="AH199" s="19">
        <f t="shared" si="175"/>
        <v>1.1359999999999961</v>
      </c>
      <c r="AI199" s="19">
        <f t="shared" si="176"/>
        <v>272.59999999999985</v>
      </c>
      <c r="AJ199" s="19">
        <f t="shared" si="177"/>
        <v>60.01665468107521</v>
      </c>
      <c r="AK199" s="19">
        <f t="shared" si="178"/>
        <v>0.16000000000000003</v>
      </c>
      <c r="AL199" s="19">
        <f t="shared" si="179"/>
        <v>6</v>
      </c>
      <c r="AM199" s="19">
        <f t="shared" si="180"/>
        <v>-0.19069677219062386</v>
      </c>
      <c r="AN199" s="19">
        <f t="shared" si="181"/>
        <v>6.0030296733336179</v>
      </c>
      <c r="AO199" s="19">
        <f t="shared" si="182"/>
        <v>-3.1772100091233317E-2</v>
      </c>
      <c r="AP199" s="19">
        <f t="shared" si="183"/>
        <v>-1.8204072414948869</v>
      </c>
      <c r="AQ199" s="19">
        <f t="shared" si="198"/>
        <v>121.90281868689019</v>
      </c>
      <c r="AR199" s="19">
        <f t="shared" si="184"/>
        <v>-1.9060052930045802E-2</v>
      </c>
      <c r="AS199" s="19">
        <f t="shared" si="185"/>
        <v>-0.59969718557143803</v>
      </c>
      <c r="AT199" s="4" t="s">
        <v>0</v>
      </c>
      <c r="AU199" s="4">
        <f t="shared" si="186"/>
        <v>2602</v>
      </c>
      <c r="AV199" s="19">
        <f t="shared" si="142"/>
        <v>272.58093994706979</v>
      </c>
      <c r="AW199" s="19">
        <f t="shared" si="143"/>
        <v>59.416957495503773</v>
      </c>
      <c r="AX199" s="8">
        <f t="shared" si="187"/>
        <v>5</v>
      </c>
      <c r="AY199" s="4">
        <f t="shared" si="144"/>
        <v>12</v>
      </c>
      <c r="AZ199" s="8">
        <f t="shared" si="188"/>
        <v>1017.1</v>
      </c>
      <c r="BA199" s="4">
        <f t="shared" si="189"/>
        <v>0</v>
      </c>
      <c r="BB199" s="4">
        <f t="shared" si="190"/>
        <v>0</v>
      </c>
      <c r="BC199" s="4" t="str">
        <f t="shared" si="191"/>
        <v>G0</v>
      </c>
      <c r="BD199" s="4">
        <f t="shared" si="192"/>
        <v>0</v>
      </c>
      <c r="BE199" s="19">
        <f t="shared" si="145"/>
        <v>60.140873868023263</v>
      </c>
      <c r="BF199" s="19">
        <f t="shared" si="193"/>
        <v>2555.4315499387867</v>
      </c>
      <c r="BG199" s="19">
        <f t="shared" si="194"/>
        <v>-173.98950293808105</v>
      </c>
      <c r="BH199" s="1" t="str">
        <f t="shared" si="146"/>
        <v>T,2601,272.6,60.6,5,12,1017.1,0,0,G0,0</v>
      </c>
      <c r="BI199" s="1" t="str">
        <f t="shared" si="147"/>
        <v>T,2602,272.6,59.4,5,12,1017.1,0,0,G0,0</v>
      </c>
      <c r="BJ199" s="1" t="str">
        <f t="shared" si="199"/>
        <v>T,2601,272.6,60.6,5,12,1017.1,0,0,G0,0|T,2602,272.6,59.4,5,12,1017.1,0,0,G0,0|</v>
      </c>
      <c r="BK199" s="1" t="str">
        <f t="shared" si="148"/>
        <v>272.6,60.0,5.0,6.0,0.0,121.9,-1.8,121.9</v>
      </c>
      <c r="BR199" s="108"/>
      <c r="BS199" s="108"/>
    </row>
    <row r="200" spans="1:71" x14ac:dyDescent="0.2">
      <c r="A200" s="4">
        <f t="shared" si="196"/>
        <v>17.199999999999974</v>
      </c>
      <c r="B200" s="4">
        <f t="shared" si="149"/>
        <v>171.99999999999974</v>
      </c>
      <c r="C200" s="4">
        <f t="shared" si="150"/>
        <v>1</v>
      </c>
      <c r="D200" s="4">
        <v>1</v>
      </c>
      <c r="E200" s="4">
        <f t="shared" si="151"/>
        <v>17.199999999999974</v>
      </c>
      <c r="F200" s="19">
        <f t="shared" si="152"/>
        <v>273.19999999999982</v>
      </c>
      <c r="G200" s="19">
        <f t="shared" si="153"/>
        <v>1.4399999999999942</v>
      </c>
      <c r="H200" s="19">
        <f t="shared" si="154"/>
        <v>1.1519999999999955</v>
      </c>
      <c r="I200" s="19">
        <f t="shared" si="155"/>
        <v>273.19999999999982</v>
      </c>
      <c r="J200" s="19">
        <f t="shared" si="156"/>
        <v>59.952615188719221</v>
      </c>
      <c r="K200" s="19">
        <f t="shared" si="157"/>
        <v>0.16000000000000003</v>
      </c>
      <c r="L200" s="19">
        <f t="shared" si="158"/>
        <v>6</v>
      </c>
      <c r="M200" s="19">
        <f t="shared" si="159"/>
        <v>-1.0882784670439416</v>
      </c>
      <c r="N200" s="19">
        <f t="shared" si="160"/>
        <v>6.0978971803263056</v>
      </c>
      <c r="O200" s="19">
        <f t="shared" si="161"/>
        <v>-0.17942905974915127</v>
      </c>
      <c r="P200" s="19">
        <f t="shared" si="162"/>
        <v>-10.280527845627045</v>
      </c>
      <c r="Q200" s="19">
        <f t="shared" si="197"/>
        <v>121.96685817924617</v>
      </c>
      <c r="R200" s="19">
        <f t="shared" si="163"/>
        <v>0.10708069698732177</v>
      </c>
      <c r="S200" s="19">
        <f t="shared" si="164"/>
        <v>0.590367448571404</v>
      </c>
      <c r="T200" s="4" t="s">
        <v>0</v>
      </c>
      <c r="U200" s="4">
        <f t="shared" si="165"/>
        <v>2601</v>
      </c>
      <c r="V200" s="19">
        <f t="shared" si="139"/>
        <v>273.30708069698716</v>
      </c>
      <c r="W200" s="19">
        <f t="shared" si="140"/>
        <v>60.542982637290628</v>
      </c>
      <c r="X200" s="8">
        <f t="shared" si="166"/>
        <v>5</v>
      </c>
      <c r="Y200" s="4">
        <f t="shared" si="141"/>
        <v>12</v>
      </c>
      <c r="Z200" s="8">
        <f t="shared" si="167"/>
        <v>1017.1999999999999</v>
      </c>
      <c r="AA200" s="4">
        <f t="shared" si="168"/>
        <v>0</v>
      </c>
      <c r="AB200" s="4">
        <f t="shared" si="169"/>
        <v>0</v>
      </c>
      <c r="AC200" s="4" t="str">
        <f t="shared" si="170"/>
        <v>G0</v>
      </c>
      <c r="AD200" s="4">
        <f t="shared" si="171"/>
        <v>0</v>
      </c>
      <c r="AE200" s="4">
        <f t="shared" si="172"/>
        <v>17.199999999999974</v>
      </c>
      <c r="AF200" s="19">
        <f t="shared" si="173"/>
        <v>273.19999999999982</v>
      </c>
      <c r="AG200" s="19">
        <f t="shared" si="174"/>
        <v>1.4399999999999942</v>
      </c>
      <c r="AH200" s="19">
        <f t="shared" si="175"/>
        <v>1.1519999999999955</v>
      </c>
      <c r="AI200" s="19">
        <f t="shared" si="176"/>
        <v>273.19999999999982</v>
      </c>
      <c r="AJ200" s="19">
        <f t="shared" si="177"/>
        <v>59.952615188719221</v>
      </c>
      <c r="AK200" s="19">
        <f t="shared" si="178"/>
        <v>0.16000000000000003</v>
      </c>
      <c r="AL200" s="19">
        <f t="shared" si="179"/>
        <v>6</v>
      </c>
      <c r="AM200" s="19">
        <f t="shared" si="180"/>
        <v>-1.0882784670439416</v>
      </c>
      <c r="AN200" s="19">
        <f t="shared" si="181"/>
        <v>6.0978971803263056</v>
      </c>
      <c r="AO200" s="19">
        <f t="shared" si="182"/>
        <v>-0.17942905974915127</v>
      </c>
      <c r="AP200" s="19">
        <f t="shared" si="183"/>
        <v>-10.280527845627045</v>
      </c>
      <c r="AQ200" s="19">
        <f t="shared" si="198"/>
        <v>121.96685817924617</v>
      </c>
      <c r="AR200" s="19">
        <f t="shared" si="184"/>
        <v>-0.10708069698732177</v>
      </c>
      <c r="AS200" s="19">
        <f t="shared" si="185"/>
        <v>-0.590367448571404</v>
      </c>
      <c r="AT200" s="4" t="s">
        <v>0</v>
      </c>
      <c r="AU200" s="4">
        <f t="shared" si="186"/>
        <v>2602</v>
      </c>
      <c r="AV200" s="19">
        <f t="shared" si="142"/>
        <v>273.09291930301248</v>
      </c>
      <c r="AW200" s="19">
        <f t="shared" si="143"/>
        <v>59.362247740147815</v>
      </c>
      <c r="AX200" s="8">
        <f t="shared" si="187"/>
        <v>5</v>
      </c>
      <c r="AY200" s="4">
        <f t="shared" si="144"/>
        <v>12</v>
      </c>
      <c r="AZ200" s="8">
        <f t="shared" si="188"/>
        <v>1017.1999999999999</v>
      </c>
      <c r="BA200" s="4">
        <f t="shared" si="189"/>
        <v>0</v>
      </c>
      <c r="BB200" s="4">
        <f t="shared" si="190"/>
        <v>0</v>
      </c>
      <c r="BC200" s="4" t="str">
        <f t="shared" si="191"/>
        <v>G0</v>
      </c>
      <c r="BD200" s="4">
        <f t="shared" si="192"/>
        <v>0</v>
      </c>
      <c r="BE200" s="19">
        <f t="shared" si="145"/>
        <v>60.077137341140485</v>
      </c>
      <c r="BF200" s="19">
        <f t="shared" si="193"/>
        <v>2555.5581747404167</v>
      </c>
      <c r="BG200" s="19">
        <f t="shared" si="194"/>
        <v>-173.97825967184932</v>
      </c>
      <c r="BH200" s="1" t="str">
        <f t="shared" si="146"/>
        <v>T,2601,273.3,60.5,5,12,1017.2,0,0,G0,0</v>
      </c>
      <c r="BI200" s="1" t="str">
        <f t="shared" si="147"/>
        <v>T,2602,273.1,59.4,5,12,1017.2,0,0,G0,0</v>
      </c>
      <c r="BJ200" s="1" t="str">
        <f t="shared" si="199"/>
        <v>T,2601,273.3,60.5,5,12,1017.2,0,0,G0,0|T,2602,273.1,59.4,5,12,1017.2,0,0,G0,0|</v>
      </c>
      <c r="BK200" s="1" t="str">
        <f t="shared" si="148"/>
        <v>273.2,60.0,5.0,6.1,0.0,122.0,-10.3,122.0</v>
      </c>
      <c r="BR200" s="108"/>
      <c r="BS200" s="108"/>
    </row>
    <row r="201" spans="1:71" x14ac:dyDescent="0.2">
      <c r="A201" s="4">
        <f t="shared" si="196"/>
        <v>17.299999999999976</v>
      </c>
      <c r="B201" s="4">
        <f t="shared" si="149"/>
        <v>172.99999999999974</v>
      </c>
      <c r="C201" s="4">
        <f t="shared" si="150"/>
        <v>1</v>
      </c>
      <c r="D201" s="4">
        <v>1</v>
      </c>
      <c r="E201" s="4">
        <f t="shared" si="151"/>
        <v>17.299999999999976</v>
      </c>
      <c r="F201" s="19">
        <f t="shared" si="152"/>
        <v>273.79999999999984</v>
      </c>
      <c r="G201" s="19">
        <f t="shared" si="153"/>
        <v>1.4599999999999951</v>
      </c>
      <c r="H201" s="19">
        <f t="shared" si="154"/>
        <v>1.1679999999999962</v>
      </c>
      <c r="I201" s="19">
        <f t="shared" si="155"/>
        <v>273.79999999999984</v>
      </c>
      <c r="J201" s="19">
        <f t="shared" si="156"/>
        <v>59.799502322753213</v>
      </c>
      <c r="K201" s="19">
        <f t="shared" si="157"/>
        <v>0.16000000000000003</v>
      </c>
      <c r="L201" s="19">
        <f t="shared" si="158"/>
        <v>6</v>
      </c>
      <c r="M201" s="19">
        <f t="shared" si="159"/>
        <v>-1.9707390063536478</v>
      </c>
      <c r="N201" s="19">
        <f t="shared" si="160"/>
        <v>6.3153631907566306</v>
      </c>
      <c r="O201" s="19">
        <f t="shared" si="161"/>
        <v>-0.31735500270662159</v>
      </c>
      <c r="P201" s="19">
        <f t="shared" si="162"/>
        <v>-18.183102262452234</v>
      </c>
      <c r="Q201" s="19">
        <f t="shared" si="197"/>
        <v>122.11997104521218</v>
      </c>
      <c r="R201" s="19">
        <f t="shared" si="163"/>
        <v>0.18723284284629127</v>
      </c>
      <c r="S201" s="19">
        <f t="shared" si="164"/>
        <v>0.57003847463105151</v>
      </c>
      <c r="T201" s="4" t="s">
        <v>0</v>
      </c>
      <c r="U201" s="4">
        <f t="shared" si="165"/>
        <v>2601</v>
      </c>
      <c r="V201" s="19">
        <f t="shared" si="139"/>
        <v>273.98723284284614</v>
      </c>
      <c r="W201" s="19">
        <f t="shared" si="140"/>
        <v>60.369540797384268</v>
      </c>
      <c r="X201" s="8">
        <f t="shared" si="166"/>
        <v>5</v>
      </c>
      <c r="Y201" s="4">
        <f t="shared" si="141"/>
        <v>12</v>
      </c>
      <c r="Z201" s="8">
        <f t="shared" si="167"/>
        <v>1017.3</v>
      </c>
      <c r="AA201" s="4">
        <f t="shared" si="168"/>
        <v>0</v>
      </c>
      <c r="AB201" s="4">
        <f t="shared" si="169"/>
        <v>0</v>
      </c>
      <c r="AC201" s="4" t="str">
        <f t="shared" si="170"/>
        <v>G0</v>
      </c>
      <c r="AD201" s="4">
        <f t="shared" si="171"/>
        <v>0</v>
      </c>
      <c r="AE201" s="4">
        <f t="shared" si="172"/>
        <v>17.299999999999976</v>
      </c>
      <c r="AF201" s="19">
        <f t="shared" si="173"/>
        <v>273.79999999999984</v>
      </c>
      <c r="AG201" s="19">
        <f t="shared" si="174"/>
        <v>1.4599999999999951</v>
      </c>
      <c r="AH201" s="19">
        <f t="shared" si="175"/>
        <v>1.1679999999999962</v>
      </c>
      <c r="AI201" s="19">
        <f t="shared" si="176"/>
        <v>273.79999999999984</v>
      </c>
      <c r="AJ201" s="19">
        <f t="shared" si="177"/>
        <v>59.799502322753213</v>
      </c>
      <c r="AK201" s="19">
        <f t="shared" si="178"/>
        <v>0.16000000000000003</v>
      </c>
      <c r="AL201" s="19">
        <f t="shared" si="179"/>
        <v>6</v>
      </c>
      <c r="AM201" s="19">
        <f t="shared" si="180"/>
        <v>-1.9707390063536478</v>
      </c>
      <c r="AN201" s="19">
        <f t="shared" si="181"/>
        <v>6.3153631907566306</v>
      </c>
      <c r="AO201" s="19">
        <f t="shared" si="182"/>
        <v>-0.31735500270662159</v>
      </c>
      <c r="AP201" s="19">
        <f t="shared" si="183"/>
        <v>-18.183102262452234</v>
      </c>
      <c r="AQ201" s="19">
        <f t="shared" si="198"/>
        <v>122.11997104521218</v>
      </c>
      <c r="AR201" s="19">
        <f t="shared" si="184"/>
        <v>-0.18723284284629127</v>
      </c>
      <c r="AS201" s="19">
        <f t="shared" si="185"/>
        <v>-0.57003847463105151</v>
      </c>
      <c r="AT201" s="4" t="s">
        <v>0</v>
      </c>
      <c r="AU201" s="4">
        <f t="shared" si="186"/>
        <v>2602</v>
      </c>
      <c r="AV201" s="19">
        <f t="shared" si="142"/>
        <v>273.61276715715354</v>
      </c>
      <c r="AW201" s="19">
        <f t="shared" si="143"/>
        <v>59.229463848122158</v>
      </c>
      <c r="AX201" s="8">
        <f t="shared" si="187"/>
        <v>5</v>
      </c>
      <c r="AY201" s="4">
        <f t="shared" si="144"/>
        <v>12</v>
      </c>
      <c r="AZ201" s="8">
        <f t="shared" si="188"/>
        <v>1017.3</v>
      </c>
      <c r="BA201" s="4">
        <f t="shared" si="189"/>
        <v>0</v>
      </c>
      <c r="BB201" s="4">
        <f t="shared" si="190"/>
        <v>0</v>
      </c>
      <c r="BC201" s="4" t="str">
        <f t="shared" si="191"/>
        <v>G0</v>
      </c>
      <c r="BD201" s="4">
        <f t="shared" si="192"/>
        <v>0</v>
      </c>
      <c r="BE201" s="19">
        <f t="shared" si="145"/>
        <v>59.924751458021802</v>
      </c>
      <c r="BF201" s="19">
        <f t="shared" si="193"/>
        <v>2555.7852432914474</v>
      </c>
      <c r="BG201" s="19">
        <f t="shared" si="194"/>
        <v>-173.96707788771852</v>
      </c>
      <c r="BH201" s="1" t="str">
        <f t="shared" si="146"/>
        <v>T,2601,274.0,60.4,5,12,1017.3,0,0,G0,0</v>
      </c>
      <c r="BI201" s="1" t="str">
        <f t="shared" si="147"/>
        <v>T,2602,273.6,59.2,5,12,1017.3,0,0,G0,0</v>
      </c>
      <c r="BJ201" s="1" t="str">
        <f t="shared" si="199"/>
        <v>T,2601,274.0,60.4,5,12,1017.3,0,0,G0,0|T,2602,273.6,59.2,5,12,1017.3,0,0,G0,0|</v>
      </c>
      <c r="BK201" s="1" t="str">
        <f t="shared" si="148"/>
        <v>273.8,59.8,5.0,6.3,0.0,122.1,-18.2,122.1</v>
      </c>
      <c r="BR201" s="108"/>
      <c r="BS201" s="108"/>
    </row>
    <row r="202" spans="1:71" x14ac:dyDescent="0.2">
      <c r="A202" s="4">
        <f t="shared" si="196"/>
        <v>17.399999999999977</v>
      </c>
      <c r="B202" s="4">
        <f t="shared" si="149"/>
        <v>173.99999999999977</v>
      </c>
      <c r="C202" s="4">
        <f t="shared" si="150"/>
        <v>1</v>
      </c>
      <c r="D202" s="4">
        <v>1</v>
      </c>
      <c r="E202" s="4">
        <f t="shared" si="151"/>
        <v>17.399999999999977</v>
      </c>
      <c r="F202" s="19">
        <f t="shared" si="152"/>
        <v>274.39999999999986</v>
      </c>
      <c r="G202" s="19">
        <f t="shared" si="153"/>
        <v>1.4799999999999955</v>
      </c>
      <c r="H202" s="19">
        <f t="shared" si="154"/>
        <v>1.1839999999999964</v>
      </c>
      <c r="I202" s="19">
        <f t="shared" si="155"/>
        <v>274.39999999999986</v>
      </c>
      <c r="J202" s="19">
        <f t="shared" si="156"/>
        <v>59.559266429189506</v>
      </c>
      <c r="K202" s="19">
        <f t="shared" si="157"/>
        <v>0.16000000000000003</v>
      </c>
      <c r="L202" s="19">
        <f t="shared" si="158"/>
        <v>6</v>
      </c>
      <c r="M202" s="19">
        <f t="shared" si="159"/>
        <v>-2.8292064711945395</v>
      </c>
      <c r="N202" s="19">
        <f t="shared" si="160"/>
        <v>6.6335819326099426</v>
      </c>
      <c r="O202" s="19">
        <f t="shared" si="161"/>
        <v>-0.44061693219607795</v>
      </c>
      <c r="P202" s="19">
        <f t="shared" si="162"/>
        <v>-25.245490596837225</v>
      </c>
      <c r="Q202" s="19">
        <f t="shared" si="197"/>
        <v>122.36020693877589</v>
      </c>
      <c r="R202" s="19">
        <f t="shared" si="163"/>
        <v>0.25589853264220452</v>
      </c>
      <c r="S202" s="19">
        <f t="shared" si="164"/>
        <v>0.54269322917424212</v>
      </c>
      <c r="T202" s="4" t="s">
        <v>0</v>
      </c>
      <c r="U202" s="4">
        <f t="shared" si="165"/>
        <v>2601</v>
      </c>
      <c r="V202" s="19">
        <f t="shared" si="139"/>
        <v>274.65589853264208</v>
      </c>
      <c r="W202" s="19">
        <f t="shared" si="140"/>
        <v>60.101959658363747</v>
      </c>
      <c r="X202" s="8">
        <f t="shared" si="166"/>
        <v>5</v>
      </c>
      <c r="Y202" s="4">
        <f t="shared" si="141"/>
        <v>12</v>
      </c>
      <c r="Z202" s="8">
        <f t="shared" si="167"/>
        <v>1017.4</v>
      </c>
      <c r="AA202" s="4">
        <f t="shared" si="168"/>
        <v>0</v>
      </c>
      <c r="AB202" s="4">
        <f t="shared" si="169"/>
        <v>0</v>
      </c>
      <c r="AC202" s="4" t="str">
        <f t="shared" si="170"/>
        <v>G0</v>
      </c>
      <c r="AD202" s="4">
        <f t="shared" si="171"/>
        <v>0</v>
      </c>
      <c r="AE202" s="4">
        <f t="shared" si="172"/>
        <v>17.399999999999977</v>
      </c>
      <c r="AF202" s="19">
        <f t="shared" si="173"/>
        <v>274.39999999999986</v>
      </c>
      <c r="AG202" s="19">
        <f t="shared" si="174"/>
        <v>1.4799999999999955</v>
      </c>
      <c r="AH202" s="19">
        <f t="shared" si="175"/>
        <v>1.1839999999999964</v>
      </c>
      <c r="AI202" s="19">
        <f t="shared" si="176"/>
        <v>274.39999999999986</v>
      </c>
      <c r="AJ202" s="19">
        <f t="shared" si="177"/>
        <v>59.559266429189506</v>
      </c>
      <c r="AK202" s="19">
        <f t="shared" si="178"/>
        <v>0.16000000000000003</v>
      </c>
      <c r="AL202" s="19">
        <f t="shared" si="179"/>
        <v>6</v>
      </c>
      <c r="AM202" s="19">
        <f t="shared" si="180"/>
        <v>-2.8292064711945395</v>
      </c>
      <c r="AN202" s="19">
        <f t="shared" si="181"/>
        <v>6.6335819326099426</v>
      </c>
      <c r="AO202" s="19">
        <f t="shared" si="182"/>
        <v>-0.44061693219607795</v>
      </c>
      <c r="AP202" s="19">
        <f t="shared" si="183"/>
        <v>-25.245490596837225</v>
      </c>
      <c r="AQ202" s="19">
        <f t="shared" si="198"/>
        <v>122.36020693877589</v>
      </c>
      <c r="AR202" s="19">
        <f t="shared" si="184"/>
        <v>-0.25589853264220452</v>
      </c>
      <c r="AS202" s="19">
        <f t="shared" si="185"/>
        <v>-0.54269322917424212</v>
      </c>
      <c r="AT202" s="4" t="s">
        <v>0</v>
      </c>
      <c r="AU202" s="4">
        <f t="shared" si="186"/>
        <v>2602</v>
      </c>
      <c r="AV202" s="19">
        <f t="shared" si="142"/>
        <v>274.14410146735764</v>
      </c>
      <c r="AW202" s="19">
        <f t="shared" si="143"/>
        <v>59.016573200015266</v>
      </c>
      <c r="AX202" s="8">
        <f t="shared" si="187"/>
        <v>5</v>
      </c>
      <c r="AY202" s="4">
        <f t="shared" si="144"/>
        <v>12</v>
      </c>
      <c r="AZ202" s="8">
        <f t="shared" si="188"/>
        <v>1017.4</v>
      </c>
      <c r="BA202" s="4">
        <f t="shared" si="189"/>
        <v>0</v>
      </c>
      <c r="BB202" s="4">
        <f t="shared" si="190"/>
        <v>0</v>
      </c>
      <c r="BC202" s="4" t="str">
        <f t="shared" si="191"/>
        <v>G0</v>
      </c>
      <c r="BD202" s="4">
        <f t="shared" si="192"/>
        <v>0</v>
      </c>
      <c r="BE202" s="19">
        <f t="shared" si="145"/>
        <v>59.68566370851412</v>
      </c>
      <c r="BF202" s="19">
        <f t="shared" si="193"/>
        <v>2556.1072346142528</v>
      </c>
      <c r="BG202" s="19">
        <f t="shared" si="194"/>
        <v>-173.95586423682244</v>
      </c>
      <c r="BH202" s="1" t="str">
        <f t="shared" si="146"/>
        <v>T,2601,274.7,60.1,5,12,1017.4,0,0,G0,0</v>
      </c>
      <c r="BI202" s="1" t="str">
        <f t="shared" si="147"/>
        <v>T,2602,274.1,59.0,5,12,1017.4,0,0,G0,0</v>
      </c>
      <c r="BJ202" s="1" t="str">
        <f t="shared" si="199"/>
        <v>T,2601,274.7,60.1,5,12,1017.4,0,0,G0,0|T,2602,274.1,59.0,5,12,1017.4,0,0,G0,0|</v>
      </c>
      <c r="BK202" s="1" t="str">
        <f t="shared" si="148"/>
        <v>274.4,59.6,5.0,6.6,0.0,122.4,-25.2,122.4</v>
      </c>
      <c r="BR202" s="108"/>
      <c r="BS202" s="108"/>
    </row>
    <row r="203" spans="1:71" x14ac:dyDescent="0.2">
      <c r="A203" s="4">
        <f t="shared" si="196"/>
        <v>17.499999999999979</v>
      </c>
      <c r="B203" s="4">
        <f t="shared" si="149"/>
        <v>174.99999999999977</v>
      </c>
      <c r="C203" s="4">
        <f t="shared" si="150"/>
        <v>1</v>
      </c>
      <c r="D203" s="4">
        <v>1</v>
      </c>
      <c r="E203" s="4">
        <f t="shared" si="151"/>
        <v>17.499999999999979</v>
      </c>
      <c r="F203" s="19">
        <f t="shared" si="152"/>
        <v>274.99999999999989</v>
      </c>
      <c r="G203" s="19">
        <f t="shared" si="153"/>
        <v>1.4999999999999964</v>
      </c>
      <c r="H203" s="19">
        <f t="shared" si="154"/>
        <v>1.1999999999999973</v>
      </c>
      <c r="I203" s="19">
        <f t="shared" si="155"/>
        <v>274.99999999999989</v>
      </c>
      <c r="J203" s="19">
        <f t="shared" si="156"/>
        <v>59.234777600000037</v>
      </c>
      <c r="K203" s="19">
        <f t="shared" si="157"/>
        <v>0.16000000000000003</v>
      </c>
      <c r="L203" s="19">
        <f t="shared" si="158"/>
        <v>6</v>
      </c>
      <c r="M203" s="19">
        <f t="shared" si="159"/>
        <v>-3.6541542399998681</v>
      </c>
      <c r="N203" s="19">
        <f t="shared" si="160"/>
        <v>7.025157877920539</v>
      </c>
      <c r="O203" s="19">
        <f t="shared" si="161"/>
        <v>-0.54702963155495687</v>
      </c>
      <c r="P203" s="19">
        <f t="shared" si="162"/>
        <v>-31.342489156695468</v>
      </c>
      <c r="Q203" s="19">
        <f t="shared" si="197"/>
        <v>122.68469576796537</v>
      </c>
      <c r="R203" s="19">
        <f t="shared" si="163"/>
        <v>0.31209156891558759</v>
      </c>
      <c r="S203" s="19">
        <f t="shared" si="164"/>
        <v>0.51244399948853636</v>
      </c>
      <c r="T203" s="4" t="s">
        <v>0</v>
      </c>
      <c r="U203" s="4">
        <f t="shared" si="165"/>
        <v>2601</v>
      </c>
      <c r="V203" s="19">
        <f t="shared" si="139"/>
        <v>275.31209156891549</v>
      </c>
      <c r="W203" s="19">
        <f t="shared" si="140"/>
        <v>59.747221599488576</v>
      </c>
      <c r="X203" s="8">
        <f t="shared" si="166"/>
        <v>5</v>
      </c>
      <c r="Y203" s="4">
        <f t="shared" si="141"/>
        <v>12</v>
      </c>
      <c r="Z203" s="8">
        <f t="shared" si="167"/>
        <v>1017.5</v>
      </c>
      <c r="AA203" s="4">
        <f t="shared" si="168"/>
        <v>0</v>
      </c>
      <c r="AB203" s="4">
        <f t="shared" si="169"/>
        <v>0</v>
      </c>
      <c r="AC203" s="4" t="str">
        <f t="shared" si="170"/>
        <v>G0</v>
      </c>
      <c r="AD203" s="4">
        <f t="shared" si="171"/>
        <v>0</v>
      </c>
      <c r="AE203" s="4">
        <f t="shared" si="172"/>
        <v>17.499999999999979</v>
      </c>
      <c r="AF203" s="19">
        <f t="shared" si="173"/>
        <v>274.99999999999989</v>
      </c>
      <c r="AG203" s="19">
        <f t="shared" si="174"/>
        <v>1.4999999999999964</v>
      </c>
      <c r="AH203" s="19">
        <f t="shared" si="175"/>
        <v>1.1999999999999973</v>
      </c>
      <c r="AI203" s="19">
        <f t="shared" si="176"/>
        <v>274.99999999999989</v>
      </c>
      <c r="AJ203" s="19">
        <f t="shared" si="177"/>
        <v>59.234777600000037</v>
      </c>
      <c r="AK203" s="19">
        <f t="shared" si="178"/>
        <v>0.16000000000000003</v>
      </c>
      <c r="AL203" s="19">
        <f t="shared" si="179"/>
        <v>6</v>
      </c>
      <c r="AM203" s="19">
        <f t="shared" si="180"/>
        <v>-3.6541542399998681</v>
      </c>
      <c r="AN203" s="19">
        <f t="shared" si="181"/>
        <v>7.025157877920539</v>
      </c>
      <c r="AO203" s="19">
        <f t="shared" si="182"/>
        <v>-0.54702963155495687</v>
      </c>
      <c r="AP203" s="19">
        <f t="shared" si="183"/>
        <v>-31.342489156695468</v>
      </c>
      <c r="AQ203" s="19">
        <f t="shared" si="198"/>
        <v>122.68469576796537</v>
      </c>
      <c r="AR203" s="19">
        <f t="shared" si="184"/>
        <v>-0.31209156891558759</v>
      </c>
      <c r="AS203" s="19">
        <f t="shared" si="185"/>
        <v>-0.51244399948853636</v>
      </c>
      <c r="AT203" s="4" t="s">
        <v>0</v>
      </c>
      <c r="AU203" s="4">
        <f t="shared" si="186"/>
        <v>2602</v>
      </c>
      <c r="AV203" s="19">
        <f t="shared" si="142"/>
        <v>274.68790843108428</v>
      </c>
      <c r="AW203" s="19">
        <f t="shared" si="143"/>
        <v>58.722333600511497</v>
      </c>
      <c r="AX203" s="8">
        <f t="shared" si="187"/>
        <v>5</v>
      </c>
      <c r="AY203" s="4">
        <f t="shared" si="144"/>
        <v>12</v>
      </c>
      <c r="AZ203" s="8">
        <f t="shared" si="188"/>
        <v>1017.5</v>
      </c>
      <c r="BA203" s="4">
        <f t="shared" si="189"/>
        <v>0</v>
      </c>
      <c r="BB203" s="4">
        <f t="shared" si="190"/>
        <v>0</v>
      </c>
      <c r="BC203" s="4" t="str">
        <f t="shared" si="191"/>
        <v>G0</v>
      </c>
      <c r="BD203" s="4">
        <f t="shared" si="192"/>
        <v>0</v>
      </c>
      <c r="BE203" s="19">
        <f t="shared" si="145"/>
        <v>59.362740405825832</v>
      </c>
      <c r="BF203" s="19">
        <f t="shared" si="193"/>
        <v>2556.5173101778623</v>
      </c>
      <c r="BG203" s="19">
        <f t="shared" si="194"/>
        <v>-173.94458149313206</v>
      </c>
      <c r="BH203" s="1" t="str">
        <f t="shared" si="146"/>
        <v>T,2601,275.3,59.7,5,12,1017.5,0,0,G0,0</v>
      </c>
      <c r="BI203" s="1" t="str">
        <f t="shared" si="147"/>
        <v>T,2602,274.7,58.7,5,12,1017.5,0,0,G0,0</v>
      </c>
      <c r="BJ203" s="1" t="str">
        <f t="shared" si="199"/>
        <v>T,2601,275.3,59.7,5,12,1017.5,0,0,G0,0|T,2602,274.7,58.7,5,12,1017.5,0,0,G0,0|</v>
      </c>
      <c r="BK203" s="1" t="str">
        <f t="shared" si="148"/>
        <v>275.0,59.2,5.0,7.0,0.0,122.7,-31.3,122.7</v>
      </c>
      <c r="BR203" s="108"/>
      <c r="BS203" s="108"/>
    </row>
    <row r="204" spans="1:71" x14ac:dyDescent="0.2">
      <c r="A204" s="4">
        <f t="shared" si="196"/>
        <v>17.59999999999998</v>
      </c>
      <c r="B204" s="4">
        <f t="shared" si="149"/>
        <v>175.9999999999998</v>
      </c>
      <c r="C204" s="4">
        <f t="shared" si="150"/>
        <v>1</v>
      </c>
      <c r="D204" s="4">
        <v>1</v>
      </c>
      <c r="E204" s="4">
        <f t="shared" si="151"/>
        <v>17.59999999999998</v>
      </c>
      <c r="F204" s="19">
        <f t="shared" si="152"/>
        <v>275.59999999999991</v>
      </c>
      <c r="G204" s="19">
        <f t="shared" si="153"/>
        <v>1.5199999999999974</v>
      </c>
      <c r="H204" s="19">
        <f t="shared" si="154"/>
        <v>1.215999999999998</v>
      </c>
      <c r="I204" s="19">
        <f t="shared" si="155"/>
        <v>275.59999999999991</v>
      </c>
      <c r="J204" s="19">
        <f t="shared" si="156"/>
        <v>58.829892234731822</v>
      </c>
      <c r="K204" s="19">
        <f t="shared" si="157"/>
        <v>0.16000000000000003</v>
      </c>
      <c r="L204" s="19">
        <f t="shared" si="158"/>
        <v>6</v>
      </c>
      <c r="M204" s="19">
        <f t="shared" si="159"/>
        <v>-4.4353791119302706</v>
      </c>
      <c r="N204" s="19">
        <f t="shared" si="160"/>
        <v>7.4614065608668829</v>
      </c>
      <c r="O204" s="19">
        <f t="shared" si="161"/>
        <v>-0.63657250576679147</v>
      </c>
      <c r="P204" s="19">
        <f t="shared" si="162"/>
        <v>-36.472917934504409</v>
      </c>
      <c r="Q204" s="19">
        <f t="shared" si="197"/>
        <v>123.08958113323358</v>
      </c>
      <c r="R204" s="19">
        <f t="shared" si="163"/>
        <v>0.35666565619351198</v>
      </c>
      <c r="S204" s="19">
        <f t="shared" si="164"/>
        <v>0.48248275584942046</v>
      </c>
      <c r="T204" s="4" t="s">
        <v>0</v>
      </c>
      <c r="U204" s="4">
        <f t="shared" si="165"/>
        <v>2601</v>
      </c>
      <c r="V204" s="19">
        <f t="shared" si="139"/>
        <v>275.95666565619342</v>
      </c>
      <c r="W204" s="19">
        <f t="shared" si="140"/>
        <v>59.31237499058124</v>
      </c>
      <c r="X204" s="8">
        <f t="shared" si="166"/>
        <v>5</v>
      </c>
      <c r="Y204" s="4">
        <f t="shared" si="141"/>
        <v>12</v>
      </c>
      <c r="Z204" s="8">
        <f t="shared" si="167"/>
        <v>1017.6</v>
      </c>
      <c r="AA204" s="4">
        <f t="shared" si="168"/>
        <v>0</v>
      </c>
      <c r="AB204" s="4">
        <f t="shared" si="169"/>
        <v>0</v>
      </c>
      <c r="AC204" s="4" t="str">
        <f t="shared" si="170"/>
        <v>G0</v>
      </c>
      <c r="AD204" s="4">
        <f t="shared" si="171"/>
        <v>0</v>
      </c>
      <c r="AE204" s="4">
        <f t="shared" si="172"/>
        <v>17.59999999999998</v>
      </c>
      <c r="AF204" s="19">
        <f t="shared" si="173"/>
        <v>275.59999999999991</v>
      </c>
      <c r="AG204" s="19">
        <f t="shared" si="174"/>
        <v>1.5199999999999974</v>
      </c>
      <c r="AH204" s="19">
        <f t="shared" si="175"/>
        <v>1.215999999999998</v>
      </c>
      <c r="AI204" s="19">
        <f t="shared" si="176"/>
        <v>275.59999999999991</v>
      </c>
      <c r="AJ204" s="19">
        <f t="shared" si="177"/>
        <v>58.829892234731822</v>
      </c>
      <c r="AK204" s="19">
        <f t="shared" si="178"/>
        <v>0.16000000000000003</v>
      </c>
      <c r="AL204" s="19">
        <f t="shared" si="179"/>
        <v>6</v>
      </c>
      <c r="AM204" s="19">
        <f t="shared" si="180"/>
        <v>-4.4353791119302706</v>
      </c>
      <c r="AN204" s="19">
        <f t="shared" si="181"/>
        <v>7.4614065608668829</v>
      </c>
      <c r="AO204" s="19">
        <f t="shared" si="182"/>
        <v>-0.63657250576679147</v>
      </c>
      <c r="AP204" s="19">
        <f t="shared" si="183"/>
        <v>-36.472917934504409</v>
      </c>
      <c r="AQ204" s="19">
        <f t="shared" si="198"/>
        <v>123.08958113323358</v>
      </c>
      <c r="AR204" s="19">
        <f t="shared" si="184"/>
        <v>-0.35666565619351198</v>
      </c>
      <c r="AS204" s="19">
        <f t="shared" si="185"/>
        <v>-0.48248275584942046</v>
      </c>
      <c r="AT204" s="4" t="s">
        <v>0</v>
      </c>
      <c r="AU204" s="4">
        <f t="shared" si="186"/>
        <v>2602</v>
      </c>
      <c r="AV204" s="19">
        <f t="shared" si="142"/>
        <v>275.2433343438064</v>
      </c>
      <c r="AW204" s="19">
        <f t="shared" si="143"/>
        <v>58.347409478882405</v>
      </c>
      <c r="AX204" s="8">
        <f t="shared" si="187"/>
        <v>5</v>
      </c>
      <c r="AY204" s="4">
        <f t="shared" si="144"/>
        <v>12</v>
      </c>
      <c r="AZ204" s="8">
        <f t="shared" si="188"/>
        <v>1017.6</v>
      </c>
      <c r="BA204" s="4">
        <f t="shared" si="189"/>
        <v>0</v>
      </c>
      <c r="BB204" s="4">
        <f t="shared" si="190"/>
        <v>0</v>
      </c>
      <c r="BC204" s="4" t="str">
        <f t="shared" si="191"/>
        <v>G0</v>
      </c>
      <c r="BD204" s="4">
        <f t="shared" si="192"/>
        <v>0</v>
      </c>
      <c r="BE204" s="19">
        <f t="shared" si="145"/>
        <v>58.959832554333509</v>
      </c>
      <c r="BF204" s="19">
        <f t="shared" si="193"/>
        <v>2557.0083727147426</v>
      </c>
      <c r="BG204" s="19">
        <f t="shared" si="194"/>
        <v>-173.93323318582898</v>
      </c>
      <c r="BH204" s="1" t="str">
        <f t="shared" si="146"/>
        <v>T,2601,276.0,59.3,5,12,1017.6,0,0,G0,0</v>
      </c>
      <c r="BI204" s="1" t="str">
        <f t="shared" si="147"/>
        <v>T,2602,275.2,58.3,5,12,1017.6,0,0,G0,0</v>
      </c>
      <c r="BJ204" s="1" t="str">
        <f t="shared" si="199"/>
        <v>T,2601,276.0,59.3,5,12,1017.6,0,0,G0,0|T,2602,275.2,58.3,5,12,1017.6,0,0,G0,0|</v>
      </c>
      <c r="BK204" s="1" t="str">
        <f t="shared" si="148"/>
        <v>275.6,58.8,5.0,7.5,0.0,123.1,-36.5,123.1</v>
      </c>
      <c r="BR204" s="108"/>
      <c r="BS204" s="108"/>
    </row>
    <row r="205" spans="1:71" x14ac:dyDescent="0.2">
      <c r="A205" s="4">
        <f t="shared" si="196"/>
        <v>17.699999999999982</v>
      </c>
      <c r="B205" s="4">
        <f t="shared" si="149"/>
        <v>176.9999999999998</v>
      </c>
      <c r="C205" s="4">
        <f t="shared" si="150"/>
        <v>1</v>
      </c>
      <c r="D205" s="4">
        <v>1</v>
      </c>
      <c r="E205" s="4">
        <f t="shared" si="151"/>
        <v>17.699999999999982</v>
      </c>
      <c r="F205" s="19">
        <f t="shared" si="152"/>
        <v>276.19999999999987</v>
      </c>
      <c r="G205" s="19">
        <f t="shared" si="153"/>
        <v>1.539999999999996</v>
      </c>
      <c r="H205" s="19">
        <f t="shared" si="154"/>
        <v>1.2319999999999969</v>
      </c>
      <c r="I205" s="19">
        <f t="shared" si="155"/>
        <v>276.19999999999987</v>
      </c>
      <c r="J205" s="19">
        <f t="shared" si="156"/>
        <v>58.34952180466712</v>
      </c>
      <c r="K205" s="19">
        <f t="shared" si="157"/>
        <v>0.16000000000000003</v>
      </c>
      <c r="L205" s="19">
        <f t="shared" si="158"/>
        <v>6</v>
      </c>
      <c r="M205" s="19">
        <f t="shared" si="159"/>
        <v>-5.1619791326019406</v>
      </c>
      <c r="N205" s="19">
        <f t="shared" si="160"/>
        <v>7.9149244194381208</v>
      </c>
      <c r="O205" s="19">
        <f t="shared" si="161"/>
        <v>-0.71046059224704516</v>
      </c>
      <c r="P205" s="19">
        <f t="shared" si="162"/>
        <v>-40.706393446120586</v>
      </c>
      <c r="Q205" s="19">
        <f t="shared" si="197"/>
        <v>123.56995156329828</v>
      </c>
      <c r="R205" s="19">
        <f t="shared" si="163"/>
        <v>0.39130979848080888</v>
      </c>
      <c r="S205" s="19">
        <f t="shared" si="164"/>
        <v>0.45483693958704446</v>
      </c>
      <c r="T205" s="4" t="s">
        <v>0</v>
      </c>
      <c r="U205" s="4">
        <f t="shared" si="165"/>
        <v>2601</v>
      </c>
      <c r="V205" s="19">
        <f t="shared" si="139"/>
        <v>276.59130979848067</v>
      </c>
      <c r="W205" s="19">
        <f t="shared" si="140"/>
        <v>58.804358744254166</v>
      </c>
      <c r="X205" s="8">
        <f t="shared" si="166"/>
        <v>5</v>
      </c>
      <c r="Y205" s="4">
        <f t="shared" si="141"/>
        <v>12</v>
      </c>
      <c r="Z205" s="8">
        <f t="shared" si="167"/>
        <v>1017.6999999999999</v>
      </c>
      <c r="AA205" s="4">
        <f t="shared" si="168"/>
        <v>0</v>
      </c>
      <c r="AB205" s="4">
        <f t="shared" si="169"/>
        <v>0</v>
      </c>
      <c r="AC205" s="4" t="str">
        <f t="shared" si="170"/>
        <v>G0</v>
      </c>
      <c r="AD205" s="4">
        <f t="shared" si="171"/>
        <v>0</v>
      </c>
      <c r="AE205" s="4">
        <f t="shared" si="172"/>
        <v>17.699999999999982</v>
      </c>
      <c r="AF205" s="19">
        <f t="shared" si="173"/>
        <v>276.19999999999987</v>
      </c>
      <c r="AG205" s="19">
        <f t="shared" si="174"/>
        <v>1.539999999999996</v>
      </c>
      <c r="AH205" s="19">
        <f t="shared" si="175"/>
        <v>1.2319999999999969</v>
      </c>
      <c r="AI205" s="19">
        <f t="shared" si="176"/>
        <v>276.19999999999987</v>
      </c>
      <c r="AJ205" s="19">
        <f t="shared" si="177"/>
        <v>58.34952180466712</v>
      </c>
      <c r="AK205" s="19">
        <f t="shared" si="178"/>
        <v>0.16000000000000003</v>
      </c>
      <c r="AL205" s="19">
        <f t="shared" si="179"/>
        <v>6</v>
      </c>
      <c r="AM205" s="19">
        <f t="shared" si="180"/>
        <v>-5.1619791326019406</v>
      </c>
      <c r="AN205" s="19">
        <f t="shared" si="181"/>
        <v>7.9149244194381208</v>
      </c>
      <c r="AO205" s="19">
        <f t="shared" si="182"/>
        <v>-0.71046059224704516</v>
      </c>
      <c r="AP205" s="19">
        <f t="shared" si="183"/>
        <v>-40.706393446120586</v>
      </c>
      <c r="AQ205" s="19">
        <f t="shared" si="198"/>
        <v>123.56995156329828</v>
      </c>
      <c r="AR205" s="19">
        <f t="shared" si="184"/>
        <v>-0.39130979848080888</v>
      </c>
      <c r="AS205" s="19">
        <f t="shared" si="185"/>
        <v>-0.45483693958704446</v>
      </c>
      <c r="AT205" s="4" t="s">
        <v>0</v>
      </c>
      <c r="AU205" s="4">
        <f t="shared" si="186"/>
        <v>2602</v>
      </c>
      <c r="AV205" s="19">
        <f t="shared" si="142"/>
        <v>275.80869020151908</v>
      </c>
      <c r="AW205" s="19">
        <f t="shared" si="143"/>
        <v>57.894684865080073</v>
      </c>
      <c r="AX205" s="8">
        <f t="shared" si="187"/>
        <v>5</v>
      </c>
      <c r="AY205" s="4">
        <f t="shared" si="144"/>
        <v>12</v>
      </c>
      <c r="AZ205" s="8">
        <f t="shared" si="188"/>
        <v>1017.6999999999999</v>
      </c>
      <c r="BA205" s="4">
        <f t="shared" si="189"/>
        <v>0</v>
      </c>
      <c r="BB205" s="4">
        <f t="shared" si="190"/>
        <v>0</v>
      </c>
      <c r="BC205" s="4" t="str">
        <f t="shared" si="191"/>
        <v>G0</v>
      </c>
      <c r="BD205" s="4">
        <f t="shared" si="192"/>
        <v>0</v>
      </c>
      <c r="BE205" s="19">
        <f t="shared" si="145"/>
        <v>58.481843745352542</v>
      </c>
      <c r="BF205" s="19">
        <f t="shared" si="193"/>
        <v>2557.5733452612626</v>
      </c>
      <c r="BG205" s="19">
        <f t="shared" si="194"/>
        <v>-173.92184159562325</v>
      </c>
      <c r="BH205" s="1" t="str">
        <f t="shared" si="146"/>
        <v>T,2601,276.6,58.8,5,12,1017.7,0,0,G0,0</v>
      </c>
      <c r="BI205" s="1" t="str">
        <f t="shared" si="147"/>
        <v>T,2602,275.8,57.9,5,12,1017.7,0,0,G0,0</v>
      </c>
      <c r="BJ205" s="1" t="str">
        <f t="shared" si="199"/>
        <v>T,2601,276.6,58.8,5,12,1017.7,0,0,G0,0|T,2602,275.8,57.9,5,12,1017.7,0,0,G0,0|</v>
      </c>
      <c r="BK205" s="1" t="str">
        <f t="shared" si="148"/>
        <v>276.2,58.3,5.0,7.9,0.0,123.6,-40.7,123.6</v>
      </c>
      <c r="BR205" s="108"/>
      <c r="BS205" s="108"/>
    </row>
    <row r="206" spans="1:71" x14ac:dyDescent="0.2">
      <c r="A206" s="4">
        <f t="shared" si="196"/>
        <v>17.799999999999983</v>
      </c>
      <c r="B206" s="4">
        <f t="shared" si="149"/>
        <v>177.99999999999983</v>
      </c>
      <c r="C206" s="4">
        <f t="shared" si="150"/>
        <v>1</v>
      </c>
      <c r="D206" s="4">
        <v>1</v>
      </c>
      <c r="E206" s="4">
        <f t="shared" si="151"/>
        <v>17.799999999999983</v>
      </c>
      <c r="F206" s="19">
        <f t="shared" si="152"/>
        <v>276.7999999999999</v>
      </c>
      <c r="G206" s="19">
        <f t="shared" si="153"/>
        <v>1.5599999999999969</v>
      </c>
      <c r="H206" s="19">
        <f t="shared" si="154"/>
        <v>1.2479999999999976</v>
      </c>
      <c r="I206" s="19">
        <f t="shared" si="155"/>
        <v>276.7999999999999</v>
      </c>
      <c r="J206" s="19">
        <f t="shared" si="156"/>
        <v>57.799703849293024</v>
      </c>
      <c r="K206" s="19">
        <f t="shared" si="157"/>
        <v>0.16000000000000003</v>
      </c>
      <c r="L206" s="19">
        <f t="shared" si="158"/>
        <v>6</v>
      </c>
      <c r="M206" s="19">
        <f t="shared" si="159"/>
        <v>-5.8223311221738108</v>
      </c>
      <c r="N206" s="19">
        <f t="shared" si="160"/>
        <v>8.3605944583046092</v>
      </c>
      <c r="O206" s="19">
        <f t="shared" si="161"/>
        <v>-0.77037105052026511</v>
      </c>
      <c r="P206" s="19">
        <f t="shared" si="162"/>
        <v>-44.139009853870711</v>
      </c>
      <c r="Q206" s="19">
        <f t="shared" si="197"/>
        <v>124.11976951867237</v>
      </c>
      <c r="R206" s="19">
        <f t="shared" si="163"/>
        <v>0.41784094309637038</v>
      </c>
      <c r="S206" s="19">
        <f t="shared" si="164"/>
        <v>0.43059139131238527</v>
      </c>
      <c r="T206" s="4" t="s">
        <v>0</v>
      </c>
      <c r="U206" s="4">
        <f t="shared" si="165"/>
        <v>2601</v>
      </c>
      <c r="V206" s="19">
        <f t="shared" si="139"/>
        <v>277.21784094309629</v>
      </c>
      <c r="W206" s="19">
        <f t="shared" si="140"/>
        <v>58.230295240605408</v>
      </c>
      <c r="X206" s="8">
        <f t="shared" si="166"/>
        <v>5</v>
      </c>
      <c r="Y206" s="4">
        <f t="shared" si="141"/>
        <v>12</v>
      </c>
      <c r="Z206" s="8">
        <f t="shared" si="167"/>
        <v>1017.8</v>
      </c>
      <c r="AA206" s="4">
        <f t="shared" si="168"/>
        <v>0</v>
      </c>
      <c r="AB206" s="4">
        <f t="shared" si="169"/>
        <v>0</v>
      </c>
      <c r="AC206" s="4" t="str">
        <f t="shared" si="170"/>
        <v>G0</v>
      </c>
      <c r="AD206" s="4">
        <f t="shared" si="171"/>
        <v>0</v>
      </c>
      <c r="AE206" s="4">
        <f t="shared" si="172"/>
        <v>17.799999999999983</v>
      </c>
      <c r="AF206" s="19">
        <f t="shared" si="173"/>
        <v>276.7999999999999</v>
      </c>
      <c r="AG206" s="19">
        <f t="shared" si="174"/>
        <v>1.5599999999999969</v>
      </c>
      <c r="AH206" s="19">
        <f t="shared" si="175"/>
        <v>1.2479999999999976</v>
      </c>
      <c r="AI206" s="19">
        <f t="shared" si="176"/>
        <v>276.7999999999999</v>
      </c>
      <c r="AJ206" s="19">
        <f t="shared" si="177"/>
        <v>57.799703849293024</v>
      </c>
      <c r="AK206" s="19">
        <f t="shared" si="178"/>
        <v>0.16000000000000003</v>
      </c>
      <c r="AL206" s="19">
        <f t="shared" si="179"/>
        <v>6</v>
      </c>
      <c r="AM206" s="19">
        <f t="shared" si="180"/>
        <v>-5.8223311221738108</v>
      </c>
      <c r="AN206" s="19">
        <f t="shared" si="181"/>
        <v>8.3605944583046092</v>
      </c>
      <c r="AO206" s="19">
        <f t="shared" si="182"/>
        <v>-0.77037105052026511</v>
      </c>
      <c r="AP206" s="19">
        <f t="shared" si="183"/>
        <v>-44.139009853870711</v>
      </c>
      <c r="AQ206" s="19">
        <f t="shared" si="198"/>
        <v>124.11976951867237</v>
      </c>
      <c r="AR206" s="19">
        <f t="shared" si="184"/>
        <v>-0.41784094309637038</v>
      </c>
      <c r="AS206" s="19">
        <f t="shared" si="185"/>
        <v>-0.43059139131238527</v>
      </c>
      <c r="AT206" s="4" t="s">
        <v>0</v>
      </c>
      <c r="AU206" s="4">
        <f t="shared" si="186"/>
        <v>2602</v>
      </c>
      <c r="AV206" s="19">
        <f t="shared" si="142"/>
        <v>276.3821590569035</v>
      </c>
      <c r="AW206" s="19">
        <f t="shared" si="143"/>
        <v>57.369112457980641</v>
      </c>
      <c r="AX206" s="8">
        <f t="shared" si="187"/>
        <v>5</v>
      </c>
      <c r="AY206" s="4">
        <f t="shared" si="144"/>
        <v>12</v>
      </c>
      <c r="AZ206" s="8">
        <f t="shared" si="188"/>
        <v>1017.8</v>
      </c>
      <c r="BA206" s="4">
        <f t="shared" si="189"/>
        <v>0</v>
      </c>
      <c r="BB206" s="4">
        <f t="shared" si="190"/>
        <v>0</v>
      </c>
      <c r="BC206" s="4" t="str">
        <f t="shared" si="191"/>
        <v>G0</v>
      </c>
      <c r="BD206" s="4">
        <f t="shared" si="192"/>
        <v>0</v>
      </c>
      <c r="BE206" s="19">
        <f t="shared" si="145"/>
        <v>57.934800075897435</v>
      </c>
      <c r="BF206" s="19">
        <f t="shared" si="193"/>
        <v>2558.2049540852049</v>
      </c>
      <c r="BG206" s="19">
        <f t="shared" si="194"/>
        <v>-173.91043128007888</v>
      </c>
      <c r="BH206" s="1" t="str">
        <f t="shared" si="146"/>
        <v>T,2601,277.2,58.2,5,12,1017.8,0,0,G0,0</v>
      </c>
      <c r="BI206" s="1" t="str">
        <f t="shared" si="147"/>
        <v>T,2602,276.4,57.4,5,12,1017.8,0,0,G0,0</v>
      </c>
      <c r="BJ206" s="1" t="str">
        <f t="shared" si="199"/>
        <v>T,2601,277.2,58.2,5,12,1017.8,0,0,G0,0|T,2602,276.4,57.4,5,12,1017.8,0,0,G0,0|</v>
      </c>
      <c r="BK206" s="1" t="str">
        <f t="shared" si="148"/>
        <v>276.8,57.8,5.0,8.4,0.0,124.1,-44.1,124.1</v>
      </c>
      <c r="BR206" s="108"/>
      <c r="BS206" s="108"/>
    </row>
    <row r="207" spans="1:71" x14ac:dyDescent="0.2">
      <c r="A207" s="4">
        <f t="shared" si="196"/>
        <v>17.899999999999984</v>
      </c>
      <c r="B207" s="4">
        <f t="shared" si="149"/>
        <v>178.99999999999983</v>
      </c>
      <c r="C207" s="4">
        <f t="shared" si="150"/>
        <v>1</v>
      </c>
      <c r="D207" s="4">
        <v>1</v>
      </c>
      <c r="E207" s="4">
        <f t="shared" si="151"/>
        <v>17.899999999999984</v>
      </c>
      <c r="F207" s="19">
        <f t="shared" si="152"/>
        <v>277.39999999999992</v>
      </c>
      <c r="G207" s="19">
        <f t="shared" si="153"/>
        <v>1.5799999999999979</v>
      </c>
      <c r="H207" s="19">
        <f t="shared" si="154"/>
        <v>1.2639999999999985</v>
      </c>
      <c r="I207" s="19">
        <f t="shared" si="155"/>
        <v>277.39999999999992</v>
      </c>
      <c r="J207" s="19">
        <f t="shared" si="156"/>
        <v>57.187675234845443</v>
      </c>
      <c r="K207" s="19">
        <f t="shared" si="157"/>
        <v>0.16000000000000003</v>
      </c>
      <c r="L207" s="19">
        <f t="shared" si="158"/>
        <v>6</v>
      </c>
      <c r="M207" s="19">
        <f t="shared" si="159"/>
        <v>-6.4040679057925507</v>
      </c>
      <c r="N207" s="19">
        <f t="shared" si="160"/>
        <v>8.7756530094348069</v>
      </c>
      <c r="O207" s="19">
        <f t="shared" si="161"/>
        <v>-0.81796208299490047</v>
      </c>
      <c r="P207" s="19">
        <f t="shared" si="162"/>
        <v>-46.86577515733736</v>
      </c>
      <c r="Q207" s="19">
        <f t="shared" si="197"/>
        <v>124.73179813311995</v>
      </c>
      <c r="R207" s="19">
        <f t="shared" si="163"/>
        <v>0.43785240133634246</v>
      </c>
      <c r="S207" s="19">
        <f t="shared" si="164"/>
        <v>0.41022588246476904</v>
      </c>
      <c r="T207" s="4" t="s">
        <v>0</v>
      </c>
      <c r="U207" s="4">
        <f t="shared" si="165"/>
        <v>2601</v>
      </c>
      <c r="V207" s="19">
        <f t="shared" si="139"/>
        <v>277.83785240133625</v>
      </c>
      <c r="W207" s="19">
        <f t="shared" si="140"/>
        <v>57.597901117310215</v>
      </c>
      <c r="X207" s="8">
        <f t="shared" si="166"/>
        <v>5</v>
      </c>
      <c r="Y207" s="4">
        <f t="shared" si="141"/>
        <v>12</v>
      </c>
      <c r="Z207" s="8">
        <f t="shared" si="167"/>
        <v>1017.9</v>
      </c>
      <c r="AA207" s="4">
        <f t="shared" si="168"/>
        <v>0</v>
      </c>
      <c r="AB207" s="4">
        <f t="shared" si="169"/>
        <v>0</v>
      </c>
      <c r="AC207" s="4" t="str">
        <f t="shared" si="170"/>
        <v>G0</v>
      </c>
      <c r="AD207" s="4">
        <f t="shared" si="171"/>
        <v>0</v>
      </c>
      <c r="AE207" s="4">
        <f t="shared" si="172"/>
        <v>17.899999999999984</v>
      </c>
      <c r="AF207" s="19">
        <f t="shared" si="173"/>
        <v>277.39999999999992</v>
      </c>
      <c r="AG207" s="19">
        <f t="shared" si="174"/>
        <v>1.5799999999999979</v>
      </c>
      <c r="AH207" s="19">
        <f t="shared" si="175"/>
        <v>1.2639999999999985</v>
      </c>
      <c r="AI207" s="19">
        <f t="shared" si="176"/>
        <v>277.39999999999992</v>
      </c>
      <c r="AJ207" s="19">
        <f t="shared" si="177"/>
        <v>57.187675234845443</v>
      </c>
      <c r="AK207" s="19">
        <f t="shared" si="178"/>
        <v>0.16000000000000003</v>
      </c>
      <c r="AL207" s="19">
        <f t="shared" si="179"/>
        <v>6</v>
      </c>
      <c r="AM207" s="19">
        <f t="shared" si="180"/>
        <v>-6.4040679057925507</v>
      </c>
      <c r="AN207" s="19">
        <f t="shared" si="181"/>
        <v>8.7756530094348069</v>
      </c>
      <c r="AO207" s="19">
        <f t="shared" si="182"/>
        <v>-0.81796208299490047</v>
      </c>
      <c r="AP207" s="19">
        <f t="shared" si="183"/>
        <v>-46.86577515733736</v>
      </c>
      <c r="AQ207" s="19">
        <f t="shared" si="198"/>
        <v>124.73179813311995</v>
      </c>
      <c r="AR207" s="19">
        <f t="shared" si="184"/>
        <v>-0.43785240133634246</v>
      </c>
      <c r="AS207" s="19">
        <f t="shared" si="185"/>
        <v>-0.41022588246476904</v>
      </c>
      <c r="AT207" s="4" t="s">
        <v>0</v>
      </c>
      <c r="AU207" s="4">
        <f t="shared" si="186"/>
        <v>2602</v>
      </c>
      <c r="AV207" s="19">
        <f t="shared" si="142"/>
        <v>276.96214759866359</v>
      </c>
      <c r="AW207" s="19">
        <f t="shared" si="143"/>
        <v>56.777449352380671</v>
      </c>
      <c r="AX207" s="8">
        <f t="shared" si="187"/>
        <v>5</v>
      </c>
      <c r="AY207" s="4">
        <f t="shared" si="144"/>
        <v>12</v>
      </c>
      <c r="AZ207" s="8">
        <f t="shared" si="188"/>
        <v>1017.9</v>
      </c>
      <c r="BA207" s="4">
        <f t="shared" si="189"/>
        <v>0</v>
      </c>
      <c r="BB207" s="4">
        <f t="shared" si="190"/>
        <v>0</v>
      </c>
      <c r="BC207" s="4" t="str">
        <f t="shared" si="191"/>
        <v>G0</v>
      </c>
      <c r="BD207" s="4">
        <f t="shared" si="192"/>
        <v>0</v>
      </c>
      <c r="BE207" s="19">
        <f t="shared" si="145"/>
        <v>57.325922083216454</v>
      </c>
      <c r="BF207" s="19">
        <f t="shared" si="193"/>
        <v>2558.8953574785182</v>
      </c>
      <c r="BG207" s="19">
        <f t="shared" si="194"/>
        <v>-173.89902025401588</v>
      </c>
      <c r="BH207" s="1" t="str">
        <f t="shared" si="146"/>
        <v>T,2601,277.8,57.6,5,12,1017.9,0,0,G0,0</v>
      </c>
      <c r="BI207" s="1" t="str">
        <f t="shared" si="147"/>
        <v>T,2602,277.0,56.8,5,12,1017.9,0,0,G0,0</v>
      </c>
      <c r="BJ207" s="1" t="str">
        <f t="shared" si="199"/>
        <v>T,2601,277.8,57.6,5,12,1017.9,0,0,G0,0|T,2602,277.0,56.8,5,12,1017.9,0,0,G0,0|</v>
      </c>
      <c r="BK207" s="1" t="str">
        <f t="shared" si="148"/>
        <v>277.4,57.2,5.0,8.8,0.0,124.7,-46.9,124.7</v>
      </c>
      <c r="BR207" s="108"/>
      <c r="BS207" s="108"/>
    </row>
    <row r="208" spans="1:71" x14ac:dyDescent="0.2">
      <c r="A208" s="4">
        <f t="shared" si="196"/>
        <v>17.999999999999986</v>
      </c>
      <c r="B208" s="4">
        <f t="shared" si="149"/>
        <v>179.99999999999986</v>
      </c>
      <c r="C208" s="4">
        <f t="shared" si="150"/>
        <v>1</v>
      </c>
      <c r="D208" s="4">
        <v>1</v>
      </c>
      <c r="E208" s="4">
        <f t="shared" si="151"/>
        <v>17.999999999999986</v>
      </c>
      <c r="F208" s="19">
        <f t="shared" si="152"/>
        <v>277.99999999999989</v>
      </c>
      <c r="G208" s="19">
        <f t="shared" si="153"/>
        <v>1.5999999999999965</v>
      </c>
      <c r="H208" s="19">
        <f t="shared" si="154"/>
        <v>1.2799999999999974</v>
      </c>
      <c r="I208" s="19">
        <f t="shared" si="155"/>
        <v>277.99999999999989</v>
      </c>
      <c r="J208" s="19">
        <f t="shared" si="156"/>
        <v>56.521947704688756</v>
      </c>
      <c r="K208" s="19">
        <f t="shared" si="157"/>
        <v>0.16000000000000003</v>
      </c>
      <c r="L208" s="19">
        <f t="shared" si="158"/>
        <v>6</v>
      </c>
      <c r="M208" s="19">
        <f t="shared" si="159"/>
        <v>-6.8940552463973717</v>
      </c>
      <c r="N208" s="19">
        <f t="shared" si="160"/>
        <v>9.1393652810454586</v>
      </c>
      <c r="O208" s="19">
        <f t="shared" si="161"/>
        <v>-0.85462592182998676</v>
      </c>
      <c r="P208" s="19">
        <f t="shared" si="162"/>
        <v>-48.966458383335649</v>
      </c>
      <c r="Q208" s="19">
        <f t="shared" si="197"/>
        <v>125.39752566327664</v>
      </c>
      <c r="R208" s="19">
        <f t="shared" si="163"/>
        <v>0.45259523179548999</v>
      </c>
      <c r="S208" s="19">
        <f t="shared" si="164"/>
        <v>0.39390043939552366</v>
      </c>
      <c r="T208" s="4" t="s">
        <v>0</v>
      </c>
      <c r="U208" s="4">
        <f t="shared" si="165"/>
        <v>2601</v>
      </c>
      <c r="V208" s="19">
        <f t="shared" si="139"/>
        <v>278.45259523179539</v>
      </c>
      <c r="W208" s="19">
        <f t="shared" si="140"/>
        <v>56.915848144084279</v>
      </c>
      <c r="X208" s="8">
        <f t="shared" si="166"/>
        <v>5</v>
      </c>
      <c r="Y208" s="4">
        <f t="shared" si="141"/>
        <v>12</v>
      </c>
      <c r="Z208" s="8">
        <f t="shared" si="167"/>
        <v>1018</v>
      </c>
      <c r="AA208" s="4">
        <f t="shared" si="168"/>
        <v>0</v>
      </c>
      <c r="AB208" s="4">
        <f t="shared" si="169"/>
        <v>0</v>
      </c>
      <c r="AC208" s="4" t="str">
        <f t="shared" si="170"/>
        <v>G0</v>
      </c>
      <c r="AD208" s="4">
        <f t="shared" si="171"/>
        <v>0</v>
      </c>
      <c r="AE208" s="4">
        <f t="shared" si="172"/>
        <v>17.999999999999986</v>
      </c>
      <c r="AF208" s="19">
        <f t="shared" si="173"/>
        <v>277.99999999999989</v>
      </c>
      <c r="AG208" s="19">
        <f t="shared" si="174"/>
        <v>1.5999999999999965</v>
      </c>
      <c r="AH208" s="19">
        <f t="shared" si="175"/>
        <v>1.2799999999999974</v>
      </c>
      <c r="AI208" s="19">
        <f t="shared" si="176"/>
        <v>277.99999999999989</v>
      </c>
      <c r="AJ208" s="19">
        <f t="shared" si="177"/>
        <v>56.521947704688756</v>
      </c>
      <c r="AK208" s="19">
        <f t="shared" si="178"/>
        <v>0.16000000000000003</v>
      </c>
      <c r="AL208" s="19">
        <f t="shared" si="179"/>
        <v>6</v>
      </c>
      <c r="AM208" s="19">
        <f t="shared" si="180"/>
        <v>-6.8940552463973717</v>
      </c>
      <c r="AN208" s="19">
        <f t="shared" si="181"/>
        <v>9.1393652810454586</v>
      </c>
      <c r="AO208" s="19">
        <f t="shared" si="182"/>
        <v>-0.85462592182998676</v>
      </c>
      <c r="AP208" s="19">
        <f t="shared" si="183"/>
        <v>-48.966458383335649</v>
      </c>
      <c r="AQ208" s="19">
        <f t="shared" si="198"/>
        <v>125.39752566327664</v>
      </c>
      <c r="AR208" s="19">
        <f t="shared" si="184"/>
        <v>-0.45259523179548999</v>
      </c>
      <c r="AS208" s="19">
        <f t="shared" si="185"/>
        <v>-0.39390043939552366</v>
      </c>
      <c r="AT208" s="4" t="s">
        <v>0</v>
      </c>
      <c r="AU208" s="4">
        <f t="shared" si="186"/>
        <v>2602</v>
      </c>
      <c r="AV208" s="19">
        <f t="shared" si="142"/>
        <v>277.54740476820439</v>
      </c>
      <c r="AW208" s="19">
        <f t="shared" si="143"/>
        <v>56.128047265293233</v>
      </c>
      <c r="AX208" s="8">
        <f t="shared" si="187"/>
        <v>5</v>
      </c>
      <c r="AY208" s="4">
        <f t="shared" si="144"/>
        <v>12</v>
      </c>
      <c r="AZ208" s="8">
        <f t="shared" si="188"/>
        <v>1018</v>
      </c>
      <c r="BA208" s="4">
        <f t="shared" si="189"/>
        <v>0</v>
      </c>
      <c r="BB208" s="4">
        <f t="shared" si="190"/>
        <v>0</v>
      </c>
      <c r="BC208" s="4" t="str">
        <f t="shared" si="191"/>
        <v>G0</v>
      </c>
      <c r="BD208" s="4">
        <f t="shared" si="192"/>
        <v>0</v>
      </c>
      <c r="BE208" s="19">
        <f t="shared" si="145"/>
        <v>56.663698688543711</v>
      </c>
      <c r="BF208" s="19">
        <f t="shared" si="193"/>
        <v>2559.6357998500548</v>
      </c>
      <c r="BG208" s="19">
        <f t="shared" si="194"/>
        <v>-173.88761647994878</v>
      </c>
      <c r="BH208" s="1" t="str">
        <f t="shared" si="146"/>
        <v>T,2601,278.5,56.9,5,12,1018.0,0,0,G0,0</v>
      </c>
      <c r="BI208" s="1" t="str">
        <f t="shared" si="147"/>
        <v>T,2602,277.5,56.1,5,12,1018.0,0,0,G0,0</v>
      </c>
      <c r="BJ208" s="1" t="str">
        <f t="shared" si="199"/>
        <v>T,2601,278.5,56.9,5,12,1018.0,0,0,G0,0|T,2602,277.5,56.1,5,12,1018.0,0,0,G0,0|</v>
      </c>
      <c r="BK208" s="1" t="str">
        <f t="shared" si="148"/>
        <v>278.0,56.5,5.0,9.1,0.0,125.4,-49.0,125.4</v>
      </c>
      <c r="BR208" s="108"/>
      <c r="BS208" s="108"/>
    </row>
    <row r="209" spans="1:71" x14ac:dyDescent="0.2">
      <c r="A209" s="4">
        <f t="shared" si="196"/>
        <v>18.099999999999987</v>
      </c>
      <c r="B209" s="4">
        <f t="shared" si="149"/>
        <v>180.99999999999986</v>
      </c>
      <c r="C209" s="4">
        <f t="shared" si="150"/>
        <v>1</v>
      </c>
      <c r="D209" s="4">
        <v>1</v>
      </c>
      <c r="E209" s="4">
        <f t="shared" si="151"/>
        <v>18.099999999999987</v>
      </c>
      <c r="F209" s="19">
        <f t="shared" si="152"/>
        <v>278.59999999999991</v>
      </c>
      <c r="G209" s="19">
        <f t="shared" si="153"/>
        <v>1.6199999999999974</v>
      </c>
      <c r="H209" s="19">
        <f t="shared" si="154"/>
        <v>1.295999999999998</v>
      </c>
      <c r="I209" s="19">
        <f t="shared" si="155"/>
        <v>278.59999999999991</v>
      </c>
      <c r="J209" s="19">
        <f t="shared" si="156"/>
        <v>55.812385751298805</v>
      </c>
      <c r="K209" s="19">
        <f t="shared" si="157"/>
        <v>0.16000000000000003</v>
      </c>
      <c r="L209" s="19">
        <f t="shared" si="158"/>
        <v>6</v>
      </c>
      <c r="M209" s="19">
        <f t="shared" si="159"/>
        <v>-7.2783684798832944</v>
      </c>
      <c r="N209" s="19">
        <f t="shared" si="160"/>
        <v>9.4326373686768363</v>
      </c>
      <c r="O209" s="19">
        <f t="shared" si="161"/>
        <v>-0.88137687213646232</v>
      </c>
      <c r="P209" s="19">
        <f t="shared" si="162"/>
        <v>-50.499174933860893</v>
      </c>
      <c r="Q209" s="19">
        <f t="shared" si="197"/>
        <v>126.10708761666659</v>
      </c>
      <c r="R209" s="19">
        <f t="shared" si="163"/>
        <v>0.46296925422275198</v>
      </c>
      <c r="S209" s="19">
        <f t="shared" si="164"/>
        <v>0.38165359901935786</v>
      </c>
      <c r="T209" s="4" t="s">
        <v>0</v>
      </c>
      <c r="U209" s="4">
        <f t="shared" si="165"/>
        <v>2601</v>
      </c>
      <c r="V209" s="19">
        <f t="shared" si="139"/>
        <v>279.06296925422265</v>
      </c>
      <c r="W209" s="19">
        <f t="shared" si="140"/>
        <v>56.194039350318164</v>
      </c>
      <c r="X209" s="8">
        <f t="shared" si="166"/>
        <v>5</v>
      </c>
      <c r="Y209" s="4">
        <f t="shared" si="141"/>
        <v>12</v>
      </c>
      <c r="Z209" s="8">
        <f t="shared" si="167"/>
        <v>1018.1</v>
      </c>
      <c r="AA209" s="4">
        <f t="shared" si="168"/>
        <v>0</v>
      </c>
      <c r="AB209" s="4">
        <f t="shared" si="169"/>
        <v>0</v>
      </c>
      <c r="AC209" s="4" t="str">
        <f t="shared" si="170"/>
        <v>G0</v>
      </c>
      <c r="AD209" s="4">
        <f t="shared" si="171"/>
        <v>0</v>
      </c>
      <c r="AE209" s="4">
        <f t="shared" si="172"/>
        <v>18.099999999999987</v>
      </c>
      <c r="AF209" s="19">
        <f t="shared" si="173"/>
        <v>278.59999999999991</v>
      </c>
      <c r="AG209" s="19">
        <f t="shared" si="174"/>
        <v>1.6199999999999974</v>
      </c>
      <c r="AH209" s="19">
        <f t="shared" si="175"/>
        <v>1.295999999999998</v>
      </c>
      <c r="AI209" s="19">
        <f t="shared" si="176"/>
        <v>278.59999999999991</v>
      </c>
      <c r="AJ209" s="19">
        <f t="shared" si="177"/>
        <v>55.812385751298805</v>
      </c>
      <c r="AK209" s="19">
        <f t="shared" si="178"/>
        <v>0.16000000000000003</v>
      </c>
      <c r="AL209" s="19">
        <f t="shared" si="179"/>
        <v>6</v>
      </c>
      <c r="AM209" s="19">
        <f t="shared" si="180"/>
        <v>-7.2783684798832944</v>
      </c>
      <c r="AN209" s="19">
        <f t="shared" si="181"/>
        <v>9.4326373686768363</v>
      </c>
      <c r="AO209" s="19">
        <f t="shared" si="182"/>
        <v>-0.88137687213646232</v>
      </c>
      <c r="AP209" s="19">
        <f t="shared" si="183"/>
        <v>-50.499174933860893</v>
      </c>
      <c r="AQ209" s="19">
        <f t="shared" si="198"/>
        <v>126.10708761666659</v>
      </c>
      <c r="AR209" s="19">
        <f t="shared" si="184"/>
        <v>-0.46296925422275198</v>
      </c>
      <c r="AS209" s="19">
        <f t="shared" si="185"/>
        <v>-0.38165359901935786</v>
      </c>
      <c r="AT209" s="4" t="s">
        <v>0</v>
      </c>
      <c r="AU209" s="4">
        <f t="shared" si="186"/>
        <v>2602</v>
      </c>
      <c r="AV209" s="19">
        <f t="shared" si="142"/>
        <v>278.13703074577717</v>
      </c>
      <c r="AW209" s="19">
        <f t="shared" si="143"/>
        <v>55.430732152279447</v>
      </c>
      <c r="AX209" s="8">
        <f t="shared" si="187"/>
        <v>5</v>
      </c>
      <c r="AY209" s="4">
        <f t="shared" si="144"/>
        <v>12</v>
      </c>
      <c r="AZ209" s="8">
        <f t="shared" si="188"/>
        <v>1018.1</v>
      </c>
      <c r="BA209" s="4">
        <f t="shared" si="189"/>
        <v>0</v>
      </c>
      <c r="BB209" s="4">
        <f t="shared" si="190"/>
        <v>0</v>
      </c>
      <c r="BC209" s="4" t="str">
        <f t="shared" si="191"/>
        <v>G0</v>
      </c>
      <c r="BD209" s="4">
        <f t="shared" si="192"/>
        <v>0</v>
      </c>
      <c r="BE209" s="19">
        <f t="shared" si="145"/>
        <v>55.957963149237003</v>
      </c>
      <c r="BF209" s="19">
        <f t="shared" si="193"/>
        <v>2560.4163385754414</v>
      </c>
      <c r="BG209" s="19">
        <f t="shared" si="194"/>
        <v>-173.87621700044295</v>
      </c>
      <c r="BH209" s="1" t="str">
        <f t="shared" si="146"/>
        <v>T,2601,279.1,56.2,5,12,1018.1,0,0,G0,0</v>
      </c>
      <c r="BI209" s="1" t="str">
        <f t="shared" si="147"/>
        <v>T,2602,278.1,55.4,5,12,1018.1,0,0,G0,0</v>
      </c>
      <c r="BJ209" s="1" t="str">
        <f t="shared" si="199"/>
        <v>T,2601,279.1,56.2,5,12,1018.1,0,0,G0,0|T,2602,278.1,55.4,5,12,1018.1,0,0,G0,0|</v>
      </c>
      <c r="BK209" s="1" t="str">
        <f t="shared" si="148"/>
        <v>278.6,55.8,5.0,9.4,0.0,126.1,-50.5,126.1</v>
      </c>
      <c r="BR209" s="108"/>
      <c r="BS209" s="108"/>
    </row>
    <row r="210" spans="1:71" x14ac:dyDescent="0.2">
      <c r="A210" s="4">
        <f t="shared" si="196"/>
        <v>18.199999999999989</v>
      </c>
      <c r="B210" s="4">
        <f t="shared" si="149"/>
        <v>181.99999999999989</v>
      </c>
      <c r="C210" s="4">
        <f t="shared" si="150"/>
        <v>1</v>
      </c>
      <c r="D210" s="4">
        <v>1</v>
      </c>
      <c r="E210" s="4">
        <f t="shared" si="151"/>
        <v>18.199999999999989</v>
      </c>
      <c r="F210" s="19">
        <f t="shared" si="152"/>
        <v>279.19999999999993</v>
      </c>
      <c r="G210" s="19">
        <f t="shared" si="153"/>
        <v>1.6399999999999983</v>
      </c>
      <c r="H210" s="19">
        <f t="shared" si="154"/>
        <v>1.3119999999999987</v>
      </c>
      <c r="I210" s="19">
        <f t="shared" si="155"/>
        <v>279.19999999999993</v>
      </c>
      <c r="J210" s="19">
        <f t="shared" si="156"/>
        <v>55.070286839610034</v>
      </c>
      <c r="K210" s="19">
        <f t="shared" si="157"/>
        <v>0.16000000000000003</v>
      </c>
      <c r="L210" s="19">
        <f t="shared" si="158"/>
        <v>6</v>
      </c>
      <c r="M210" s="19">
        <f t="shared" si="159"/>
        <v>-7.5422688526228354</v>
      </c>
      <c r="N210" s="19">
        <f t="shared" si="160"/>
        <v>9.6377289568261144</v>
      </c>
      <c r="O210" s="19">
        <f t="shared" si="161"/>
        <v>-0.89879515615570538</v>
      </c>
      <c r="P210" s="19">
        <f t="shared" si="162"/>
        <v>-51.497169094523692</v>
      </c>
      <c r="Q210" s="19">
        <f t="shared" si="197"/>
        <v>126.84918652835536</v>
      </c>
      <c r="R210" s="19">
        <f t="shared" si="163"/>
        <v>0.46954643898431314</v>
      </c>
      <c r="S210" s="19">
        <f t="shared" si="164"/>
        <v>0.37353198208071908</v>
      </c>
      <c r="T210" s="4" t="s">
        <v>0</v>
      </c>
      <c r="U210" s="4">
        <f t="shared" si="165"/>
        <v>2601</v>
      </c>
      <c r="V210" s="19">
        <f t="shared" si="139"/>
        <v>279.66954643898424</v>
      </c>
      <c r="W210" s="19">
        <f t="shared" si="140"/>
        <v>55.443818821690755</v>
      </c>
      <c r="X210" s="8">
        <f t="shared" si="166"/>
        <v>5</v>
      </c>
      <c r="Y210" s="4">
        <f t="shared" si="141"/>
        <v>12</v>
      </c>
      <c r="Z210" s="8">
        <f t="shared" si="167"/>
        <v>1018.2</v>
      </c>
      <c r="AA210" s="4">
        <f t="shared" si="168"/>
        <v>0</v>
      </c>
      <c r="AB210" s="4">
        <f t="shared" si="169"/>
        <v>0</v>
      </c>
      <c r="AC210" s="4" t="str">
        <f t="shared" si="170"/>
        <v>G0</v>
      </c>
      <c r="AD210" s="4">
        <f t="shared" si="171"/>
        <v>0</v>
      </c>
      <c r="AE210" s="4">
        <f t="shared" si="172"/>
        <v>18.199999999999989</v>
      </c>
      <c r="AF210" s="19">
        <f t="shared" si="173"/>
        <v>279.19999999999993</v>
      </c>
      <c r="AG210" s="19">
        <f t="shared" si="174"/>
        <v>1.6399999999999983</v>
      </c>
      <c r="AH210" s="19">
        <f t="shared" si="175"/>
        <v>1.3119999999999987</v>
      </c>
      <c r="AI210" s="19">
        <f t="shared" si="176"/>
        <v>279.19999999999993</v>
      </c>
      <c r="AJ210" s="19">
        <f t="shared" si="177"/>
        <v>55.070286839610034</v>
      </c>
      <c r="AK210" s="19">
        <f t="shared" si="178"/>
        <v>0.16000000000000003</v>
      </c>
      <c r="AL210" s="19">
        <f t="shared" si="179"/>
        <v>6</v>
      </c>
      <c r="AM210" s="19">
        <f t="shared" si="180"/>
        <v>-7.5422688526228354</v>
      </c>
      <c r="AN210" s="19">
        <f t="shared" si="181"/>
        <v>9.6377289568261144</v>
      </c>
      <c r="AO210" s="19">
        <f t="shared" si="182"/>
        <v>-0.89879515615570538</v>
      </c>
      <c r="AP210" s="19">
        <f t="shared" si="183"/>
        <v>-51.497169094523692</v>
      </c>
      <c r="AQ210" s="19">
        <f t="shared" si="198"/>
        <v>126.84918652835536</v>
      </c>
      <c r="AR210" s="19">
        <f t="shared" si="184"/>
        <v>-0.46954643898431314</v>
      </c>
      <c r="AS210" s="19">
        <f t="shared" si="185"/>
        <v>-0.37353198208071908</v>
      </c>
      <c r="AT210" s="4" t="s">
        <v>0</v>
      </c>
      <c r="AU210" s="4">
        <f t="shared" si="186"/>
        <v>2602</v>
      </c>
      <c r="AV210" s="19">
        <f t="shared" si="142"/>
        <v>278.73045356101562</v>
      </c>
      <c r="AW210" s="19">
        <f t="shared" si="143"/>
        <v>54.696754857529314</v>
      </c>
      <c r="AX210" s="8">
        <f t="shared" si="187"/>
        <v>5</v>
      </c>
      <c r="AY210" s="4">
        <f t="shared" si="144"/>
        <v>12</v>
      </c>
      <c r="AZ210" s="8">
        <f t="shared" si="188"/>
        <v>1018.2</v>
      </c>
      <c r="BA210" s="4">
        <f t="shared" si="189"/>
        <v>0</v>
      </c>
      <c r="BB210" s="4">
        <f t="shared" si="190"/>
        <v>0</v>
      </c>
      <c r="BC210" s="4" t="str">
        <f t="shared" si="191"/>
        <v>G0</v>
      </c>
      <c r="BD210" s="4">
        <f t="shared" si="192"/>
        <v>0</v>
      </c>
      <c r="BE210" s="19">
        <f t="shared" si="145"/>
        <v>55.219971032301807</v>
      </c>
      <c r="BF210" s="19">
        <f t="shared" si="193"/>
        <v>2561.2256333841756</v>
      </c>
      <c r="BG210" s="19">
        <f t="shared" si="194"/>
        <v>-173.86480794664925</v>
      </c>
      <c r="BH210" s="1" t="str">
        <f t="shared" si="146"/>
        <v>T,2601,279.7,55.4,5,12,1018.2,0,0,G0,0</v>
      </c>
      <c r="BI210" s="1" t="str">
        <f t="shared" si="147"/>
        <v>T,2602,278.7,54.7,5,12,1018.2,0,0,G0,0</v>
      </c>
      <c r="BJ210" s="1" t="str">
        <f t="shared" si="199"/>
        <v>T,2601,279.7,55.4,5,12,1018.2,0,0,G0,0|T,2602,278.7,54.7,5,12,1018.2,0,0,G0,0|</v>
      </c>
      <c r="BK210" s="1" t="str">
        <f t="shared" si="148"/>
        <v>279.2,55.1,5.0,9.6,0.0,126.8,-51.5,126.8</v>
      </c>
      <c r="BR210" s="108"/>
      <c r="BS210" s="108"/>
    </row>
    <row r="211" spans="1:71" x14ac:dyDescent="0.2">
      <c r="A211" s="4">
        <f t="shared" si="196"/>
        <v>18.29999999999999</v>
      </c>
      <c r="B211" s="4">
        <f t="shared" si="149"/>
        <v>182.99999999999989</v>
      </c>
      <c r="C211" s="4">
        <f t="shared" si="150"/>
        <v>1</v>
      </c>
      <c r="D211" s="4">
        <v>1</v>
      </c>
      <c r="E211" s="4">
        <f t="shared" si="151"/>
        <v>18.29999999999999</v>
      </c>
      <c r="F211" s="19">
        <f t="shared" si="152"/>
        <v>279.79999999999995</v>
      </c>
      <c r="G211" s="19">
        <f t="shared" si="153"/>
        <v>1.6599999999999988</v>
      </c>
      <c r="H211" s="19">
        <f t="shared" si="154"/>
        <v>1.3279999999999992</v>
      </c>
      <c r="I211" s="19">
        <f t="shared" si="155"/>
        <v>279.79999999999995</v>
      </c>
      <c r="J211" s="19">
        <f t="shared" si="156"/>
        <v>54.308464011494664</v>
      </c>
      <c r="K211" s="19">
        <f t="shared" si="157"/>
        <v>0.16000000000000003</v>
      </c>
      <c r="L211" s="19">
        <f t="shared" si="158"/>
        <v>6</v>
      </c>
      <c r="M211" s="19">
        <f t="shared" si="159"/>
        <v>-7.6701795613466217</v>
      </c>
      <c r="N211" s="19">
        <f t="shared" si="160"/>
        <v>9.7381545738039836</v>
      </c>
      <c r="O211" s="19">
        <f t="shared" si="161"/>
        <v>-0.90697248802509756</v>
      </c>
      <c r="P211" s="19">
        <f t="shared" si="162"/>
        <v>-51.965695698317688</v>
      </c>
      <c r="Q211" s="19">
        <f t="shared" si="197"/>
        <v>127.61100935647073</v>
      </c>
      <c r="R211" s="19">
        <f t="shared" si="163"/>
        <v>0.47258520101825269</v>
      </c>
      <c r="S211" s="19">
        <f t="shared" si="164"/>
        <v>0.3696798990728839</v>
      </c>
      <c r="T211" s="4" t="s">
        <v>0</v>
      </c>
      <c r="U211" s="4">
        <f t="shared" si="165"/>
        <v>2601</v>
      </c>
      <c r="V211" s="19">
        <f t="shared" si="139"/>
        <v>280.27258520101822</v>
      </c>
      <c r="W211" s="19">
        <f t="shared" si="140"/>
        <v>54.678143910567549</v>
      </c>
      <c r="X211" s="8">
        <f t="shared" si="166"/>
        <v>5</v>
      </c>
      <c r="Y211" s="4">
        <f t="shared" si="141"/>
        <v>12</v>
      </c>
      <c r="Z211" s="8">
        <f t="shared" si="167"/>
        <v>1018.3</v>
      </c>
      <c r="AA211" s="4">
        <f t="shared" si="168"/>
        <v>0</v>
      </c>
      <c r="AB211" s="4">
        <f t="shared" si="169"/>
        <v>0</v>
      </c>
      <c r="AC211" s="4" t="str">
        <f t="shared" si="170"/>
        <v>G0</v>
      </c>
      <c r="AD211" s="4">
        <f t="shared" si="171"/>
        <v>0</v>
      </c>
      <c r="AE211" s="4">
        <f t="shared" si="172"/>
        <v>18.29999999999999</v>
      </c>
      <c r="AF211" s="19">
        <f t="shared" si="173"/>
        <v>279.79999999999995</v>
      </c>
      <c r="AG211" s="19">
        <f t="shared" si="174"/>
        <v>1.6599999999999988</v>
      </c>
      <c r="AH211" s="19">
        <f t="shared" si="175"/>
        <v>1.3279999999999992</v>
      </c>
      <c r="AI211" s="19">
        <f t="shared" si="176"/>
        <v>279.79999999999995</v>
      </c>
      <c r="AJ211" s="19">
        <f t="shared" si="177"/>
        <v>54.308464011494664</v>
      </c>
      <c r="AK211" s="19">
        <f t="shared" si="178"/>
        <v>0.16000000000000003</v>
      </c>
      <c r="AL211" s="19">
        <f t="shared" si="179"/>
        <v>6</v>
      </c>
      <c r="AM211" s="19">
        <f t="shared" si="180"/>
        <v>-7.6701795613466217</v>
      </c>
      <c r="AN211" s="19">
        <f t="shared" si="181"/>
        <v>9.7381545738039836</v>
      </c>
      <c r="AO211" s="19">
        <f t="shared" si="182"/>
        <v>-0.90697248802509756</v>
      </c>
      <c r="AP211" s="19">
        <f t="shared" si="183"/>
        <v>-51.965695698317688</v>
      </c>
      <c r="AQ211" s="19">
        <f t="shared" si="198"/>
        <v>127.61100935647073</v>
      </c>
      <c r="AR211" s="19">
        <f t="shared" si="184"/>
        <v>-0.47258520101825269</v>
      </c>
      <c r="AS211" s="19">
        <f t="shared" si="185"/>
        <v>-0.3696798990728839</v>
      </c>
      <c r="AT211" s="4" t="s">
        <v>0</v>
      </c>
      <c r="AU211" s="4">
        <f t="shared" si="186"/>
        <v>2602</v>
      </c>
      <c r="AV211" s="19">
        <f t="shared" si="142"/>
        <v>279.32741479898169</v>
      </c>
      <c r="AW211" s="19">
        <f t="shared" si="143"/>
        <v>53.938784112421779</v>
      </c>
      <c r="AX211" s="8">
        <f t="shared" si="187"/>
        <v>5</v>
      </c>
      <c r="AY211" s="4">
        <f t="shared" si="144"/>
        <v>12</v>
      </c>
      <c r="AZ211" s="8">
        <f t="shared" si="188"/>
        <v>1018.3</v>
      </c>
      <c r="BA211" s="4">
        <f t="shared" si="189"/>
        <v>0</v>
      </c>
      <c r="BB211" s="4">
        <f t="shared" si="190"/>
        <v>0</v>
      </c>
      <c r="BC211" s="4" t="str">
        <f t="shared" si="191"/>
        <v>G0</v>
      </c>
      <c r="BD211" s="4">
        <f t="shared" si="192"/>
        <v>0</v>
      </c>
      <c r="BE211" s="19">
        <f t="shared" si="145"/>
        <v>54.462480248370376</v>
      </c>
      <c r="BF211" s="19">
        <f t="shared" si="193"/>
        <v>2562.0507740911776</v>
      </c>
      <c r="BG211" s="19">
        <f t="shared" si="194"/>
        <v>-173.85336443076167</v>
      </c>
      <c r="BH211" s="1" t="str">
        <f t="shared" si="146"/>
        <v>T,2601,280.3,54.7,5,12,1018.3,0,0,G0,0</v>
      </c>
      <c r="BI211" s="1" t="str">
        <f t="shared" si="147"/>
        <v>T,2602,279.3,53.9,5,12,1018.3,0,0,G0,0</v>
      </c>
      <c r="BJ211" s="1" t="str">
        <f t="shared" si="199"/>
        <v>T,2601,280.3,54.7,5,12,1018.3,0,0,G0,0|T,2602,279.3,53.9,5,12,1018.3,0,0,G0,0|</v>
      </c>
      <c r="BK211" s="1" t="str">
        <f t="shared" si="148"/>
        <v>279.8,54.3,5.0,9.7,0.0,127.6,-52.0,127.6</v>
      </c>
      <c r="BR211" s="108"/>
      <c r="BS211" s="108"/>
    </row>
    <row r="212" spans="1:71" x14ac:dyDescent="0.2">
      <c r="A212" s="4">
        <f t="shared" si="196"/>
        <v>18.399999999999991</v>
      </c>
      <c r="B212" s="4">
        <f t="shared" si="149"/>
        <v>183.99999999999991</v>
      </c>
      <c r="C212" s="4">
        <f t="shared" si="150"/>
        <v>1</v>
      </c>
      <c r="D212" s="4">
        <v>1</v>
      </c>
      <c r="E212" s="4">
        <f t="shared" si="151"/>
        <v>18.399999999999991</v>
      </c>
      <c r="F212" s="19">
        <f t="shared" si="152"/>
        <v>280.39999999999998</v>
      </c>
      <c r="G212" s="19">
        <f t="shared" si="153"/>
        <v>1.6799999999999997</v>
      </c>
      <c r="H212" s="19">
        <f t="shared" si="154"/>
        <v>1.3439999999999999</v>
      </c>
      <c r="I212" s="19">
        <f t="shared" si="155"/>
        <v>280.39999999999998</v>
      </c>
      <c r="J212" s="19">
        <f t="shared" si="156"/>
        <v>53.54133090113325</v>
      </c>
      <c r="K212" s="19">
        <f t="shared" si="157"/>
        <v>0.16000000000000003</v>
      </c>
      <c r="L212" s="19">
        <f t="shared" si="158"/>
        <v>6</v>
      </c>
      <c r="M212" s="19">
        <f t="shared" si="159"/>
        <v>-7.6456614953832318</v>
      </c>
      <c r="N212" s="19">
        <f t="shared" si="160"/>
        <v>9.7188548554850716</v>
      </c>
      <c r="O212" s="19">
        <f t="shared" si="161"/>
        <v>-0.90541814855896952</v>
      </c>
      <c r="P212" s="19">
        <f t="shared" si="162"/>
        <v>-51.876638606977934</v>
      </c>
      <c r="Q212" s="19">
        <f t="shared" si="197"/>
        <v>128.37814246683214</v>
      </c>
      <c r="R212" s="19">
        <f t="shared" si="163"/>
        <v>0.47201002231666528</v>
      </c>
      <c r="S212" s="19">
        <f t="shared" si="164"/>
        <v>0.37041401003825597</v>
      </c>
      <c r="T212" s="4" t="s">
        <v>0</v>
      </c>
      <c r="U212" s="4">
        <f t="shared" si="165"/>
        <v>2601</v>
      </c>
      <c r="V212" s="19">
        <f t="shared" si="139"/>
        <v>280.87201002231666</v>
      </c>
      <c r="W212" s="19">
        <f t="shared" si="140"/>
        <v>53.911744911171503</v>
      </c>
      <c r="X212" s="8">
        <f t="shared" si="166"/>
        <v>5</v>
      </c>
      <c r="Y212" s="4">
        <f t="shared" si="141"/>
        <v>12</v>
      </c>
      <c r="Z212" s="8">
        <f t="shared" si="167"/>
        <v>1018.4</v>
      </c>
      <c r="AA212" s="4">
        <f t="shared" si="168"/>
        <v>0</v>
      </c>
      <c r="AB212" s="4">
        <f t="shared" si="169"/>
        <v>0</v>
      </c>
      <c r="AC212" s="4" t="str">
        <f t="shared" si="170"/>
        <v>G0</v>
      </c>
      <c r="AD212" s="4">
        <f t="shared" si="171"/>
        <v>0</v>
      </c>
      <c r="AE212" s="4">
        <f t="shared" si="172"/>
        <v>18.399999999999991</v>
      </c>
      <c r="AF212" s="19">
        <f t="shared" si="173"/>
        <v>280.39999999999998</v>
      </c>
      <c r="AG212" s="19">
        <f t="shared" si="174"/>
        <v>1.6799999999999997</v>
      </c>
      <c r="AH212" s="19">
        <f t="shared" si="175"/>
        <v>1.3439999999999999</v>
      </c>
      <c r="AI212" s="19">
        <f t="shared" si="176"/>
        <v>280.39999999999998</v>
      </c>
      <c r="AJ212" s="19">
        <f t="shared" si="177"/>
        <v>53.54133090113325</v>
      </c>
      <c r="AK212" s="19">
        <f t="shared" si="178"/>
        <v>0.16000000000000003</v>
      </c>
      <c r="AL212" s="19">
        <f t="shared" si="179"/>
        <v>6</v>
      </c>
      <c r="AM212" s="19">
        <f t="shared" si="180"/>
        <v>-7.6456614953832318</v>
      </c>
      <c r="AN212" s="19">
        <f t="shared" si="181"/>
        <v>9.7188548554850716</v>
      </c>
      <c r="AO212" s="19">
        <f t="shared" si="182"/>
        <v>-0.90541814855896952</v>
      </c>
      <c r="AP212" s="19">
        <f t="shared" si="183"/>
        <v>-51.876638606977934</v>
      </c>
      <c r="AQ212" s="19">
        <f t="shared" si="198"/>
        <v>128.37814246683214</v>
      </c>
      <c r="AR212" s="19">
        <f t="shared" si="184"/>
        <v>-0.47201002231666528</v>
      </c>
      <c r="AS212" s="19">
        <f t="shared" si="185"/>
        <v>-0.37041401003825597</v>
      </c>
      <c r="AT212" s="4" t="s">
        <v>0</v>
      </c>
      <c r="AU212" s="4">
        <f t="shared" si="186"/>
        <v>2602</v>
      </c>
      <c r="AV212" s="19">
        <f t="shared" si="142"/>
        <v>279.9279899776833</v>
      </c>
      <c r="AW212" s="19">
        <f t="shared" si="143"/>
        <v>53.170916891094997</v>
      </c>
      <c r="AX212" s="8">
        <f t="shared" si="187"/>
        <v>5</v>
      </c>
      <c r="AY212" s="4">
        <f t="shared" si="144"/>
        <v>12</v>
      </c>
      <c r="AZ212" s="8">
        <f t="shared" si="188"/>
        <v>1018.4</v>
      </c>
      <c r="BA212" s="4">
        <f t="shared" si="189"/>
        <v>0</v>
      </c>
      <c r="BB212" s="4">
        <f t="shared" si="190"/>
        <v>0</v>
      </c>
      <c r="BC212" s="4" t="str">
        <f t="shared" si="191"/>
        <v>G0</v>
      </c>
      <c r="BD212" s="4">
        <f t="shared" si="192"/>
        <v>0</v>
      </c>
      <c r="BE212" s="19">
        <f t="shared" si="145"/>
        <v>53.699833228570498</v>
      </c>
      <c r="BF212" s="19">
        <f t="shared" si="193"/>
        <v>2562.8771245213456</v>
      </c>
      <c r="BG212" s="19">
        <f t="shared" si="194"/>
        <v>-173.84184969330406</v>
      </c>
      <c r="BH212" s="1" t="str">
        <f t="shared" si="146"/>
        <v>T,2601,280.9,53.9,5,12,1018.4,0,0,G0,0</v>
      </c>
      <c r="BI212" s="1" t="str">
        <f t="shared" si="147"/>
        <v>T,2602,279.9,53.2,5,12,1018.4,0,0,G0,0</v>
      </c>
      <c r="BJ212" s="1" t="str">
        <f t="shared" si="199"/>
        <v>T,2601,280.9,53.9,5,12,1018.4,0,0,G0,0|T,2602,279.9,53.2,5,12,1018.4,0,0,G0,0|</v>
      </c>
      <c r="BK212" s="1" t="str">
        <f t="shared" si="148"/>
        <v>280.4,53.5,5.0,9.7,0.0,128.4,-51.9,128.4</v>
      </c>
      <c r="BR212" s="108"/>
      <c r="BS212" s="108"/>
    </row>
    <row r="213" spans="1:71" x14ac:dyDescent="0.2">
      <c r="A213" s="4">
        <f t="shared" si="196"/>
        <v>18.499999999999993</v>
      </c>
      <c r="B213" s="4">
        <f t="shared" si="149"/>
        <v>184.99999999999991</v>
      </c>
      <c r="C213" s="4">
        <f t="shared" si="150"/>
        <v>1</v>
      </c>
      <c r="D213" s="4">
        <v>1</v>
      </c>
      <c r="E213" s="4">
        <f t="shared" si="151"/>
        <v>18.499999999999993</v>
      </c>
      <c r="F213" s="19">
        <f t="shared" si="152"/>
        <v>280.99999999999994</v>
      </c>
      <c r="G213" s="19">
        <f t="shared" si="153"/>
        <v>1.699999999999998</v>
      </c>
      <c r="H213" s="19">
        <f t="shared" si="154"/>
        <v>1.3599999999999985</v>
      </c>
      <c r="I213" s="19">
        <f t="shared" si="155"/>
        <v>280.99999999999994</v>
      </c>
      <c r="J213" s="19">
        <f t="shared" si="156"/>
        <v>52.784989191045199</v>
      </c>
      <c r="K213" s="19">
        <f t="shared" si="157"/>
        <v>0.16000000000000003</v>
      </c>
      <c r="L213" s="19">
        <f t="shared" si="158"/>
        <v>6</v>
      </c>
      <c r="M213" s="19">
        <f t="shared" si="159"/>
        <v>-7.4513886812570052</v>
      </c>
      <c r="N213" s="19">
        <f t="shared" si="160"/>
        <v>9.5667754901620334</v>
      </c>
      <c r="O213" s="19">
        <f t="shared" si="161"/>
        <v>-0.89288113833748517</v>
      </c>
      <c r="P213" s="19">
        <f t="shared" si="162"/>
        <v>-51.158320833574507</v>
      </c>
      <c r="Q213" s="19">
        <f t="shared" si="197"/>
        <v>129.13448417692018</v>
      </c>
      <c r="R213" s="19">
        <f t="shared" si="163"/>
        <v>0.46732916575201039</v>
      </c>
      <c r="S213" s="19">
        <f t="shared" si="164"/>
        <v>0.37630233966523513</v>
      </c>
      <c r="T213" s="4" t="s">
        <v>0</v>
      </c>
      <c r="U213" s="4">
        <f t="shared" si="165"/>
        <v>2601</v>
      </c>
      <c r="V213" s="19">
        <f t="shared" si="139"/>
        <v>281.46732916575195</v>
      </c>
      <c r="W213" s="19">
        <f t="shared" si="140"/>
        <v>53.161291530710436</v>
      </c>
      <c r="X213" s="8">
        <f t="shared" si="166"/>
        <v>5</v>
      </c>
      <c r="Y213" s="4">
        <f t="shared" si="141"/>
        <v>12</v>
      </c>
      <c r="Z213" s="8">
        <f t="shared" si="167"/>
        <v>1018.5</v>
      </c>
      <c r="AA213" s="4">
        <f t="shared" si="168"/>
        <v>0</v>
      </c>
      <c r="AB213" s="4">
        <f t="shared" si="169"/>
        <v>0</v>
      </c>
      <c r="AC213" s="4" t="str">
        <f t="shared" si="170"/>
        <v>G0</v>
      </c>
      <c r="AD213" s="4">
        <f t="shared" si="171"/>
        <v>0</v>
      </c>
      <c r="AE213" s="4">
        <f t="shared" si="172"/>
        <v>18.499999999999993</v>
      </c>
      <c r="AF213" s="19">
        <f t="shared" si="173"/>
        <v>280.99999999999994</v>
      </c>
      <c r="AG213" s="19">
        <f t="shared" si="174"/>
        <v>1.699999999999998</v>
      </c>
      <c r="AH213" s="19">
        <f t="shared" si="175"/>
        <v>1.3599999999999985</v>
      </c>
      <c r="AI213" s="19">
        <f t="shared" si="176"/>
        <v>280.99999999999994</v>
      </c>
      <c r="AJ213" s="19">
        <f t="shared" si="177"/>
        <v>52.784989191045199</v>
      </c>
      <c r="AK213" s="19">
        <f t="shared" si="178"/>
        <v>0.16000000000000003</v>
      </c>
      <c r="AL213" s="19">
        <f t="shared" si="179"/>
        <v>6</v>
      </c>
      <c r="AM213" s="19">
        <f t="shared" si="180"/>
        <v>-7.4513886812570052</v>
      </c>
      <c r="AN213" s="19">
        <f t="shared" si="181"/>
        <v>9.5667754901620334</v>
      </c>
      <c r="AO213" s="19">
        <f t="shared" si="182"/>
        <v>-0.89288113833748517</v>
      </c>
      <c r="AP213" s="19">
        <f t="shared" si="183"/>
        <v>-51.158320833574507</v>
      </c>
      <c r="AQ213" s="19">
        <f t="shared" si="198"/>
        <v>129.13448417692018</v>
      </c>
      <c r="AR213" s="19">
        <f t="shared" si="184"/>
        <v>-0.46732916575201039</v>
      </c>
      <c r="AS213" s="19">
        <f t="shared" si="185"/>
        <v>-0.37630233966523513</v>
      </c>
      <c r="AT213" s="4" t="s">
        <v>0</v>
      </c>
      <c r="AU213" s="4">
        <f t="shared" si="186"/>
        <v>2602</v>
      </c>
      <c r="AV213" s="19">
        <f t="shared" si="142"/>
        <v>280.53267083424794</v>
      </c>
      <c r="AW213" s="19">
        <f t="shared" si="143"/>
        <v>52.408686851379962</v>
      </c>
      <c r="AX213" s="8">
        <f t="shared" si="187"/>
        <v>5</v>
      </c>
      <c r="AY213" s="4">
        <f t="shared" si="144"/>
        <v>12</v>
      </c>
      <c r="AZ213" s="8">
        <f t="shared" si="188"/>
        <v>1018.5</v>
      </c>
      <c r="BA213" s="4">
        <f t="shared" si="189"/>
        <v>0</v>
      </c>
      <c r="BB213" s="4">
        <f t="shared" si="190"/>
        <v>0</v>
      </c>
      <c r="BC213" s="4" t="str">
        <f t="shared" si="191"/>
        <v>G0</v>
      </c>
      <c r="BD213" s="4">
        <f t="shared" si="192"/>
        <v>0</v>
      </c>
      <c r="BE213" s="19">
        <f t="shared" si="145"/>
        <v>52.94804139302628</v>
      </c>
      <c r="BF213" s="19">
        <f t="shared" si="193"/>
        <v>2563.6881663900645</v>
      </c>
      <c r="BG213" s="19">
        <f t="shared" si="194"/>
        <v>-173.83021285323301</v>
      </c>
      <c r="BH213" s="1" t="str">
        <f t="shared" si="146"/>
        <v>T,2601,281.5,53.2,5,12,1018.5,0,0,G0,0</v>
      </c>
      <c r="BI213" s="1" t="str">
        <f t="shared" si="147"/>
        <v>T,2602,280.5,52.4,5,12,1018.5,0,0,G0,0</v>
      </c>
      <c r="BJ213" s="1" t="str">
        <f t="shared" si="199"/>
        <v>T,2601,281.5,53.2,5,12,1018.5,0,0,G0,0|T,2602,280.5,52.4,5,12,1018.5,0,0,G0,0|</v>
      </c>
      <c r="BK213" s="1" t="str">
        <f t="shared" si="148"/>
        <v>281.0,52.8,5.0,9.6,0.0,129.1,-51.2,129.1</v>
      </c>
      <c r="BR213" s="108"/>
      <c r="BS213" s="108"/>
    </row>
    <row r="214" spans="1:71" x14ac:dyDescent="0.2">
      <c r="A214" s="4">
        <f t="shared" si="196"/>
        <v>18.599999999999994</v>
      </c>
      <c r="B214" s="4">
        <f t="shared" si="149"/>
        <v>185.99999999999994</v>
      </c>
      <c r="C214" s="4">
        <f t="shared" si="150"/>
        <v>1</v>
      </c>
      <c r="D214" s="4">
        <v>1</v>
      </c>
      <c r="E214" s="4">
        <f t="shared" si="151"/>
        <v>18.599999999999994</v>
      </c>
      <c r="F214" s="19">
        <f t="shared" si="152"/>
        <v>281.59999999999997</v>
      </c>
      <c r="G214" s="19">
        <f t="shared" si="153"/>
        <v>1.7199999999999989</v>
      </c>
      <c r="H214" s="19">
        <f t="shared" si="154"/>
        <v>1.3759999999999992</v>
      </c>
      <c r="I214" s="19">
        <f t="shared" si="155"/>
        <v>281.59999999999997</v>
      </c>
      <c r="J214" s="19">
        <f t="shared" si="156"/>
        <v>52.05731853854126</v>
      </c>
      <c r="K214" s="19">
        <f t="shared" si="157"/>
        <v>0.16000000000000003</v>
      </c>
      <c r="L214" s="19">
        <f t="shared" si="158"/>
        <v>6</v>
      </c>
      <c r="M214" s="19">
        <f t="shared" si="159"/>
        <v>-7.0691234296452565</v>
      </c>
      <c r="N214" s="19">
        <f t="shared" si="160"/>
        <v>9.2721360032928501</v>
      </c>
      <c r="O214" s="19">
        <f t="shared" si="161"/>
        <v>-0.86702169922686501</v>
      </c>
      <c r="P214" s="19">
        <f t="shared" si="162"/>
        <v>-49.676684111960434</v>
      </c>
      <c r="Q214" s="19">
        <f t="shared" si="197"/>
        <v>129.86215482942413</v>
      </c>
      <c r="R214" s="19">
        <f t="shared" si="163"/>
        <v>0.45744303753534915</v>
      </c>
      <c r="S214" s="19">
        <f t="shared" si="164"/>
        <v>0.38826005126774649</v>
      </c>
      <c r="T214" s="4" t="s">
        <v>0</v>
      </c>
      <c r="U214" s="4">
        <f t="shared" si="165"/>
        <v>2601</v>
      </c>
      <c r="V214" s="19">
        <f t="shared" si="139"/>
        <v>282.05744303753534</v>
      </c>
      <c r="W214" s="19">
        <f t="shared" si="140"/>
        <v>52.44557858980901</v>
      </c>
      <c r="X214" s="8">
        <f t="shared" si="166"/>
        <v>5</v>
      </c>
      <c r="Y214" s="4">
        <f t="shared" si="141"/>
        <v>12</v>
      </c>
      <c r="Z214" s="8">
        <f t="shared" si="167"/>
        <v>1018.6</v>
      </c>
      <c r="AA214" s="4">
        <f t="shared" si="168"/>
        <v>0</v>
      </c>
      <c r="AB214" s="4">
        <f t="shared" si="169"/>
        <v>0</v>
      </c>
      <c r="AC214" s="4" t="str">
        <f t="shared" si="170"/>
        <v>G0</v>
      </c>
      <c r="AD214" s="4">
        <f t="shared" si="171"/>
        <v>0</v>
      </c>
      <c r="AE214" s="4">
        <f t="shared" si="172"/>
        <v>18.599999999999994</v>
      </c>
      <c r="AF214" s="19">
        <f t="shared" si="173"/>
        <v>281.59999999999997</v>
      </c>
      <c r="AG214" s="19">
        <f t="shared" si="174"/>
        <v>1.7199999999999989</v>
      </c>
      <c r="AH214" s="19">
        <f t="shared" si="175"/>
        <v>1.3759999999999992</v>
      </c>
      <c r="AI214" s="19">
        <f t="shared" si="176"/>
        <v>281.59999999999997</v>
      </c>
      <c r="AJ214" s="19">
        <f t="shared" si="177"/>
        <v>52.05731853854126</v>
      </c>
      <c r="AK214" s="19">
        <f t="shared" si="178"/>
        <v>0.16000000000000003</v>
      </c>
      <c r="AL214" s="19">
        <f t="shared" si="179"/>
        <v>6</v>
      </c>
      <c r="AM214" s="19">
        <f t="shared" si="180"/>
        <v>-7.0691234296452565</v>
      </c>
      <c r="AN214" s="19">
        <f t="shared" si="181"/>
        <v>9.2721360032928501</v>
      </c>
      <c r="AO214" s="19">
        <f t="shared" si="182"/>
        <v>-0.86702169922686501</v>
      </c>
      <c r="AP214" s="19">
        <f t="shared" si="183"/>
        <v>-49.676684111960434</v>
      </c>
      <c r="AQ214" s="19">
        <f t="shared" si="198"/>
        <v>129.86215482942413</v>
      </c>
      <c r="AR214" s="19">
        <f t="shared" si="184"/>
        <v>-0.45744303753534915</v>
      </c>
      <c r="AS214" s="19">
        <f t="shared" si="185"/>
        <v>-0.38826005126774649</v>
      </c>
      <c r="AT214" s="4" t="s">
        <v>0</v>
      </c>
      <c r="AU214" s="4">
        <f t="shared" si="186"/>
        <v>2602</v>
      </c>
      <c r="AV214" s="19">
        <f t="shared" si="142"/>
        <v>281.1425569624646</v>
      </c>
      <c r="AW214" s="19">
        <f t="shared" si="143"/>
        <v>51.66905848727351</v>
      </c>
      <c r="AX214" s="8">
        <f t="shared" si="187"/>
        <v>5</v>
      </c>
      <c r="AY214" s="4">
        <f t="shared" si="144"/>
        <v>12</v>
      </c>
      <c r="AZ214" s="8">
        <f t="shared" si="188"/>
        <v>1018.6</v>
      </c>
      <c r="BA214" s="4">
        <f t="shared" si="189"/>
        <v>0</v>
      </c>
      <c r="BB214" s="4">
        <f t="shared" si="190"/>
        <v>0</v>
      </c>
      <c r="BC214" s="4" t="str">
        <f t="shared" si="191"/>
        <v>G0</v>
      </c>
      <c r="BD214" s="4">
        <f t="shared" si="192"/>
        <v>0</v>
      </c>
      <c r="BE214" s="19">
        <f t="shared" si="145"/>
        <v>52.224872153896349</v>
      </c>
      <c r="BF214" s="19">
        <f t="shared" si="193"/>
        <v>2564.4653359907247</v>
      </c>
      <c r="BG214" s="19">
        <f t="shared" si="194"/>
        <v>-173.81838417668669</v>
      </c>
      <c r="BH214" s="1" t="str">
        <f t="shared" si="146"/>
        <v>T,2601,282.1,52.4,5,12,1018.6,0,0,G0,0</v>
      </c>
      <c r="BI214" s="1" t="str">
        <f t="shared" si="147"/>
        <v>T,2602,281.1,51.7,5,12,1018.6,0,0,G0,0</v>
      </c>
      <c r="BJ214" s="1" t="str">
        <f t="shared" si="199"/>
        <v>T,2601,282.1,52.4,5,12,1018.6,0,0,G0,0|T,2602,281.1,51.7,5,12,1018.6,0,0,G0,0|</v>
      </c>
      <c r="BK214" s="1" t="str">
        <f t="shared" si="148"/>
        <v>281.6,52.1,5.0,9.3,0.0,129.9,-49.7,129.9</v>
      </c>
      <c r="BR214" s="108"/>
      <c r="BS214" s="108"/>
    </row>
    <row r="215" spans="1:71" x14ac:dyDescent="0.2">
      <c r="A215" s="4">
        <f t="shared" si="196"/>
        <v>18.699999999999996</v>
      </c>
      <c r="B215" s="4">
        <f t="shared" si="149"/>
        <v>186.99999999999994</v>
      </c>
      <c r="C215" s="4">
        <f t="shared" si="150"/>
        <v>1</v>
      </c>
      <c r="D215" s="4">
        <v>1</v>
      </c>
      <c r="E215" s="4">
        <f t="shared" si="151"/>
        <v>18.699999999999996</v>
      </c>
      <c r="F215" s="19">
        <f t="shared" si="152"/>
        <v>282.2</v>
      </c>
      <c r="G215" s="19">
        <f t="shared" si="153"/>
        <v>1.7399999999999998</v>
      </c>
      <c r="H215" s="19">
        <f t="shared" si="154"/>
        <v>1.3919999999999999</v>
      </c>
      <c r="I215" s="19">
        <f t="shared" si="155"/>
        <v>282.2</v>
      </c>
      <c r="J215" s="19">
        <f t="shared" si="156"/>
        <v>51.378069002361272</v>
      </c>
      <c r="K215" s="19">
        <f t="shared" si="157"/>
        <v>0.16000000000000003</v>
      </c>
      <c r="L215" s="19">
        <f t="shared" si="158"/>
        <v>6</v>
      </c>
      <c r="M215" s="19">
        <f t="shared" si="159"/>
        <v>-6.4796911846941807</v>
      </c>
      <c r="N215" s="19">
        <f t="shared" si="160"/>
        <v>8.8309907625930339</v>
      </c>
      <c r="O215" s="19">
        <f t="shared" si="161"/>
        <v>-0.82381699486145021</v>
      </c>
      <c r="P215" s="19">
        <f t="shared" si="162"/>
        <v>-47.201236896711727</v>
      </c>
      <c r="Q215" s="19">
        <f t="shared" si="197"/>
        <v>130.54140436560411</v>
      </c>
      <c r="R215" s="19">
        <f t="shared" si="163"/>
        <v>0.44024671923390551</v>
      </c>
      <c r="S215" s="19">
        <f t="shared" si="164"/>
        <v>0.40765527864089129</v>
      </c>
      <c r="T215" s="4" t="s">
        <v>0</v>
      </c>
      <c r="U215" s="4">
        <f t="shared" si="165"/>
        <v>2601</v>
      </c>
      <c r="V215" s="19">
        <f t="shared" si="139"/>
        <v>282.64024671923391</v>
      </c>
      <c r="W215" s="19">
        <f t="shared" si="140"/>
        <v>51.78572428100216</v>
      </c>
      <c r="X215" s="8">
        <f t="shared" si="166"/>
        <v>5</v>
      </c>
      <c r="Y215" s="4">
        <f t="shared" si="141"/>
        <v>12</v>
      </c>
      <c r="Z215" s="8">
        <f t="shared" si="167"/>
        <v>1018.7</v>
      </c>
      <c r="AA215" s="4">
        <f t="shared" si="168"/>
        <v>0</v>
      </c>
      <c r="AB215" s="4">
        <f t="shared" si="169"/>
        <v>0</v>
      </c>
      <c r="AC215" s="4" t="str">
        <f t="shared" si="170"/>
        <v>G0</v>
      </c>
      <c r="AD215" s="4">
        <f t="shared" si="171"/>
        <v>0</v>
      </c>
      <c r="AE215" s="4">
        <f t="shared" si="172"/>
        <v>18.699999999999996</v>
      </c>
      <c r="AF215" s="19">
        <f t="shared" si="173"/>
        <v>282.2</v>
      </c>
      <c r="AG215" s="19">
        <f t="shared" si="174"/>
        <v>1.7399999999999998</v>
      </c>
      <c r="AH215" s="19">
        <f t="shared" si="175"/>
        <v>1.3919999999999999</v>
      </c>
      <c r="AI215" s="19">
        <f t="shared" si="176"/>
        <v>282.2</v>
      </c>
      <c r="AJ215" s="19">
        <f t="shared" si="177"/>
        <v>51.378069002361272</v>
      </c>
      <c r="AK215" s="19">
        <f t="shared" si="178"/>
        <v>0.16000000000000003</v>
      </c>
      <c r="AL215" s="19">
        <f t="shared" si="179"/>
        <v>6</v>
      </c>
      <c r="AM215" s="19">
        <f t="shared" si="180"/>
        <v>-6.4796911846941807</v>
      </c>
      <c r="AN215" s="19">
        <f t="shared" si="181"/>
        <v>8.8309907625930339</v>
      </c>
      <c r="AO215" s="19">
        <f t="shared" si="182"/>
        <v>-0.82381699486145021</v>
      </c>
      <c r="AP215" s="19">
        <f t="shared" si="183"/>
        <v>-47.201236896711727</v>
      </c>
      <c r="AQ215" s="19">
        <f t="shared" si="198"/>
        <v>130.54140436560411</v>
      </c>
      <c r="AR215" s="19">
        <f t="shared" si="184"/>
        <v>-0.44024671923390551</v>
      </c>
      <c r="AS215" s="19">
        <f t="shared" si="185"/>
        <v>-0.40765527864089129</v>
      </c>
      <c r="AT215" s="4" t="s">
        <v>0</v>
      </c>
      <c r="AU215" s="4">
        <f t="shared" si="186"/>
        <v>2602</v>
      </c>
      <c r="AV215" s="19">
        <f t="shared" si="142"/>
        <v>281.75975328076606</v>
      </c>
      <c r="AW215" s="19">
        <f t="shared" si="143"/>
        <v>50.970413723720384</v>
      </c>
      <c r="AX215" s="8">
        <f t="shared" si="187"/>
        <v>5</v>
      </c>
      <c r="AY215" s="4">
        <f t="shared" si="144"/>
        <v>12</v>
      </c>
      <c r="AZ215" s="8">
        <f t="shared" si="188"/>
        <v>1018.7</v>
      </c>
      <c r="BA215" s="4">
        <f t="shared" si="189"/>
        <v>0</v>
      </c>
      <c r="BB215" s="4">
        <f t="shared" si="190"/>
        <v>0</v>
      </c>
      <c r="BC215" s="4" t="str">
        <f t="shared" si="191"/>
        <v>G0</v>
      </c>
      <c r="BD215" s="4">
        <f t="shared" si="192"/>
        <v>0</v>
      </c>
      <c r="BE215" s="19">
        <f t="shared" si="145"/>
        <v>51.549938819853516</v>
      </c>
      <c r="BF215" s="19">
        <f t="shared" si="193"/>
        <v>2565.1878709203743</v>
      </c>
      <c r="BG215" s="19">
        <f t="shared" si="194"/>
        <v>-173.80626573761708</v>
      </c>
      <c r="BH215" s="1" t="str">
        <f t="shared" si="146"/>
        <v>T,2601,282.6,51.8,5,12,1018.7,0,0,G0,0</v>
      </c>
      <c r="BI215" s="1" t="str">
        <f t="shared" si="147"/>
        <v>T,2602,281.8,51.0,5,12,1018.7,0,0,G0,0</v>
      </c>
      <c r="BJ215" s="1" t="str">
        <f t="shared" si="199"/>
        <v>T,2601,282.6,51.8,5,12,1018.7,0,0,G0,0|T,2602,281.8,51.0,5,12,1018.7,0,0,G0,0|</v>
      </c>
      <c r="BK215" s="1" t="str">
        <f t="shared" si="148"/>
        <v>282.2,51.4,5.0,8.8,0.0,130.5,-47.2,130.5</v>
      </c>
      <c r="BR215" s="108"/>
      <c r="BS215" s="108"/>
    </row>
    <row r="216" spans="1:71" x14ac:dyDescent="0.2">
      <c r="A216" s="4">
        <f t="shared" si="196"/>
        <v>18.799999999999997</v>
      </c>
      <c r="B216" s="4">
        <f t="shared" si="149"/>
        <v>187.99999999999997</v>
      </c>
      <c r="C216" s="4">
        <f t="shared" si="150"/>
        <v>1</v>
      </c>
      <c r="D216" s="4">
        <v>1</v>
      </c>
      <c r="E216" s="4">
        <f t="shared" si="151"/>
        <v>18.799999999999997</v>
      </c>
      <c r="F216" s="19">
        <f t="shared" si="152"/>
        <v>282.79999999999995</v>
      </c>
      <c r="G216" s="19">
        <f t="shared" si="153"/>
        <v>1.7599999999999985</v>
      </c>
      <c r="H216" s="19">
        <f t="shared" si="154"/>
        <v>1.4079999999999988</v>
      </c>
      <c r="I216" s="19">
        <f t="shared" si="155"/>
        <v>282.79999999999995</v>
      </c>
      <c r="J216" s="19">
        <f t="shared" si="156"/>
        <v>50.76895599926479</v>
      </c>
      <c r="K216" s="19">
        <f t="shared" si="157"/>
        <v>0.16000000000000003</v>
      </c>
      <c r="L216" s="19">
        <f t="shared" si="158"/>
        <v>6</v>
      </c>
      <c r="M216" s="19">
        <f t="shared" si="159"/>
        <v>-5.6629550756930236</v>
      </c>
      <c r="N216" s="19">
        <f t="shared" si="160"/>
        <v>8.2503975776514782</v>
      </c>
      <c r="O216" s="19">
        <f t="shared" si="161"/>
        <v>-0.75650744550158999</v>
      </c>
      <c r="P216" s="19">
        <f t="shared" si="162"/>
        <v>-43.344683797464242</v>
      </c>
      <c r="Q216" s="19">
        <f t="shared" si="197"/>
        <v>131.1505173687006</v>
      </c>
      <c r="R216" s="19">
        <f t="shared" si="163"/>
        <v>0.41183143156878133</v>
      </c>
      <c r="S216" s="19">
        <f t="shared" si="164"/>
        <v>0.43634260847642209</v>
      </c>
      <c r="T216" s="4" t="s">
        <v>0</v>
      </c>
      <c r="U216" s="4">
        <f t="shared" si="165"/>
        <v>2601</v>
      </c>
      <c r="V216" s="19">
        <f t="shared" si="139"/>
        <v>283.21183143156873</v>
      </c>
      <c r="W216" s="19">
        <f t="shared" si="140"/>
        <v>51.205298607741213</v>
      </c>
      <c r="X216" s="8">
        <f t="shared" si="166"/>
        <v>5</v>
      </c>
      <c r="Y216" s="4">
        <f t="shared" si="141"/>
        <v>12</v>
      </c>
      <c r="Z216" s="8">
        <f t="shared" si="167"/>
        <v>1018.8</v>
      </c>
      <c r="AA216" s="4">
        <f t="shared" si="168"/>
        <v>0</v>
      </c>
      <c r="AB216" s="4">
        <f t="shared" si="169"/>
        <v>0</v>
      </c>
      <c r="AC216" s="4" t="str">
        <f t="shared" si="170"/>
        <v>G0</v>
      </c>
      <c r="AD216" s="4">
        <f t="shared" si="171"/>
        <v>0</v>
      </c>
      <c r="AE216" s="4">
        <f t="shared" si="172"/>
        <v>18.799999999999997</v>
      </c>
      <c r="AF216" s="19">
        <f t="shared" si="173"/>
        <v>282.79999999999995</v>
      </c>
      <c r="AG216" s="19">
        <f t="shared" si="174"/>
        <v>1.7599999999999985</v>
      </c>
      <c r="AH216" s="19">
        <f t="shared" si="175"/>
        <v>1.4079999999999988</v>
      </c>
      <c r="AI216" s="19">
        <f t="shared" si="176"/>
        <v>282.79999999999995</v>
      </c>
      <c r="AJ216" s="19">
        <f t="shared" si="177"/>
        <v>50.76895599926479</v>
      </c>
      <c r="AK216" s="19">
        <f t="shared" si="178"/>
        <v>0.16000000000000003</v>
      </c>
      <c r="AL216" s="19">
        <f t="shared" si="179"/>
        <v>6</v>
      </c>
      <c r="AM216" s="19">
        <f t="shared" si="180"/>
        <v>-5.6629550756930236</v>
      </c>
      <c r="AN216" s="19">
        <f t="shared" si="181"/>
        <v>8.2503975776514782</v>
      </c>
      <c r="AO216" s="19">
        <f t="shared" si="182"/>
        <v>-0.75650744550158999</v>
      </c>
      <c r="AP216" s="19">
        <f t="shared" si="183"/>
        <v>-43.344683797464242</v>
      </c>
      <c r="AQ216" s="19">
        <f t="shared" si="198"/>
        <v>131.1505173687006</v>
      </c>
      <c r="AR216" s="19">
        <f t="shared" si="184"/>
        <v>-0.41183143156878133</v>
      </c>
      <c r="AS216" s="19">
        <f t="shared" si="185"/>
        <v>-0.43634260847642209</v>
      </c>
      <c r="AT216" s="4" t="s">
        <v>0</v>
      </c>
      <c r="AU216" s="4">
        <f t="shared" si="186"/>
        <v>2602</v>
      </c>
      <c r="AV216" s="19">
        <f t="shared" si="142"/>
        <v>282.38816856843118</v>
      </c>
      <c r="AW216" s="19">
        <f t="shared" si="143"/>
        <v>50.332613390788367</v>
      </c>
      <c r="AX216" s="8">
        <f t="shared" si="187"/>
        <v>5</v>
      </c>
      <c r="AY216" s="4">
        <f t="shared" si="144"/>
        <v>12</v>
      </c>
      <c r="AZ216" s="8">
        <f t="shared" si="188"/>
        <v>1018.8</v>
      </c>
      <c r="BA216" s="4">
        <f t="shared" si="189"/>
        <v>0</v>
      </c>
      <c r="BB216" s="4">
        <f t="shared" si="190"/>
        <v>0</v>
      </c>
      <c r="BC216" s="4" t="str">
        <f t="shared" si="191"/>
        <v>G0</v>
      </c>
      <c r="BD216" s="4">
        <f t="shared" si="192"/>
        <v>0</v>
      </c>
      <c r="BE216" s="19">
        <f t="shared" si="145"/>
        <v>50.944793917882521</v>
      </c>
      <c r="BF216" s="19">
        <f t="shared" si="193"/>
        <v>2565.8327702156607</v>
      </c>
      <c r="BG216" s="19">
        <f t="shared" si="194"/>
        <v>-173.79371333474595</v>
      </c>
      <c r="BH216" s="1" t="str">
        <f t="shared" si="146"/>
        <v>T,2601,283.2,51.2,5,12,1018.8,0,0,G0,0</v>
      </c>
      <c r="BI216" s="1" t="str">
        <f t="shared" si="147"/>
        <v>T,2602,282.4,50.3,5,12,1018.8,0,0,G0,0</v>
      </c>
      <c r="BJ216" s="1" t="str">
        <f t="shared" si="199"/>
        <v>T,2601,283.2,51.2,5,12,1018.8,0,0,G0,0|T,2602,282.4,50.3,5,12,1018.8,0,0,G0,0|</v>
      </c>
      <c r="BK216" s="1" t="str">
        <f t="shared" si="148"/>
        <v>282.8,50.8,5.0,8.3,0.0,131.2,-43.3,131.2</v>
      </c>
      <c r="BR216" s="108"/>
      <c r="BS216" s="108"/>
    </row>
    <row r="217" spans="1:71" x14ac:dyDescent="0.2">
      <c r="A217" s="4">
        <f t="shared" si="196"/>
        <v>18.899999999999999</v>
      </c>
      <c r="B217" s="4">
        <f t="shared" si="149"/>
        <v>188.99999999999997</v>
      </c>
      <c r="C217" s="4">
        <f t="shared" si="150"/>
        <v>1</v>
      </c>
      <c r="D217" s="4">
        <v>1</v>
      </c>
      <c r="E217" s="4">
        <f t="shared" si="151"/>
        <v>18.899999999999999</v>
      </c>
      <c r="F217" s="19">
        <f t="shared" si="152"/>
        <v>283.39999999999998</v>
      </c>
      <c r="G217" s="19">
        <f t="shared" si="153"/>
        <v>1.7799999999999994</v>
      </c>
      <c r="H217" s="19">
        <f t="shared" si="154"/>
        <v>1.4239999999999995</v>
      </c>
      <c r="I217" s="19">
        <f t="shared" si="155"/>
        <v>283.39999999999998</v>
      </c>
      <c r="J217" s="19">
        <f t="shared" si="156"/>
        <v>50.253757820332176</v>
      </c>
      <c r="K217" s="19">
        <f t="shared" si="157"/>
        <v>0.16000000000000003</v>
      </c>
      <c r="L217" s="19">
        <f t="shared" si="158"/>
        <v>6</v>
      </c>
      <c r="M217" s="19">
        <f t="shared" si="159"/>
        <v>-4.5977901711075848</v>
      </c>
      <c r="N217" s="19">
        <f t="shared" si="160"/>
        <v>7.5590789424065097</v>
      </c>
      <c r="O217" s="19">
        <f t="shared" si="161"/>
        <v>-0.65385072071450712</v>
      </c>
      <c r="P217" s="19">
        <f t="shared" si="162"/>
        <v>-37.462886728528368</v>
      </c>
      <c r="Q217" s="19">
        <f t="shared" si="197"/>
        <v>131.66571554763323</v>
      </c>
      <c r="R217" s="19">
        <f t="shared" si="163"/>
        <v>0.3649484446032652</v>
      </c>
      <c r="S217" s="19">
        <f t="shared" si="164"/>
        <v>0.47624849898100197</v>
      </c>
      <c r="T217" s="4" t="s">
        <v>0</v>
      </c>
      <c r="U217" s="4">
        <f t="shared" si="165"/>
        <v>2601</v>
      </c>
      <c r="V217" s="19">
        <f t="shared" si="139"/>
        <v>283.76494844460325</v>
      </c>
      <c r="W217" s="19">
        <f t="shared" si="140"/>
        <v>50.730006319313176</v>
      </c>
      <c r="X217" s="8">
        <f t="shared" si="166"/>
        <v>5</v>
      </c>
      <c r="Y217" s="4">
        <f t="shared" si="141"/>
        <v>12</v>
      </c>
      <c r="Z217" s="8">
        <f t="shared" si="167"/>
        <v>1018.9</v>
      </c>
      <c r="AA217" s="4">
        <f t="shared" si="168"/>
        <v>0</v>
      </c>
      <c r="AB217" s="4">
        <f t="shared" si="169"/>
        <v>0</v>
      </c>
      <c r="AC217" s="4" t="str">
        <f t="shared" si="170"/>
        <v>G0</v>
      </c>
      <c r="AD217" s="4">
        <f t="shared" si="171"/>
        <v>0</v>
      </c>
      <c r="AE217" s="4">
        <f t="shared" si="172"/>
        <v>18.899999999999999</v>
      </c>
      <c r="AF217" s="19">
        <f t="shared" si="173"/>
        <v>283.39999999999998</v>
      </c>
      <c r="AG217" s="19">
        <f t="shared" si="174"/>
        <v>1.7799999999999994</v>
      </c>
      <c r="AH217" s="19">
        <f t="shared" si="175"/>
        <v>1.4239999999999995</v>
      </c>
      <c r="AI217" s="19">
        <f t="shared" si="176"/>
        <v>283.39999999999998</v>
      </c>
      <c r="AJ217" s="19">
        <f t="shared" si="177"/>
        <v>50.253757820332176</v>
      </c>
      <c r="AK217" s="19">
        <f t="shared" si="178"/>
        <v>0.16000000000000003</v>
      </c>
      <c r="AL217" s="19">
        <f t="shared" si="179"/>
        <v>6</v>
      </c>
      <c r="AM217" s="19">
        <f t="shared" si="180"/>
        <v>-4.5977901711075848</v>
      </c>
      <c r="AN217" s="19">
        <f t="shared" si="181"/>
        <v>7.5590789424065097</v>
      </c>
      <c r="AO217" s="19">
        <f t="shared" si="182"/>
        <v>-0.65385072071450712</v>
      </c>
      <c r="AP217" s="19">
        <f t="shared" si="183"/>
        <v>-37.462886728528368</v>
      </c>
      <c r="AQ217" s="19">
        <f t="shared" si="198"/>
        <v>131.66571554763323</v>
      </c>
      <c r="AR217" s="19">
        <f t="shared" si="184"/>
        <v>-0.3649484446032652</v>
      </c>
      <c r="AS217" s="19">
        <f t="shared" si="185"/>
        <v>-0.47624849898100197</v>
      </c>
      <c r="AT217" s="4" t="s">
        <v>0</v>
      </c>
      <c r="AU217" s="4">
        <f t="shared" si="186"/>
        <v>2602</v>
      </c>
      <c r="AV217" s="19">
        <f t="shared" si="142"/>
        <v>283.03505155539671</v>
      </c>
      <c r="AW217" s="19">
        <f t="shared" si="143"/>
        <v>49.777509321351175</v>
      </c>
      <c r="AX217" s="8">
        <f t="shared" si="187"/>
        <v>5</v>
      </c>
      <c r="AY217" s="4">
        <f t="shared" si="144"/>
        <v>12</v>
      </c>
      <c r="AZ217" s="8">
        <f t="shared" si="188"/>
        <v>1018.9</v>
      </c>
      <c r="BA217" s="4">
        <f t="shared" si="189"/>
        <v>0</v>
      </c>
      <c r="BB217" s="4">
        <f t="shared" si="190"/>
        <v>0</v>
      </c>
      <c r="BC217" s="4" t="str">
        <f t="shared" si="191"/>
        <v>G0</v>
      </c>
      <c r="BD217" s="4">
        <f t="shared" si="192"/>
        <v>0</v>
      </c>
      <c r="BE217" s="19">
        <f t="shared" si="145"/>
        <v>50.433026605212689</v>
      </c>
      <c r="BF217" s="19">
        <f t="shared" si="193"/>
        <v>2566.3752785882393</v>
      </c>
      <c r="BG217" s="19">
        <f t="shared" si="194"/>
        <v>-173.78050310617192</v>
      </c>
      <c r="BH217" s="1" t="str">
        <f t="shared" si="146"/>
        <v>T,2601,283.8,50.7,5,12,1018.9,0,0,G0,0</v>
      </c>
      <c r="BI217" s="1" t="str">
        <f t="shared" si="147"/>
        <v>T,2602,283.0,49.8,5,12,1018.9,0,0,G0,0</v>
      </c>
      <c r="BJ217" s="1" t="str">
        <f t="shared" si="199"/>
        <v>T,2601,283.8,50.7,5,12,1018.9,0,0,G0,0|T,2602,283.0,49.8,5,12,1018.9,0,0,G0,0|</v>
      </c>
      <c r="BK217" s="1" t="str">
        <f t="shared" si="148"/>
        <v>283.4,50.3,5.0,7.6,0.0,131.7,-37.5,131.7</v>
      </c>
      <c r="BR217" s="108"/>
      <c r="BS217" s="108"/>
    </row>
    <row r="218" spans="1:71" x14ac:dyDescent="0.2">
      <c r="A218" s="4">
        <f t="shared" si="196"/>
        <v>19</v>
      </c>
      <c r="B218" s="4">
        <f t="shared" si="149"/>
        <v>190</v>
      </c>
      <c r="C218" s="4">
        <f t="shared" si="150"/>
        <v>1</v>
      </c>
      <c r="D218" s="4">
        <v>1</v>
      </c>
      <c r="E218" s="4">
        <f t="shared" si="151"/>
        <v>19</v>
      </c>
      <c r="F218" s="19">
        <f t="shared" si="152"/>
        <v>284</v>
      </c>
      <c r="G218" s="19">
        <f t="shared" si="153"/>
        <v>1.8000000000000003</v>
      </c>
      <c r="H218" s="19">
        <f t="shared" si="154"/>
        <v>1.4400000000000004</v>
      </c>
      <c r="I218" s="19">
        <f t="shared" si="155"/>
        <v>284</v>
      </c>
      <c r="J218" s="19">
        <f t="shared" si="156"/>
        <v>49.858415736750175</v>
      </c>
      <c r="K218" s="19">
        <f t="shared" si="157"/>
        <v>0.16000000000000003</v>
      </c>
      <c r="L218" s="19">
        <f t="shared" si="158"/>
        <v>6</v>
      </c>
      <c r="M218" s="19">
        <f t="shared" si="159"/>
        <v>-3.2620574349721299</v>
      </c>
      <c r="N218" s="19">
        <f t="shared" si="160"/>
        <v>6.8294230143590422</v>
      </c>
      <c r="O218" s="19">
        <f t="shared" si="161"/>
        <v>-0.49797515540782283</v>
      </c>
      <c r="P218" s="19">
        <f t="shared" si="162"/>
        <v>-28.53187470723952</v>
      </c>
      <c r="Q218" s="19">
        <f t="shared" si="197"/>
        <v>132.06105763121522</v>
      </c>
      <c r="R218" s="19">
        <f t="shared" si="163"/>
        <v>0.28658855321571686</v>
      </c>
      <c r="S218" s="19">
        <f t="shared" si="164"/>
        <v>0.52713091463669837</v>
      </c>
      <c r="T218" s="4" t="s">
        <v>0</v>
      </c>
      <c r="U218" s="4">
        <f t="shared" si="165"/>
        <v>2601</v>
      </c>
      <c r="V218" s="19">
        <f t="shared" si="139"/>
        <v>284.28658855321572</v>
      </c>
      <c r="W218" s="19">
        <f t="shared" si="140"/>
        <v>50.385546651386875</v>
      </c>
      <c r="X218" s="8">
        <f t="shared" si="166"/>
        <v>5</v>
      </c>
      <c r="Y218" s="4">
        <f t="shared" si="141"/>
        <v>12</v>
      </c>
      <c r="Z218" s="8">
        <f t="shared" si="167"/>
        <v>1019</v>
      </c>
      <c r="AA218" s="4">
        <f t="shared" si="168"/>
        <v>0</v>
      </c>
      <c r="AB218" s="4">
        <f t="shared" si="169"/>
        <v>0</v>
      </c>
      <c r="AC218" s="4" t="str">
        <f t="shared" si="170"/>
        <v>G0</v>
      </c>
      <c r="AD218" s="4">
        <f t="shared" si="171"/>
        <v>0</v>
      </c>
      <c r="AE218" s="4">
        <f t="shared" si="172"/>
        <v>19</v>
      </c>
      <c r="AF218" s="19">
        <f t="shared" si="173"/>
        <v>284</v>
      </c>
      <c r="AG218" s="19">
        <f t="shared" si="174"/>
        <v>1.8000000000000003</v>
      </c>
      <c r="AH218" s="19">
        <f t="shared" si="175"/>
        <v>1.4400000000000004</v>
      </c>
      <c r="AI218" s="19">
        <f t="shared" si="176"/>
        <v>284</v>
      </c>
      <c r="AJ218" s="19">
        <f t="shared" si="177"/>
        <v>49.858415736750175</v>
      </c>
      <c r="AK218" s="19">
        <f t="shared" si="178"/>
        <v>0.16000000000000003</v>
      </c>
      <c r="AL218" s="19">
        <f t="shared" si="179"/>
        <v>6</v>
      </c>
      <c r="AM218" s="19">
        <f t="shared" si="180"/>
        <v>-3.2620574349721299</v>
      </c>
      <c r="AN218" s="19">
        <f t="shared" si="181"/>
        <v>6.8294230143590422</v>
      </c>
      <c r="AO218" s="19">
        <f t="shared" si="182"/>
        <v>-0.49797515540782283</v>
      </c>
      <c r="AP218" s="19">
        <f t="shared" si="183"/>
        <v>-28.53187470723952</v>
      </c>
      <c r="AQ218" s="19">
        <f t="shared" si="198"/>
        <v>132.06105763121522</v>
      </c>
      <c r="AR218" s="19">
        <f t="shared" si="184"/>
        <v>-0.28658855321571686</v>
      </c>
      <c r="AS218" s="19">
        <f t="shared" si="185"/>
        <v>-0.52713091463669837</v>
      </c>
      <c r="AT218" s="4" t="s">
        <v>0</v>
      </c>
      <c r="AU218" s="4">
        <f t="shared" si="186"/>
        <v>2602</v>
      </c>
      <c r="AV218" s="19">
        <f t="shared" si="142"/>
        <v>283.71341144678428</v>
      </c>
      <c r="AW218" s="19">
        <f t="shared" si="143"/>
        <v>49.331284822113474</v>
      </c>
      <c r="AX218" s="8">
        <f t="shared" si="187"/>
        <v>5</v>
      </c>
      <c r="AY218" s="4">
        <f t="shared" si="144"/>
        <v>12</v>
      </c>
      <c r="AZ218" s="8">
        <f t="shared" si="188"/>
        <v>1019</v>
      </c>
      <c r="BA218" s="4">
        <f t="shared" si="189"/>
        <v>0</v>
      </c>
      <c r="BB218" s="4">
        <f t="shared" si="190"/>
        <v>0</v>
      </c>
      <c r="BC218" s="4" t="str">
        <f t="shared" si="191"/>
        <v>G0</v>
      </c>
      <c r="BD218" s="4">
        <f t="shared" si="192"/>
        <v>0</v>
      </c>
      <c r="BE218" s="19">
        <f t="shared" si="145"/>
        <v>50.040364974117217</v>
      </c>
      <c r="BF218" s="19">
        <f t="shared" si="193"/>
        <v>2566.7912817870188</v>
      </c>
      <c r="BG218" s="19">
        <f t="shared" si="194"/>
        <v>-173.76628292691944</v>
      </c>
      <c r="BH218" s="1" t="str">
        <f t="shared" si="146"/>
        <v>T,2601,284.3,50.4,5,12,1019.0,0,0,G0,0</v>
      </c>
      <c r="BI218" s="1" t="str">
        <f t="shared" si="147"/>
        <v>T,2602,283.7,49.3,5,12,1019.0,0,0,G0,0</v>
      </c>
      <c r="BJ218" s="1" t="str">
        <f t="shared" si="199"/>
        <v>T,2601,284.3,50.4,5,12,1019.0,0,0,G0,0|T,2602,283.7,49.3,5,12,1019.0,0,0,G0,0|</v>
      </c>
      <c r="BK218" s="1" t="str">
        <f t="shared" si="148"/>
        <v>284.0,49.9,5.0,6.8,0.0,132.1,-28.5,132.1</v>
      </c>
      <c r="BR218" s="108"/>
      <c r="BS218" s="108"/>
    </row>
    <row r="219" spans="1:71" x14ac:dyDescent="0.2">
      <c r="A219" s="4">
        <f t="shared" si="196"/>
        <v>19.100000000000001</v>
      </c>
      <c r="B219" s="4">
        <f t="shared" si="149"/>
        <v>191</v>
      </c>
      <c r="C219" s="4">
        <f t="shared" si="150"/>
        <v>1</v>
      </c>
      <c r="D219" s="4">
        <v>1</v>
      </c>
      <c r="E219" s="4">
        <f t="shared" si="151"/>
        <v>19.100000000000001</v>
      </c>
      <c r="F219" s="19">
        <f t="shared" si="152"/>
        <v>284.60000000000002</v>
      </c>
      <c r="G219" s="19">
        <f t="shared" si="153"/>
        <v>1.8200000000000007</v>
      </c>
      <c r="H219" s="19">
        <f t="shared" si="154"/>
        <v>1.4560000000000006</v>
      </c>
      <c r="I219" s="19">
        <f t="shared" si="155"/>
        <v>284.60000000000002</v>
      </c>
      <c r="J219" s="19">
        <f t="shared" si="156"/>
        <v>49.611136724834196</v>
      </c>
      <c r="K219" s="19">
        <f t="shared" si="157"/>
        <v>0.16000000000000003</v>
      </c>
      <c r="L219" s="19">
        <f t="shared" si="158"/>
        <v>6</v>
      </c>
      <c r="M219" s="19">
        <f t="shared" si="159"/>
        <v>-1.63257738564063</v>
      </c>
      <c r="N219" s="19">
        <f t="shared" si="160"/>
        <v>6.2181435268177268</v>
      </c>
      <c r="O219" s="19">
        <f t="shared" si="161"/>
        <v>-0.26566460083776983</v>
      </c>
      <c r="P219" s="19">
        <f t="shared" si="162"/>
        <v>-15.221460394031885</v>
      </c>
      <c r="Q219" s="19">
        <f t="shared" si="197"/>
        <v>132.30833664313121</v>
      </c>
      <c r="R219" s="19">
        <f t="shared" si="163"/>
        <v>0.15753036692700509</v>
      </c>
      <c r="S219" s="19">
        <f t="shared" si="164"/>
        <v>0.57895093358232275</v>
      </c>
      <c r="T219" s="4" t="s">
        <v>0</v>
      </c>
      <c r="U219" s="4">
        <f t="shared" si="165"/>
        <v>2601</v>
      </c>
      <c r="V219" s="19">
        <f t="shared" si="139"/>
        <v>284.75753036692703</v>
      </c>
      <c r="W219" s="19">
        <f t="shared" si="140"/>
        <v>50.190087658416516</v>
      </c>
      <c r="X219" s="8">
        <f t="shared" si="166"/>
        <v>5</v>
      </c>
      <c r="Y219" s="4">
        <f t="shared" si="141"/>
        <v>12</v>
      </c>
      <c r="Z219" s="8">
        <f t="shared" si="167"/>
        <v>1019.1</v>
      </c>
      <c r="AA219" s="4">
        <f t="shared" si="168"/>
        <v>0</v>
      </c>
      <c r="AB219" s="4">
        <f t="shared" si="169"/>
        <v>0</v>
      </c>
      <c r="AC219" s="4" t="str">
        <f t="shared" si="170"/>
        <v>G0</v>
      </c>
      <c r="AD219" s="4">
        <f t="shared" si="171"/>
        <v>0</v>
      </c>
      <c r="AE219" s="4">
        <f t="shared" si="172"/>
        <v>19.100000000000001</v>
      </c>
      <c r="AF219" s="19">
        <f t="shared" si="173"/>
        <v>284.60000000000002</v>
      </c>
      <c r="AG219" s="19">
        <f t="shared" si="174"/>
        <v>1.8200000000000007</v>
      </c>
      <c r="AH219" s="19">
        <f t="shared" si="175"/>
        <v>1.4560000000000006</v>
      </c>
      <c r="AI219" s="19">
        <f t="shared" si="176"/>
        <v>284.60000000000002</v>
      </c>
      <c r="AJ219" s="19">
        <f t="shared" si="177"/>
        <v>49.611136724834196</v>
      </c>
      <c r="AK219" s="19">
        <f t="shared" si="178"/>
        <v>0.16000000000000003</v>
      </c>
      <c r="AL219" s="19">
        <f t="shared" si="179"/>
        <v>6</v>
      </c>
      <c r="AM219" s="19">
        <f t="shared" si="180"/>
        <v>-1.63257738564063</v>
      </c>
      <c r="AN219" s="19">
        <f t="shared" si="181"/>
        <v>6.2181435268177268</v>
      </c>
      <c r="AO219" s="19">
        <f t="shared" si="182"/>
        <v>-0.26566460083776983</v>
      </c>
      <c r="AP219" s="19">
        <f t="shared" si="183"/>
        <v>-15.221460394031885</v>
      </c>
      <c r="AQ219" s="19">
        <f t="shared" si="198"/>
        <v>132.30833664313121</v>
      </c>
      <c r="AR219" s="19">
        <f t="shared" si="184"/>
        <v>-0.15753036692700509</v>
      </c>
      <c r="AS219" s="19">
        <f t="shared" si="185"/>
        <v>-0.57895093358232275</v>
      </c>
      <c r="AT219" s="4" t="s">
        <v>0</v>
      </c>
      <c r="AU219" s="4">
        <f t="shared" si="186"/>
        <v>2602</v>
      </c>
      <c r="AV219" s="19">
        <f t="shared" si="142"/>
        <v>284.44246963307302</v>
      </c>
      <c r="AW219" s="19">
        <f t="shared" si="143"/>
        <v>49.032185791251877</v>
      </c>
      <c r="AX219" s="8">
        <f t="shared" si="187"/>
        <v>5</v>
      </c>
      <c r="AY219" s="4">
        <f t="shared" si="144"/>
        <v>12</v>
      </c>
      <c r="AZ219" s="8">
        <f t="shared" si="188"/>
        <v>1019.1</v>
      </c>
      <c r="BA219" s="4">
        <f t="shared" si="189"/>
        <v>0</v>
      </c>
      <c r="BB219" s="4">
        <f t="shared" si="190"/>
        <v>0</v>
      </c>
      <c r="BC219" s="4" t="str">
        <f t="shared" si="191"/>
        <v>G0</v>
      </c>
      <c r="BD219" s="4">
        <f t="shared" si="192"/>
        <v>0</v>
      </c>
      <c r="BE219" s="19">
        <f t="shared" si="145"/>
        <v>49.794784098118605</v>
      </c>
      <c r="BF219" s="19">
        <f t="shared" si="193"/>
        <v>2567.0648458033529</v>
      </c>
      <c r="BG219" s="19">
        <f t="shared" si="194"/>
        <v>-173.75058058254319</v>
      </c>
      <c r="BH219" s="1" t="str">
        <f t="shared" si="146"/>
        <v>T,2601,284.8,50.2,5,12,1019.1,0,0,G0,0</v>
      </c>
      <c r="BI219" s="1" t="str">
        <f t="shared" si="147"/>
        <v>T,2602,284.4,49.0,5,12,1019.1,0,0,G0,0</v>
      </c>
      <c r="BJ219" s="1" t="str">
        <f t="shared" si="199"/>
        <v>T,2601,284.8,50.2,5,12,1019.1,0,0,G0,0|T,2602,284.4,49.0,5,12,1019.1,0,0,G0,0|</v>
      </c>
      <c r="BK219" s="1" t="str">
        <f t="shared" si="148"/>
        <v>284.6,49.6,5.0,6.2,0.0,132.3,-15.2,132.3</v>
      </c>
      <c r="BR219" s="108"/>
      <c r="BS219" s="108"/>
    </row>
    <row r="220" spans="1:71" x14ac:dyDescent="0.2">
      <c r="A220" s="4">
        <f t="shared" si="196"/>
        <v>19.200000000000003</v>
      </c>
      <c r="B220" s="4">
        <f t="shared" si="149"/>
        <v>192.00000000000003</v>
      </c>
      <c r="C220" s="4">
        <f t="shared" si="150"/>
        <v>1</v>
      </c>
      <c r="D220" s="4">
        <v>1</v>
      </c>
      <c r="E220" s="4">
        <f t="shared" si="151"/>
        <v>19.200000000000003</v>
      </c>
      <c r="F220" s="19">
        <f t="shared" si="152"/>
        <v>285.20000000000005</v>
      </c>
      <c r="G220" s="19">
        <f t="shared" si="153"/>
        <v>1.8400000000000016</v>
      </c>
      <c r="H220" s="19">
        <f t="shared" si="154"/>
        <v>1.4720000000000013</v>
      </c>
      <c r="I220" s="19">
        <f t="shared" si="155"/>
        <v>285.20000000000005</v>
      </c>
      <c r="J220" s="19">
        <f t="shared" si="156"/>
        <v>49.542498840062834</v>
      </c>
      <c r="K220" s="19">
        <f t="shared" si="157"/>
        <v>0.16000000000000003</v>
      </c>
      <c r="L220" s="19">
        <f t="shared" si="158"/>
        <v>6</v>
      </c>
      <c r="M220" s="19">
        <f t="shared" si="159"/>
        <v>0.31489654310438819</v>
      </c>
      <c r="N220" s="19">
        <f t="shared" si="160"/>
        <v>6.0082576370241556</v>
      </c>
      <c r="O220" s="19">
        <f t="shared" si="161"/>
        <v>5.2434649799313435E-2</v>
      </c>
      <c r="P220" s="19">
        <f t="shared" si="162"/>
        <v>3.0042841337471486</v>
      </c>
      <c r="Q220" s="19">
        <f t="shared" si="197"/>
        <v>132.37697452790258</v>
      </c>
      <c r="R220" s="19">
        <f t="shared" si="163"/>
        <v>-3.1446375517980019E-2</v>
      </c>
      <c r="S220" s="19">
        <f t="shared" si="164"/>
        <v>0.59917537121178643</v>
      </c>
      <c r="T220" s="4" t="s">
        <v>0</v>
      </c>
      <c r="U220" s="4">
        <f t="shared" si="165"/>
        <v>2601</v>
      </c>
      <c r="V220" s="19">
        <f t="shared" ref="V220:V228" si="200">I220+R220</f>
        <v>285.16855362448206</v>
      </c>
      <c r="W220" s="19">
        <f t="shared" ref="W220:W228" si="201">J220+S220</f>
        <v>50.141674211274619</v>
      </c>
      <c r="X220" s="8">
        <f t="shared" si="166"/>
        <v>5</v>
      </c>
      <c r="Y220" s="4">
        <f t="shared" ref="Y220:Y228" si="202">$B$22</f>
        <v>12</v>
      </c>
      <c r="Z220" s="8">
        <f t="shared" si="167"/>
        <v>1019.2</v>
      </c>
      <c r="AA220" s="4">
        <f t="shared" si="168"/>
        <v>0</v>
      </c>
      <c r="AB220" s="4">
        <f t="shared" si="169"/>
        <v>0</v>
      </c>
      <c r="AC220" s="4" t="str">
        <f t="shared" si="170"/>
        <v>G0</v>
      </c>
      <c r="AD220" s="4">
        <f t="shared" si="171"/>
        <v>0</v>
      </c>
      <c r="AE220" s="4">
        <f t="shared" si="172"/>
        <v>19.200000000000003</v>
      </c>
      <c r="AF220" s="19">
        <f t="shared" si="173"/>
        <v>285.20000000000005</v>
      </c>
      <c r="AG220" s="19">
        <f t="shared" si="174"/>
        <v>1.8400000000000016</v>
      </c>
      <c r="AH220" s="19">
        <f t="shared" si="175"/>
        <v>1.4720000000000013</v>
      </c>
      <c r="AI220" s="19">
        <f t="shared" si="176"/>
        <v>285.20000000000005</v>
      </c>
      <c r="AJ220" s="19">
        <f t="shared" si="177"/>
        <v>49.542498840062834</v>
      </c>
      <c r="AK220" s="19">
        <f t="shared" si="178"/>
        <v>0.16000000000000003</v>
      </c>
      <c r="AL220" s="19">
        <f t="shared" si="179"/>
        <v>6</v>
      </c>
      <c r="AM220" s="19">
        <f t="shared" si="180"/>
        <v>0.31489654310438819</v>
      </c>
      <c r="AN220" s="19">
        <f t="shared" si="181"/>
        <v>6.0082576370241556</v>
      </c>
      <c r="AO220" s="19">
        <f t="shared" si="182"/>
        <v>5.2434649799313435E-2</v>
      </c>
      <c r="AP220" s="19">
        <f t="shared" si="183"/>
        <v>3.0042841337471486</v>
      </c>
      <c r="AQ220" s="19">
        <f t="shared" si="198"/>
        <v>132.37697452790258</v>
      </c>
      <c r="AR220" s="19">
        <f t="shared" si="184"/>
        <v>3.1446375517980019E-2</v>
      </c>
      <c r="AS220" s="19">
        <f t="shared" si="185"/>
        <v>-0.59917537121178643</v>
      </c>
      <c r="AT220" s="4" t="s">
        <v>0</v>
      </c>
      <c r="AU220" s="4">
        <f t="shared" si="186"/>
        <v>2602</v>
      </c>
      <c r="AV220" s="19">
        <f t="shared" ref="AV220:AV228" si="203">AI220+AR220</f>
        <v>285.23144637551803</v>
      </c>
      <c r="AW220" s="19">
        <f t="shared" ref="AW220:AW228" si="204">AJ220+AS220</f>
        <v>48.943323468851048</v>
      </c>
      <c r="AX220" s="8">
        <f t="shared" si="187"/>
        <v>5</v>
      </c>
      <c r="AY220" s="4">
        <f t="shared" ref="AY220:AY228" si="205">$B$22</f>
        <v>12</v>
      </c>
      <c r="AZ220" s="8">
        <f t="shared" si="188"/>
        <v>1019.2</v>
      </c>
      <c r="BA220" s="4">
        <f t="shared" si="189"/>
        <v>0</v>
      </c>
      <c r="BB220" s="4">
        <f t="shared" si="190"/>
        <v>0</v>
      </c>
      <c r="BC220" s="4" t="str">
        <f t="shared" si="191"/>
        <v>G0</v>
      </c>
      <c r="BD220" s="4">
        <f t="shared" si="192"/>
        <v>0</v>
      </c>
      <c r="BE220" s="19">
        <f t="shared" ref="BE220:BE228" si="206">SQRT((K220-AJ220)*(K220-AJ220)+(L220-AK220)*(L220-AK220))</f>
        <v>49.726620553671324</v>
      </c>
      <c r="BF220" s="19">
        <f t="shared" si="193"/>
        <v>2567.1989752325298</v>
      </c>
      <c r="BG220" s="19">
        <f t="shared" si="194"/>
        <v>-173.73319414361731</v>
      </c>
      <c r="BH220" s="1" t="str">
        <f t="shared" ref="BH220:BH228" si="207">CONCATENATE(T220,",",U220,",",TEXT(V220,"0.0"),",",TEXT(W220,"0.0"),",",X220,",",Y220,",",TEXT(Z220,"0.0"),",",AA220,",",AB220,",",AC220,",",AD220)</f>
        <v>T,2601,285.2,50.1,5,12,1019.2,0,0,G0,0</v>
      </c>
      <c r="BI220" s="1" t="str">
        <f t="shared" ref="BI220:BI228" si="208">CONCATENATE(AT220,",",AU220,",",TEXT(AV220,"0.0"),",",TEXT(AW220,"0.0"),",",AX220,",",AY220,",",TEXT(AZ220,"0.0"),",",BA220,",",BB220,",",BC220,",",BD220)</f>
        <v>T,2602,285.2,48.9,5,12,1019.2,0,0,G0,0</v>
      </c>
      <c r="BJ220" s="1" t="str">
        <f t="shared" si="199"/>
        <v>T,2601,285.2,50.1,5,12,1019.2,0,0,G0,0|T,2602,285.2,48.9,5,12,1019.2,0,0,G0,0|</v>
      </c>
      <c r="BK220" s="1" t="str">
        <f t="shared" ref="BK220:BK228" si="209">CONCATENATE(TEXT(I220,"0.0"),",",TEXT(J220,"0.0"),",",TEXT($F$7,"0.0"),",",TEXT(N220,"0.0"),",",TEXT(0,"0.0"),",",TEXT($Q220,"0.0"),",",TEXT($P220,"0.0"),",",TEXT($Q220,"0.0"))</f>
        <v>285.2,49.5,5.0,6.0,0.0,132.4,3.0,132.4</v>
      </c>
      <c r="BR220" s="108"/>
      <c r="BS220" s="108"/>
    </row>
    <row r="221" spans="1:71" x14ac:dyDescent="0.2">
      <c r="A221" s="4">
        <f t="shared" si="196"/>
        <v>19.300000000000004</v>
      </c>
      <c r="B221" s="4">
        <f t="shared" ref="B221:B228" si="210">A221/$B$17</f>
        <v>193.00000000000003</v>
      </c>
      <c r="C221" s="4">
        <f t="shared" ref="C221:C228" si="211">IF(B221-INT(B221+0.001)&gt;0.001,0,1)</f>
        <v>1</v>
      </c>
      <c r="D221" s="4">
        <v>1</v>
      </c>
      <c r="E221" s="4">
        <f t="shared" ref="E221:E228" si="212">$A221+$B$21</f>
        <v>19.300000000000004</v>
      </c>
      <c r="F221" s="19">
        <f t="shared" ref="F221:F228" si="213">$B$7 + $B$10*E221</f>
        <v>285.8</v>
      </c>
      <c r="G221" s="19">
        <f t="shared" ref="G221:G228" si="214">$F$10*(F221-$B$7)/$B$10 + $D$10</f>
        <v>1.8600000000000008</v>
      </c>
      <c r="H221" s="19">
        <f t="shared" ref="H221:H228" si="215">$B$11*G221</f>
        <v>1.4880000000000007</v>
      </c>
      <c r="I221" s="19">
        <f t="shared" ref="I221:I228" si="216">F221</f>
        <v>285.8</v>
      </c>
      <c r="J221" s="19">
        <f t="shared" ref="J221:J228" si="217">$D$7 + $D$11*($A$13*H221 + $B$13*H221*H221 + $C$13*POWER(H221,3) + $D$13*POWER(H221,4) + $E$13*POWER(H221,5) + $F$13*POWER(H221,6) + $G$13*POWER(H221,7))</f>
        <v>49.685559269879505</v>
      </c>
      <c r="K221" s="19">
        <f t="shared" ref="K221:K228" si="218">$B$11*$F$10*L221/$B$10</f>
        <v>0.16000000000000003</v>
      </c>
      <c r="L221" s="19">
        <f t="shared" ref="L221:L228" si="219">$B$10</f>
        <v>6</v>
      </c>
      <c r="M221" s="19">
        <f t="shared" ref="M221:M228" si="220" xml:space="preserve"> $D$11*($A$13*K221 + $B$13*2*H221*K221 + $C$13*3*POWER(H221,2)*K221 + $D$13*4*POWER(H221,3)*K221 + $E$13*5*POWER(H221,4)*K221 + $F$13*6*POWER(H221,5)*K221 + $G$13*7*POWER(H221,6)*K221)</f>
        <v>2.6057049385822983</v>
      </c>
      <c r="N221" s="19">
        <f t="shared" ref="N221:N228" si="221">SQRT(L221*L221+M221*M221)</f>
        <v>6.5413835101568676</v>
      </c>
      <c r="O221" s="19">
        <f t="shared" ref="O221:O228" si="222">ATAN2(L221,M221)</f>
        <v>0.40970805707373509</v>
      </c>
      <c r="P221" s="19">
        <f t="shared" ref="P221:P228" si="223">O221/$H$12</f>
        <v>23.474542502830072</v>
      </c>
      <c r="Q221" s="19">
        <f t="shared" si="197"/>
        <v>132.52003495771925</v>
      </c>
      <c r="R221" s="19">
        <f t="shared" ref="R221:R228" si="224">$B$20*COS(O221)-$D$20*SIN(O221)</f>
        <v>-0.23900493843876261</v>
      </c>
      <c r="S221" s="19">
        <f t="shared" ref="S221:S228" si="225">$B$20*SIN(O221)+$D$20*COS(O221)</f>
        <v>0.55034229294311299</v>
      </c>
      <c r="T221" s="4" t="s">
        <v>0</v>
      </c>
      <c r="U221" s="4">
        <f t="shared" ref="U221:U228" si="226">$B$19</f>
        <v>2601</v>
      </c>
      <c r="V221" s="19">
        <f t="shared" si="200"/>
        <v>285.56099506156124</v>
      </c>
      <c r="W221" s="19">
        <f t="shared" si="201"/>
        <v>50.235901562822619</v>
      </c>
      <c r="X221" s="8">
        <f t="shared" ref="X221:X228" si="227">$F$7</f>
        <v>5</v>
      </c>
      <c r="Y221" s="4">
        <f t="shared" si="202"/>
        <v>12</v>
      </c>
      <c r="Z221" s="8">
        <f t="shared" ref="Z221:Z228" si="228">$B$5 + E221</f>
        <v>1019.3</v>
      </c>
      <c r="AA221" s="4">
        <f t="shared" ref="AA221:AA228" si="229">$J$19</f>
        <v>0</v>
      </c>
      <c r="AB221" s="4">
        <f t="shared" ref="AB221:AB228" si="230">$J$20</f>
        <v>0</v>
      </c>
      <c r="AC221" s="4" t="str">
        <f t="shared" ref="AC221:AC228" si="231">$J$21</f>
        <v>G0</v>
      </c>
      <c r="AD221" s="4">
        <f t="shared" ref="AD221:AD228" si="232">$J$22</f>
        <v>0</v>
      </c>
      <c r="AE221" s="4">
        <f t="shared" ref="AE221:AE228" si="233">$A221+$B$21</f>
        <v>19.300000000000004</v>
      </c>
      <c r="AF221" s="19">
        <f t="shared" ref="AF221:AF228" si="234">$B$7 + $B$10*AE221</f>
        <v>285.8</v>
      </c>
      <c r="AG221" s="19">
        <f t="shared" ref="AG221:AG228" si="235">$F$10*(AF221-$B$7)/$B$10 + $D$10</f>
        <v>1.8600000000000008</v>
      </c>
      <c r="AH221" s="19">
        <f t="shared" ref="AH221:AH228" si="236">$B$11*AG221</f>
        <v>1.4880000000000007</v>
      </c>
      <c r="AI221" s="19">
        <f t="shared" ref="AI221:AI228" si="237">AF221</f>
        <v>285.8</v>
      </c>
      <c r="AJ221" s="19">
        <f t="shared" ref="AJ221:AJ228" si="238">$D$7 + $D$11*($A$13*AH221 + $B$13*AH221*AH221 + $C$13*POWER(AH221,3) + $D$13*POWER(AH221,4) + $E$13*POWER(AH221,5) + $F$13*POWER(AH221,6) + $G$13*POWER(AH221,7))</f>
        <v>49.685559269879505</v>
      </c>
      <c r="AK221" s="19">
        <f t="shared" ref="AK221:AK228" si="239">$B$11*$F$10*AL221/$B$10</f>
        <v>0.16000000000000003</v>
      </c>
      <c r="AL221" s="19">
        <f t="shared" ref="AL221:AL228" si="240">$B$10</f>
        <v>6</v>
      </c>
      <c r="AM221" s="19">
        <f t="shared" ref="AM221:AM228" si="241" xml:space="preserve"> $D$11*($A$13*AK221 + $B$13*2*AH221*AK221 + $C$13*3*POWER(AH221,2)*AK221 + $D$13*4*POWER(AH221,3)*AK221 + $E$13*5*POWER(AH221,4)*AK221 + $F$13*6*POWER(AH221,5)*AK221 + $G$13*7*POWER(AH221,6)*AK221)</f>
        <v>2.6057049385822983</v>
      </c>
      <c r="AN221" s="19">
        <f t="shared" ref="AN221:AN228" si="242">SQRT(AL221*AL221+AM221*AM221)</f>
        <v>6.5413835101568676</v>
      </c>
      <c r="AO221" s="19">
        <f t="shared" ref="AO221:AO228" si="243">ATAN2(AL221,AM221)</f>
        <v>0.40970805707373509</v>
      </c>
      <c r="AP221" s="19">
        <f t="shared" ref="AP221:AP228" si="244">AO221/$H$12</f>
        <v>23.474542502830072</v>
      </c>
      <c r="AQ221" s="19">
        <f t="shared" si="198"/>
        <v>132.52003495771925</v>
      </c>
      <c r="AR221" s="19">
        <f t="shared" ref="AR221:AR228" si="245">$F$20*COS(AO221)-$H$20*SIN(AO221)</f>
        <v>0.23900493843876261</v>
      </c>
      <c r="AS221" s="19">
        <f t="shared" ref="AS221:AS228" si="246">$F$20*SIN(AO221)+$H$20*COS(AO221)</f>
        <v>-0.55034229294311299</v>
      </c>
      <c r="AT221" s="4" t="s">
        <v>0</v>
      </c>
      <c r="AU221" s="4">
        <f t="shared" ref="AU221:AU228" si="247">$F$19</f>
        <v>2602</v>
      </c>
      <c r="AV221" s="19">
        <f t="shared" si="203"/>
        <v>286.03900493843878</v>
      </c>
      <c r="AW221" s="19">
        <f t="shared" si="204"/>
        <v>49.135216976936391</v>
      </c>
      <c r="AX221" s="8">
        <f t="shared" ref="AX221:AX228" si="248">$F$7</f>
        <v>5</v>
      </c>
      <c r="AY221" s="4">
        <f t="shared" si="205"/>
        <v>12</v>
      </c>
      <c r="AZ221" s="8">
        <f t="shared" ref="AZ221:AZ228" si="249">$B$5 + AE221</f>
        <v>1019.3</v>
      </c>
      <c r="BA221" s="4">
        <f t="shared" ref="BA221:BA228" si="250">$J$19</f>
        <v>0</v>
      </c>
      <c r="BB221" s="4">
        <f t="shared" ref="BB221:BB228" si="251">$J$20</f>
        <v>0</v>
      </c>
      <c r="BC221" s="4" t="str">
        <f t="shared" ref="BC221:BC228" si="252">$J$21</f>
        <v>G0</v>
      </c>
      <c r="BD221" s="4">
        <f t="shared" ref="BD221:BD228" si="253">$J$22</f>
        <v>0</v>
      </c>
      <c r="BE221" s="19">
        <f t="shared" si="206"/>
        <v>49.868693796753369</v>
      </c>
      <c r="BF221" s="19">
        <f t="shared" ref="BF221:BF228" si="254">SQRT((W221-AU221)*(W221-AU221)+(X221-AV221)*(X221-AV221))</f>
        <v>2567.1935915255181</v>
      </c>
      <c r="BG221" s="19">
        <f t="shared" ref="BG221:BG228" si="255">ATAN2(W221-AU221,X221-AV221)/$H$12</f>
        <v>-173.71504882913345</v>
      </c>
      <c r="BH221" s="1" t="str">
        <f t="shared" si="207"/>
        <v>T,2601,285.6,50.2,5,12,1019.3,0,0,G0,0</v>
      </c>
      <c r="BI221" s="1" t="str">
        <f t="shared" si="208"/>
        <v>T,2602,286.0,49.1,5,12,1019.3,0,0,G0,0</v>
      </c>
      <c r="BJ221" s="1" t="str">
        <f t="shared" ref="BJ221:BJ228" si="256">IF(C221=1,CONCATENATE(BH221,$BH$25,BI221,$BH$25),"")</f>
        <v>T,2601,285.6,50.2,5,12,1019.3,0,0,G0,0|T,2602,286.0,49.1,5,12,1019.3,0,0,G0,0|</v>
      </c>
      <c r="BK221" s="1" t="str">
        <f t="shared" si="209"/>
        <v>285.8,49.7,5.0,6.5,0.0,132.5,23.5,132.5</v>
      </c>
      <c r="BR221" s="108"/>
      <c r="BS221" s="108"/>
    </row>
    <row r="222" spans="1:71" x14ac:dyDescent="0.2">
      <c r="A222" s="4">
        <f t="shared" ref="A222:A228" si="257">A221+$B$16</f>
        <v>19.400000000000006</v>
      </c>
      <c r="B222" s="4">
        <f t="shared" si="210"/>
        <v>194.00000000000006</v>
      </c>
      <c r="C222" s="4">
        <f t="shared" si="211"/>
        <v>1</v>
      </c>
      <c r="D222" s="4">
        <v>1</v>
      </c>
      <c r="E222" s="4">
        <f t="shared" si="212"/>
        <v>19.400000000000006</v>
      </c>
      <c r="F222" s="19">
        <f t="shared" si="213"/>
        <v>286.40000000000003</v>
      </c>
      <c r="G222" s="19">
        <f t="shared" si="214"/>
        <v>1.8800000000000012</v>
      </c>
      <c r="H222" s="19">
        <f t="shared" si="215"/>
        <v>1.5040000000000011</v>
      </c>
      <c r="I222" s="19">
        <f t="shared" si="216"/>
        <v>286.40000000000003</v>
      </c>
      <c r="J222" s="19">
        <f t="shared" si="217"/>
        <v>50.075965095032771</v>
      </c>
      <c r="K222" s="19">
        <f t="shared" si="218"/>
        <v>0.16000000000000003</v>
      </c>
      <c r="L222" s="19">
        <f t="shared" si="219"/>
        <v>6</v>
      </c>
      <c r="M222" s="19">
        <f t="shared" si="220"/>
        <v>5.2663096433890333</v>
      </c>
      <c r="N222" s="19">
        <f t="shared" si="221"/>
        <v>7.9833587705960154</v>
      </c>
      <c r="O222" s="19">
        <f t="shared" si="222"/>
        <v>0.72036748061202194</v>
      </c>
      <c r="P222" s="19">
        <f t="shared" si="223"/>
        <v>41.274016337541013</v>
      </c>
      <c r="Q222" s="19">
        <f t="shared" ref="Q222:Q228" si="258">Q221+ SQRT( (J222-J221)* (J222-J221) + (K222-K221)* (K222-K221))</f>
        <v>132.91044078287251</v>
      </c>
      <c r="R222" s="19">
        <f t="shared" si="224"/>
        <v>-0.39579654088344557</v>
      </c>
      <c r="S222" s="19">
        <f t="shared" si="225"/>
        <v>0.45093802038051634</v>
      </c>
      <c r="T222" s="4" t="s">
        <v>0</v>
      </c>
      <c r="U222" s="4">
        <f t="shared" si="226"/>
        <v>2601</v>
      </c>
      <c r="V222" s="19">
        <f t="shared" si="200"/>
        <v>286.00420345911658</v>
      </c>
      <c r="W222" s="19">
        <f t="shared" si="201"/>
        <v>50.52690311541329</v>
      </c>
      <c r="X222" s="8">
        <f t="shared" si="227"/>
        <v>5</v>
      </c>
      <c r="Y222" s="4">
        <f t="shared" si="202"/>
        <v>12</v>
      </c>
      <c r="Z222" s="8">
        <f t="shared" si="228"/>
        <v>1019.4</v>
      </c>
      <c r="AA222" s="4">
        <f t="shared" si="229"/>
        <v>0</v>
      </c>
      <c r="AB222" s="4">
        <f t="shared" si="230"/>
        <v>0</v>
      </c>
      <c r="AC222" s="4" t="str">
        <f t="shared" si="231"/>
        <v>G0</v>
      </c>
      <c r="AD222" s="4">
        <f t="shared" si="232"/>
        <v>0</v>
      </c>
      <c r="AE222" s="4">
        <f t="shared" si="233"/>
        <v>19.400000000000006</v>
      </c>
      <c r="AF222" s="19">
        <f t="shared" si="234"/>
        <v>286.40000000000003</v>
      </c>
      <c r="AG222" s="19">
        <f t="shared" si="235"/>
        <v>1.8800000000000012</v>
      </c>
      <c r="AH222" s="19">
        <f t="shared" si="236"/>
        <v>1.5040000000000011</v>
      </c>
      <c r="AI222" s="19">
        <f t="shared" si="237"/>
        <v>286.40000000000003</v>
      </c>
      <c r="AJ222" s="19">
        <f t="shared" si="238"/>
        <v>50.075965095032771</v>
      </c>
      <c r="AK222" s="19">
        <f t="shared" si="239"/>
        <v>0.16000000000000003</v>
      </c>
      <c r="AL222" s="19">
        <f t="shared" si="240"/>
        <v>6</v>
      </c>
      <c r="AM222" s="19">
        <f t="shared" si="241"/>
        <v>5.2663096433890333</v>
      </c>
      <c r="AN222" s="19">
        <f t="shared" si="242"/>
        <v>7.9833587705960154</v>
      </c>
      <c r="AO222" s="19">
        <f t="shared" si="243"/>
        <v>0.72036748061202194</v>
      </c>
      <c r="AP222" s="19">
        <f t="shared" si="244"/>
        <v>41.274016337541013</v>
      </c>
      <c r="AQ222" s="19">
        <f t="shared" ref="AQ222:AQ228" si="259">AQ221+ SQRT( (AJ222-AJ221)* (AJ222-AJ221) + (AK222-AK221)* (AK222-AK221))</f>
        <v>132.91044078287251</v>
      </c>
      <c r="AR222" s="19">
        <f t="shared" si="245"/>
        <v>0.39579654088344557</v>
      </c>
      <c r="AS222" s="19">
        <f t="shared" si="246"/>
        <v>-0.45093802038051634</v>
      </c>
      <c r="AT222" s="4" t="s">
        <v>0</v>
      </c>
      <c r="AU222" s="4">
        <f t="shared" si="247"/>
        <v>2602</v>
      </c>
      <c r="AV222" s="19">
        <f t="shared" si="203"/>
        <v>286.79579654088349</v>
      </c>
      <c r="AW222" s="19">
        <f t="shared" si="204"/>
        <v>49.625027074652252</v>
      </c>
      <c r="AX222" s="8">
        <f t="shared" si="248"/>
        <v>5</v>
      </c>
      <c r="AY222" s="4">
        <f t="shared" si="205"/>
        <v>12</v>
      </c>
      <c r="AZ222" s="8">
        <f t="shared" si="249"/>
        <v>1019.4</v>
      </c>
      <c r="BA222" s="4">
        <f t="shared" si="250"/>
        <v>0</v>
      </c>
      <c r="BB222" s="4">
        <f t="shared" si="251"/>
        <v>0</v>
      </c>
      <c r="BC222" s="4" t="str">
        <f t="shared" si="252"/>
        <v>G0</v>
      </c>
      <c r="BD222" s="4">
        <f t="shared" si="253"/>
        <v>0</v>
      </c>
      <c r="BE222" s="19">
        <f t="shared" si="206"/>
        <v>50.256434129059834</v>
      </c>
      <c r="BF222" s="19">
        <f t="shared" si="254"/>
        <v>2566.9873071509201</v>
      </c>
      <c r="BG222" s="19">
        <f t="shared" si="255"/>
        <v>-173.69754752720283</v>
      </c>
      <c r="BH222" s="1" t="str">
        <f t="shared" si="207"/>
        <v>T,2601,286.0,50.5,5,12,1019.4,0,0,G0,0</v>
      </c>
      <c r="BI222" s="1" t="str">
        <f t="shared" si="208"/>
        <v>T,2602,286.8,49.6,5,12,1019.4,0,0,G0,0</v>
      </c>
      <c r="BJ222" s="1" t="str">
        <f t="shared" si="256"/>
        <v>T,2601,286.0,50.5,5,12,1019.4,0,0,G0,0|T,2602,286.8,49.6,5,12,1019.4,0,0,G0,0|</v>
      </c>
      <c r="BK222" s="1" t="str">
        <f t="shared" si="209"/>
        <v>286.4,50.1,5.0,8.0,0.0,132.9,41.3,132.9</v>
      </c>
      <c r="BR222" s="108"/>
      <c r="BS222" s="108"/>
    </row>
    <row r="223" spans="1:71" x14ac:dyDescent="0.2">
      <c r="A223" s="4">
        <f t="shared" si="257"/>
        <v>19.500000000000007</v>
      </c>
      <c r="B223" s="4">
        <f t="shared" si="210"/>
        <v>195.00000000000006</v>
      </c>
      <c r="C223" s="4">
        <f t="shared" si="211"/>
        <v>1</v>
      </c>
      <c r="D223" s="4">
        <v>1</v>
      </c>
      <c r="E223" s="4">
        <f t="shared" si="212"/>
        <v>19.500000000000007</v>
      </c>
      <c r="F223" s="19">
        <f t="shared" si="213"/>
        <v>287.00000000000006</v>
      </c>
      <c r="G223" s="19">
        <f t="shared" si="214"/>
        <v>1.9000000000000021</v>
      </c>
      <c r="H223" s="19">
        <f t="shared" si="215"/>
        <v>1.5200000000000018</v>
      </c>
      <c r="I223" s="19">
        <f t="shared" si="216"/>
        <v>287.00000000000006</v>
      </c>
      <c r="J223" s="19">
        <f t="shared" si="217"/>
        <v>50.752066789212321</v>
      </c>
      <c r="K223" s="19">
        <f t="shared" si="218"/>
        <v>0.16000000000000003</v>
      </c>
      <c r="L223" s="19">
        <f t="shared" si="219"/>
        <v>6</v>
      </c>
      <c r="M223" s="19">
        <f t="shared" si="220"/>
        <v>8.3243212872093331</v>
      </c>
      <c r="N223" s="19">
        <f t="shared" si="221"/>
        <v>10.261302300034165</v>
      </c>
      <c r="O223" s="19">
        <f t="shared" si="222"/>
        <v>0.94626010490283685</v>
      </c>
      <c r="P223" s="19">
        <f t="shared" si="223"/>
        <v>54.216710332539087</v>
      </c>
      <c r="Q223" s="19">
        <f t="shared" si="258"/>
        <v>133.58654247705206</v>
      </c>
      <c r="R223" s="19">
        <f t="shared" si="224"/>
        <v>-0.48674063255196859</v>
      </c>
      <c r="S223" s="19">
        <f t="shared" si="225"/>
        <v>0.35083266185306844</v>
      </c>
      <c r="T223" s="4" t="s">
        <v>0</v>
      </c>
      <c r="U223" s="4">
        <f t="shared" si="226"/>
        <v>2601</v>
      </c>
      <c r="V223" s="19">
        <f t="shared" si="200"/>
        <v>286.51325936744809</v>
      </c>
      <c r="W223" s="19">
        <f t="shared" si="201"/>
        <v>51.10289945106539</v>
      </c>
      <c r="X223" s="8">
        <f t="shared" si="227"/>
        <v>5</v>
      </c>
      <c r="Y223" s="4">
        <f t="shared" si="202"/>
        <v>12</v>
      </c>
      <c r="Z223" s="8">
        <f t="shared" si="228"/>
        <v>1019.5</v>
      </c>
      <c r="AA223" s="4">
        <f t="shared" si="229"/>
        <v>0</v>
      </c>
      <c r="AB223" s="4">
        <f t="shared" si="230"/>
        <v>0</v>
      </c>
      <c r="AC223" s="4" t="str">
        <f t="shared" si="231"/>
        <v>G0</v>
      </c>
      <c r="AD223" s="4">
        <f t="shared" si="232"/>
        <v>0</v>
      </c>
      <c r="AE223" s="4">
        <f t="shared" si="233"/>
        <v>19.500000000000007</v>
      </c>
      <c r="AF223" s="19">
        <f t="shared" si="234"/>
        <v>287.00000000000006</v>
      </c>
      <c r="AG223" s="19">
        <f t="shared" si="235"/>
        <v>1.9000000000000021</v>
      </c>
      <c r="AH223" s="19">
        <f t="shared" si="236"/>
        <v>1.5200000000000018</v>
      </c>
      <c r="AI223" s="19">
        <f t="shared" si="237"/>
        <v>287.00000000000006</v>
      </c>
      <c r="AJ223" s="19">
        <f t="shared" si="238"/>
        <v>50.752066789212321</v>
      </c>
      <c r="AK223" s="19">
        <f t="shared" si="239"/>
        <v>0.16000000000000003</v>
      </c>
      <c r="AL223" s="19">
        <f t="shared" si="240"/>
        <v>6</v>
      </c>
      <c r="AM223" s="19">
        <f t="shared" si="241"/>
        <v>8.3243212872093331</v>
      </c>
      <c r="AN223" s="19">
        <f t="shared" si="242"/>
        <v>10.261302300034165</v>
      </c>
      <c r="AO223" s="19">
        <f t="shared" si="243"/>
        <v>0.94626010490283685</v>
      </c>
      <c r="AP223" s="19">
        <f t="shared" si="244"/>
        <v>54.216710332539087</v>
      </c>
      <c r="AQ223" s="19">
        <f t="shared" si="259"/>
        <v>133.58654247705206</v>
      </c>
      <c r="AR223" s="19">
        <f t="shared" si="245"/>
        <v>0.48674063255196859</v>
      </c>
      <c r="AS223" s="19">
        <f t="shared" si="246"/>
        <v>-0.35083266185306844</v>
      </c>
      <c r="AT223" s="4" t="s">
        <v>0</v>
      </c>
      <c r="AU223" s="4">
        <f t="shared" si="247"/>
        <v>2602</v>
      </c>
      <c r="AV223" s="19">
        <f t="shared" si="203"/>
        <v>287.48674063255203</v>
      </c>
      <c r="AW223" s="19">
        <f t="shared" si="204"/>
        <v>50.401234127359253</v>
      </c>
      <c r="AX223" s="8">
        <f t="shared" si="248"/>
        <v>5</v>
      </c>
      <c r="AY223" s="4">
        <f t="shared" si="205"/>
        <v>12</v>
      </c>
      <c r="AZ223" s="8">
        <f t="shared" si="249"/>
        <v>1019.5</v>
      </c>
      <c r="BA223" s="4">
        <f t="shared" si="250"/>
        <v>0</v>
      </c>
      <c r="BB223" s="4">
        <f t="shared" si="251"/>
        <v>0</v>
      </c>
      <c r="BC223" s="4" t="str">
        <f t="shared" si="252"/>
        <v>G0</v>
      </c>
      <c r="BD223" s="4">
        <f t="shared" si="253"/>
        <v>0</v>
      </c>
      <c r="BE223" s="19">
        <f t="shared" si="206"/>
        <v>50.928016081564778</v>
      </c>
      <c r="BF223" s="19">
        <f t="shared" si="254"/>
        <v>2566.4907512442287</v>
      </c>
      <c r="BG223" s="19">
        <f t="shared" si="255"/>
        <v>-173.68080412244908</v>
      </c>
      <c r="BH223" s="1" t="str">
        <f t="shared" si="207"/>
        <v>T,2601,286.5,51.1,5,12,1019.5,0,0,G0,0</v>
      </c>
      <c r="BI223" s="1" t="str">
        <f t="shared" si="208"/>
        <v>T,2602,287.5,50.4,5,12,1019.5,0,0,G0,0</v>
      </c>
      <c r="BJ223" s="1" t="str">
        <f t="shared" si="256"/>
        <v>T,2601,286.5,51.1,5,12,1019.5,0,0,G0,0|T,2602,287.5,50.4,5,12,1019.5,0,0,G0,0|</v>
      </c>
      <c r="BK223" s="1" t="str">
        <f t="shared" si="209"/>
        <v>287.0,50.8,5.0,10.3,0.0,133.6,54.2,133.6</v>
      </c>
      <c r="BR223" s="108"/>
      <c r="BS223" s="108"/>
    </row>
    <row r="224" spans="1:71" x14ac:dyDescent="0.2">
      <c r="A224" s="4">
        <f t="shared" si="257"/>
        <v>19.600000000000009</v>
      </c>
      <c r="B224" s="4">
        <f t="shared" si="210"/>
        <v>196.00000000000009</v>
      </c>
      <c r="C224" s="4">
        <f t="shared" si="211"/>
        <v>1</v>
      </c>
      <c r="D224" s="4">
        <v>1</v>
      </c>
      <c r="E224" s="4">
        <f t="shared" si="212"/>
        <v>19.600000000000009</v>
      </c>
      <c r="F224" s="19">
        <f t="shared" si="213"/>
        <v>287.60000000000002</v>
      </c>
      <c r="G224" s="19">
        <f t="shared" si="214"/>
        <v>1.9200000000000013</v>
      </c>
      <c r="H224" s="19">
        <f t="shared" si="215"/>
        <v>1.5360000000000011</v>
      </c>
      <c r="I224" s="19">
        <f t="shared" si="216"/>
        <v>287.60000000000002</v>
      </c>
      <c r="J224" s="19">
        <f t="shared" si="217"/>
        <v>51.755034486751306</v>
      </c>
      <c r="K224" s="19">
        <f t="shared" si="218"/>
        <v>0.16000000000000003</v>
      </c>
      <c r="L224" s="19">
        <f t="shared" si="219"/>
        <v>6</v>
      </c>
      <c r="M224" s="19">
        <f t="shared" si="220"/>
        <v>11.808527116273101</v>
      </c>
      <c r="N224" s="19">
        <f t="shared" si="221"/>
        <v>13.245426103216049</v>
      </c>
      <c r="O224" s="19">
        <f t="shared" si="222"/>
        <v>1.10068385418159</v>
      </c>
      <c r="P224" s="19">
        <f t="shared" si="223"/>
        <v>63.064539422798035</v>
      </c>
      <c r="Q224" s="19">
        <f t="shared" si="258"/>
        <v>134.58951017459106</v>
      </c>
      <c r="R224" s="19">
        <f t="shared" si="224"/>
        <v>-0.534910407151308</v>
      </c>
      <c r="S224" s="19">
        <f t="shared" si="225"/>
        <v>0.27179193571778737</v>
      </c>
      <c r="T224" s="4" t="s">
        <v>0</v>
      </c>
      <c r="U224" s="4">
        <f t="shared" si="226"/>
        <v>2601</v>
      </c>
      <c r="V224" s="19">
        <f t="shared" si="200"/>
        <v>287.06508959284872</v>
      </c>
      <c r="W224" s="19">
        <f t="shared" si="201"/>
        <v>52.026826422469092</v>
      </c>
      <c r="X224" s="8">
        <f t="shared" si="227"/>
        <v>5</v>
      </c>
      <c r="Y224" s="4">
        <f t="shared" si="202"/>
        <v>12</v>
      </c>
      <c r="Z224" s="8">
        <f t="shared" si="228"/>
        <v>1019.6</v>
      </c>
      <c r="AA224" s="4">
        <f t="shared" si="229"/>
        <v>0</v>
      </c>
      <c r="AB224" s="4">
        <f t="shared" si="230"/>
        <v>0</v>
      </c>
      <c r="AC224" s="4" t="str">
        <f t="shared" si="231"/>
        <v>G0</v>
      </c>
      <c r="AD224" s="4">
        <f t="shared" si="232"/>
        <v>0</v>
      </c>
      <c r="AE224" s="4">
        <f t="shared" si="233"/>
        <v>19.600000000000009</v>
      </c>
      <c r="AF224" s="19">
        <f t="shared" si="234"/>
        <v>287.60000000000002</v>
      </c>
      <c r="AG224" s="19">
        <f t="shared" si="235"/>
        <v>1.9200000000000013</v>
      </c>
      <c r="AH224" s="19">
        <f t="shared" si="236"/>
        <v>1.5360000000000011</v>
      </c>
      <c r="AI224" s="19">
        <f t="shared" si="237"/>
        <v>287.60000000000002</v>
      </c>
      <c r="AJ224" s="19">
        <f t="shared" si="238"/>
        <v>51.755034486751306</v>
      </c>
      <c r="AK224" s="19">
        <f t="shared" si="239"/>
        <v>0.16000000000000003</v>
      </c>
      <c r="AL224" s="19">
        <f t="shared" si="240"/>
        <v>6</v>
      </c>
      <c r="AM224" s="19">
        <f t="shared" si="241"/>
        <v>11.808527116273101</v>
      </c>
      <c r="AN224" s="19">
        <f t="shared" si="242"/>
        <v>13.245426103216049</v>
      </c>
      <c r="AO224" s="19">
        <f t="shared" si="243"/>
        <v>1.10068385418159</v>
      </c>
      <c r="AP224" s="19">
        <f t="shared" si="244"/>
        <v>63.064539422798035</v>
      </c>
      <c r="AQ224" s="19">
        <f t="shared" si="259"/>
        <v>134.58951017459106</v>
      </c>
      <c r="AR224" s="19">
        <f t="shared" si="245"/>
        <v>0.534910407151308</v>
      </c>
      <c r="AS224" s="19">
        <f t="shared" si="246"/>
        <v>-0.27179193571778737</v>
      </c>
      <c r="AT224" s="4" t="s">
        <v>0</v>
      </c>
      <c r="AU224" s="4">
        <f t="shared" si="247"/>
        <v>2602</v>
      </c>
      <c r="AV224" s="19">
        <f t="shared" si="203"/>
        <v>288.13491040715132</v>
      </c>
      <c r="AW224" s="19">
        <f t="shared" si="204"/>
        <v>51.48324255103352</v>
      </c>
      <c r="AX224" s="8">
        <f t="shared" si="248"/>
        <v>5</v>
      </c>
      <c r="AY224" s="4">
        <f t="shared" si="205"/>
        <v>12</v>
      </c>
      <c r="AZ224" s="8">
        <f t="shared" si="249"/>
        <v>1019.6</v>
      </c>
      <c r="BA224" s="4">
        <f t="shared" si="250"/>
        <v>0</v>
      </c>
      <c r="BB224" s="4">
        <f t="shared" si="251"/>
        <v>0</v>
      </c>
      <c r="BC224" s="4" t="str">
        <f t="shared" si="252"/>
        <v>G0</v>
      </c>
      <c r="BD224" s="4">
        <f t="shared" si="253"/>
        <v>0</v>
      </c>
      <c r="BE224" s="19">
        <f t="shared" si="206"/>
        <v>51.924495025845523</v>
      </c>
      <c r="BF224" s="19">
        <f t="shared" si="254"/>
        <v>2565.6438886673905</v>
      </c>
      <c r="BG224" s="19">
        <f t="shared" si="255"/>
        <v>-173.6641461608256</v>
      </c>
      <c r="BH224" s="1" t="str">
        <f t="shared" si="207"/>
        <v>T,2601,287.1,52.0,5,12,1019.6,0,0,G0,0</v>
      </c>
      <c r="BI224" s="1" t="str">
        <f t="shared" si="208"/>
        <v>T,2602,288.1,51.5,5,12,1019.6,0,0,G0,0</v>
      </c>
      <c r="BJ224" s="1" t="str">
        <f t="shared" si="256"/>
        <v>T,2601,287.1,52.0,5,12,1019.6,0,0,G0,0|T,2602,288.1,51.5,5,12,1019.6,0,0,G0,0|</v>
      </c>
      <c r="BK224" s="1" t="str">
        <f t="shared" si="209"/>
        <v>287.6,51.8,5.0,13.2,0.0,134.6,63.1,134.6</v>
      </c>
      <c r="BR224" s="108"/>
      <c r="BS224" s="108"/>
    </row>
    <row r="225" spans="1:71" x14ac:dyDescent="0.2">
      <c r="A225" s="4">
        <f t="shared" si="257"/>
        <v>19.70000000000001</v>
      </c>
      <c r="B225" s="4">
        <f t="shared" si="210"/>
        <v>197.00000000000009</v>
      </c>
      <c r="C225" s="4">
        <f t="shared" si="211"/>
        <v>1</v>
      </c>
      <c r="D225" s="4">
        <v>1</v>
      </c>
      <c r="E225" s="4">
        <f t="shared" si="212"/>
        <v>19.70000000000001</v>
      </c>
      <c r="F225" s="19">
        <f t="shared" si="213"/>
        <v>288.20000000000005</v>
      </c>
      <c r="G225" s="19">
        <f t="shared" si="214"/>
        <v>1.9400000000000017</v>
      </c>
      <c r="H225" s="19">
        <f t="shared" si="215"/>
        <v>1.5520000000000014</v>
      </c>
      <c r="I225" s="19">
        <f t="shared" si="216"/>
        <v>288.20000000000005</v>
      </c>
      <c r="J225" s="19">
        <f t="shared" si="217"/>
        <v>53.128977048156344</v>
      </c>
      <c r="K225" s="19">
        <f t="shared" si="218"/>
        <v>0.16000000000000003</v>
      </c>
      <c r="L225" s="19">
        <f t="shared" si="219"/>
        <v>6</v>
      </c>
      <c r="M225" s="19">
        <f t="shared" si="220"/>
        <v>15.748919120451967</v>
      </c>
      <c r="N225" s="19">
        <f t="shared" si="221"/>
        <v>16.853143726395309</v>
      </c>
      <c r="O225" s="19">
        <f t="shared" si="222"/>
        <v>1.2067945384578458</v>
      </c>
      <c r="P225" s="19">
        <f t="shared" si="223"/>
        <v>69.144233793072672</v>
      </c>
      <c r="Q225" s="19">
        <f t="shared" si="258"/>
        <v>135.9634527359961</v>
      </c>
      <c r="R225" s="19">
        <f t="shared" si="224"/>
        <v>-0.56068776399691256</v>
      </c>
      <c r="S225" s="19">
        <f t="shared" si="225"/>
        <v>0.21360999813712486</v>
      </c>
      <c r="T225" s="4" t="s">
        <v>0</v>
      </c>
      <c r="U225" s="4">
        <f t="shared" si="226"/>
        <v>2601</v>
      </c>
      <c r="V225" s="19">
        <f t="shared" si="200"/>
        <v>287.63931223600315</v>
      </c>
      <c r="W225" s="19">
        <f t="shared" si="201"/>
        <v>53.342587046293467</v>
      </c>
      <c r="X225" s="8">
        <f t="shared" si="227"/>
        <v>5</v>
      </c>
      <c r="Y225" s="4">
        <f t="shared" si="202"/>
        <v>12</v>
      </c>
      <c r="Z225" s="8">
        <f t="shared" si="228"/>
        <v>1019.7</v>
      </c>
      <c r="AA225" s="4">
        <f t="shared" si="229"/>
        <v>0</v>
      </c>
      <c r="AB225" s="4">
        <f t="shared" si="230"/>
        <v>0</v>
      </c>
      <c r="AC225" s="4" t="str">
        <f t="shared" si="231"/>
        <v>G0</v>
      </c>
      <c r="AD225" s="4">
        <f t="shared" si="232"/>
        <v>0</v>
      </c>
      <c r="AE225" s="4">
        <f t="shared" si="233"/>
        <v>19.70000000000001</v>
      </c>
      <c r="AF225" s="19">
        <f t="shared" si="234"/>
        <v>288.20000000000005</v>
      </c>
      <c r="AG225" s="19">
        <f t="shared" si="235"/>
        <v>1.9400000000000017</v>
      </c>
      <c r="AH225" s="19">
        <f t="shared" si="236"/>
        <v>1.5520000000000014</v>
      </c>
      <c r="AI225" s="19">
        <f t="shared" si="237"/>
        <v>288.20000000000005</v>
      </c>
      <c r="AJ225" s="19">
        <f t="shared" si="238"/>
        <v>53.128977048156344</v>
      </c>
      <c r="AK225" s="19">
        <f t="shared" si="239"/>
        <v>0.16000000000000003</v>
      </c>
      <c r="AL225" s="19">
        <f t="shared" si="240"/>
        <v>6</v>
      </c>
      <c r="AM225" s="19">
        <f t="shared" si="241"/>
        <v>15.748919120451967</v>
      </c>
      <c r="AN225" s="19">
        <f t="shared" si="242"/>
        <v>16.853143726395309</v>
      </c>
      <c r="AO225" s="19">
        <f t="shared" si="243"/>
        <v>1.2067945384578458</v>
      </c>
      <c r="AP225" s="19">
        <f t="shared" si="244"/>
        <v>69.144233793072672</v>
      </c>
      <c r="AQ225" s="19">
        <f t="shared" si="259"/>
        <v>135.9634527359961</v>
      </c>
      <c r="AR225" s="19">
        <f t="shared" si="245"/>
        <v>0.56068776399691256</v>
      </c>
      <c r="AS225" s="19">
        <f t="shared" si="246"/>
        <v>-0.21360999813712486</v>
      </c>
      <c r="AT225" s="4" t="s">
        <v>0</v>
      </c>
      <c r="AU225" s="4">
        <f t="shared" si="247"/>
        <v>2602</v>
      </c>
      <c r="AV225" s="19">
        <f t="shared" si="203"/>
        <v>288.76068776399694</v>
      </c>
      <c r="AW225" s="19">
        <f t="shared" si="204"/>
        <v>52.915367050019221</v>
      </c>
      <c r="AX225" s="8">
        <f t="shared" si="248"/>
        <v>5</v>
      </c>
      <c r="AY225" s="4">
        <f t="shared" si="205"/>
        <v>12</v>
      </c>
      <c r="AZ225" s="8">
        <f t="shared" si="249"/>
        <v>1019.7</v>
      </c>
      <c r="BA225" s="4">
        <f t="shared" si="250"/>
        <v>0</v>
      </c>
      <c r="BB225" s="4">
        <f t="shared" si="251"/>
        <v>0</v>
      </c>
      <c r="BC225" s="4" t="str">
        <f t="shared" si="252"/>
        <v>G0</v>
      </c>
      <c r="BD225" s="4">
        <f t="shared" si="253"/>
        <v>0</v>
      </c>
      <c r="BE225" s="19">
        <f t="shared" si="206"/>
        <v>53.289943981281439</v>
      </c>
      <c r="BF225" s="19">
        <f t="shared" si="254"/>
        <v>2564.4053377974742</v>
      </c>
      <c r="BG225" s="19">
        <f t="shared" si="255"/>
        <v>-173.64700577611416</v>
      </c>
      <c r="BH225" s="1" t="str">
        <f t="shared" si="207"/>
        <v>T,2601,287.6,53.3,5,12,1019.7,0,0,G0,0</v>
      </c>
      <c r="BI225" s="1" t="str">
        <f t="shared" si="208"/>
        <v>T,2602,288.8,52.9,5,12,1019.7,0,0,G0,0</v>
      </c>
      <c r="BJ225" s="1" t="str">
        <f t="shared" si="256"/>
        <v>T,2601,287.6,53.3,5,12,1019.7,0,0,G0,0|T,2602,288.8,52.9,5,12,1019.7,0,0,G0,0|</v>
      </c>
      <c r="BK225" s="1" t="str">
        <f t="shared" si="209"/>
        <v>288.2,53.1,5.0,16.9,0.0,136.0,69.1,136.0</v>
      </c>
      <c r="BR225" s="108"/>
      <c r="BS225" s="108"/>
    </row>
    <row r="226" spans="1:71" x14ac:dyDescent="0.2">
      <c r="A226" s="4">
        <f t="shared" si="257"/>
        <v>19.800000000000011</v>
      </c>
      <c r="B226" s="4">
        <f t="shared" si="210"/>
        <v>198.00000000000011</v>
      </c>
      <c r="C226" s="4">
        <f t="shared" si="211"/>
        <v>1</v>
      </c>
      <c r="D226" s="4">
        <v>1</v>
      </c>
      <c r="E226" s="4">
        <f t="shared" si="212"/>
        <v>19.800000000000011</v>
      </c>
      <c r="F226" s="19">
        <f t="shared" si="213"/>
        <v>288.80000000000007</v>
      </c>
      <c r="G226" s="19">
        <f t="shared" si="214"/>
        <v>1.9600000000000026</v>
      </c>
      <c r="H226" s="19">
        <f t="shared" si="215"/>
        <v>1.5680000000000023</v>
      </c>
      <c r="I226" s="19">
        <f t="shared" si="216"/>
        <v>288.80000000000007</v>
      </c>
      <c r="J226" s="19">
        <f t="shared" si="217"/>
        <v>54.921063953226216</v>
      </c>
      <c r="K226" s="19">
        <f t="shared" si="218"/>
        <v>0.16000000000000003</v>
      </c>
      <c r="L226" s="19">
        <f t="shared" si="219"/>
        <v>6</v>
      </c>
      <c r="M226" s="19">
        <f t="shared" si="220"/>
        <v>20.176722457997116</v>
      </c>
      <c r="N226" s="19">
        <f t="shared" si="221"/>
        <v>21.049943685127644</v>
      </c>
      <c r="O226" s="19">
        <f t="shared" si="222"/>
        <v>1.2817519318299122</v>
      </c>
      <c r="P226" s="19">
        <f t="shared" si="223"/>
        <v>73.438976076593974</v>
      </c>
      <c r="Q226" s="19">
        <f t="shared" si="258"/>
        <v>137.75553964106598</v>
      </c>
      <c r="R226" s="19">
        <f t="shared" si="224"/>
        <v>-0.5751100171993101</v>
      </c>
      <c r="S226" s="19">
        <f t="shared" si="225"/>
        <v>0.17102183520535963</v>
      </c>
      <c r="T226" s="4" t="s">
        <v>0</v>
      </c>
      <c r="U226" s="4">
        <f t="shared" si="226"/>
        <v>2601</v>
      </c>
      <c r="V226" s="19">
        <f t="shared" si="200"/>
        <v>288.22488998280073</v>
      </c>
      <c r="W226" s="19">
        <f t="shared" si="201"/>
        <v>55.092085788431575</v>
      </c>
      <c r="X226" s="8">
        <f t="shared" si="227"/>
        <v>5</v>
      </c>
      <c r="Y226" s="4">
        <f t="shared" si="202"/>
        <v>12</v>
      </c>
      <c r="Z226" s="8">
        <f t="shared" si="228"/>
        <v>1019.8</v>
      </c>
      <c r="AA226" s="4">
        <f t="shared" si="229"/>
        <v>0</v>
      </c>
      <c r="AB226" s="4">
        <f t="shared" si="230"/>
        <v>0</v>
      </c>
      <c r="AC226" s="4" t="str">
        <f t="shared" si="231"/>
        <v>G0</v>
      </c>
      <c r="AD226" s="4">
        <f t="shared" si="232"/>
        <v>0</v>
      </c>
      <c r="AE226" s="4">
        <f t="shared" si="233"/>
        <v>19.800000000000011</v>
      </c>
      <c r="AF226" s="19">
        <f t="shared" si="234"/>
        <v>288.80000000000007</v>
      </c>
      <c r="AG226" s="19">
        <f t="shared" si="235"/>
        <v>1.9600000000000026</v>
      </c>
      <c r="AH226" s="19">
        <f t="shared" si="236"/>
        <v>1.5680000000000023</v>
      </c>
      <c r="AI226" s="19">
        <f t="shared" si="237"/>
        <v>288.80000000000007</v>
      </c>
      <c r="AJ226" s="19">
        <f t="shared" si="238"/>
        <v>54.921063953226216</v>
      </c>
      <c r="AK226" s="19">
        <f t="shared" si="239"/>
        <v>0.16000000000000003</v>
      </c>
      <c r="AL226" s="19">
        <f t="shared" si="240"/>
        <v>6</v>
      </c>
      <c r="AM226" s="19">
        <f t="shared" si="241"/>
        <v>20.176722457997116</v>
      </c>
      <c r="AN226" s="19">
        <f t="shared" si="242"/>
        <v>21.049943685127644</v>
      </c>
      <c r="AO226" s="19">
        <f t="shared" si="243"/>
        <v>1.2817519318299122</v>
      </c>
      <c r="AP226" s="19">
        <f t="shared" si="244"/>
        <v>73.438976076593974</v>
      </c>
      <c r="AQ226" s="19">
        <f t="shared" si="259"/>
        <v>137.75553964106598</v>
      </c>
      <c r="AR226" s="19">
        <f t="shared" si="245"/>
        <v>0.5751100171993101</v>
      </c>
      <c r="AS226" s="19">
        <f t="shared" si="246"/>
        <v>-0.17102183520535963</v>
      </c>
      <c r="AT226" s="4" t="s">
        <v>0</v>
      </c>
      <c r="AU226" s="4">
        <f t="shared" si="247"/>
        <v>2602</v>
      </c>
      <c r="AV226" s="19">
        <f t="shared" si="203"/>
        <v>289.3751100171994</v>
      </c>
      <c r="AW226" s="19">
        <f t="shared" si="204"/>
        <v>54.750042118020858</v>
      </c>
      <c r="AX226" s="8">
        <f t="shared" si="248"/>
        <v>5</v>
      </c>
      <c r="AY226" s="4">
        <f t="shared" si="205"/>
        <v>12</v>
      </c>
      <c r="AZ226" s="8">
        <f t="shared" si="249"/>
        <v>1019.8</v>
      </c>
      <c r="BA226" s="4">
        <f t="shared" si="250"/>
        <v>0</v>
      </c>
      <c r="BB226" s="4">
        <f t="shared" si="251"/>
        <v>0</v>
      </c>
      <c r="BC226" s="4" t="str">
        <f t="shared" si="252"/>
        <v>G0</v>
      </c>
      <c r="BD226" s="4">
        <f t="shared" si="253"/>
        <v>0</v>
      </c>
      <c r="BE226" s="19">
        <f t="shared" si="206"/>
        <v>55.071587277736349</v>
      </c>
      <c r="BF226" s="19">
        <f t="shared" si="254"/>
        <v>2562.7346968952552</v>
      </c>
      <c r="BG226" s="19">
        <f t="shared" si="255"/>
        <v>-173.62902521334556</v>
      </c>
      <c r="BH226" s="1" t="str">
        <f t="shared" si="207"/>
        <v>T,2601,288.2,55.1,5,12,1019.8,0,0,G0,0</v>
      </c>
      <c r="BI226" s="1" t="str">
        <f t="shared" si="208"/>
        <v>T,2602,289.4,54.8,5,12,1019.8,0,0,G0,0</v>
      </c>
      <c r="BJ226" s="1" t="str">
        <f t="shared" si="256"/>
        <v>T,2601,288.2,55.1,5,12,1019.8,0,0,G0,0|T,2602,289.4,54.8,5,12,1019.8,0,0,G0,0|</v>
      </c>
      <c r="BK226" s="1" t="str">
        <f t="shared" si="209"/>
        <v>288.8,54.9,5.0,21.0,0.0,137.8,73.4,137.8</v>
      </c>
      <c r="BR226" s="108"/>
      <c r="BS226" s="108"/>
    </row>
    <row r="227" spans="1:71" x14ac:dyDescent="0.2">
      <c r="A227" s="4">
        <f t="shared" si="257"/>
        <v>19.900000000000013</v>
      </c>
      <c r="B227" s="4">
        <f t="shared" si="210"/>
        <v>199.00000000000011</v>
      </c>
      <c r="C227" s="4">
        <f t="shared" si="211"/>
        <v>1</v>
      </c>
      <c r="D227" s="4">
        <v>1</v>
      </c>
      <c r="E227" s="4">
        <f t="shared" si="212"/>
        <v>19.900000000000013</v>
      </c>
      <c r="F227" s="19">
        <f t="shared" si="213"/>
        <v>289.40000000000009</v>
      </c>
      <c r="G227" s="19">
        <f t="shared" si="214"/>
        <v>1.9800000000000035</v>
      </c>
      <c r="H227" s="19">
        <f t="shared" si="215"/>
        <v>1.584000000000003</v>
      </c>
      <c r="I227" s="19">
        <f t="shared" si="216"/>
        <v>289.40000000000009</v>
      </c>
      <c r="J227" s="19">
        <f t="shared" si="217"/>
        <v>57.181650051529232</v>
      </c>
      <c r="K227" s="19">
        <f t="shared" si="218"/>
        <v>0.16000000000000003</v>
      </c>
      <c r="L227" s="19">
        <f t="shared" si="219"/>
        <v>6</v>
      </c>
      <c r="M227" s="19">
        <f t="shared" si="220"/>
        <v>25.124424177917565</v>
      </c>
      <c r="N227" s="19">
        <f t="shared" si="221"/>
        <v>25.830925075806491</v>
      </c>
      <c r="O227" s="19">
        <f t="shared" si="222"/>
        <v>1.3363754732119606</v>
      </c>
      <c r="P227" s="19">
        <f t="shared" si="223"/>
        <v>76.56867445984355</v>
      </c>
      <c r="Q227" s="19">
        <f t="shared" si="258"/>
        <v>140.01612573936899</v>
      </c>
      <c r="R227" s="19">
        <f t="shared" si="224"/>
        <v>-0.58358941704606671</v>
      </c>
      <c r="S227" s="19">
        <f t="shared" si="225"/>
        <v>0.1393678309791466</v>
      </c>
      <c r="T227" s="4" t="s">
        <v>0</v>
      </c>
      <c r="U227" s="4">
        <f t="shared" si="226"/>
        <v>2601</v>
      </c>
      <c r="V227" s="19">
        <f t="shared" si="200"/>
        <v>288.81641058295401</v>
      </c>
      <c r="W227" s="19">
        <f t="shared" si="201"/>
        <v>57.321017882508379</v>
      </c>
      <c r="X227" s="8">
        <f t="shared" si="227"/>
        <v>5</v>
      </c>
      <c r="Y227" s="4">
        <f t="shared" si="202"/>
        <v>12</v>
      </c>
      <c r="Z227" s="8">
        <f t="shared" si="228"/>
        <v>1019.9</v>
      </c>
      <c r="AA227" s="4">
        <f t="shared" si="229"/>
        <v>0</v>
      </c>
      <c r="AB227" s="4">
        <f t="shared" si="230"/>
        <v>0</v>
      </c>
      <c r="AC227" s="4" t="str">
        <f t="shared" si="231"/>
        <v>G0</v>
      </c>
      <c r="AD227" s="4">
        <f t="shared" si="232"/>
        <v>0</v>
      </c>
      <c r="AE227" s="4">
        <f t="shared" si="233"/>
        <v>19.900000000000013</v>
      </c>
      <c r="AF227" s="19">
        <f t="shared" si="234"/>
        <v>289.40000000000009</v>
      </c>
      <c r="AG227" s="19">
        <f t="shared" si="235"/>
        <v>1.9800000000000035</v>
      </c>
      <c r="AH227" s="19">
        <f t="shared" si="236"/>
        <v>1.584000000000003</v>
      </c>
      <c r="AI227" s="19">
        <f t="shared" si="237"/>
        <v>289.40000000000009</v>
      </c>
      <c r="AJ227" s="19">
        <f t="shared" si="238"/>
        <v>57.181650051529232</v>
      </c>
      <c r="AK227" s="19">
        <f t="shared" si="239"/>
        <v>0.16000000000000003</v>
      </c>
      <c r="AL227" s="19">
        <f t="shared" si="240"/>
        <v>6</v>
      </c>
      <c r="AM227" s="19">
        <f t="shared" si="241"/>
        <v>25.124424177917565</v>
      </c>
      <c r="AN227" s="19">
        <f t="shared" si="242"/>
        <v>25.830925075806491</v>
      </c>
      <c r="AO227" s="19">
        <f t="shared" si="243"/>
        <v>1.3363754732119606</v>
      </c>
      <c r="AP227" s="19">
        <f t="shared" si="244"/>
        <v>76.56867445984355</v>
      </c>
      <c r="AQ227" s="19">
        <f t="shared" si="259"/>
        <v>140.01612573936899</v>
      </c>
      <c r="AR227" s="19">
        <f t="shared" si="245"/>
        <v>0.58358941704606671</v>
      </c>
      <c r="AS227" s="19">
        <f t="shared" si="246"/>
        <v>-0.1393678309791466</v>
      </c>
      <c r="AT227" s="4" t="s">
        <v>0</v>
      </c>
      <c r="AU227" s="4">
        <f t="shared" si="247"/>
        <v>2602</v>
      </c>
      <c r="AV227" s="19">
        <f t="shared" si="203"/>
        <v>289.98358941704618</v>
      </c>
      <c r="AW227" s="19">
        <f t="shared" si="204"/>
        <v>57.042282220550085</v>
      </c>
      <c r="AX227" s="8">
        <f t="shared" si="248"/>
        <v>5</v>
      </c>
      <c r="AY227" s="4">
        <f t="shared" si="205"/>
        <v>12</v>
      </c>
      <c r="AZ227" s="8">
        <f t="shared" si="249"/>
        <v>1019.9</v>
      </c>
      <c r="BA227" s="4">
        <f t="shared" si="250"/>
        <v>0</v>
      </c>
      <c r="BB227" s="4">
        <f t="shared" si="251"/>
        <v>0</v>
      </c>
      <c r="BC227" s="4" t="str">
        <f t="shared" si="252"/>
        <v>G0</v>
      </c>
      <c r="BD227" s="4">
        <f t="shared" si="253"/>
        <v>0</v>
      </c>
      <c r="BE227" s="19">
        <f t="shared" si="206"/>
        <v>57.319928250121386</v>
      </c>
      <c r="BF227" s="19">
        <f t="shared" si="254"/>
        <v>2560.5871920845689</v>
      </c>
      <c r="BG227" s="19">
        <f t="shared" si="255"/>
        <v>-173.60995957823619</v>
      </c>
      <c r="BH227" s="1" t="str">
        <f t="shared" si="207"/>
        <v>T,2601,288.8,57.3,5,12,1019.9,0,0,G0,0</v>
      </c>
      <c r="BI227" s="1" t="str">
        <f t="shared" si="208"/>
        <v>T,2602,290.0,57.0,5,12,1019.9,0,0,G0,0</v>
      </c>
      <c r="BJ227" s="1" t="str">
        <f t="shared" si="256"/>
        <v>T,2601,288.8,57.3,5,12,1019.9,0,0,G0,0|T,2602,290.0,57.0,5,12,1019.9,0,0,G0,0|</v>
      </c>
      <c r="BK227" s="1" t="str">
        <f t="shared" si="209"/>
        <v>289.4,57.2,5.0,25.8,0.0,140.0,76.6,140.0</v>
      </c>
      <c r="BR227" s="108"/>
      <c r="BS227" s="108"/>
    </row>
    <row r="228" spans="1:71" x14ac:dyDescent="0.2">
      <c r="A228" s="4">
        <f t="shared" si="257"/>
        <v>20.000000000000014</v>
      </c>
      <c r="B228" s="4">
        <f t="shared" si="210"/>
        <v>200.00000000000014</v>
      </c>
      <c r="C228" s="4">
        <f t="shared" si="211"/>
        <v>1</v>
      </c>
      <c r="D228" s="4">
        <v>1</v>
      </c>
      <c r="E228" s="4">
        <f t="shared" si="212"/>
        <v>20.000000000000014</v>
      </c>
      <c r="F228" s="19">
        <f t="shared" si="213"/>
        <v>290.00000000000011</v>
      </c>
      <c r="G228" s="19">
        <f t="shared" si="214"/>
        <v>2.0000000000000044</v>
      </c>
      <c r="H228" s="19">
        <f t="shared" si="215"/>
        <v>1.6000000000000036</v>
      </c>
      <c r="I228" s="19">
        <f t="shared" si="216"/>
        <v>290.00000000000011</v>
      </c>
      <c r="J228" s="19">
        <f t="shared" si="217"/>
        <v>59.96440320000054</v>
      </c>
      <c r="K228" s="19">
        <f t="shared" si="218"/>
        <v>0.16000000000000003</v>
      </c>
      <c r="L228" s="19">
        <f t="shared" si="219"/>
        <v>6</v>
      </c>
      <c r="M228" s="19">
        <f t="shared" si="220"/>
        <v>30.625802240001345</v>
      </c>
      <c r="N228" s="19">
        <f t="shared" si="221"/>
        <v>31.208007992239288</v>
      </c>
      <c r="O228" s="19">
        <f t="shared" si="222"/>
        <v>1.3773334188801443</v>
      </c>
      <c r="P228" s="19">
        <f t="shared" si="223"/>
        <v>78.915391884156605</v>
      </c>
      <c r="Q228" s="19">
        <f t="shared" si="258"/>
        <v>142.79887888784029</v>
      </c>
      <c r="R228" s="19">
        <f t="shared" si="224"/>
        <v>-0.58880660850158595</v>
      </c>
      <c r="S228" s="19">
        <f t="shared" si="225"/>
        <v>0.11535500762801762</v>
      </c>
      <c r="T228" s="4" t="s">
        <v>0</v>
      </c>
      <c r="U228" s="4">
        <f t="shared" si="226"/>
        <v>2601</v>
      </c>
      <c r="V228" s="19">
        <f t="shared" si="200"/>
        <v>289.4111933914985</v>
      </c>
      <c r="W228" s="19">
        <f t="shared" si="201"/>
        <v>60.079758207628558</v>
      </c>
      <c r="X228" s="8">
        <f t="shared" si="227"/>
        <v>5</v>
      </c>
      <c r="Y228" s="4">
        <f t="shared" si="202"/>
        <v>12</v>
      </c>
      <c r="Z228" s="8">
        <f t="shared" si="228"/>
        <v>1020</v>
      </c>
      <c r="AA228" s="4">
        <f t="shared" si="229"/>
        <v>0</v>
      </c>
      <c r="AB228" s="4">
        <f t="shared" si="230"/>
        <v>0</v>
      </c>
      <c r="AC228" s="4" t="str">
        <f t="shared" si="231"/>
        <v>G0</v>
      </c>
      <c r="AD228" s="4">
        <f t="shared" si="232"/>
        <v>0</v>
      </c>
      <c r="AE228" s="4">
        <f t="shared" si="233"/>
        <v>20.000000000000014</v>
      </c>
      <c r="AF228" s="19">
        <f t="shared" si="234"/>
        <v>290.00000000000011</v>
      </c>
      <c r="AG228" s="19">
        <f t="shared" si="235"/>
        <v>2.0000000000000044</v>
      </c>
      <c r="AH228" s="19">
        <f t="shared" si="236"/>
        <v>1.6000000000000036</v>
      </c>
      <c r="AI228" s="19">
        <f t="shared" si="237"/>
        <v>290.00000000000011</v>
      </c>
      <c r="AJ228" s="19">
        <f t="shared" si="238"/>
        <v>59.96440320000054</v>
      </c>
      <c r="AK228" s="19">
        <f t="shared" si="239"/>
        <v>0.16000000000000003</v>
      </c>
      <c r="AL228" s="19">
        <f t="shared" si="240"/>
        <v>6</v>
      </c>
      <c r="AM228" s="19">
        <f t="shared" si="241"/>
        <v>30.625802240001345</v>
      </c>
      <c r="AN228" s="19">
        <f t="shared" si="242"/>
        <v>31.208007992239288</v>
      </c>
      <c r="AO228" s="19">
        <f t="shared" si="243"/>
        <v>1.3773334188801443</v>
      </c>
      <c r="AP228" s="19">
        <f t="shared" si="244"/>
        <v>78.915391884156605</v>
      </c>
      <c r="AQ228" s="19">
        <f t="shared" si="259"/>
        <v>142.79887888784029</v>
      </c>
      <c r="AR228" s="19">
        <f t="shared" si="245"/>
        <v>0.58880660850158595</v>
      </c>
      <c r="AS228" s="19">
        <f t="shared" si="246"/>
        <v>-0.11535500762801762</v>
      </c>
      <c r="AT228" s="4" t="s">
        <v>0</v>
      </c>
      <c r="AU228" s="4">
        <f t="shared" si="247"/>
        <v>2602</v>
      </c>
      <c r="AV228" s="19">
        <f t="shared" si="203"/>
        <v>290.58880660850173</v>
      </c>
      <c r="AW228" s="19">
        <f t="shared" si="204"/>
        <v>59.849048192372521</v>
      </c>
      <c r="AX228" s="8">
        <f t="shared" si="248"/>
        <v>5</v>
      </c>
      <c r="AY228" s="4">
        <f t="shared" si="205"/>
        <v>12</v>
      </c>
      <c r="AZ228" s="8">
        <f t="shared" si="249"/>
        <v>1020</v>
      </c>
      <c r="BA228" s="4">
        <f t="shared" si="250"/>
        <v>0</v>
      </c>
      <c r="BB228" s="4">
        <f t="shared" si="251"/>
        <v>0</v>
      </c>
      <c r="BC228" s="4" t="str">
        <f t="shared" si="252"/>
        <v>G0</v>
      </c>
      <c r="BD228" s="4">
        <f t="shared" si="253"/>
        <v>0</v>
      </c>
      <c r="BE228" s="19">
        <f t="shared" si="206"/>
        <v>60.088869535948461</v>
      </c>
      <c r="BF228" s="19">
        <f t="shared" si="254"/>
        <v>2557.9131107396624</v>
      </c>
      <c r="BG228" s="19">
        <f t="shared" si="255"/>
        <v>-173.58960982628531</v>
      </c>
      <c r="BH228" s="1" t="str">
        <f t="shared" si="207"/>
        <v>T,2601,289.4,60.1,5,12,1020.0,0,0,G0,0</v>
      </c>
      <c r="BI228" s="1" t="str">
        <f t="shared" si="208"/>
        <v>T,2602,290.6,59.8,5,12,1020.0,0,0,G0,0</v>
      </c>
      <c r="BJ228" s="1" t="str">
        <f t="shared" si="256"/>
        <v>T,2601,289.4,60.1,5,12,1020.0,0,0,G0,0|T,2602,290.6,59.8,5,12,1020.0,0,0,G0,0|</v>
      </c>
      <c r="BK228" s="1" t="str">
        <f t="shared" si="209"/>
        <v>290.0,60.0,5.0,31.2,0.0,142.8,78.9,142.8</v>
      </c>
      <c r="BR228" s="108"/>
      <c r="BS228" s="108"/>
    </row>
    <row r="229" spans="1:71" x14ac:dyDescent="0.2">
      <c r="E229" s="108"/>
      <c r="F229" s="108"/>
      <c r="G229" s="108"/>
      <c r="H229" s="108"/>
      <c r="I229" s="108"/>
      <c r="BM229" s="1"/>
      <c r="BN229" s="1"/>
      <c r="BO229" s="1"/>
      <c r="BP229" s="1"/>
      <c r="BQ229" s="1"/>
    </row>
    <row r="230" spans="1:71" x14ac:dyDescent="0.2">
      <c r="J230" s="1"/>
      <c r="BR230" s="108"/>
    </row>
    <row r="231" spans="1:71" x14ac:dyDescent="0.2">
      <c r="J231" s="1"/>
      <c r="BR231" s="108"/>
    </row>
    <row r="232" spans="1:71" x14ac:dyDescent="0.2">
      <c r="J232" s="1"/>
      <c r="BR232" s="108"/>
    </row>
    <row r="233" spans="1:71" x14ac:dyDescent="0.2">
      <c r="J233" s="1"/>
      <c r="BR233" s="108"/>
    </row>
    <row r="234" spans="1:71" x14ac:dyDescent="0.2">
      <c r="J234" s="1"/>
      <c r="BR234" s="10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opLeftCell="A15" workbookViewId="0">
      <selection activeCell="A28" sqref="A28"/>
    </sheetView>
  </sheetViews>
  <sheetFormatPr defaultRowHeight="14.4" x14ac:dyDescent="0.3"/>
  <cols>
    <col min="1" max="1" width="9.33203125" style="1" customWidth="1"/>
  </cols>
  <sheetData>
    <row r="1" spans="1:6" x14ac:dyDescent="0.3">
      <c r="A1" s="15" t="s">
        <v>144</v>
      </c>
    </row>
    <row r="13" spans="1:6" x14ac:dyDescent="0.3">
      <c r="A13" s="119" t="s">
        <v>126</v>
      </c>
    </row>
    <row r="14" spans="1:6" x14ac:dyDescent="0.3">
      <c r="A14" s="137" t="s">
        <v>110</v>
      </c>
      <c r="B14" s="137" t="s">
        <v>116</v>
      </c>
      <c r="C14" s="137" t="s">
        <v>117</v>
      </c>
      <c r="D14" s="137" t="s">
        <v>118</v>
      </c>
      <c r="E14" s="137" t="s">
        <v>119</v>
      </c>
    </row>
    <row r="15" spans="1:6" x14ac:dyDescent="0.3">
      <c r="A15" s="138">
        <v>1</v>
      </c>
      <c r="B15" s="138">
        <v>1</v>
      </c>
      <c r="C15" s="138">
        <v>1</v>
      </c>
      <c r="D15" s="138">
        <v>1</v>
      </c>
      <c r="E15" s="138">
        <v>1</v>
      </c>
      <c r="F15" s="157">
        <v>1</v>
      </c>
    </row>
    <row r="16" spans="1:6" x14ac:dyDescent="0.3">
      <c r="A16" s="136"/>
      <c r="B16" s="136"/>
      <c r="C16" s="136"/>
      <c r="D16" s="136"/>
      <c r="E16" s="136"/>
    </row>
    <row r="17" spans="1:5" x14ac:dyDescent="0.3">
      <c r="A17" s="136"/>
      <c r="B17" s="136"/>
      <c r="C17" s="136"/>
      <c r="D17" s="136"/>
      <c r="E17" s="136"/>
    </row>
    <row r="27" spans="1:5" x14ac:dyDescent="0.3">
      <c r="A27" s="139" t="s">
        <v>127</v>
      </c>
    </row>
    <row r="28" spans="1:5" x14ac:dyDescent="0.3">
      <c r="A28" s="1" t="str">
        <f>CONCATENATE( IF($A$15, ent_line!BJ28, ""), IF($B$15, ent_line_mp!BJ28, ""),  IF($C$15, ent_diag!BJ28, ""), IF($D$15, ent_accel!BJ28, ""), IF($E$15, ent_circle!BJ28, ""), IF($F$15, ent_poly!BJ28, "") )</f>
        <v>T,2101,10.0,150.6,5,12,1000.0,0,0,G0,0|T,2102,10.0,149.4,5,12,1000.0,0,0,G0,0|T,2201,100.0,140.6,5,12,1000.0,0,0,G0,0|T,2202,100.0,139.4,5,12,1000.0,0,0,G0,0|T,2301,9.7,30.5,5,12,1000.0,0,0,G0,0|T,2302,11.1,29.9,5,12,1000.1,0,0,G0,0|T,2401,9.7,10.5,5,12,1000.0,0,0,G0,0|T,2402,10.3,9.5,5,12,1000.1,0,0,G0,0|T,2501,40.0,80.6,5,12,1000.0,0,0,G0,0|T,2502,41.0,79.4,5,12,1000.1,0,0,G0,0|T,2601,169.4,10.2,5,12,1000.0,0,0,G0,0|T,2602,170.6,9.9,5,12,1000.0,0,0,G0,0|</v>
      </c>
    </row>
    <row r="29" spans="1:5" x14ac:dyDescent="0.3">
      <c r="A29" s="1" t="str">
        <f>CONCATENATE( IF($A$15, ent_line!BJ29, ""), IF($B$15, ent_line_mp!BJ29, ""),  IF($C$15, ent_diag!BJ29, ""), IF($D$15, ent_accel!BJ29, ""), IF($E$15, ent_circle!BJ29, ""), IF($F$15, ent_poly!BJ29, "") )</f>
        <v>T,2101,10.9,150.6,5,12,1000.1,0,0,G0,0|T,2102,10.9,149.4,5,12,1000.1,0,0,G0,0|T,2201,100.9,140.6,5,12,1000.1,0,0,G0,0|T,2202,100.9,139.4,5,12,1000.1,0,0,G0,0|T,2601,170.0,13.0,5,12,1000.1,0,0,G0,0|T,2602,171.2,12.7,5,12,1000.1,0,0,G0,0|</v>
      </c>
    </row>
    <row r="30" spans="1:5" x14ac:dyDescent="0.3">
      <c r="A30" s="1" t="str">
        <f>CONCATENATE( IF($A$15, ent_line!BJ30, ""), IF($B$15, ent_line_mp!BJ30, ""),  IF($C$15, ent_diag!BJ30, ""), IF($D$15, ent_accel!BJ30, ""), IF($E$15, ent_circle!BJ30, ""), IF($F$15, ent_poly!BJ30, "") )</f>
        <v>T,2101,11.8,150.6,5,12,1000.2,0,0,G0,0|T,2102,11.8,149.4,5,12,1000.2,0,0,G0,0|T,2201,101.8,140.6,5,12,1000.2,0,0,G0,0|T,2202,101.8,139.4,5,12,1000.2,0,0,G0,0|T,2301,11.3,31.4,5,12,1000.2,0,0,G0,0|T,2302,12.6,30.8,5,12,1000.3,0,0,G0,0|T,2401,9.7,10.5,5,12,1000.2,0,0,G0,0|T,2402,10.4,9.5,5,12,1000.3,0,0,G0,0|T,2501,41.8,80.7,5,12,1000.2,0,0,G0,0|T,2502,42.9,79.5,5,12,1000.3,0,0,G0,0|T,2601,170.6,15.2,5,12,1000.2,0,0,G0,0|T,2602,171.8,14.9,5,12,1000.2,0,0,G0,0|</v>
      </c>
    </row>
    <row r="31" spans="1:5" x14ac:dyDescent="0.3">
      <c r="A31" s="1" t="str">
        <f>CONCATENATE( IF($A$15, ent_line!BJ31, ""), IF($B$15, ent_line_mp!BJ31, ""),  IF($C$15, ent_diag!BJ31, ""), IF($D$15, ent_accel!BJ31, ""), IF($E$15, ent_circle!BJ31, ""), IF($F$15, ent_poly!BJ31, "") )</f>
        <v>T,2101,12.7,150.6,5,12,1000.3,0,0,G0,0|T,2102,12.7,149.4,5,12,1000.3,0,0,G0,0|T,2201,102.7,140.6,5,12,1000.3,0,0,G0,0|T,2202,102.7,139.4,5,12,1000.3,0,0,G0,0|T,2601,171.2,17.1,5,12,1000.3,0,0,G0,0|T,2602,172.4,16.7,5,12,1000.3,0,0,G0,0|</v>
      </c>
    </row>
    <row r="32" spans="1:5" x14ac:dyDescent="0.3">
      <c r="A32" s="1" t="str">
        <f>CONCATENATE( IF($A$15, ent_line!BJ32, ""), IF($B$15, ent_line_mp!BJ32, ""),  IF($C$15, ent_diag!BJ32, ""), IF($D$15, ent_accel!BJ32, ""), IF($E$15, ent_circle!BJ32, ""), IF($F$15, ent_poly!BJ32, "") )</f>
        <v>T,2101,13.6,150.6,5,12,1000.4,0,0,G0,0|T,2102,13.6,149.4,5,12,1000.4,0,0,G0,0|T,2201,103.6,140.6,5,12,1000.4,0,0,G0,0|T,2202,103.6,139.4,5,12,1000.4,0,0,G0,0|T,2301,12.8,32.3,5,12,1000.4,0,0,G0,0|T,2302,14.2,31.7,5,12,1000.5,0,0,G0,0|T,2401,9.8,10.6,5,12,1000.4,0,0,G0,0|T,2402,10.5,9.6,5,12,1000.5,0,0,G0,0|T,2501,43.7,80.8,5,12,1000.4,0,0,G0,0|T,2502,44.8,79.8,5,12,1000.5,0,0,G0,0|T,2601,171.9,18.5,5,12,1000.4,0,0,G0,0|T,2602,172.9,18.0,5,12,1000.4,0,0,G0,0|</v>
      </c>
    </row>
    <row r="33" spans="1:1" x14ac:dyDescent="0.3">
      <c r="A33" s="1" t="str">
        <f>CONCATENATE( IF($A$15, ent_line!BJ33, ""), IF($B$15, ent_line_mp!BJ33, ""),  IF($C$15, ent_diag!BJ33, ""), IF($D$15, ent_accel!BJ33, ""), IF($E$15, ent_circle!BJ33, ""), IF($F$15, ent_poly!BJ33, "") )</f>
        <v>T,2101,14.5,150.6,5,12,1000.5,0,0,G0,0|T,2102,14.5,149.4,5,12,1000.5,0,0,G0,0|T,2201,104.5,140.6,5,12,1000.5,0,0,G0,0|T,2202,104.5,139.4,5,12,1000.5,0,0,G0,0|T,2601,172.5,19.6,5,12,1000.5,0,0,G0,0|T,2602,173.5,18.9,5,12,1000.5,0,0,G0,0|</v>
      </c>
    </row>
    <row r="34" spans="1:1" x14ac:dyDescent="0.3">
      <c r="A34" s="1" t="str">
        <f>CONCATENATE( IF($A$15, ent_line!BJ34, ""), IF($B$15, ent_line_mp!BJ34, ""),  IF($C$15, ent_diag!BJ34, ""), IF($D$15, ent_accel!BJ34, ""), IF($E$15, ent_circle!BJ34, ""), IF($F$15, ent_poly!BJ34, "") )</f>
        <v>T,2101,15.4,150.6,5,12,1000.6,0,0,G0,0|T,2102,15.4,149.4,5,12,1000.6,0,0,G0,0|T,2201,105.4,140.6,5,12,1000.6,0,0,G0,0|T,2202,105.4,139.4,5,12,1000.6,0,0,G0,0|T,2301,14.4,33.2,5,12,1000.6,0,0,G0,0|T,2302,15.8,32.6,5,12,1000.7,0,0,G0,0|T,2401,9.9,10.7,5,12,1000.6,0,0,G0,0|T,2402,10.6,9.7,5,12,1000.7,0,0,G0,0|T,2501,45.5,81.1,5,12,1000.6,0,0,G0,0|T,2502,46.7,80.1,5,12,1000.7,0,0,G0,0|T,2601,173.2,20.4,5,12,1000.6,0,0,G0,0|T,2602,174.0,19.5,5,12,1000.6,0,0,G0,0|</v>
      </c>
    </row>
    <row r="35" spans="1:1" x14ac:dyDescent="0.3">
      <c r="A35" s="1" t="str">
        <f>CONCATENATE( IF($A$15, ent_line!BJ35, ""), IF($B$15, ent_line_mp!BJ35, ""),  IF($C$15, ent_diag!BJ35, ""), IF($D$15, ent_accel!BJ35, ""), IF($E$15, ent_circle!BJ35, ""), IF($F$15, ent_poly!BJ35, "") )</f>
        <v>T,2101,16.3,150.6,5,12,1000.7,0,0,G0,0|T,2102,16.3,149.4,5,12,1000.7,0,0,G0,0|T,2201,106.3,140.6,5,12,1000.7,0,0,G0,0|T,2202,106.3,139.4,5,12,1000.7,0,0,G0,0|T,2601,174.0,20.9,5,12,1000.7,0,0,G0,0|T,2602,174.4,19.8,5,12,1000.7,0,0,G0,0|</v>
      </c>
    </row>
    <row r="36" spans="1:1" x14ac:dyDescent="0.3">
      <c r="A36" s="1" t="str">
        <f>CONCATENATE( IF($A$15, ent_line!BJ36, ""), IF($B$15, ent_line_mp!BJ36, ""),  IF($C$15, ent_diag!BJ36, ""), IF($D$15, ent_accel!BJ36, ""), IF($E$15, ent_circle!BJ36, ""), IF($F$15, ent_poly!BJ36, "") )</f>
        <v>T,2101,17.2,150.6,5,12,1000.8,0,0,G0,0|T,2102,17.2,149.4,5,12,1000.8,0,0,G0,0|T,2201,107.2,140.6,5,12,1000.8,0,0,G0,0|T,2202,107.2,139.4,5,12,1000.8,0,0,G0,0|T,2301,15.9,34.1,5,12,1000.8,0,0,G0,0|T,2302,17.3,33.5,5,12,1000.9,0,0,G0,0|T,2401,10.1,10.8,5,12,1000.8,0,0,G0,0|T,2402,10.8,9.8,5,12,1000.9,0,0,G0,0|T,2501,47.3,81.5,5,12,1000.8,0,0,G0,0|T,2502,48.5,80.6,5,12,1000.9,0,0,G0,0|T,2601,174.8,21.1,5,12,1000.8,0,0,G0,0|T,2602,174.8,19.9,5,12,1000.8,0,0,G0,0|</v>
      </c>
    </row>
    <row r="37" spans="1:1" x14ac:dyDescent="0.3">
      <c r="A37" s="1" t="str">
        <f>CONCATENATE( IF($A$15, ent_line!BJ37, ""), IF($B$15, ent_line_mp!BJ37, ""),  IF($C$15, ent_diag!BJ37, ""), IF($D$15, ent_accel!BJ37, ""), IF($E$15, ent_circle!BJ37, ""), IF($F$15, ent_poly!BJ37, "") )</f>
        <v>T,2101,18.1,150.6,5,12,1000.9,0,0,G0,0|T,2102,18.1,149.4,5,12,1000.9,0,0,G0,0|T,2201,108.1,140.6,5,12,1000.9,0,0,G0,0|T,2202,108.1,139.4,5,12,1000.9,0,0,G0,0|T,2601,175.6,21.0,5,12,1000.9,0,0,G0,0|T,2602,175.2,19.8,5,12,1000.9,0,0,G0,0|</v>
      </c>
    </row>
    <row r="38" spans="1:1" x14ac:dyDescent="0.3">
      <c r="A38" s="1" t="str">
        <f>CONCATENATE( IF($A$15, ent_line!BJ38, ""), IF($B$15, ent_line_mp!BJ38, ""),  IF($C$15, ent_diag!BJ38, ""), IF($D$15, ent_accel!BJ38, ""), IF($E$15, ent_circle!BJ38, ""), IF($F$15, ent_poly!BJ38, "") )</f>
        <v>T,2101,19.0,150.6,5,12,1001.0,0,0,G0,0|T,2102,19.0,149.4,5,12,1001.0,0,0,G0,0|T,2201,109.0,140.6,5,12,1001.0,0,0,G0,0|T,2202,109.0,139.4,5,12,1001.0,0,0,G0,0|T,2301,17.5,35.0,5,12,1001.0,0,0,G0,0|T,2302,18.9,34.4,5,12,1001.1,0,0,G0,0|T,2401,10.4,10.9,5,12,1001.0,0,0,G0,0|T,2402,11.1,10.0,5,12,1001.1,0,0,G0,0|T,2501,49.1,82.0,5,12,1001.0,0,0,G0,0|T,2502,50.4,81.2,5,12,1001.1,0,0,G0,0|T,2601,176.3,20.7,5,12,1001.0,0,0,G0,0|T,2602,175.7,19.6,5,12,1001.0,0,0,G0,0|</v>
      </c>
    </row>
    <row r="39" spans="1:1" x14ac:dyDescent="0.3">
      <c r="A39" s="1" t="str">
        <f>CONCATENATE( IF($A$15, ent_line!BJ39, ""), IF($B$15, ent_line_mp!BJ39, ""),  IF($C$15, ent_diag!BJ39, ""), IF($D$15, ent_accel!BJ39, ""), IF($E$15, ent_circle!BJ39, ""), IF($F$15, ent_poly!BJ39, "") )</f>
        <v>T,2101,19.9,150.6,5,12,1001.1,0,0,G0,0|T,2102,19.9,149.4,5,12,1001.1,0,0,G0,0|T,2201,109.9,140.6,5,12,1001.1,0,0,G0,0|T,2202,109.9,139.4,5,12,1001.1,0,0,G0,0|T,2601,177.0,20.2,5,12,1001.1,0,0,G0,0|T,2602,176.2,19.3,5,12,1001.1,0,0,G0,0|</v>
      </c>
    </row>
    <row r="40" spans="1:1" x14ac:dyDescent="0.3">
      <c r="A40" s="1" t="str">
        <f>CONCATENATE( IF($A$15, ent_line!BJ40, ""), IF($B$15, ent_line_mp!BJ40, ""),  IF($C$15, ent_diag!BJ40, ""), IF($D$15, ent_accel!BJ40, ""), IF($E$15, ent_circle!BJ40, ""), IF($F$15, ent_poly!BJ40, "") )</f>
        <v>T,2101,20.8,150.6,5,12,1001.2,0,0,G0,0|T,2102,20.8,149.4,5,12,1001.2,0,0,G0,0|T,2201,110.8,140.6,5,12,1001.2,0,0,G0,0|T,2202,110.8,139.4,5,12,1001.2,0,0,G0,0|T,2301,19.1,35.9,5,12,1001.2,0,0,G0,0|T,2302,20.4,35.3,5,12,1001.3,0,0,G0,0|T,2401,10.7,11.1,5,12,1001.2,0,0,G0,0|T,2402,11.4,10.1,5,12,1001.3,0,0,G0,0|T,2501,50.8,82.7,5,12,1001.2,0,0,G0,0|T,2502,52.2,81.9,5,12,1001.3,0,0,G0,0|T,2601,177.6,19.7,5,12,1001.2,0,0,G0,0|T,2602,176.8,18.8,5,12,1001.2,0,0,G0,0|</v>
      </c>
    </row>
    <row r="41" spans="1:1" x14ac:dyDescent="0.3">
      <c r="A41" s="1" t="str">
        <f>CONCATENATE( IF($A$15, ent_line!BJ41, ""), IF($B$15, ent_line_mp!BJ41, ""),  IF($C$15, ent_diag!BJ41, ""), IF($D$15, ent_accel!BJ41, ""), IF($E$15, ent_circle!BJ41, ""), IF($F$15, ent_poly!BJ41, "") )</f>
        <v>T,2101,21.7,150.6,5,12,1001.3,0,0,G0,0|T,2102,21.7,149.4,5,12,1001.3,0,0,G0,0|T,2201,111.7,140.6,5,12,1001.3,0,0,G0,0|T,2202,111.7,139.4,5,12,1001.3,0,0,G0,0|T,2601,178.2,19.0,5,12,1001.3,0,0,G0,0|T,2602,177.4,18.2,5,12,1001.3,0,0,G0,0|</v>
      </c>
    </row>
    <row r="42" spans="1:1" x14ac:dyDescent="0.3">
      <c r="A42" s="1" t="str">
        <f>CONCATENATE( IF($A$15, ent_line!BJ42, ""), IF($B$15, ent_line_mp!BJ42, ""),  IF($C$15, ent_diag!BJ42, ""), IF($D$15, ent_accel!BJ42, ""), IF($E$15, ent_circle!BJ42, ""), IF($F$15, ent_poly!BJ42, "") )</f>
        <v>T,2101,22.6,150.6,5,12,1001.4,0,0,G0,0|T,2102,22.6,149.4,5,12,1001.4,0,0,G0,0|T,2201,112.6,140.6,5,12,1001.4,0,0,G0,0|T,2202,112.6,139.4,5,12,1001.4,0,0,G0,0|T,2301,20.6,36.8,5,12,1001.4,0,0,G0,0|T,2302,22.0,36.2,5,12,1001.5,0,0,G0,0|T,2401,11.0,11.3,5,12,1001.4,0,0,G0,0|T,2402,11.8,10.3,5,12,1001.5,0,0,G0,0|T,2501,52.5,83.4,5,12,1001.4,0,0,G0,0|T,2502,53.9,82.7,5,12,1001.5,0,0,G0,0|T,2601,178.9,18.3,5,12,1001.4,0,0,G0,0|T,2602,177.9,17.6,5,12,1001.4,0,0,G0,0|</v>
      </c>
    </row>
    <row r="43" spans="1:1" x14ac:dyDescent="0.3">
      <c r="A43" s="1" t="str">
        <f>CONCATENATE( IF($A$15, ent_line!BJ43, ""), IF($B$15, ent_line_mp!BJ43, ""),  IF($C$15, ent_diag!BJ43, ""), IF($D$15, ent_accel!BJ43, ""), IF($E$15, ent_circle!BJ43, ""), IF($F$15, ent_poly!BJ43, "") )</f>
        <v>T,2101,23.5,150.6,5,12,1001.5,0,0,G0,0|T,2102,23.5,149.4,5,12,1001.5,0,0,G0,0|T,2201,113.5,140.6,5,12,1001.5,0,0,G0,0|T,2202,113.5,139.4,5,12,1001.5,0,0,G0,0|T,2601,179.5,17.6,5,12,1001.5,0,0,G0,0|T,2602,178.5,16.8,5,12,1001.5,0,0,G0,0|</v>
      </c>
    </row>
    <row r="44" spans="1:1" x14ac:dyDescent="0.3">
      <c r="A44" s="1" t="str">
        <f>CONCATENATE( IF($A$15, ent_line!BJ44, ""), IF($B$15, ent_line_mp!BJ44, ""),  IF($C$15, ent_diag!BJ44, ""), IF($D$15, ent_accel!BJ44, ""), IF($E$15, ent_circle!BJ44, ""), IF($F$15, ent_poly!BJ44, "") )</f>
        <v>T,2101,24.4,150.6,5,12,1001.6,0,0,G0,0|T,2102,24.4,149.4,5,12,1001.6,0,0,G0,0|T,2201,114.4,140.6,5,12,1001.6,0,0,G0,0|T,2202,114.4,139.4,5,12,1001.6,0,0,G0,0|T,2301,22.2,37.7,5,12,1001.6,0,0,G0,0|T,2302,23.6,37.1,5,12,1001.7,0,0,G0,0|T,2401,11.4,11.5,5,12,1001.6,0,0,G0,0|T,2402,12.2,10.6,5,12,1001.7,0,0,G0,0|T,2501,54.2,84.2,5,12,1001.6,0,0,G0,0|T,2502,55.6,83.7,5,12,1001.7,0,0,G0,0|T,2601,180.1,16.8,5,12,1001.6,0,0,G0,0|T,2602,179.1,16.1,5,12,1001.6,0,0,G0,0|</v>
      </c>
    </row>
    <row r="45" spans="1:1" x14ac:dyDescent="0.3">
      <c r="A45" s="1" t="str">
        <f>CONCATENATE( IF($A$15, ent_line!BJ45, ""), IF($B$15, ent_line_mp!BJ45, ""),  IF($C$15, ent_diag!BJ45, ""), IF($D$15, ent_accel!BJ45, ""), IF($E$15, ent_circle!BJ45, ""), IF($F$15, ent_poly!BJ45, "") )</f>
        <v>T,2101,25.3,150.6,5,12,1001.7,0,0,G0,0|T,2102,25.3,149.4,5,12,1001.7,0,0,G0,0|T,2201,115.3,140.6,5,12,1001.7,0,0,G0,0|T,2202,115.3,139.4,5,12,1001.7,0,0,G0,0|T,2601,180.7,16.1,5,12,1001.7,0,0,G0,0|T,2602,179.7,15.3,5,12,1001.7,0,0,G0,0|</v>
      </c>
    </row>
    <row r="46" spans="1:1" x14ac:dyDescent="0.3">
      <c r="A46" s="1" t="str">
        <f>CONCATENATE( IF($A$15, ent_line!BJ46, ""), IF($B$15, ent_line_mp!BJ46, ""),  IF($C$15, ent_diag!BJ46, ""), IF($D$15, ent_accel!BJ46, ""), IF($E$15, ent_circle!BJ46, ""), IF($F$15, ent_poly!BJ46, "") )</f>
        <v>T,2101,26.2,150.6,5,12,1001.8,0,0,G0,0|T,2102,26.2,149.4,5,12,1001.8,0,0,G0,0|T,2201,116.2,140.6,5,12,1001.8,0,0,G0,0|T,2202,116.2,139.4,5,12,1001.8,0,0,G0,0|T,2301,23.7,38.6,5,12,1001.8,0,0,G0,0|T,2302,25.1,38.0,5,12,1001.9,0,0,G0,0|T,2401,11.9,11.8,5,12,1001.8,0,0,G0,0|T,2402,12.7,10.9,5,12,1001.9,0,0,G0,0|T,2501,55.8,85.2,5,12,1001.8,0,0,G0,0|T,2502,57.2,84.7,5,12,1001.9,0,0,G0,0|T,2601,181.3,15.3,5,12,1001.8,0,0,G0,0|T,2602,180.3,14.6,5,12,1001.8,0,0,G0,0|</v>
      </c>
    </row>
    <row r="47" spans="1:1" x14ac:dyDescent="0.3">
      <c r="A47" s="1" t="str">
        <f>CONCATENATE( IF($A$15, ent_line!BJ47, ""), IF($B$15, ent_line_mp!BJ47, ""),  IF($C$15, ent_diag!BJ47, ""), IF($D$15, ent_accel!BJ47, ""), IF($E$15, ent_circle!BJ47, ""), IF($F$15, ent_poly!BJ47, "") )</f>
        <v>T,2101,27.1,150.6,5,12,1001.9,0,0,G0,0|T,2102,27.1,149.4,5,12,1001.9,0,0,G0,0|T,2201,117.1,140.6,5,12,1001.9,0,0,G0,0|T,2202,117.1,139.4,5,12,1001.9,0,0,G0,0|T,2601,181.9,14.6,5,12,1001.9,0,0,G0,0|T,2602,180.9,13.8,5,12,1001.9,0,0,G0,0|</v>
      </c>
    </row>
    <row r="48" spans="1:1" x14ac:dyDescent="0.3">
      <c r="A48" s="1" t="str">
        <f>CONCATENATE( IF($A$15, ent_line!BJ48, ""), IF($B$15, ent_line_mp!BJ48, ""),  IF($C$15, ent_diag!BJ48, ""), IF($D$15, ent_accel!BJ48, ""), IF($E$15, ent_circle!BJ48, ""), IF($F$15, ent_poly!BJ48, "") )</f>
        <v>T,2101,28.0,150.6,5,12,1002.0,0,0,G0,0|T,2102,28.0,149.4,5,12,1002.0,0,0,G0,0|T,2201,118.0,140.6,5,12,1002.0,0,0,G0,0|T,2202,118.0,139.4,5,12,1002.0,0,0,G0,0|T,2301,25.3,39.5,5,12,1002.0,0,0,G0,0|T,2302,26.7,38.9,5,12,1002.1,0,0,G0,0|T,2401,12.4,12.0,5,12,1002.0,0,0,G0,0|T,2402,13.2,11.2,5,12,1002.1,0,0,G0,0|T,2501,57.3,86.2,5,12,1002.0,0,0,G0,0|T,2502,58.8,85.8,5,12,1002.1,0,0,G0,0|T,2601,182.5,13.9,5,12,1002.0,0,0,G0,0|T,2602,181.5,13.1,5,12,1002.0,0,0,G0,0|</v>
      </c>
    </row>
    <row r="49" spans="1:1" x14ac:dyDescent="0.3">
      <c r="A49" s="1" t="str">
        <f>CONCATENATE( IF($A$15, ent_line!BJ49, ""), IF($B$15, ent_line_mp!BJ49, ""),  IF($C$15, ent_diag!BJ49, ""), IF($D$15, ent_accel!BJ49, ""), IF($E$15, ent_circle!BJ49, ""), IF($F$15, ent_poly!BJ49, "") )</f>
        <v>T,2101,28.9,150.6,5,12,1002.1,0,0,G0,0|T,2102,28.9,149.4,5,12,1002.1,0,0,G0,0|T,2201,118.9,140.6,5,12,1002.1,0,0,G0,0|T,2202,118.9,139.4,5,12,1002.1,0,0,G0,0|T,2601,183.0,13.2,5,12,1002.1,0,0,G0,0|T,2602,182.2,12.4,5,12,1002.1,0,0,G0,0|</v>
      </c>
    </row>
    <row r="50" spans="1:1" x14ac:dyDescent="0.3">
      <c r="A50" s="1" t="str">
        <f>CONCATENATE( IF($A$15, ent_line!BJ50, ""), IF($B$15, ent_line_mp!BJ50, ""),  IF($C$15, ent_diag!BJ50, ""), IF($D$15, ent_accel!BJ50, ""), IF($E$15, ent_circle!BJ50, ""), IF($F$15, ent_poly!BJ50, "") )</f>
        <v>T,2101,29.8,150.6,5,12,1002.2,0,0,G0,0|T,2102,29.8,149.4,5,12,1002.2,0,0,G0,0|T,2201,119.8,140.6,5,12,1002.2,0,0,G0,0|T,2202,119.8,139.4,5,12,1002.2,0,0,G0,0|T,2301,26.8,40.4,5,12,1002.2,0,0,G0,0|T,2302,28.2,39.8,5,12,1002.3,0,0,G0,0|T,2401,12.9,12.4,5,12,1002.2,0,0,G0,0|T,2402,13.8,11.5,5,12,1002.3,0,0,G0,0|T,2501,58.7,87.3,5,12,1002.2,0,0,G0,0|T,2502,60.2,87.0,5,12,1002.3,0,0,G0,0|T,2601,183.6,12.6,5,12,1002.2,0,0,G0,0|T,2602,182.8,11.8,5,12,1002.2,0,0,G0,0|</v>
      </c>
    </row>
    <row r="51" spans="1:1" x14ac:dyDescent="0.3">
      <c r="A51" s="1" t="str">
        <f>CONCATENATE( IF($A$15, ent_line!BJ51, ""), IF($B$15, ent_line_mp!BJ51, ""),  IF($C$15, ent_diag!BJ51, ""), IF($D$15, ent_accel!BJ51, ""), IF($E$15, ent_circle!BJ51, ""), IF($F$15, ent_poly!BJ51, "") )</f>
        <v>T,2101,30.7,150.6,5,12,1002.3,0,0,G0,0|T,2102,30.7,149.4,5,12,1002.3,0,0,G0,0|T,2201,120.7,140.6,5,12,1002.3,0,0,G0,0|T,2202,120.7,139.4,5,12,1002.3,0,0,G0,0|T,2601,184.2,12.1,5,12,1002.3,0,0,G0,0|T,2602,183.4,11.2,5,12,1002.3,0,0,G0,0|</v>
      </c>
    </row>
    <row r="52" spans="1:1" x14ac:dyDescent="0.3">
      <c r="A52" s="1" t="str">
        <f>CONCATENATE( IF($A$15, ent_line!BJ52, ""), IF($B$15, ent_line_mp!BJ52, ""),  IF($C$15, ent_diag!BJ52, ""), IF($D$15, ent_accel!BJ52, ""), IF($E$15, ent_circle!BJ52, ""), IF($F$15, ent_poly!BJ52, "") )</f>
        <v>T,2101,31.6,150.6,5,12,1002.4,0,0,G0,0|T,2102,31.6,149.4,5,12,1002.4,0,0,G0,0|T,2201,121.6,140.6,5,12,1002.4,0,0,G0,0|T,2202,121.6,139.4,5,12,1002.4,0,0,G0,0|T,2301,28.4,41.3,5,12,1002.4,0,0,G0,0|T,2302,29.8,40.7,5,12,1002.5,0,0,G0,0|T,2401,13.5,12.7,5,12,1002.4,0,0,G0,0|T,2402,14.4,11.9,5,12,1002.5,0,0,G0,0|T,2501,60.1,88.6,5,12,1002.4,0,0,G0,0|T,2502,61.6,88.4,5,12,1002.5,0,0,G0,0|T,2601,184.8,11.7,5,12,1002.4,0,0,G0,0|T,2602,184.0,10.7,5,12,1002.4,0,0,G0,0|</v>
      </c>
    </row>
    <row r="53" spans="1:1" x14ac:dyDescent="0.3">
      <c r="A53" s="1" t="str">
        <f>CONCATENATE( IF($A$15, ent_line!BJ53, ""), IF($B$15, ent_line_mp!BJ53, ""),  IF($C$15, ent_diag!BJ53, ""), IF($D$15, ent_accel!BJ53, ""), IF($E$15, ent_circle!BJ53, ""), IF($F$15, ent_poly!BJ53, "") )</f>
        <v>T,2101,32.5,150.6,5,12,1002.5,0,0,G0,0|T,2102,32.5,149.4,5,12,1002.5,0,0,G0,0|T,2201,122.5,140.6,5,12,1002.5,0,0,G0,0|T,2202,122.5,139.4,5,12,1002.5,0,0,G0,0|T,2601,185.3,11.3,5,12,1002.5,0,0,G0,0|T,2602,184.7,10.3,5,12,1002.5,0,0,G0,0|</v>
      </c>
    </row>
    <row r="54" spans="1:1" x14ac:dyDescent="0.3">
      <c r="A54" s="1" t="str">
        <f>CONCATENATE( IF($A$15, ent_line!BJ54, ""), IF($B$15, ent_line_mp!BJ54, ""),  IF($C$15, ent_diag!BJ54, ""), IF($D$15, ent_accel!BJ54, ""), IF($E$15, ent_circle!BJ54, ""), IF($F$15, ent_poly!BJ54, "") )</f>
        <v>T,2101,33.4,150.6,5,12,1002.6,0,0,G0,0|T,2102,33.4,149.4,5,12,1002.6,0,0,G0,0|T,2201,123.4,140.6,5,12,1002.6,0,0,G0,0|T,2202,123.4,139.4,5,12,1002.6,0,0,G0,0|T,2301,30.0,42.2,5,12,1002.6,0,0,G0,0|T,2302,31.3,41.6,5,12,1002.7,0,0,G0,0|T,2401,14.2,13.1,5,12,1002.6,0,0,G0,0|T,2402,15.1,12.3,5,12,1002.7,0,0,G0,0|T,2501,61.4,89.9,5,12,1002.6,0,0,G0,0|T,2502,63.0,89.8,5,12,1002.7,0,0,G0,0|T,2601,185.9,11.0,5,12,1002.6,0,0,G0,0|T,2602,185.3,9.9,5,12,1002.6,0,0,G0,0|</v>
      </c>
    </row>
    <row r="55" spans="1:1" x14ac:dyDescent="0.3">
      <c r="A55" s="1" t="str">
        <f>CONCATENATE( IF($A$15, ent_line!BJ55, ""), IF($B$15, ent_line_mp!BJ55, ""),  IF($C$15, ent_diag!BJ55, ""), IF($D$15, ent_accel!BJ55, ""), IF($E$15, ent_circle!BJ55, ""), IF($F$15, ent_poly!BJ55, "") )</f>
        <v>T,2101,34.3,150.6,5,12,1002.7,0,0,G0,0|T,2102,34.3,149.4,5,12,1002.7,0,0,G0,0|T,2201,124.3,140.6,5,12,1002.7,0,0,G0,0|T,2202,124.3,139.4,5,12,1002.7,0,0,G0,0|T,2601,186.4,10.8,5,12,1002.7,0,0,G0,0|T,2602,186.0,9.6,5,12,1002.7,0,0,G0,0|</v>
      </c>
    </row>
    <row r="56" spans="1:1" x14ac:dyDescent="0.3">
      <c r="A56" s="1" t="str">
        <f>CONCATENATE( IF($A$15, ent_line!BJ56, ""), IF($B$15, ent_line_mp!BJ56, ""),  IF($C$15, ent_diag!BJ56, ""), IF($D$15, ent_accel!BJ56, ""), IF($E$15, ent_circle!BJ56, ""), IF($F$15, ent_poly!BJ56, "") )</f>
        <v>T,2101,35.2,150.6,5,12,1002.8,0,0,G0,0|T,2102,35.2,149.4,5,12,1002.8,0,0,G0,0|T,2201,125.2,140.6,5,12,1002.8,0,0,G0,0|T,2202,125.2,139.4,5,12,1002.8,0,0,G0,0|T,2301,31.5,43.1,5,12,1002.8,0,0,G0,0|T,2302,32.9,42.5,5,12,1002.9,0,0,G0,0|T,2401,14.9,13.5,5,12,1002.8,0,0,G0,0|T,2402,15.8,12.7,5,12,1002.9,0,0,G0,0|T,2501,62.7,91.3,5,12,1002.8,0,0,G0,0|T,2502,64.2,91.2,5,12,1002.9,0,0,G0,0|T,2601,186.9,10.6,5,12,1002.8,0,0,G0,0|T,2602,186.7,9.5,5,12,1002.8,0,0,G0,0|</v>
      </c>
    </row>
    <row r="57" spans="1:1" x14ac:dyDescent="0.3">
      <c r="A57" s="1" t="str">
        <f>CONCATENATE( IF($A$15, ent_line!BJ57, ""), IF($B$15, ent_line_mp!BJ57, ""),  IF($C$15, ent_diag!BJ57, ""), IF($D$15, ent_accel!BJ57, ""), IF($E$15, ent_circle!BJ57, ""), IF($F$15, ent_poly!BJ57, "") )</f>
        <v>T,2101,36.1,150.6,5,12,1002.9,0,0,G0,0|T,2102,36.1,149.4,5,12,1002.9,0,0,G0,0|T,2201,126.1,140.6,5,12,1002.9,0,0,G0,0|T,2202,126.1,139.4,5,12,1002.9,0,0,G0,0|T,2601,187.4,10.6,5,12,1002.9,0,0,G0,0|T,2602,187.4,9.4,5,12,1002.9,0,0,G0,0|</v>
      </c>
    </row>
    <row r="58" spans="1:1" x14ac:dyDescent="0.3">
      <c r="A58" s="1" t="str">
        <f>CONCATENATE( IF($A$15, ent_line!BJ58, ""), IF($B$15, ent_line_mp!BJ58, ""),  IF($C$15, ent_diag!BJ58, ""), IF($D$15, ent_accel!BJ58, ""), IF($E$15, ent_circle!BJ58, ""), IF($F$15, ent_poly!BJ58, "") )</f>
        <v>T,2101,37.0,150.6,5,12,1003.0,0,0,G0,0|T,2102,37.0,149.4,5,12,1003.0,0,0,G0,0|T,2201,127.0,140.6,5,12,1003.0,0,0,G0,0|T,2202,127.0,139.4,5,12,1003.0,0,0,G0,0|T,2301,33.1,44.0,5,12,1003.0,0,0,G0,0|T,2302,34.5,43.4,5,12,1003.1,0,0,G0,0|T,2401,15.6,13.9,5,12,1003.0,0,0,G0,0|T,2402,16.6,13.1,5,12,1003.1,0,0,G0,0|T,2501,63.8,92.7,5,12,1003.0,0,0,G0,0|T,2502,65.3,92.8,5,12,1003.1,0,0,G0,0|T,2601,187.9,10.6,5,12,1003.0,0,0,G0,0|T,2602,188.1,9.4,5,12,1003.0,0,0,G0,0|</v>
      </c>
    </row>
    <row r="59" spans="1:1" x14ac:dyDescent="0.3">
      <c r="A59" s="1" t="str">
        <f>CONCATENATE( IF($A$15, ent_line!BJ59, ""), IF($B$15, ent_line_mp!BJ59, ""),  IF($C$15, ent_diag!BJ59, ""), IF($D$15, ent_accel!BJ59, ""), IF($E$15, ent_circle!BJ59, ""), IF($F$15, ent_poly!BJ59, "") )</f>
        <v>T,2101,37.9,150.6,5,12,1003.1,0,0,G0,0|T,2102,37.9,149.4,5,12,1003.1,0,0,G0,0|T,2201,127.9,140.6,5,12,1003.1,0,0,G0,0|T,2202,127.9,139.4,5,12,1003.1,0,0,G0,0|T,2601,188.4,10.7,5,12,1003.1,0,0,G0,0|T,2602,188.8,9.5,5,12,1003.1,0,0,G0,0|</v>
      </c>
    </row>
    <row r="60" spans="1:1" x14ac:dyDescent="0.3">
      <c r="A60" s="1" t="str">
        <f>CONCATENATE( IF($A$15, ent_line!BJ60, ""), IF($B$15, ent_line_mp!BJ60, ""),  IF($C$15, ent_diag!BJ60, ""), IF($D$15, ent_accel!BJ60, ""), IF($E$15, ent_circle!BJ60, ""), IF($F$15, ent_poly!BJ60, "") )</f>
        <v>T,2101,38.8,150.6,5,12,1003.2,0,0,G0,0|T,2102,38.8,149.4,5,12,1003.2,0,0,G0,0|T,2201,128.8,140.6,5,12,1003.2,0,0,G0,0|T,2202,128.8,139.4,5,12,1003.2,0,0,G0,0|T,2301,34.6,44.9,5,12,1003.2,0,0,G0,0|T,2302,36.0,44.3,5,12,1003.3,0,0,G0,0|T,2401,16.4,14.4,5,12,1003.2,0,0,G0,0|T,2402,17.5,13.6,5,12,1003.3,0,0,G0,0|T,2501,64.8,94.2,5,12,1003.2,0,0,G0,0|T,2502,66.3,94.4,5,12,1003.3,0,0,G0,0|T,2601,189.0,10.9,5,12,1003.2,0,0,G0,0|T,2602,189.4,9.8,5,12,1003.2,0,0,G0,0|</v>
      </c>
    </row>
    <row r="61" spans="1:1" x14ac:dyDescent="0.3">
      <c r="A61" s="1" t="str">
        <f>CONCATENATE( IF($A$15, ent_line!BJ61, ""), IF($B$15, ent_line_mp!BJ61, ""),  IF($C$15, ent_diag!BJ61, ""), IF($D$15, ent_accel!BJ61, ""), IF($E$15, ent_circle!BJ61, ""), IF($F$15, ent_poly!BJ61, "") )</f>
        <v>T,2101,39.7,150.6,5,12,1003.3,0,0,G0,0|T,2102,39.7,149.4,5,12,1003.3,0,0,G0,0|T,2201,129.7,140.6,5,12,1003.3,0,0,G0,0|T,2202,129.7,139.4,5,12,1003.3,0,0,G0,0|T,2601,189.5,11.2,5,12,1003.3,0,0,G0,0|T,2602,190.1,10.1,5,12,1003.3,0,0,G0,0|</v>
      </c>
    </row>
    <row r="62" spans="1:1" x14ac:dyDescent="0.3">
      <c r="A62" s="1" t="str">
        <f>CONCATENATE( IF($A$15, ent_line!BJ62, ""), IF($B$15, ent_line_mp!BJ62, ""),  IF($C$15, ent_diag!BJ62, ""), IF($D$15, ent_accel!BJ62, ""), IF($E$15, ent_circle!BJ62, ""), IF($F$15, ent_poly!BJ62, "") )</f>
        <v>T,2101,40.6,150.6,5,12,1003.4,0,0,G0,0|T,2102,40.6,149.4,5,12,1003.4,0,0,G0,0|T,2201,130.6,140.6,5,12,1003.4,0,0,G0,0|T,2202,130.6,139.4,5,12,1003.4,0,0,G0,0|T,2301,36.2,45.8,5,12,1003.4,0,0,G0,0|T,2302,37.6,45.2,5,12,1003.5,0,0,G0,0|T,2401,17.3,14.9,5,12,1003.4,0,0,G0,0|T,2402,18.3,14.1,5,12,1003.5,0,0,G0,0|T,2501,65.8,95.8,5,12,1003.4,0,0,G0,0|T,2502,67.3,96.1,5,12,1003.5,0,0,G0,0|T,2601,190.1,11.5,5,12,1003.4,0,0,G0,0|T,2602,190.7,10.5,5,12,1003.4,0,0,G0,0|</v>
      </c>
    </row>
    <row r="63" spans="1:1" x14ac:dyDescent="0.3">
      <c r="A63" s="1" t="str">
        <f>CONCATENATE( IF($A$15, ent_line!BJ63, ""), IF($B$15, ent_line_mp!BJ63, ""),  IF($C$15, ent_diag!BJ63, ""), IF($D$15, ent_accel!BJ63, ""), IF($E$15, ent_circle!BJ63, ""), IF($F$15, ent_poly!BJ63, "") )</f>
        <v>T,2101,41.5,150.6,5,12,1003.5,0,0,G0,0|T,2102,41.5,149.4,5,12,1003.5,0,0,G0,0|T,2201,131.5,140.6,5,12,1003.5,0,0,G0,0|T,2202,131.5,139.4,5,12,1003.5,0,0,G0,0|T,2601,190.6,11.9,5,12,1003.5,0,0,G0,0|T,2602,191.4,11.0,5,12,1003.5,0,0,G0,0|</v>
      </c>
    </row>
    <row r="64" spans="1:1" x14ac:dyDescent="0.3">
      <c r="A64" s="1" t="str">
        <f>CONCATENATE( IF($A$15, ent_line!BJ64, ""), IF($B$15, ent_line_mp!BJ64, ""),  IF($C$15, ent_diag!BJ64, ""), IF($D$15, ent_accel!BJ64, ""), IF($E$15, ent_circle!BJ64, ""), IF($F$15, ent_poly!BJ64, "") )</f>
        <v>T,2101,42.4,150.6,5,12,1003.6,0,0,G0,0|T,2102,42.4,149.4,5,12,1003.6,0,0,G0,0|T,2201,132.4,140.6,5,12,1003.6,0,0,G0,0|T,2202,132.4,139.4,5,12,1003.6,0,0,G0,0|T,2301,37.8,46.7,5,12,1003.6,0,0,G0,0|T,2302,39.1,46.1,5,12,1003.7,0,0,G0,0|T,2401,18.2,15.4,5,12,1003.6,0,0,G0,0|T,2402,19.3,14.7,5,12,1003.7,0,0,G0,0|T,2501,66.6,97.5,5,12,1003.6,0,0,G0,0|T,2502,68.1,97.8,5,12,1003.7,0,0,G0,0|T,2601,191.2,12.5,5,12,1003.6,0,0,G0,0|T,2602,192.0,11.6,5,12,1003.6,0,0,G0,0|</v>
      </c>
    </row>
    <row r="65" spans="1:1" x14ac:dyDescent="0.3">
      <c r="A65" s="1" t="str">
        <f>CONCATENATE( IF($A$15, ent_line!BJ65, ""), IF($B$15, ent_line_mp!BJ65, ""),  IF($C$15, ent_diag!BJ65, ""), IF($D$15, ent_accel!BJ65, ""), IF($E$15, ent_circle!BJ65, ""), IF($F$15, ent_poly!BJ65, "") )</f>
        <v>T,2101,43.3,150.6,5,12,1003.7,0,0,G0,0|T,2102,43.3,149.4,5,12,1003.7,0,0,G0,0|T,2201,133.3,140.6,5,12,1003.7,0,0,G0,0|T,2202,133.3,139.4,5,12,1003.7,0,0,G0,0|T,2601,191.8,13.1,5,12,1003.7,0,0,G0,0|T,2602,192.6,12.3,5,12,1003.7,0,0,G0,0|</v>
      </c>
    </row>
    <row r="66" spans="1:1" x14ac:dyDescent="0.3">
      <c r="A66" s="1" t="str">
        <f>CONCATENATE( IF($A$15, ent_line!BJ66, ""), IF($B$15, ent_line_mp!BJ66, ""),  IF($C$15, ent_diag!BJ66, ""), IF($D$15, ent_accel!BJ66, ""), IF($E$15, ent_circle!BJ66, ""), IF($F$15, ent_poly!BJ66, "") )</f>
        <v>T,2101,44.2,150.6,5,12,1003.8,0,0,G0,0|T,2102,44.2,149.4,5,12,1003.8,0,0,G0,0|T,2201,134.2,140.6,5,12,1003.8,0,0,G0,0|T,2202,134.2,139.4,5,12,1003.8,0,0,G0,0|T,2301,39.3,47.6,5,12,1003.8,0,0,G0,0|T,2302,40.7,47.0,5,12,1003.9,0,0,G0,0|T,2401,19.2,16.0,5,12,1003.8,0,0,G0,0|T,2402,20.3,15.2,5,12,1003.9,0,0,G0,0|T,2501,67.3,99.2,5,12,1003.8,0,0,G0,0|T,2502,68.8,99.6,5,12,1003.9,0,0,G0,0|T,2601,192.3,13.7,5,12,1003.8,0,0,G0,0|T,2602,193.3,13.0,5,12,1003.8,0,0,G0,0|</v>
      </c>
    </row>
    <row r="67" spans="1:1" x14ac:dyDescent="0.3">
      <c r="A67" s="1" t="str">
        <f>CONCATENATE( IF($A$15, ent_line!BJ67, ""), IF($B$15, ent_line_mp!BJ67, ""),  IF($C$15, ent_diag!BJ67, ""), IF($D$15, ent_accel!BJ67, ""), IF($E$15, ent_circle!BJ67, ""), IF($F$15, ent_poly!BJ67, "") )</f>
        <v>T,2101,45.1,150.6,5,12,1003.9,0,0,G0,0|T,2102,45.1,149.4,5,12,1003.9,0,0,G0,0|T,2201,135.1,140.6,5,12,1003.9,0,0,G0,0|T,2202,135.1,139.4,5,12,1003.9,0,0,G0,0|T,2601,192.9,14.5,5,12,1003.9,0,0,G0,0|T,2602,193.9,13.8,5,12,1003.9,0,0,G0,0|</v>
      </c>
    </row>
    <row r="68" spans="1:1" x14ac:dyDescent="0.3">
      <c r="A68" s="1" t="str">
        <f>CONCATENATE( IF($A$15, ent_line!BJ68, ""), IF($B$15, ent_line_mp!BJ68, ""),  IF($C$15, ent_diag!BJ68, ""), IF($D$15, ent_accel!BJ68, ""), IF($E$15, ent_circle!BJ68, ""), IF($F$15, ent_poly!BJ68, "") )</f>
        <v>T,2101,46.0,150.6,5,12,1004.0,0,0,G0,0|T,2102,46.0,149.4,5,12,1004.0,0,0,G0,0|T,2201,136.0,140.6,5,12,1004.0,0,0,G0,0|T,2202,136.0,139.4,5,12,1004.0,0,0,G0,0|T,2301,40.9,48.5,5,12,1004.0,0,0,G0,0|T,2302,42.3,47.9,5,12,1004.1,0,0,G0,0|T,2401,20.2,16.6,5,12,1004.0,0,0,G0,0|T,2402,21.3,15.8,5,12,1004.1,0,0,G0,0|T,2501,68.0,100.9,5,12,1004.0,0,0,G0,0|T,2502,69.4,101.5,5,12,1004.1,0,0,G0,0|T,2601,193.5,15.3,5,12,1004.0,0,0,G0,0|T,2602,194.5,14.6,5,12,1004.0,0,0,G0,0|</v>
      </c>
    </row>
    <row r="69" spans="1:1" x14ac:dyDescent="0.3">
      <c r="A69" s="1" t="str">
        <f>CONCATENATE( IF($A$15, ent_line!BJ69, ""), IF($B$15, ent_line_mp!BJ69, ""),  IF($C$15, ent_diag!BJ69, ""), IF($D$15, ent_accel!BJ69, ""), IF($E$15, ent_circle!BJ69, ""), IF($F$15, ent_poly!BJ69, "") )</f>
        <v>T,2101,46.9,150.6,5,12,1004.1,0,0,G0,0|T,2102,46.9,149.4,5,12,1004.1,0,0,G0,0|T,2201,136.9,140.6,5,12,1004.1,0,0,G0,0|T,2202,136.9,139.4,5,12,1004.1,0,0,G0,0|T,2601,194.1,16.2,5,12,1004.1,0,0,G0,0|T,2602,195.1,15.6,5,12,1004.1,0,0,G0,0|</v>
      </c>
    </row>
    <row r="70" spans="1:1" x14ac:dyDescent="0.3">
      <c r="A70" s="1" t="str">
        <f>CONCATENATE( IF($A$15, ent_line!BJ70, ""), IF($B$15, ent_line_mp!BJ70, ""),  IF($C$15, ent_diag!BJ70, ""), IF($D$15, ent_accel!BJ70, ""), IF($E$15, ent_circle!BJ70, ""), IF($F$15, ent_poly!BJ70, "") )</f>
        <v>T,2101,47.8,150.6,5,12,1004.2,0,0,G0,0|T,2102,47.8,149.4,5,12,1004.2,0,0,G0,0|T,2201,137.8,140.6,5,12,1004.2,0,0,G0,0|T,2202,137.8,139.4,5,12,1004.2,0,0,G0,0|T,2301,42.4,49.4,5,12,1004.2,0,0,G0,0|T,2302,43.8,48.8,5,12,1004.3,0,0,G0,0|T,2401,21.3,17.2,5,12,1004.2,0,0,G0,0|T,2402,22.4,16.5,5,12,1004.3,0,0,G0,0|T,2501,68.5,102.7,5,12,1004.2,0,0,G0,0|T,2502,69.9,103.3,5,12,1004.3,0,0,G0,0|T,2601,194.7,17.2,5,12,1004.2,0,0,G0,0|T,2602,195.7,16.5,5,12,1004.2,0,0,G0,0|</v>
      </c>
    </row>
    <row r="71" spans="1:1" x14ac:dyDescent="0.3">
      <c r="A71" s="1" t="str">
        <f>CONCATENATE( IF($A$15, ent_line!BJ71, ""), IF($B$15, ent_line_mp!BJ71, ""),  IF($C$15, ent_diag!BJ71, ""), IF($D$15, ent_accel!BJ71, ""), IF($E$15, ent_circle!BJ71, ""), IF($F$15, ent_poly!BJ71, "") )</f>
        <v>T,2101,48.7,150.6,5,12,1004.3,0,0,G0,0|T,2102,48.7,149.4,5,12,1004.3,0,0,G0,0|T,2201,138.7,140.6,5,12,1004.3,0,0,G0,0|T,2202,138.7,139.4,5,12,1004.3,0,0,G0,0|T,2601,195.3,18.2,5,12,1004.3,0,0,G0,0|T,2602,196.3,17.6,5,12,1004.3,0,0,G0,0|</v>
      </c>
    </row>
    <row r="72" spans="1:1" x14ac:dyDescent="0.3">
      <c r="A72" s="1" t="str">
        <f>CONCATENATE( IF($A$15, ent_line!BJ72, ""), IF($B$15, ent_line_mp!BJ72, ""),  IF($C$15, ent_diag!BJ72, ""), IF($D$15, ent_accel!BJ72, ""), IF($E$15, ent_circle!BJ72, ""), IF($F$15, ent_poly!BJ72, "") )</f>
        <v>T,2101,49.6,150.6,5,12,1004.4,0,0,G0,0|T,2102,49.6,149.4,5,12,1004.4,0,0,G0,0|T,2201,139.6,140.6,5,12,1004.4,0,0,G0,0|T,2202,139.6,139.4,5,12,1004.4,0,0,G0,0|T,2301,44.0,50.3,5,12,1004.4,0,0,G0,0|T,2302,45.4,49.7,5,12,1004.5,0,0,G0,0|T,2401,22.4,17.8,5,12,1004.4,0,0,G0,0|T,2402,23.6,17.1,5,12,1004.5,0,0,G0,0|T,2501,68.9,104.5,5,12,1004.4,0,0,G0,0|T,2502,70.2,105.2,5,12,1004.5,0,0,G0,0|T,2601,195.9,19.2,5,12,1004.4,0,0,G0,0|T,2602,196.9,18.6,5,12,1004.4,0,0,G0,0|</v>
      </c>
    </row>
    <row r="73" spans="1:1" x14ac:dyDescent="0.3">
      <c r="A73" s="1" t="str">
        <f>CONCATENATE( IF($A$15, ent_line!BJ73, ""), IF($B$15, ent_line_mp!BJ73, ""),  IF($C$15, ent_diag!BJ73, ""), IF($D$15, ent_accel!BJ73, ""), IF($E$15, ent_circle!BJ73, ""), IF($F$15, ent_poly!BJ73, "") )</f>
        <v>T,2101,50.5,150.6,5,12,1004.5,0,0,G0,0|T,2102,50.5,149.4,5,12,1004.5,0,0,G0,0|T,2201,140.5,140.6,5,12,1004.5,0,0,G0,0|T,2202,140.5,139.4,5,12,1004.5,0,0,G0,0|T,2601,196.5,20.3,5,12,1004.5,0,0,G0,0|T,2602,197.5,19.7,5,12,1004.5,0,0,G0,0|</v>
      </c>
    </row>
    <row r="74" spans="1:1" x14ac:dyDescent="0.3">
      <c r="A74" s="1" t="str">
        <f>CONCATENATE( IF($A$15, ent_line!BJ74, ""), IF($B$15, ent_line_mp!BJ74, ""),  IF($C$15, ent_diag!BJ74, ""), IF($D$15, ent_accel!BJ74, ""), IF($E$15, ent_circle!BJ74, ""), IF($F$15, ent_poly!BJ74, "") )</f>
        <v>T,2101,51.4,150.6,5,12,1004.6,0,0,G0,0|T,2102,51.4,149.4,5,12,1004.6,0,0,G0,0|T,2201,141.4,140.6,5,12,1004.6,0,0,G0,0|T,2202,141.4,139.4,5,12,1004.6,0,0,G0,0|T,2301,45.6,51.2,5,12,1004.6,0,0,G0,0|T,2302,46.9,50.6,5,12,1004.7,0,0,G0,0|T,2401,23.6,18.5,5,12,1004.6,0,0,G0,0|T,2402,24.8,17.8,5,12,1004.7,0,0,G0,0|T,2501,69.2,106.3,5,12,1004.6,0,0,G0,0|T,2502,70.5,107.1,5,12,1004.7,0,0,G0,0|T,2601,197.1,21.4,5,12,1004.6,0,0,G0,0|T,2602,198.1,20.9,5,12,1004.6,0,0,G0,0|</v>
      </c>
    </row>
    <row r="75" spans="1:1" x14ac:dyDescent="0.3">
      <c r="A75" s="1" t="str">
        <f>CONCATENATE( IF($A$15, ent_line!BJ75, ""), IF($B$15, ent_line_mp!BJ75, ""),  IF($C$15, ent_diag!BJ75, ""), IF($D$15, ent_accel!BJ75, ""), IF($E$15, ent_circle!BJ75, ""), IF($F$15, ent_poly!BJ75, "") )</f>
        <v>T,2101,52.3,150.6,5,12,1004.7,0,0,G0,0|T,2102,52.3,149.4,5,12,1004.7,0,0,G0,0|T,2201,142.3,140.6,5,12,1004.7,0,0,G0,0|T,2202,142.3,139.4,5,12,1004.7,0,0,G0,0|T,2601,197.7,22.6,5,12,1004.7,0,0,G0,0|T,2602,198.7,22.0,5,12,1004.7,0,0,G0,0|</v>
      </c>
    </row>
    <row r="76" spans="1:1" x14ac:dyDescent="0.3">
      <c r="A76" s="1" t="str">
        <f>CONCATENATE( IF($A$15, ent_line!BJ76, ""), IF($B$15, ent_line_mp!BJ76, ""),  IF($C$15, ent_diag!BJ76, ""), IF($D$15, ent_accel!BJ76, ""), IF($E$15, ent_circle!BJ76, ""), IF($F$15, ent_poly!BJ76, "") )</f>
        <v>T,2101,53.2,150.6,5,12,1004.8,0,0,G0,0|T,2102,53.2,149.4,5,12,1004.8,0,0,G0,0|T,2201,143.2,140.6,5,12,1004.8,0,0,G0,0|T,2202,143.2,139.4,5,12,1004.8,0,0,G0,0|T,2301,47.1,52.1,5,12,1004.8,0,0,G0,0|T,2302,48.5,51.5,5,12,1004.9,0,0,G0,0|T,2401,24.8,19.2,5,12,1004.8,0,0,G0,0|T,2402,26.0,18.6,5,12,1004.9,0,0,G0,0|T,2501,69.3,108.2,5,12,1004.8,0,0,G0,0|T,2502,70.6,109.0,5,12,1004.9,0,0,G0,0|T,2601,198.3,23.8,5,12,1004.8,0,0,G0,0|T,2602,199.3,23.2,5,12,1004.8,0,0,G0,0|</v>
      </c>
    </row>
    <row r="77" spans="1:1" x14ac:dyDescent="0.3">
      <c r="A77" s="1" t="str">
        <f>CONCATENATE( IF($A$15, ent_line!BJ77, ""), IF($B$15, ent_line_mp!BJ77, ""),  IF($C$15, ent_diag!BJ77, ""), IF($D$15, ent_accel!BJ77, ""), IF($E$15, ent_circle!BJ77, ""), IF($F$15, ent_poly!BJ77, "") )</f>
        <v>T,2101,54.1,150.6,5,12,1004.9,0,0,G0,0|T,2102,54.1,149.4,5,12,1004.9,0,0,G0,0|T,2201,144.1,140.6,5,12,1004.9,0,0,G0,0|T,2202,144.1,139.4,5,12,1004.9,0,0,G0,0|T,2601,198.9,25.0,5,12,1004.9,0,0,G0,0|T,2602,199.9,24.5,5,12,1004.9,0,0,G0,0|</v>
      </c>
    </row>
    <row r="78" spans="1:1" x14ac:dyDescent="0.3">
      <c r="A78" s="1" t="str">
        <f>CONCATENATE( IF($A$15, ent_line!BJ78, ""), IF($B$15, ent_line_mp!BJ78, ""),  IF($C$15, ent_diag!BJ78, ""), IF($D$15, ent_accel!BJ78, ""), IF($E$15, ent_circle!BJ78, ""), IF($F$15, ent_poly!BJ78, "") )</f>
        <v>T,2101,55.0,150.6,5,12,1005.0,0,0,G0,0|T,2102,55.0,149.4,5,12,1005.0,0,0,G0,0|T,2201,145.0,140.6,5,12,1005.0,0,0,G0,0|T,2301,48.7,53.0,5,12,1005.0,0,0,G0,0|T,2302,50.1,52.4,5,12,1005.1,0,0,G0,0|T,2401,26.1,20.0,5,12,1005.0,0,0,G0,0|T,2402,27.3,19.3,5,12,1005.1,0,0,G0,0|T,2501,69.4,110.0,5,12,1005.0,0,0,G0,0|T,2502,70.6,111.0,5,12,1005.1,0,0,G0,0|T,2601,199.5,26.2,5,12,1005.0,0,0,G0,0|T,2602,200.5,25.7,5,12,1005.0,0,0,G0,0|</v>
      </c>
    </row>
    <row r="79" spans="1:1" x14ac:dyDescent="0.3">
      <c r="A79" s="1" t="str">
        <f>CONCATENATE( IF($A$15, ent_line!BJ79, ""), IF($B$15, ent_line_mp!BJ79, ""),  IF($C$15, ent_diag!BJ79, ""), IF($D$15, ent_accel!BJ79, ""), IF($E$15, ent_circle!BJ79, ""), IF($F$15, ent_poly!BJ79, "") )</f>
        <v>T,2101,55.9,150.6,5,12,1005.1,0,0,G0,0|T,2102,55.9,149.4,5,12,1005.1,0,0,G0,0|T,2201,145.9,140.6,5,12,1005.1,0,0,G0,0|T,2202,145.9,139.4,5,12,1005.1,0,0,G0,0|T,2601,200.1,27.4,5,12,1005.1,0,0,G0,0|T,2602,201.1,26.9,5,12,1005.1,0,0,G0,0|</v>
      </c>
    </row>
    <row r="80" spans="1:1" x14ac:dyDescent="0.3">
      <c r="A80" s="1" t="str">
        <f>CONCATENATE( IF($A$15, ent_line!BJ80, ""), IF($B$15, ent_line_mp!BJ80, ""),  IF($C$15, ent_diag!BJ80, ""), IF($D$15, ent_accel!BJ80, ""), IF($E$15, ent_circle!BJ80, ""), IF($F$15, ent_poly!BJ80, "") )</f>
        <v>T,2101,56.8,150.6,5,12,1005.2,0,0,G0,0|T,2102,56.8,149.4,5,12,1005.2,0,0,G0,0|T,2201,146.8,140.6,5,12,1005.2,0,0,G0,0|T,2202,146.8,139.4,5,12,1005.2,0,0,G0,0|T,2301,50.2,53.9,5,12,1005.2,0,0,G0,0|T,2302,51.6,53.3,5,12,1005.3,0,0,G0,0|T,2401,27.4,20.7,5,12,1005.2,0,0,G0,0|T,2402,28.7,20.1,5,12,1005.3,0,0,G0,0|T,2501,69.3,111.8,5,12,1005.2,0,0,G0,0|T,2502,70.5,112.9,5,12,1005.3,0,0,G0,0|T,2601,200.7,28.7,5,12,1005.2,0,0,G0,0|T,2602,201.7,28.2,5,12,1005.2,0,0,G0,0|</v>
      </c>
    </row>
    <row r="81" spans="1:1" x14ac:dyDescent="0.3">
      <c r="A81" s="1" t="str">
        <f>CONCATENATE( IF($A$15, ent_line!BJ81, ""), IF($B$15, ent_line_mp!BJ81, ""),  IF($C$15, ent_diag!BJ81, ""), IF($D$15, ent_accel!BJ81, ""), IF($E$15, ent_circle!BJ81, ""), IF($F$15, ent_poly!BJ81, "") )</f>
        <v>T,2101,57.7,150.6,5,12,1005.3,0,0,G0,0|T,2102,57.7,149.4,5,12,1005.3,0,0,G0,0|T,2201,147.7,140.6,5,12,1005.3,0,0,G0,0|T,2202,147.7,139.4,5,12,1005.3,0,0,G0,0|T,2601,201.3,29.9,5,12,1005.3,0,0,G0,0|T,2602,202.3,29.4,5,12,1005.3,0,0,G0,0|</v>
      </c>
    </row>
    <row r="82" spans="1:1" x14ac:dyDescent="0.3">
      <c r="A82" s="1" t="str">
        <f>CONCATENATE( IF($A$15, ent_line!BJ82, ""), IF($B$15, ent_line_mp!BJ82, ""),  IF($C$15, ent_diag!BJ82, ""), IF($D$15, ent_accel!BJ82, ""), IF($E$15, ent_circle!BJ82, ""), IF($F$15, ent_poly!BJ82, "") )</f>
        <v>T,2101,58.6,150.6,5,12,1005.4,0,0,G0,0|T,2102,58.6,149.4,5,12,1005.4,0,0,G0,0|T,2201,148.6,140.6,5,12,1005.4,0,0,G0,0|T,2202,148.6,139.4,5,12,1005.4,0,0,G0,0|T,2301,51.8,54.8,5,12,1005.4,0,0,G0,0|T,2302,53.2,54.2,5,12,1005.5,0,0,G0,0|T,2401,28.8,21.5,5,12,1005.4,0,0,G0,0|T,2402,30.1,20.9,5,12,1005.5,0,0,G0,0|T,2501,69.2,113.7,5,12,1005.4,0,0,G0,0|T,2502,70.2,114.8,5,12,1005.5,0,0,G0,0|T,2601,201.9,31.1,5,12,1005.4,0,0,G0,0|T,2602,202.9,30.6,5,12,1005.4,0,0,G0,0|</v>
      </c>
    </row>
    <row r="83" spans="1:1" x14ac:dyDescent="0.3">
      <c r="A83" s="1" t="str">
        <f>CONCATENATE( IF($A$15, ent_line!BJ83, ""), IF($B$15, ent_line_mp!BJ83, ""),  IF($C$15, ent_diag!BJ83, ""), IF($D$15, ent_accel!BJ83, ""), IF($E$15, ent_circle!BJ83, ""), IF($F$15, ent_poly!BJ83, "") )</f>
        <v>T,2101,59.5,150.6,5,12,1005.5,0,0,G0,0|T,2102,59.5,149.4,5,12,1005.5,0,0,G0,0|T,2201,149.5,140.6,5,12,1005.5,0,0,G0,0|T,2202,149.5,139.4,5,12,1005.5,0,0,G0,0|T,2601,202.5,32.4,5,12,1005.5,0,0,G0,0|T,2602,203.5,31.8,5,12,1005.5,0,0,G0,0|</v>
      </c>
    </row>
    <row r="84" spans="1:1" x14ac:dyDescent="0.3">
      <c r="A84" s="1" t="str">
        <f>CONCATENATE( IF($A$15, ent_line!BJ84, ""), IF($B$15, ent_line_mp!BJ84, ""),  IF($C$15, ent_diag!BJ84, ""), IF($D$15, ent_accel!BJ84, ""), IF($E$15, ent_circle!BJ84, ""), IF($F$15, ent_poly!BJ84, "") )</f>
        <v>T,2101,60.4,150.6,5,12,1005.6,0,0,G0,0|T,2102,60.4,149.4,5,12,1005.6,0,0,G0,0|T,2201,150.4,140.6,5,12,1005.6,0,0,G0,0|T,2202,150.4,139.4,5,12,1005.6,0,0,G0,0|T,2301,53.3,55.7,5,12,1005.6,0,0,G0,0|T,2302,54.7,55.1,5,12,1005.7,0,0,G0,0|T,2401,30.2,22.4,5,12,1005.6,0,0,G0,0|T,2402,31.6,21.7,5,12,1005.7,0,0,G0,0|T,2501,68.9,115.5,5,12,1005.6,0,0,G0,0|T,2502,69.9,116.7,5,12,1005.7,0,0,G0,0|T,2601,203.1,33.6,5,12,1005.6,0,0,G0,0|T,2602,204.1,33.0,5,12,1005.6,0,0,G0,0|</v>
      </c>
    </row>
    <row r="85" spans="1:1" x14ac:dyDescent="0.3">
      <c r="A85" s="1" t="str">
        <f>CONCATENATE( IF($A$15, ent_line!BJ85, ""), IF($B$15, ent_line_mp!BJ85, ""),  IF($C$15, ent_diag!BJ85, ""), IF($D$15, ent_accel!BJ85, ""), IF($E$15, ent_circle!BJ85, ""), IF($F$15, ent_poly!BJ85, "") )</f>
        <v>T,2101,61.3,150.6,5,12,1005.7,0,0,G0,0|T,2102,61.3,149.4,5,12,1005.7,0,0,G0,0|T,2201,151.3,140.6,5,12,1005.7,0,0,G0,0|T,2202,151.3,139.4,5,12,1005.7,0,0,G0,0|T,2601,203.7,34.7,5,12,1005.7,0,0,G0,0|T,2602,204.7,34.2,5,12,1005.7,0,0,G0,0|</v>
      </c>
    </row>
    <row r="86" spans="1:1" x14ac:dyDescent="0.3">
      <c r="A86" s="1" t="str">
        <f>CONCATENATE( IF($A$15, ent_line!BJ86, ""), IF($B$15, ent_line_mp!BJ86, ""),  IF($C$15, ent_diag!BJ86, ""), IF($D$15, ent_accel!BJ86, ""), IF($E$15, ent_circle!BJ86, ""), IF($F$15, ent_poly!BJ86, "") )</f>
        <v>T,2101,62.2,150.6,5,12,1005.8,0,0,G0,0|T,2102,62.2,149.4,5,12,1005.8,0,0,G0,0|T,2201,152.2,140.6,5,12,1005.8,0,0,G0,0|T,2202,152.2,139.4,5,12,1005.8,0,0,G0,0|T,2301,54.9,56.6,5,12,1005.8,0,0,G0,0|T,2302,56.3,56.0,5,12,1005.9,0,0,G0,0|T,2401,31.7,23.2,5,12,1005.8,0,0,G0,0|T,2402,33.1,22.6,5,12,1005.9,0,0,G0,0|T,2501,68.5,117.3,5,12,1005.8,0,0,G0,0|T,2502,69.4,118.5,5,12,1005.9,0,0,G0,0|T,2601,204.3,35.9,5,12,1005.8,0,0,G0,0|T,2602,205.3,35.3,5,12,1005.8,0,0,G0,0|</v>
      </c>
    </row>
    <row r="87" spans="1:1" x14ac:dyDescent="0.3">
      <c r="A87" s="1" t="str">
        <f>CONCATENATE( IF($A$15, ent_line!BJ87, ""), IF($B$15, ent_line_mp!BJ87, ""),  IF($C$15, ent_diag!BJ87, ""), IF($D$15, ent_accel!BJ87, ""), IF($E$15, ent_circle!BJ87, ""), IF($F$15, ent_poly!BJ87, "") )</f>
        <v>T,2101,63.1,150.6,5,12,1005.9,0,0,G0,0|T,2102,63.1,149.4,5,12,1005.9,0,0,G0,0|T,2201,153.1,140.6,5,12,1005.9,0,0,G0,0|T,2202,153.1,139.4,5,12,1005.9,0,0,G0,0|T,2601,204.9,37.0,5,12,1005.9,0,0,G0,0|T,2602,205.9,36.4,5,12,1005.9,0,0,G0,0|</v>
      </c>
    </row>
    <row r="88" spans="1:1" x14ac:dyDescent="0.3">
      <c r="A88" s="1" t="str">
        <f>CONCATENATE( IF($A$15, ent_line!BJ88, ""), IF($B$15, ent_line_mp!BJ88, ""),  IF($C$15, ent_diag!BJ88, ""), IF($D$15, ent_accel!BJ88, ""), IF($E$15, ent_circle!BJ88, ""), IF($F$15, ent_poly!BJ88, "") )</f>
        <v>T,2101,64.0,150.6,5,12,1006.0,0,0,G0,0|T,2102,64.0,149.4,5,12,1006.0,0,0,G0,0|T,2201,154.0,140.6,5,12,1006.0,0,0,G0,0|T,2301,56.5,57.5,5,12,1006.0,0,0,G0,0|T,2302,57.8,56.9,5,12,1006.1,0,0,G0,0|T,2401,33.2,24.1,5,12,1006.0,0,0,G0,0|T,2402,34.6,23.5,5,12,1006.1,0,0,G0,0|T,2501,68.0,119.1,5,12,1006.0,0,0,G0,0|T,2502,68.8,120.4,5,12,1006.1,0,0,G0,0|T,2601,205.5,38.1,5,12,1006.0,0,0,G0,0|T,2602,206.5,37.5,5,12,1006.0,0,0,G0,0|</v>
      </c>
    </row>
    <row r="89" spans="1:1" x14ac:dyDescent="0.3">
      <c r="A89" s="1" t="str">
        <f>CONCATENATE( IF($A$15, ent_line!BJ89, ""), IF($B$15, ent_line_mp!BJ89, ""),  IF($C$15, ent_diag!BJ89, ""), IF($D$15, ent_accel!BJ89, ""), IF($E$15, ent_circle!BJ89, ""), IF($F$15, ent_poly!BJ89, "") )</f>
        <v>T,2101,64.9,150.6,5,12,1006.1,0,0,G0,0|T,2102,64.9,149.4,5,12,1006.1,0,0,G0,0|T,2201,154.9,140.6,5,12,1006.1,0,0,G0,0|T,2202,154.9,139.4,5,12,1006.1,0,0,G0,0|T,2601,206.1,39.1,5,12,1006.1,0,0,G0,0|T,2602,207.1,38.5,5,12,1006.1,0,0,G0,0|</v>
      </c>
    </row>
    <row r="90" spans="1:1" x14ac:dyDescent="0.3">
      <c r="A90" s="1" t="str">
        <f>CONCATENATE( IF($A$15, ent_line!BJ90, ""), IF($B$15, ent_line_mp!BJ90, ""),  IF($C$15, ent_diag!BJ90, ""), IF($D$15, ent_accel!BJ90, ""), IF($E$15, ent_circle!BJ90, ""), IF($F$15, ent_poly!BJ90, "") )</f>
        <v>T,2101,65.8,150.6,5,12,1006.2,0,0,G0,0|T,2102,65.8,149.4,5,12,1006.2,0,0,G0,0|T,2201,155.8,140.6,5,12,1006.2,0,0,G0,0|T,2202,155.8,139.4,5,12,1006.2,0,0,G0,0|T,2301,58.0,58.4,5,12,1006.2,0,0,G0,0|T,2302,59.4,57.8,5,12,1006.3,0,0,G0,0|T,2401,34.8,25.0,5,12,1006.2,0,0,G0,0|T,2402,36.2,24.5,5,12,1006.3,0,0,G0,0|T,2501,67.3,120.8,5,12,1006.2,0,0,G0,0|T,2502,68.1,122.2,5,12,1006.3,0,0,G0,0|T,2601,206.7,40.1,5,12,1006.2,0,0,G0,0|T,2602,207.7,39.5,5,12,1006.2,0,0,G0,0|</v>
      </c>
    </row>
    <row r="91" spans="1:1" x14ac:dyDescent="0.3">
      <c r="A91" s="1" t="str">
        <f>CONCATENATE( IF($A$15, ent_line!BJ91, ""), IF($B$15, ent_line_mp!BJ91, ""),  IF($C$15, ent_diag!BJ91, ""), IF($D$15, ent_accel!BJ91, ""), IF($E$15, ent_circle!BJ91, ""), IF($F$15, ent_poly!BJ91, "") )</f>
        <v>T,2101,66.7,150.6,5,12,1006.3,0,0,G0,0|T,2102,66.7,149.4,5,12,1006.3,0,0,G0,0|T,2201,156.7,140.6,5,12,1006.3,0,0,G0,0|T,2202,156.7,139.4,5,12,1006.3,0,0,G0,0|T,2601,207.3,41.1,5,12,1006.3,0,0,G0,0|T,2602,208.3,40.4,5,12,1006.3,0,0,G0,0|</v>
      </c>
    </row>
    <row r="92" spans="1:1" x14ac:dyDescent="0.3">
      <c r="A92" s="1" t="str">
        <f>CONCATENATE( IF($A$15, ent_line!BJ92, ""), IF($B$15, ent_line_mp!BJ92, ""),  IF($C$15, ent_diag!BJ92, ""), IF($D$15, ent_accel!BJ92, ""), IF($E$15, ent_circle!BJ92, ""), IF($F$15, ent_poly!BJ92, "") )</f>
        <v>T,2101,67.6,150.6,5,12,1006.4,0,0,G0,0|T,2102,67.6,149.4,5,12,1006.4,0,0,G0,0|T,2201,157.6,140.6,5,12,1006.4,0,0,G0,0|T,2202,157.6,139.4,5,12,1006.4,0,0,G0,0|T,2301,59.6,59.3,5,12,1006.4,0,0,G0,0|T,2302,61.0,58.7,5,12,1006.5,0,0,G0,0|T,2401,36.5,26.0,5,12,1006.4,0,0,G0,0|T,2402,37.9,25.4,5,12,1006.5,0,0,G0,0|T,2501,66.6,122.5,5,12,1006.4,0,0,G0,0|T,2502,67.3,123.9,5,12,1006.5,0,0,G0,0|T,2601,207.9,42.0,5,12,1006.4,0,0,G0,0|T,2602,208.9,41.3,5,12,1006.4,0,0,G0,0|</v>
      </c>
    </row>
    <row r="93" spans="1:1" x14ac:dyDescent="0.3">
      <c r="A93" s="1" t="str">
        <f>CONCATENATE( IF($A$15, ent_line!BJ93, ""), IF($B$15, ent_line_mp!BJ93, ""),  IF($C$15, ent_diag!BJ93, ""), IF($D$15, ent_accel!BJ93, ""), IF($E$15, ent_circle!BJ93, ""), IF($F$15, ent_poly!BJ93, "") )</f>
        <v>T,2101,68.5,150.6,5,12,1006.5,0,0,G0,0|T,2102,68.5,149.4,5,12,1006.5,0,0,G0,0|T,2201,158.5,140.6,5,12,1006.5,0,0,G0,0|T,2202,158.5,139.4,5,12,1006.5,0,0,G0,0|T,2601,208.5,42.9,5,12,1006.5,0,0,G0,0|T,2602,209.5,42.1,5,12,1006.5,0,0,G0,0|</v>
      </c>
    </row>
    <row r="94" spans="1:1" x14ac:dyDescent="0.3">
      <c r="A94" s="1" t="str">
        <f>CONCATENATE( IF($A$15, ent_line!BJ94, ""), IF($B$15, ent_line_mp!BJ94, ""),  IF($C$15, ent_diag!BJ94, ""), IF($D$15, ent_accel!BJ94, ""), IF($E$15, ent_circle!BJ94, ""), IF($F$15, ent_poly!BJ94, "") )</f>
        <v>T,2101,69.4,150.6,5,12,1006.6,0,0,G0,0|T,2102,69.4,149.4,5,12,1006.6,0,0,G0,0|T,2201,159.4,140.6,5,12,1006.6,0,0,G0,0|T,2202,159.4,139.4,5,12,1006.6,0,0,G0,0|T,2301,61.1,60.2,5,12,1006.6,0,0,G0,0|T,2302,62.5,59.6,5,12,1006.7,0,0,G0,0|T,2401,38.2,27.0,5,12,1006.6,0,0,G0,0|T,2402,39.6,26.4,5,12,1006.7,0,0,G0,0|T,2501,65.8,124.2,5,12,1006.6,0,0,G0,0|T,2502,66.3,125.6,5,12,1006.7,0,0,G0,0|T,2601,209.1,43.7,5,12,1006.6,0,0,G0,0|T,2602,210.1,42.9,5,12,1006.6,0,0,G0,0|</v>
      </c>
    </row>
    <row r="95" spans="1:1" x14ac:dyDescent="0.3">
      <c r="A95" s="1" t="str">
        <f>CONCATENATE( IF($A$15, ent_line!BJ95, ""), IF($B$15, ent_line_mp!BJ95, ""),  IF($C$15, ent_diag!BJ95, ""), IF($D$15, ent_accel!BJ95, ""), IF($E$15, ent_circle!BJ95, ""), IF($F$15, ent_poly!BJ95, "") )</f>
        <v>T,2101,70.3,150.6,5,12,1006.7,0,0,G0,0|T,2102,70.3,149.4,5,12,1006.7,0,0,G0,0|T,2201,160.3,140.6,5,12,1006.7,0,0,G0,0|T,2202,160.3,139.4,5,12,1006.7,0,0,G0,0|T,2601,209.7,44.4,5,12,1006.7,0,0,G0,0|T,2602,210.7,43.6,5,12,1006.7,0,0,G0,0|</v>
      </c>
    </row>
    <row r="96" spans="1:1" x14ac:dyDescent="0.3">
      <c r="A96" s="1" t="str">
        <f>CONCATENATE( IF($A$15, ent_line!BJ96, ""), IF($B$15, ent_line_mp!BJ96, ""),  IF($C$15, ent_diag!BJ96, ""), IF($D$15, ent_accel!BJ96, ""), IF($E$15, ent_circle!BJ96, ""), IF($F$15, ent_poly!BJ96, "") )</f>
        <v>T,2101,71.2,150.6,5,12,1006.8,0,0,G0,0|T,2102,71.2,149.4,5,12,1006.8,0,0,G0,0|T,2201,161.2,140.6,5,12,1006.8,0,0,G0,0|T,2202,161.2,139.4,5,12,1006.8,0,0,G0,0|T,2301,62.7,61.1,5,12,1006.8,0,0,G0,0|T,2302,64.1,60.5,5,12,1006.9,0,0,G0,0|T,2401,39.9,28.0,5,12,1006.8,0,0,G0,0|T,2402,41.4,27.4,5,12,1006.9,0,0,G0,0|T,2501,64.8,125.8,5,12,1006.8,0,0,G0,0|T,2502,65.3,127.2,5,12,1006.9,0,0,G0,0|T,2601,210.4,45.1,5,12,1006.8,0,0,G0,0|T,2602,211.2,44.3,5,12,1006.8,0,0,G0,0|</v>
      </c>
    </row>
    <row r="97" spans="1:1" x14ac:dyDescent="0.3">
      <c r="A97" s="1" t="str">
        <f>CONCATENATE( IF($A$15, ent_line!BJ97, ""), IF($B$15, ent_line_mp!BJ97, ""),  IF($C$15, ent_diag!BJ97, ""), IF($D$15, ent_accel!BJ97, ""), IF($E$15, ent_circle!BJ97, ""), IF($F$15, ent_poly!BJ97, "") )</f>
        <v>T,2101,72.1,150.6,5,12,1006.9,0,0,G0,0|T,2102,72.1,149.4,5,12,1006.9,0,0,G0,0|T,2201,162.1,140.6,5,12,1006.9,0,0,G0,0|T,2202,162.1,139.4,5,12,1006.9,0,0,G0,0|T,2601,211.0,45.7,5,12,1006.9,0,0,G0,0|T,2602,211.8,44.9,5,12,1006.9,0,0,G0,0|</v>
      </c>
    </row>
    <row r="98" spans="1:1" x14ac:dyDescent="0.3">
      <c r="A98" s="1" t="str">
        <f>CONCATENATE( IF($A$15, ent_line!BJ98, ""), IF($B$15, ent_line_mp!BJ98, ""),  IF($C$15, ent_diag!BJ98, ""), IF($D$15, ent_accel!BJ98, ""), IF($E$15, ent_circle!BJ98, ""), IF($F$15, ent_poly!BJ98, "") )</f>
        <v>T,2101,73.0,150.6,5,12,1007.0,0,0,G0,0|T,2102,73.0,149.4,5,12,1007.0,0,0,G0,0|T,2201,163.0,140.6,5,12,1007.0,0,0,G0,0|T,2301,64.3,62.0,5,12,1007.0,0,0,G0,0|T,2302,65.6,61.4,5,12,1007.1,0,0,G0,0|T,2401,41.7,29.0,5,12,1007.0,0,0,G0,0|T,2402,43.2,28.5,5,12,1007.1,0,0,G0,0|T,2501,63.8,127.3,5,12,1007.0,0,0,G0,0|T,2502,64.2,128.8,5,12,1007.1,0,0,G0,0|T,2601,211.6,46.3,5,12,1007.0,0,0,G0,0|T,2602,212.4,45.4,5,12,1007.0,0,0,G0,0|</v>
      </c>
    </row>
    <row r="99" spans="1:1" x14ac:dyDescent="0.3">
      <c r="A99" s="1" t="str">
        <f>CONCATENATE( IF($A$15, ent_line!BJ99, ""), IF($B$15, ent_line_mp!BJ99, ""),  IF($C$15, ent_diag!BJ99, ""), IF($D$15, ent_accel!BJ99, ""), IF($E$15, ent_circle!BJ99, ""), IF($F$15, ent_poly!BJ99, "") )</f>
        <v>T,2101,73.9,150.6,5,12,1007.1,0,0,G0,0|T,2102,73.9,149.4,5,12,1007.1,0,0,G0,0|T,2201,163.9,140.6,5,12,1007.1,0,0,G0,0|T,2601,212.2,46.8,5,12,1007.1,0,0,G0,0|T,2602,213.0,45.8,5,12,1007.1,0,0,G0,0|</v>
      </c>
    </row>
    <row r="100" spans="1:1" x14ac:dyDescent="0.3">
      <c r="A100" s="1" t="str">
        <f>CONCATENATE( IF($A$15, ent_line!BJ100, ""), IF($B$15, ent_line_mp!BJ100, ""),  IF($C$15, ent_diag!BJ100, ""), IF($D$15, ent_accel!BJ100, ""), IF($E$15, ent_circle!BJ100, ""), IF($F$15, ent_poly!BJ100, "") )</f>
        <v>T,2101,74.8,150.6,5,12,1007.2,0,0,G0,0|T,2102,74.8,149.4,5,12,1007.2,0,0,G0,0|T,2201,164.8,140.6,5,12,1007.2,0,0,G0,0|T,2202,164.8,139.4,5,12,1007.2,0,0,G0,0|T,2301,65.8,62.9,5,12,1007.2,0,0,G0,0|T,2302,67.2,62.3,5,12,1007.3,0,0,G0,0|T,2401,43.6,30.1,5,12,1007.2,0,0,G0,0|T,2402,45.1,29.6,5,12,1007.3,0,0,G0,0|T,2501,62.7,128.7,5,12,1007.2,0,0,G0,0|T,2502,63.0,130.2,5,12,1007.3,0,0,G0,0|T,2601,212.9,47.2,5,12,1007.2,0,0,G0,0|T,2602,213.5,46.2,5,12,1007.2,0,0,G0,0|</v>
      </c>
    </row>
    <row r="101" spans="1:1" x14ac:dyDescent="0.3">
      <c r="A101" s="1" t="str">
        <f>CONCATENATE( IF($A$15, ent_line!BJ101, ""), IF($B$15, ent_line_mp!BJ101, ""),  IF($C$15, ent_diag!BJ101, ""), IF($D$15, ent_accel!BJ101, ""), IF($E$15, ent_circle!BJ101, ""), IF($F$15, ent_poly!BJ101, "") )</f>
        <v>T,2101,75.7,150.6,5,12,1007.3,0,0,G0,0|T,2102,75.7,149.4,5,12,1007.3,0,0,G0,0|T,2201,165.7,140.6,5,12,1007.3,0,0,G0,0|T,2202,165.7,139.4,5,12,1007.3,0,0,G0,0|T,2601,213.5,47.6,5,12,1007.3,0,0,G0,0|T,2602,214.1,46.5,5,12,1007.3,0,0,G0,0|</v>
      </c>
    </row>
    <row r="102" spans="1:1" x14ac:dyDescent="0.3">
      <c r="A102" s="1" t="str">
        <f>CONCATENATE( IF($A$15, ent_line!BJ102, ""), IF($B$15, ent_line_mp!BJ102, ""),  IF($C$15, ent_diag!BJ102, ""), IF($D$15, ent_accel!BJ102, ""), IF($E$15, ent_circle!BJ102, ""), IF($F$15, ent_poly!BJ102, "") )</f>
        <v>T,2101,76.6,150.6,5,12,1007.4,0,0,G0,0|T,2102,76.6,149.4,5,12,1007.4,0,0,G0,0|T,2201,166.6,140.6,5,12,1007.4,0,0,G0,0|T,2202,166.6,139.4,5,12,1007.4,0,0,G0,0|T,2301,67.4,63.8,5,12,1007.4,0,0,G0,0|T,2302,68.8,63.2,5,12,1007.5,0,0,G0,0|T,2401,45.5,31.2,5,12,1007.4,0,0,G0,0|T,2402,47.0,30.7,5,12,1007.5,0,0,G0,0|T,2501,61.4,130.1,5,12,1007.4,0,0,G0,0|T,2502,61.6,131.6,5,12,1007.5,0,0,G0,0|T,2601,214.2,47.9,5,12,1007.4,0,0,G0,0|T,2602,214.6,46.8,5,12,1007.4,0,0,G0,0|</v>
      </c>
    </row>
    <row r="103" spans="1:1" x14ac:dyDescent="0.3">
      <c r="A103" s="1" t="str">
        <f>CONCATENATE( IF($A$15, ent_line!BJ103, ""), IF($B$15, ent_line_mp!BJ103, ""),  IF($C$15, ent_diag!BJ103, ""), IF($D$15, ent_accel!BJ103, ""), IF($E$15, ent_circle!BJ103, ""), IF($F$15, ent_poly!BJ103, "") )</f>
        <v>T,2101,77.5,150.6,5,12,1007.5,0,0,G0,0|T,2102,77.5,149.4,5,12,1007.5,0,0,G0,0|T,2201,167.5,140.6,5,12,1007.5,0,0,G0,0|T,2202,167.5,139.4,5,12,1007.5,0,0,G0,0|T,2601,214.8,48.1,5,12,1007.5,0,0,G0,0|T,2602,215.2,47.0,5,12,1007.5,0,0,G0,0|</v>
      </c>
    </row>
    <row r="104" spans="1:1" x14ac:dyDescent="0.3">
      <c r="A104" s="1" t="str">
        <f>CONCATENATE( IF($A$15, ent_line!BJ104, ""), IF($B$15, ent_line_mp!BJ104, ""),  IF($C$15, ent_diag!BJ104, ""), IF($D$15, ent_accel!BJ104, ""), IF($E$15, ent_circle!BJ104, ""), IF($F$15, ent_poly!BJ104, "") )</f>
        <v>T,2101,78.4,150.6,5,12,1007.6,0,0,G0,0|T,2102,78.4,149.4,5,12,1007.6,0,0,G0,0|T,2201,168.4,140.6,5,12,1007.6,0,0,G0,0|T,2202,168.4,139.4,5,12,1007.6,0,0,G0,0|T,2301,68.9,64.7,5,12,1007.6,0,0,G0,0|T,2302,70.3,64.1,5,12,1007.7,0,0,G0,0|T,2401,47.4,32.3,5,12,1007.6,0,0,G0,0|T,2402,49.0,31.8,5,12,1007.7,0,0,G0,0|T,2501,60.1,131.4,5,12,1007.6,0,0,G0,0|T,2502,60.2,133.0,5,12,1007.7,0,0,G0,0|T,2601,215.5,48.3,5,12,1007.6,0,0,G0,0|T,2602,215.7,47.1,5,12,1007.6,0,0,G0,0|</v>
      </c>
    </row>
    <row r="105" spans="1:1" x14ac:dyDescent="0.3">
      <c r="A105" s="1" t="str">
        <f>CONCATENATE( IF($A$15, ent_line!BJ105, ""), IF($B$15, ent_line_mp!BJ105, ""),  IF($C$15, ent_diag!BJ105, ""), IF($D$15, ent_accel!BJ105, ""), IF($E$15, ent_circle!BJ105, ""), IF($F$15, ent_poly!BJ105, "") )</f>
        <v>T,2101,79.3,150.6,5,12,1007.7,0,0,G0,0|T,2102,79.3,149.4,5,12,1007.7,0,0,G0,0|T,2201,169.3,140.6,5,12,1007.7,0,0,G0,0|T,2202,169.3,139.4,5,12,1007.7,0,0,G0,0|T,2601,216.2,48.3,5,12,1007.7,0,0,G0,0|T,2602,216.2,47.1,5,12,1007.7,0,0,G0,0|</v>
      </c>
    </row>
    <row r="106" spans="1:1" x14ac:dyDescent="0.3">
      <c r="A106" s="1" t="str">
        <f>CONCATENATE( IF($A$15, ent_line!BJ106, ""), IF($B$15, ent_line_mp!BJ106, ""),  IF($C$15, ent_diag!BJ106, ""), IF($D$15, ent_accel!BJ106, ""), IF($E$15, ent_circle!BJ106, ""), IF($F$15, ent_poly!BJ106, "") )</f>
        <v>T,2101,80.2,150.6,5,12,1007.8,0,0,G0,0|T,2102,80.2,149.4,5,12,1007.8,0,0,G0,0|T,2201,170.2,140.6,5,12,1007.8,0,0,G0,0|T,2202,170.2,139.4,5,12,1007.8,0,0,G0,0|T,2301,70.5,65.6,5,12,1007.8,0,0,G0,0|T,2302,71.9,65.0,5,12,1007.9,0,0,G0,0|T,2401,49.4,33.5,5,12,1007.8,0,0,G0,0|T,2402,51.0,33.0,5,12,1007.9,0,0,G0,0|T,2501,58.7,132.7,5,12,1007.8,0,0,G0,0|T,2502,58.8,134.2,5,12,1007.9,0,0,G0,0|T,2601,216.8,48.3,5,12,1007.8,0,0,G0,0|T,2602,216.8,47.1,5,12,1007.8,0,0,G0,0|</v>
      </c>
    </row>
    <row r="107" spans="1:1" x14ac:dyDescent="0.3">
      <c r="A107" s="1" t="str">
        <f>CONCATENATE( IF($A$15, ent_line!BJ107, ""), IF($B$15, ent_line_mp!BJ107, ""),  IF($C$15, ent_diag!BJ107, ""), IF($D$15, ent_accel!BJ107, ""), IF($E$15, ent_circle!BJ107, ""), IF($F$15, ent_poly!BJ107, "") )</f>
        <v>T,2101,81.1,150.6,5,12,1007.9,0,0,G0,0|T,2102,81.1,149.4,5,12,1007.9,0,0,G0,0|T,2201,171.1,140.6,5,12,1007.9,0,0,G0,0|T,2202,171.1,139.4,5,12,1007.9,0,0,G0,0|T,2601,217.5,48.3,5,12,1007.9,0,0,G0,0|T,2602,217.3,47.1,5,12,1007.9,0,0,G0,0|</v>
      </c>
    </row>
    <row r="108" spans="1:1" x14ac:dyDescent="0.3">
      <c r="A108" s="1" t="str">
        <f>CONCATENATE( IF($A$15, ent_line!BJ108, ""), IF($B$15, ent_line_mp!BJ108, ""),  IF($C$15, ent_diag!BJ108, ""), IF($D$15, ent_accel!BJ108, ""), IF($E$15, ent_circle!BJ108, ""), IF($F$15, ent_poly!BJ108, "") )</f>
        <v>T,2101,82.0,150.6,5,12,1008.0,0,0,G0,0|T,2102,82.0,149.4,5,12,1008.0,0,0,G0,0|T,2201,172.0,140.6,5,12,1008.0,0,0,G0,0|T,2202,172.0,139.4,5,12,1008.0,0,0,G0,0|T,2301,72.1,66.5,5,12,1008.0,0,0,G0,0|T,2302,73.4,65.9,5,12,1008.1,0,0,G0,0|T,2401,51.5,34.6,5,12,1008.0,0,0,G0,0|T,2402,53.1,34.2,5,12,1008.1,0,0,G0,0|T,2501,57.3,133.8,5,12,1008.0,0,0,G0,0|T,2502,57.2,135.3,5,12,1008.1,0,0,G0,0|T,2601,218.2,48.1,5,12,1008.0,0,0,G0,0|T,2602,217.8,47.0,5,12,1008.0,0,0,G0,0|</v>
      </c>
    </row>
    <row r="109" spans="1:1" x14ac:dyDescent="0.3">
      <c r="A109" s="1" t="str">
        <f>CONCATENATE( IF($A$15, ent_line!BJ109, ""), IF($B$15, ent_line_mp!BJ109, ""),  IF($C$15, ent_diag!BJ109, ""), IF($D$15, ent_accel!BJ109, ""), IF($E$15, ent_circle!BJ109, ""), IF($F$15, ent_poly!BJ109, "") )</f>
        <v>T,2101,82.9,150.6,5,12,1008.1,0,0,G0,0|T,2102,82.9,149.4,5,12,1008.1,0,0,G0,0|T,2201,172.9,140.6,5,12,1008.1,0,0,G0,0|T,2202,172.9,139.4,5,12,1008.1,0,0,G0,0|T,2601,218.8,47.9,5,12,1008.1,0,0,G0,0|T,2602,218.4,46.8,5,12,1008.1,0,0,G0,0|</v>
      </c>
    </row>
    <row r="110" spans="1:1" x14ac:dyDescent="0.3">
      <c r="A110" s="1" t="str">
        <f>CONCATENATE( IF($A$15, ent_line!BJ110, ""), IF($B$15, ent_line_mp!BJ110, ""),  IF($C$15, ent_diag!BJ110, ""), IF($D$15, ent_accel!BJ110, ""), IF($E$15, ent_circle!BJ110, ""), IF($F$15, ent_poly!BJ110, "") )</f>
        <v>T,2101,83.8,150.6,5,12,1008.2,0,0,G0,0|T,2102,83.8,149.4,5,12,1008.2,0,0,G0,0|T,2201,173.8,140.6,5,12,1008.2,0,0,G0,0|T,2202,173.8,139.4,5,12,1008.2,0,0,G0,0|T,2301,73.6,67.4,5,12,1008.2,0,0,G0,0|T,2302,75.0,66.8,5,12,1008.3,0,0,G0,0|T,2401,53.6,35.9,5,12,1008.2,0,0,G0,0|T,2402,55.3,35.4,5,12,1008.3,0,0,G0,0|T,2501,55.8,134.8,5,12,1008.2,0,0,G0,0|T,2502,55.6,136.3,5,12,1008.3,0,0,G0,0|T,2601,219.5,47.7,5,12,1008.2,0,0,G0,0|T,2602,218.9,46.6,5,12,1008.2,0,0,G0,0|</v>
      </c>
    </row>
    <row r="111" spans="1:1" x14ac:dyDescent="0.3">
      <c r="A111" s="1" t="str">
        <f>CONCATENATE( IF($A$15, ent_line!BJ111, ""), IF($B$15, ent_line_mp!BJ111, ""),  IF($C$15, ent_diag!BJ111, ""), IF($D$15, ent_accel!BJ111, ""), IF($E$15, ent_circle!BJ111, ""), IF($F$15, ent_poly!BJ111, "") )</f>
        <v>T,2101,84.7,150.6,5,12,1008.3,0,0,G0,0|T,2102,84.7,149.4,5,12,1008.3,0,0,G0,0|T,2201,174.7,140.6,5,12,1008.3,0,0,G0,0|T,2202,174.7,139.4,5,12,1008.3,0,0,G0,0|T,2601,220.1,47.3,5,12,1008.3,0,0,G0,0|T,2602,219.5,46.3,5,12,1008.3,0,0,G0,0|</v>
      </c>
    </row>
    <row r="112" spans="1:1" x14ac:dyDescent="0.3">
      <c r="A112" s="1" t="str">
        <f>CONCATENATE( IF($A$15, ent_line!BJ112, ""), IF($B$15, ent_line_mp!BJ112, ""),  IF($C$15, ent_diag!BJ112, ""), IF($D$15, ent_accel!BJ112, ""), IF($E$15, ent_circle!BJ112, ""), IF($F$15, ent_poly!BJ112, "") )</f>
        <v>T,2101,85.6,150.6,5,12,1008.4,0,0,G0,0|T,2102,85.6,149.4,5,12,1008.4,0,0,G0,0|T,2201,175.6,140.6,5,12,1008.4,0,0,G0,0|T,2202,175.6,139.4,5,12,1008.4,0,0,G0,0|T,2301,75.2,68.3,5,12,1008.4,0,0,G0,0|T,2302,76.6,67.7,5,12,1008.5,0,0,G0,0|T,2401,55.7,37.1,5,12,1008.4,0,0,G0,0|T,2402,57.4,36.7,5,12,1008.5,0,0,G0,0|T,2501,54.2,135.8,5,12,1008.4,0,0,G0,0|T,2502,53.9,137.3,5,12,1008.5,0,0,G0,0|T,2601,220.7,46.9,5,12,1008.4,0,0,G0,0|T,2602,220.1,45.9,5,12,1008.4,0,0,G0,0|</v>
      </c>
    </row>
    <row r="113" spans="1:1" x14ac:dyDescent="0.3">
      <c r="A113" s="1" t="str">
        <f>CONCATENATE( IF($A$15, ent_line!BJ113, ""), IF($B$15, ent_line_mp!BJ113, ""),  IF($C$15, ent_diag!BJ113, ""), IF($D$15, ent_accel!BJ113, ""), IF($E$15, ent_circle!BJ113, ""), IF($F$15, ent_poly!BJ113, "") )</f>
        <v>T,2101,86.5,150.6,5,12,1008.5,0,0,G0,0|T,2102,86.5,149.4,5,12,1008.5,0,0,G0,0|T,2201,176.5,140.6,5,12,1008.5,0,0,G0,0|T,2202,176.5,139.4,5,12,1008.5,0,0,G0,0|T,2601,221.4,46.5,5,12,1008.5,0,0,G0,0|T,2602,220.6,45.5,5,12,1008.5,0,0,G0,0|</v>
      </c>
    </row>
    <row r="114" spans="1:1" x14ac:dyDescent="0.3">
      <c r="A114" s="1" t="str">
        <f>CONCATENATE( IF($A$15, ent_line!BJ114, ""), IF($B$15, ent_line_mp!BJ114, ""),  IF($C$15, ent_diag!BJ114, ""), IF($D$15, ent_accel!BJ114, ""), IF($E$15, ent_circle!BJ114, ""), IF($F$15, ent_poly!BJ114, "") )</f>
        <v>T,2101,87.4,150.6,5,12,1008.6,0,0,G0,0|T,2102,87.4,149.4,5,12,1008.6,0,0,G0,0|T,2201,177.4,140.6,5,12,1008.6,0,0,G0,0|T,2202,177.4,139.4,5,12,1008.6,0,0,G0,0|T,2301,76.7,69.2,5,12,1008.6,0,0,G0,0|T,2302,78.1,68.6,5,12,1008.7,0,0,G0,0|T,2401,58.0,38.4,5,12,1008.6,0,0,G0,0|T,2402,59.7,38.0,5,12,1008.7,0,0,G0,0|T,2501,52.5,136.6,5,12,1008.6,0,0,G0,0|T,2502,52.2,138.1,5,12,1008.7,0,0,G0,0|T,2601,222.0,46.0,5,12,1008.6,0,0,G0,0|T,2602,221.2,45.1,5,12,1008.6,0,0,G0,0|</v>
      </c>
    </row>
    <row r="115" spans="1:1" x14ac:dyDescent="0.3">
      <c r="A115" s="1" t="str">
        <f>CONCATENATE( IF($A$15, ent_line!BJ115, ""), IF($B$15, ent_line_mp!BJ115, ""),  IF($C$15, ent_diag!BJ115, ""), IF($D$15, ent_accel!BJ115, ""), IF($E$15, ent_circle!BJ115, ""), IF($F$15, ent_poly!BJ115, "") )</f>
        <v>T,2101,88.3,150.6,5,12,1008.7,0,0,G0,0|T,2102,88.3,149.4,5,12,1008.7,0,0,G0,0|T,2201,178.3,140.6,5,12,1008.7,0,0,G0,0|T,2202,178.3,139.4,5,12,1008.7,0,0,G0,0|T,2601,222.6,45.4,5,12,1008.7,0,0,G0,0|T,2602,221.8,44.6,5,12,1008.7,0,0,G0,0|</v>
      </c>
    </row>
    <row r="116" spans="1:1" x14ac:dyDescent="0.3">
      <c r="A116" s="1" t="str">
        <f>CONCATENATE( IF($A$15, ent_line!BJ116, ""), IF($B$15, ent_line_mp!BJ116, ""),  IF($C$15, ent_diag!BJ116, ""), IF($D$15, ent_accel!BJ116, ""), IF($E$15, ent_circle!BJ116, ""), IF($F$15, ent_poly!BJ116, "") )</f>
        <v>T,2101,89.2,150.6,5,12,1008.8,0,0,G0,0|T,2102,89.2,149.4,5,12,1008.8,0,0,G0,0|T,2201,179.2,140.6,5,12,1008.8,0,0,G0,0|T,2202,179.2,139.4,5,12,1008.8,0,0,G0,0|T,2301,78.3,70.1,5,12,1008.8,0,0,G0,0|T,2302,79.7,69.5,5,12,1008.9,0,0,G0,0|T,2401,60.2,39.7,5,12,1008.8,0,0,G0,0|T,2402,62.0,39.3,5,12,1008.9,0,0,G0,0|T,2501,50.8,137.3,5,12,1008.8,0,0,G0,0|T,2502,50.4,138.8,5,12,1008.9,0,0,G0,0|T,2601,223.2,44.8,5,12,1008.8,0,0,G0,0|T,2602,222.4,44.0,5,12,1008.8,0,0,G0,0|</v>
      </c>
    </row>
    <row r="117" spans="1:1" x14ac:dyDescent="0.3">
      <c r="A117" s="1" t="str">
        <f>CONCATENATE( IF($A$15, ent_line!BJ117, ""), IF($B$15, ent_line_mp!BJ117, ""),  IF($C$15, ent_diag!BJ117, ""), IF($D$15, ent_accel!BJ117, ""), IF($E$15, ent_circle!BJ117, ""), IF($F$15, ent_poly!BJ117, "") )</f>
        <v>T,2101,90.1,150.6,5,12,1008.9,0,0,G0,0|T,2102,90.1,149.4,5,12,1008.9,0,0,G0,0|T,2201,180.1,140.6,5,12,1008.9,0,0,G0,0|T,2202,180.1,139.4,5,12,1008.9,0,0,G0,0|T,2601,223.8,44.2,5,12,1008.9,0,0,G0,0|T,2602,223.0,43.4,5,12,1008.9,0,0,G0,0|</v>
      </c>
    </row>
    <row r="118" spans="1:1" x14ac:dyDescent="0.3">
      <c r="A118" s="1" t="str">
        <f>CONCATENATE( IF($A$15, ent_line!BJ118, ""), IF($B$15, ent_line_mp!BJ118, ""),  IF($C$15, ent_diag!BJ118, ""), IF($D$15, ent_accel!BJ118, ""), IF($E$15, ent_circle!BJ118, ""), IF($F$15, ent_poly!BJ118, "") )</f>
        <v>T,2101,91.0,150.6,5,12,1009.0,0,0,G0,0|T,2102,91.0,149.4,5,12,1009.0,0,0,G0,0|T,2201,187.5,145.4,5,12,1009.0,0,0,G0,0|T,2202,181.0,139.4,5,12,1009.0,0,0,G0,0|T,2301,79.8,71.0,5,12,1009.0,0,0,G0,0|T,2302,81.2,70.4,5,12,1009.1,0,0,G0,0|T,2401,62.5,41.0,5,12,1009.0,0,0,G0,0|T,2402,64.3,40.7,5,12,1009.1,0,0,G0,0|T,2501,49.1,138.0,5,12,1009.0,0,0,G0,0|T,2502,48.5,139.4,5,12,1009.1,0,0,G0,0|T,2601,224.5,43.5,5,12,1009.0,0,0,G0,0|T,2602,223.5,42.7,5,12,1009.0,0,0,G0,0|</v>
      </c>
    </row>
    <row r="119" spans="1:1" x14ac:dyDescent="0.3">
      <c r="A119" s="1" t="str">
        <f>CONCATENATE( IF($A$15, ent_line!BJ119, ""), IF($B$15, ent_line_mp!BJ119, ""),  IF($C$15, ent_diag!BJ119, ""), IF($D$15, ent_accel!BJ119, ""), IF($E$15, ent_circle!BJ119, ""), IF($F$15, ent_poly!BJ119, "") )</f>
        <v>T,2101,91.9,150.6,5,12,1009.1,0,0,G0,0|T,2102,91.9,149.4,5,12,1009.1,0,0,G0,0|T,2201,181.9,140.6,5,12,1009.1,0,0,G0,0|T,2202,181.9,139.4,5,12,1009.1,0,0,G0,0|T,2601,225.1,42.8,5,12,1009.1,0,0,G0,0|T,2602,224.1,42.0,5,12,1009.1,0,0,G0,0|</v>
      </c>
    </row>
    <row r="120" spans="1:1" x14ac:dyDescent="0.3">
      <c r="A120" s="1" t="str">
        <f>CONCATENATE( IF($A$15, ent_line!BJ120, ""), IF($B$15, ent_line_mp!BJ120, ""),  IF($C$15, ent_diag!BJ120, ""), IF($D$15, ent_accel!BJ120, ""), IF($E$15, ent_circle!BJ120, ""), IF($F$15, ent_poly!BJ120, "") )</f>
        <v>T,2101,92.8,150.6,5,12,1009.2,0,0,G0,0|T,2102,92.8,149.4,5,12,1009.2,0,0,G0,0|T,2201,182.8,140.6,5,12,1009.2,0,0,G0,0|T,2202,182.8,139.4,5,12,1009.2,0,0,G0,0|T,2301,81.4,71.9,5,12,1009.2,0,0,G0,0|T,2302,82.8,71.3,5,12,1009.3,0,0,G0,0|T,2401,64.9,42.4,5,12,1009.2,0,0,G0,0|T,2402,66.7,42.1,5,12,1009.3,0,0,G0,0|T,2501,47.3,138.5,5,12,1009.2,0,0,G0,0|T,2502,46.7,139.9,5,12,1009.3,0,0,G0,0|T,2601,225.7,42.1,5,12,1009.2,0,0,G0,0|T,2602,224.7,41.3,5,12,1009.2,0,0,G0,0|</v>
      </c>
    </row>
    <row r="121" spans="1:1" x14ac:dyDescent="0.3">
      <c r="A121" s="1" t="str">
        <f>CONCATENATE( IF($A$15, ent_line!BJ121, ""), IF($B$15, ent_line_mp!BJ121, ""),  IF($C$15, ent_diag!BJ121, ""), IF($D$15, ent_accel!BJ121, ""), IF($E$15, ent_circle!BJ121, ""), IF($F$15, ent_poly!BJ121, "") )</f>
        <v>T,2101,93.7,150.6,5,12,1009.3,0,0,G0,0|T,2102,93.7,149.4,5,12,1009.3,0,0,G0,0|T,2201,183.7,140.6,5,12,1009.3,0,0,G0,0|T,2202,183.7,139.4,5,12,1009.3,0,0,G0,0|T,2601,226.3,41.3,5,12,1009.3,0,0,G0,0|T,2602,225.3,40.6,5,12,1009.3,0,0,G0,0|</v>
      </c>
    </row>
    <row r="122" spans="1:1" x14ac:dyDescent="0.3">
      <c r="A122" s="1" t="str">
        <f>CONCATENATE( IF($A$15, ent_line!BJ122, ""), IF($B$15, ent_line_mp!BJ122, ""),  IF($C$15, ent_diag!BJ122, ""), IF($D$15, ent_accel!BJ122, ""), IF($E$15, ent_circle!BJ122, ""), IF($F$15, ent_poly!BJ122, "") )</f>
        <v>T,2101,94.6,150.6,5,12,1009.4,0,0,G0,0|T,2102,94.6,149.4,5,12,1009.4,0,0,G0,0|T,2201,184.6,140.6,5,12,1009.4,0,0,G0,0|T,2202,184.6,139.4,5,12,1009.4,0,0,G0,0|T,2301,83.0,72.8,5,12,1009.4,0,0,G0,0|T,2302,84.3,72.2,5,12,1009.5,0,0,G0,0|T,2401,67.3,43.8,5,12,1009.4,0,0,G0,0|T,2402,69.2,43.5,5,12,1009.5,0,0,G0,0|T,2501,45.5,138.9,5,12,1009.4,0,0,G0,0|T,2502,44.8,140.2,5,12,1009.5,0,0,G0,0|T,2601,226.9,40.5,5,12,1009.4,0,0,G0,0|T,2602,225.9,39.8,5,12,1009.4,0,0,G0,0|</v>
      </c>
    </row>
    <row r="123" spans="1:1" x14ac:dyDescent="0.3">
      <c r="A123" s="1" t="str">
        <f>CONCATENATE( IF($A$15, ent_line!BJ123, ""), IF($B$15, ent_line_mp!BJ123, ""),  IF($C$15, ent_diag!BJ123, ""), IF($D$15, ent_accel!BJ123, ""), IF($E$15, ent_circle!BJ123, ""), IF($F$15, ent_poly!BJ123, "") )</f>
        <v>T,2101,95.5,150.6,5,12,1009.5,0,0,G0,0|T,2102,95.5,149.4,5,12,1009.5,0,0,G0,0|T,2201,185.5,140.6,5,12,1009.5,0,0,G0,0|T,2202,185.5,139.4,5,12,1009.5,0,0,G0,0|T,2601,227.5,39.7,5,12,1009.5,0,0,G0,0|T,2602,226.5,39.0,5,12,1009.5,0,0,G0,0|</v>
      </c>
    </row>
    <row r="124" spans="1:1" x14ac:dyDescent="0.3">
      <c r="A124" s="1" t="str">
        <f>CONCATENATE( IF($A$15, ent_line!BJ124, ""), IF($B$15, ent_line_mp!BJ124, ""),  IF($C$15, ent_diag!BJ124, ""), IF($D$15, ent_accel!BJ124, ""), IF($E$15, ent_circle!BJ124, ""), IF($F$15, ent_poly!BJ124, "") )</f>
        <v>T,2101,96.4,150.6,5,12,1009.6,0,0,G0,0|T,2102,96.4,149.4,5,12,1009.6,0,0,G0,0|T,2201,186.4,140.6,5,12,1009.6,0,0,G0,0|T,2202,186.4,139.4,5,12,1009.6,0,0,G0,0|T,2301,84.5,73.7,5,12,1009.6,0,0,G0,0|T,2302,85.9,73.1,5,12,1009.7,0,0,G0,0|T,2401,69.8,45.2,5,12,1009.6,0,0,G0,0|T,2402,71.7,44.9,5,12,1009.7,0,0,G0,0|T,2501,43.7,139.2,5,12,1009.6,0,0,G0,0|T,2502,42.9,140.5,5,12,1009.7,0,0,G0,0|T,2601,228.1,38.8,5,12,1009.6,0,0,G0,0|T,2602,227.1,38.1,5,12,1009.6,0,0,G0,0|</v>
      </c>
    </row>
    <row r="125" spans="1:1" x14ac:dyDescent="0.3">
      <c r="A125" s="1" t="str">
        <f>CONCATENATE( IF($A$15, ent_line!BJ125, ""), IF($B$15, ent_line_mp!BJ125, ""),  IF($C$15, ent_diag!BJ125, ""), IF($D$15, ent_accel!BJ125, ""), IF($E$15, ent_circle!BJ125, ""), IF($F$15, ent_poly!BJ125, "") )</f>
        <v>T,2101,97.3,150.6,5,12,1009.7,0,0,G0,0|T,2102,97.3,149.4,5,12,1009.7,0,0,G0,0|T,2201,187.3,140.6,5,12,1009.7,0,0,G0,0|T,2202,187.3,139.4,5,12,1009.7,0,0,G0,0|T,2601,228.7,38.0,5,12,1009.7,0,0,G0,0|T,2602,227.7,37.3,5,12,1009.7,0,0,G0,0|</v>
      </c>
    </row>
    <row r="126" spans="1:1" x14ac:dyDescent="0.3">
      <c r="A126" s="1" t="str">
        <f>CONCATENATE( IF($A$15, ent_line!BJ126, ""), IF($B$15, ent_line_mp!BJ126, ""),  IF($C$15, ent_diag!BJ126, ""), IF($D$15, ent_accel!BJ126, ""), IF($E$15, ent_circle!BJ126, ""), IF($F$15, ent_poly!BJ126, "") )</f>
        <v>T,2101,98.2,150.6,5,12,1009.8,0,0,G0,0|T,2102,98.2,149.4,5,12,1009.8,0,0,G0,0|T,2201,188.2,140.6,5,12,1009.8,0,0,G0,0|T,2202,188.2,139.4,5,12,1009.8,0,0,G0,0|T,2301,86.1,74.6,5,12,1009.8,0,0,G0,0|T,2302,87.5,74.0,5,12,1009.9,0,0,G0,0|T,2401,72.3,46.7,5,12,1009.8,0,0,G0,0|T,2402,74.2,46.4,5,12,1009.9,0,0,G0,0|T,2501,41.8,139.3,5,12,1009.8,0,0,G0,0|T,2502,41.0,140.6,5,12,1009.9,0,0,G0,0|T,2601,229.3,37.1,5,12,1009.8,0,0,G0,0|T,2602,228.3,36.4,5,12,1009.8,0,0,G0,0|</v>
      </c>
    </row>
    <row r="127" spans="1:1" x14ac:dyDescent="0.3">
      <c r="A127" s="1" t="str">
        <f>CONCATENATE( IF($A$15, ent_line!BJ127, ""), IF($B$15, ent_line_mp!BJ127, ""),  IF($C$15, ent_diag!BJ127, ""), IF($D$15, ent_accel!BJ127, ""), IF($E$15, ent_circle!BJ127, ""), IF($F$15, ent_poly!BJ127, "") )</f>
        <v>T,2101,99.1,150.6,5,12,1009.9,0,0,G0,0|T,2102,99.1,149.4,5,12,1009.9,0,0,G0,0|T,2201,189.1,140.6,5,12,1009.9,0,0,G0,0|T,2202,189.1,139.4,5,12,1009.9,0,0,G0,0|T,2601,229.9,36.2,5,12,1009.9,0,0,G0,0|T,2602,228.9,35.5,5,12,1009.9,0,0,G0,0|</v>
      </c>
    </row>
    <row r="128" spans="1:1" x14ac:dyDescent="0.3">
      <c r="A128" s="1" t="str">
        <f>CONCATENATE( IF($A$15, ent_line!BJ128, ""), IF($B$15, ent_line_mp!BJ128, ""),  IF($C$15, ent_diag!BJ128, ""), IF($D$15, ent_accel!BJ128, ""), IF($E$15, ent_circle!BJ128, ""), IF($F$15, ent_poly!BJ128, "") )</f>
        <v>T,2101,100.0,150.6,5,12,1010.0,0,0,G0,0|T,2102,100.0,149.4,5,12,1010.0,0,0,G0,0|T,2201,190.0,140.6,5,12,1010.0,0,0,G0,0|T,2202,190.0,139.4,5,12,1010.0,0,0,G0,0|T,2301,87.6,75.5,5,12,1010.0,0,0,G0,0|T,2302,89.0,74.9,5,12,1010.1,0,0,G0,0|T,2401,74.9,48.2,5,12,1010.0,0,0,G0,0|T,2402,76.8,47.9,5,12,1010.1,0,0,G0,0|T,2501,40.0,139.4,5,12,1010.0,0,0,G0,0|T,2502,39.0,140.6,5,12,1010.1,0,0,G0,0|T,2601,230.5,35.3,5,12,1010.0,0,0,G0,0|T,2602,229.5,34.7,5,12,1010.0,0,0,G0,0|</v>
      </c>
    </row>
    <row r="129" spans="1:1" x14ac:dyDescent="0.3">
      <c r="A129" s="1" t="str">
        <f>CONCATENATE( IF($A$15, ent_line!BJ129, ""), IF($B$15, ent_line_mp!BJ129, ""),  IF($C$15, ent_diag!BJ129, ""), IF($D$15, ent_accel!BJ129, ""), IF($E$15, ent_circle!BJ129, ""), IF($F$15, ent_poly!BJ129, "") )</f>
        <v>T,2101,100.9,150.6,5,12,1010.1,0,0,G0,0|T,2102,100.9,149.4,5,12,1010.1,0,0,G0,0|T,2201,190.9,140.6,5,12,1010.1,0,0,G0,0|T,2202,190.9,139.4,5,12,1010.1,0,0,G0,0|T,2601,231.1,34.5,5,12,1010.1,0,0,G0,0|T,2602,230.1,33.8,5,12,1010.1,0,0,G0,0|</v>
      </c>
    </row>
    <row r="130" spans="1:1" x14ac:dyDescent="0.3">
      <c r="A130" s="1" t="str">
        <f>CONCATENATE( IF($A$15, ent_line!BJ130, ""), IF($B$15, ent_line_mp!BJ130, ""),  IF($C$15, ent_diag!BJ130, ""), IF($D$15, ent_accel!BJ130, ""), IF($E$15, ent_circle!BJ130, ""), IF($F$15, ent_poly!BJ130, "") )</f>
        <v>T,2101,101.8,150.6,5,12,1010.2,0,0,G0,0|T,2102,101.8,149.4,5,12,1010.2,0,0,G0,0|T,2201,191.8,140.6,5,12,1010.2,0,0,G0,0|T,2202,191.8,139.4,5,12,1010.2,0,0,G0,0|T,2301,89.2,76.4,5,12,1010.2,0,0,G0,0|T,2302,90.6,75.8,5,12,1010.3,0,0,G0,0|T,2401,77.5,49.7,5,12,1010.2,0,0,G0,0|T,2402,79.5,49.4,5,12,1010.3,0,0,G0,0|T,2501,38.2,139.3,5,12,1010.2,0,0,G0,0|T,2502,37.1,140.5,5,12,1010.3,0,0,G0,0|T,2601,231.7,33.6,5,12,1010.2,0,0,G0,0|T,2602,230.7,32.9,5,12,1010.2,0,0,G0,0|</v>
      </c>
    </row>
    <row r="131" spans="1:1" x14ac:dyDescent="0.3">
      <c r="A131" s="1" t="str">
        <f>CONCATENATE( IF($A$15, ent_line!BJ131, ""), IF($B$15, ent_line_mp!BJ131, ""),  IF($C$15, ent_diag!BJ131, ""), IF($D$15, ent_accel!BJ131, ""), IF($E$15, ent_circle!BJ131, ""), IF($F$15, ent_poly!BJ131, "") )</f>
        <v>T,2101,102.7,150.6,5,12,1010.3,0,0,G0,0|T,2102,102.7,149.4,5,12,1010.3,0,0,G0,0|T,2201,192.7,140.6,5,12,1010.3,0,0,G0,0|T,2202,192.7,139.4,5,12,1010.3,0,0,G0,0|T,2601,232.3,32.7,5,12,1010.3,0,0,G0,0|T,2602,231.3,32.0,5,12,1010.3,0,0,G0,0|</v>
      </c>
    </row>
    <row r="132" spans="1:1" x14ac:dyDescent="0.3">
      <c r="A132" s="1" t="str">
        <f>CONCATENATE( IF($A$15, ent_line!BJ132, ""), IF($B$15, ent_line_mp!BJ132, ""),  IF($C$15, ent_diag!BJ132, ""), IF($D$15, ent_accel!BJ132, ""), IF($E$15, ent_circle!BJ132, ""), IF($F$15, ent_poly!BJ132, "") )</f>
        <v>T,2101,103.6,150.6,5,12,1010.4,0,0,G0,0|T,2102,103.6,149.4,5,12,1010.4,0,0,G0,0|T,2201,193.6,140.6,5,12,1010.4,0,0,G0,0|T,2202,193.6,139.4,5,12,1010.4,0,0,G0,0|T,2301,90.8,77.3,5,12,1010.4,0,0,G0,0|T,2302,92.1,76.7,5,12,1010.5,0,0,G0,0|T,2401,80.2,51.2,5,12,1010.4,0,0,G0,0|T,2402,82.2,51.0,5,12,1010.5,0,0,G0,0|T,2501,36.3,139.2,5,12,1010.4,0,0,G0,0|T,2502,35.2,140.2,5,12,1010.5,0,0,G0,0|T,2601,232.9,31.9,5,12,1010.4,0,0,G0,0|T,2602,231.9,31.2,5,12,1010.4,0,0,G0,0|</v>
      </c>
    </row>
    <row r="133" spans="1:1" x14ac:dyDescent="0.3">
      <c r="A133" s="1" t="str">
        <f>CONCATENATE( IF($A$15, ent_line!BJ133, ""), IF($B$15, ent_line_mp!BJ133, ""),  IF($C$15, ent_diag!BJ133, ""), IF($D$15, ent_accel!BJ133, ""), IF($E$15, ent_circle!BJ133, ""), IF($F$15, ent_poly!BJ133, "") )</f>
        <v>T,2101,104.5,150.6,5,12,1010.5,0,0,G0,0|T,2102,104.5,149.4,5,12,1010.5,0,0,G0,0|T,2201,194.5,140.6,5,12,1010.5,0,0,G0,0|T,2202,194.5,139.4,5,12,1010.5,0,0,G0,0|T,2601,233.5,31.0,5,12,1010.5,0,0,G0,0|T,2602,232.5,30.3,5,12,1010.5,0,0,G0,0|</v>
      </c>
    </row>
    <row r="134" spans="1:1" x14ac:dyDescent="0.3">
      <c r="A134" s="1" t="str">
        <f>CONCATENATE( IF($A$15, ent_line!BJ134, ""), IF($B$15, ent_line_mp!BJ134, ""),  IF($C$15, ent_diag!BJ134, ""), IF($D$15, ent_accel!BJ134, ""), IF($E$15, ent_circle!BJ134, ""), IF($F$15, ent_poly!BJ134, "") )</f>
        <v>T,2101,105.4,150.6,5,12,1010.6,0,0,G0,0|T,2102,105.4,149.4,5,12,1010.6,0,0,G0,0|T,2201,195.4,140.6,5,12,1010.6,0,0,G0,0|T,2202,195.4,139.4,5,12,1010.6,0,0,G0,0|T,2301,92.3,78.2,5,12,1010.6,0,0,G0,0|T,2302,93.7,77.6,5,12,1010.7,0,0,G0,0|T,2401,83.0,52.8,5,12,1010.6,0,0,G0,0|T,2402,84.9,52.6,5,12,1010.7,0,0,G0,0|T,2501,34.5,138.9,5,12,1010.6,0,0,G0,0|T,2502,33.3,139.9,5,12,1010.7,0,0,G0,0|T,2601,234.1,30.2,5,12,1010.6,0,0,G0,0|T,2602,233.1,29.5,5,12,1010.6,0,0,G0,0|</v>
      </c>
    </row>
    <row r="135" spans="1:1" x14ac:dyDescent="0.3">
      <c r="A135" s="1" t="str">
        <f>CONCATENATE( IF($A$15, ent_line!BJ135, ""), IF($B$15, ent_line_mp!BJ135, ""),  IF($C$15, ent_diag!BJ135, ""), IF($D$15, ent_accel!BJ135, ""), IF($E$15, ent_circle!BJ135, ""), IF($F$15, ent_poly!BJ135, "") )</f>
        <v>T,2101,106.3,150.6,5,12,1010.7,0,0,G0,0|T,2102,106.3,149.4,5,12,1010.7,0,0,G0,0|T,2201,196.3,140.6,5,12,1010.7,0,0,G0,0|T,2202,196.3,139.4,5,12,1010.7,0,0,G0,0|T,2601,234.7,29.4,5,12,1010.7,0,0,G0,0|T,2602,233.7,28.7,5,12,1010.7,0,0,G0,0|</v>
      </c>
    </row>
    <row r="136" spans="1:1" x14ac:dyDescent="0.3">
      <c r="A136" s="1" t="str">
        <f>CONCATENATE( IF($A$15, ent_line!BJ136, ""), IF($B$15, ent_line_mp!BJ136, ""),  IF($C$15, ent_diag!BJ136, ""), IF($D$15, ent_accel!BJ136, ""), IF($E$15, ent_circle!BJ136, ""), IF($F$15, ent_poly!BJ136, "") )</f>
        <v>T,2101,107.2,150.6,5,12,1010.8,0,0,G0,0|T,2102,107.2,149.4,5,12,1010.8,0,0,G0,0|T,2201,197.2,140.6,5,12,1010.8,0,0,G0,0|T,2202,197.2,139.4,5,12,1010.8,0,0,G0,0|T,2301,93.9,79.1,5,12,1010.8,0,0,G0,0|T,2302,95.3,78.5,5,12,1010.9,0,0,G0,0|T,2401,85.7,54.4,5,12,1010.8,0,0,G0,0|T,2402,87.8,54.2,5,12,1010.9,0,0,G0,0|T,2501,32.7,138.5,5,12,1010.8,0,0,G0,0|T,2502,31.5,139.4,5,12,1010.9,0,0,G0,0|T,2601,235.3,28.7,5,12,1010.8,0,0,G0,0|T,2602,234.3,27.9,5,12,1010.8,0,0,G0,0|</v>
      </c>
    </row>
    <row r="137" spans="1:1" x14ac:dyDescent="0.3">
      <c r="A137" s="1" t="str">
        <f>CONCATENATE( IF($A$15, ent_line!BJ137, ""), IF($B$15, ent_line_mp!BJ137, ""),  IF($C$15, ent_diag!BJ137, ""), IF($D$15, ent_accel!BJ137, ""), IF($E$15, ent_circle!BJ137, ""), IF($F$15, ent_poly!BJ137, "") )</f>
        <v>T,2101,108.1,150.6,5,12,1010.9,0,0,G0,0|T,2102,108.1,149.4,5,12,1010.9,0,0,G0,0|T,2201,198.1,140.6,5,12,1010.9,0,0,G0,0|T,2202,198.1,139.4,5,12,1010.9,0,0,G0,0|T,2601,235.9,28.0,5,12,1010.9,0,0,G0,0|T,2602,234.9,27.2,5,12,1010.9,0,0,G0,0|</v>
      </c>
    </row>
    <row r="138" spans="1:1" x14ac:dyDescent="0.3">
      <c r="A138" s="1" t="str">
        <f>CONCATENATE( IF($A$15, ent_line!BJ138, ""), IF($B$15, ent_line_mp!BJ138, ""),  IF($C$15, ent_diag!BJ138, ""), IF($D$15, ent_accel!BJ138, ""), IF($E$15, ent_circle!BJ138, ""), IF($F$15, ent_poly!BJ138, "") )</f>
        <v>T,2101,109.0,150.6,5,12,1011.0,0,0,G0,0|T,2102,109.0,149.4,5,12,1011.0,0,0,G0,0|T,2201,203.8,134.8,5,12,1011.0,0,0,G0,0|T,2202,199.0,139.4,5,12,1011.0,0,0,G0,0|T,2301,95.4,80.0,5,12,1011.0,0,0,G0,0|T,2302,96.8,79.4,5,12,1011.1,0,0,G0,0|T,2401,88.6,56.1,5,12,1011.0,0,0,G0,0|T,2402,90.6,55.9,5,12,1011.1,0,0,G0,0|T,2501,30.9,138.0,5,12,1011.0,0,0,G0,0|T,2502,29.6,138.8,5,12,1011.1,0,0,G0,0|T,2601,236.5,27.3,5,12,1011.0,0,0,G0,0|T,2602,235.5,26.5,5,12,1011.0,0,0,G0,0|</v>
      </c>
    </row>
    <row r="139" spans="1:1" x14ac:dyDescent="0.3">
      <c r="A139" s="1" t="str">
        <f>CONCATENATE( IF($A$15, ent_line!BJ139, ""), IF($B$15, ent_line_mp!BJ139, ""),  IF($C$15, ent_diag!BJ139, ""), IF($D$15, ent_accel!BJ139, ""), IF($E$15, ent_circle!BJ139, ""), IF($F$15, ent_poly!BJ139, "") )</f>
        <v>T,2101,109.9,150.6,5,12,1011.1,0,0,G0,0|T,2102,109.9,149.4,5,12,1011.1,0,0,G0,0|T,2201,199.9,140.6,5,12,1011.1,0,0,G0,0|T,2202,199.9,139.4,5,12,1011.1,0,0,G0,0|T,2601,237.0,26.6,5,12,1011.1,0,0,G0,0|T,2602,236.2,25.8,5,12,1011.1,0,0,G0,0|</v>
      </c>
    </row>
    <row r="140" spans="1:1" x14ac:dyDescent="0.3">
      <c r="A140" s="1" t="str">
        <f>CONCATENATE( IF($A$15, ent_line!BJ140, ""), IF($B$15, ent_line_mp!BJ140, ""),  IF($C$15, ent_diag!BJ140, ""), IF($D$15, ent_accel!BJ140, ""), IF($E$15, ent_circle!BJ140, ""), IF($F$15, ent_poly!BJ140, "") )</f>
        <v>T,2101,110.8,150.6,5,12,1011.2,0,0,G0,0|T,2102,110.8,149.4,5,12,1011.2,0,0,G0,0|T,2201,200.8,140.6,5,12,1011.2,0,0,G0,0|T,2202,200.8,139.4,5,12,1011.2,0,0,G0,0|T,2301,97.0,80.9,5,12,1011.2,0,0,G0,0|T,2302,98.4,80.3,5,12,1011.3,0,0,G0,0|T,2401,91.5,57.7,5,12,1011.2,0,0,G0,0|T,2402,93.5,57.5,5,12,1011.3,0,0,G0,0|T,2501,29.2,137.3,5,12,1011.2,0,0,G0,0|T,2502,27.8,138.1,5,12,1011.3,0,0,G0,0|T,2601,237.6,26.0,5,12,1011.2,0,0,G0,0|T,2602,236.8,25.2,5,12,1011.2,0,0,G0,0|</v>
      </c>
    </row>
    <row r="141" spans="1:1" x14ac:dyDescent="0.3">
      <c r="A141" s="1" t="str">
        <f>CONCATENATE( IF($A$15, ent_line!BJ141, ""), IF($B$15, ent_line_mp!BJ141, ""),  IF($C$15, ent_diag!BJ141, ""), IF($D$15, ent_accel!BJ141, ""), IF($E$15, ent_circle!BJ141, ""), IF($F$15, ent_poly!BJ141, "") )</f>
        <v>T,2101,111.7,150.6,5,12,1011.3,0,0,G0,0|T,2102,111.7,149.4,5,12,1011.3,0,0,G0,0|T,2201,201.7,140.6,5,12,1011.3,0,0,G0,0|T,2202,201.7,139.4,5,12,1011.3,0,0,G0,0|T,2601,238.2,25.4,5,12,1011.3,0,0,G0,0|T,2602,237.4,24.6,5,12,1011.3,0,0,G0,0|</v>
      </c>
    </row>
    <row r="142" spans="1:1" x14ac:dyDescent="0.3">
      <c r="A142" s="1" t="str">
        <f>CONCATENATE( IF($A$15, ent_line!BJ142, ""), IF($B$15, ent_line_mp!BJ142, ""),  IF($C$15, ent_diag!BJ142, ""), IF($D$15, ent_accel!BJ142, ""), IF($E$15, ent_circle!BJ142, ""), IF($F$15, ent_poly!BJ142, "") )</f>
        <v>T,2101,112.6,150.6,5,12,1011.4,0,0,G0,0|T,2102,112.6,149.4,5,12,1011.4,0,0,G0,0|T,2201,202.6,140.6,5,12,1011.4,0,0,G0,0|T,2202,202.6,139.4,5,12,1011.4,0,0,G0,0|T,2301,98.6,81.8,5,12,1011.4,0,0,G0,0|T,2302,99.9,81.2,5,12,1011.5,0,0,G0,0|T,2401,94.4,59.4,5,12,1011.4,0,0,G0,0|T,2402,96.5,59.2,5,12,1011.5,0,0,G0,0|T,2501,27.5,136.6,5,12,1011.4,0,0,G0,0|T,2502,26.1,137.3,5,12,1011.5,0,0,G0,0|T,2601,238.8,24.9,5,12,1011.4,0,0,G0,0|T,2602,238.0,24.0,5,12,1011.4,0,0,G0,0|</v>
      </c>
    </row>
    <row r="143" spans="1:1" x14ac:dyDescent="0.3">
      <c r="A143" s="1" t="str">
        <f>CONCATENATE( IF($A$15, ent_line!BJ143, ""), IF($B$15, ent_line_mp!BJ143, ""),  IF($C$15, ent_diag!BJ143, ""), IF($D$15, ent_accel!BJ143, ""), IF($E$15, ent_circle!BJ143, ""), IF($F$15, ent_poly!BJ143, "") )</f>
        <v>T,2101,113.5,150.6,5,12,1011.5,0,0,G0,0|T,2102,113.5,149.4,5,12,1011.5,0,0,G0,0|T,2201,203.5,140.6,5,12,1011.5,0,0,G0,0|T,2202,203.5,139.4,5,12,1011.5,0,0,G0,0|T,2601,239.4,24.5,5,12,1011.5,0,0,G0,0|T,2602,238.6,23.5,5,12,1011.5,0,0,G0,0|</v>
      </c>
    </row>
    <row r="144" spans="1:1" x14ac:dyDescent="0.3">
      <c r="A144" s="1" t="str">
        <f>CONCATENATE( IF($A$15, ent_line!BJ144, ""), IF($B$15, ent_line_mp!BJ144, ""),  IF($C$15, ent_diag!BJ144, ""), IF($D$15, ent_accel!BJ144, ""), IF($E$15, ent_circle!BJ144, ""), IF($F$15, ent_poly!BJ144, "") )</f>
        <v>T,2101,114.4,150.6,5,12,1011.6,0,0,G0,0|T,2102,114.4,149.4,5,12,1011.6,0,0,G0,0|T,2201,204.4,140.6,5,12,1011.6,0,0,G0,0|T,2202,204.4,139.4,5,12,1011.6,0,0,G0,0|T,2301,100.1,82.7,5,12,1011.6,0,0,G0,0|T,2302,101.5,82.1,5,12,1011.7,0,0,G0,0|T,2401,97.4,61.2,5,12,1011.6,0,0,G0,0|T,2402,99.5,61.0,5,12,1011.7,0,0,G0,0|T,2501,25.8,135.8,5,12,1011.6,0,0,G0,0|T,2502,24.4,136.3,5,12,1011.7,0,0,G0,0|T,2601,239.9,24.1,5,12,1011.6,0,0,G0,0|T,2602,239.3,23.1,5,12,1011.6,0,0,G0,0|</v>
      </c>
    </row>
    <row r="145" spans="1:1" x14ac:dyDescent="0.3">
      <c r="A145" s="1" t="str">
        <f>CONCATENATE( IF($A$15, ent_line!BJ145, ""), IF($B$15, ent_line_mp!BJ145, ""),  IF($C$15, ent_diag!BJ145, ""), IF($D$15, ent_accel!BJ145, ""), IF($E$15, ent_circle!BJ145, ""), IF($F$15, ent_poly!BJ145, "") )</f>
        <v>T,2101,115.3,150.6,5,12,1011.7,0,0,G0,0|T,2102,115.3,149.4,5,12,1011.7,0,0,G0,0|T,2201,205.3,140.6,5,12,1011.7,0,0,G0,0|T,2202,205.3,139.4,5,12,1011.7,0,0,G0,0|T,2601,240.5,23.7,5,12,1011.7,0,0,G0,0|T,2602,239.9,22.7,5,12,1011.7,0,0,G0,0|</v>
      </c>
    </row>
    <row r="146" spans="1:1" x14ac:dyDescent="0.3">
      <c r="A146" s="1" t="str">
        <f>CONCATENATE( IF($A$15, ent_line!BJ146, ""), IF($B$15, ent_line_mp!BJ146, ""),  IF($C$15, ent_diag!BJ146, ""), IF($D$15, ent_accel!BJ146, ""), IF($E$15, ent_circle!BJ146, ""), IF($F$15, ent_poly!BJ146, "") )</f>
        <v>T,2101,116.2,150.6,5,12,1011.8,0,0,G0,0|T,2102,116.2,149.4,5,12,1011.8,0,0,G0,0|T,2201,206.2,140.6,5,12,1011.8,0,0,G0,0|T,2202,206.2,139.4,5,12,1011.8,0,0,G0,0|T,2301,101.7,83.6,5,12,1011.8,0,0,G0,0|T,2302,103.1,83.0,5,12,1011.9,0,0,G0,0|T,2401,100.4,62.9,5,12,1011.8,0,0,G0,0|T,2402,102.6,62.8,5,12,1011.9,0,0,G0,0|T,2501,24.2,134.8,5,12,1011.8,0,0,G0,0|T,2502,22.8,135.3,5,12,1011.9,0,0,G0,0|T,2601,241.1,23.4,5,12,1011.8,0,0,G0,0|T,2602,240.5,22.3,5,12,1011.8,0,0,G0,0|</v>
      </c>
    </row>
    <row r="147" spans="1:1" x14ac:dyDescent="0.3">
      <c r="A147" s="1" t="str">
        <f>CONCATENATE( IF($A$15, ent_line!BJ147, ""), IF($B$15, ent_line_mp!BJ147, ""),  IF($C$15, ent_diag!BJ147, ""), IF($D$15, ent_accel!BJ147, ""), IF($E$15, ent_circle!BJ147, ""), IF($F$15, ent_poly!BJ147, "") )</f>
        <v>T,2101,117.1,150.6,5,12,1011.9,0,0,G0,0|T,2102,117.1,149.4,5,12,1011.9,0,0,G0,0|T,2201,207.1,140.6,5,12,1011.9,0,0,G0,0|T,2202,207.1,139.4,5,12,1011.9,0,0,G0,0|T,2601,241.6,23.2,5,12,1011.9,0,0,G0,0|T,2602,241.2,22.1,5,12,1011.9,0,0,G0,0|</v>
      </c>
    </row>
    <row r="148" spans="1:1" x14ac:dyDescent="0.3">
      <c r="A148" s="1" t="str">
        <f>CONCATENATE( IF($A$15, ent_line!BJ148, ""), IF($B$15, ent_line_mp!BJ148, ""),  IF($C$15, ent_diag!BJ148, ""), IF($D$15, ent_accel!BJ148, ""), IF($E$15, ent_circle!BJ148, ""), IF($F$15, ent_poly!BJ148, "") )</f>
        <v>T,2101,118.0,150.6,5,12,1012.0,0,0,G0,0|T,2102,118.0,149.4,5,12,1012.0,0,0,G0,0|T,2201,208.0,140.6,5,12,1012.0,0,0,G0,0|T,2202,208.0,139.4,5,12,1012.0,0,0,G0,0|T,2301,103.2,84.5,5,12,1012.0,0,0,G0,0|T,2302,104.6,83.9,5,12,1012.1,0,0,G0,0|T,2401,103.5,64.7,5,12,1012.0,0,0,G0,0|T,2402,105.7,64.6,5,12,1012.1,0,0,G0,0|T,2501,22.7,133.8,5,12,1012.0,0,0,G0,0|T,2502,21.2,134.2,5,12,1012.1,0,0,G0,0|T,2601,242.2,23.0,5,12,1012.0,0,0,G0,0|T,2602,241.8,21.9,5,12,1012.0,0,0,G0,0|</v>
      </c>
    </row>
    <row r="149" spans="1:1" x14ac:dyDescent="0.3">
      <c r="A149" s="1" t="str">
        <f>CONCATENATE( IF($A$15, ent_line!BJ149, ""), IF($B$15, ent_line_mp!BJ149, ""),  IF($C$15, ent_diag!BJ149, ""), IF($D$15, ent_accel!BJ149, ""), IF($E$15, ent_circle!BJ149, ""), IF($F$15, ent_poly!BJ149, "") )</f>
        <v>T,2101,118.9,150.6,5,12,1012.1,0,0,G0,0|T,2102,118.9,149.4,5,12,1012.1,0,0,G0,0|T,2201,208.9,140.6,5,12,1012.1,0,0,G0,0|T,2202,208.9,139.4,5,12,1012.1,0,0,G0,0|T,2601,242.7,22.9,5,12,1012.1,0,0,G0,0|T,2602,242.5,21.7,5,12,1012.1,0,0,G0,0|</v>
      </c>
    </row>
    <row r="150" spans="1:1" x14ac:dyDescent="0.3">
      <c r="A150" s="1" t="str">
        <f>CONCATENATE( IF($A$15, ent_line!BJ150, ""), IF($B$15, ent_line_mp!BJ150, ""),  IF($C$15, ent_diag!BJ150, ""), IF($D$15, ent_accel!BJ150, ""), IF($E$15, ent_circle!BJ150, ""), IF($F$15, ent_poly!BJ150, "") )</f>
        <v>T,2101,119.8,150.6,5,12,1012.2,0,0,G0,0|T,2102,119.8,149.4,5,12,1012.2,0,0,G0,0|T,2201,209.8,140.6,5,12,1012.2,0,0,G0,0|T,2202,209.8,139.4,5,12,1012.2,0,0,G0,0|T,2301,104.8,85.4,5,12,1012.2,0,0,G0,0|T,2302,106.2,84.8,5,12,1012.3,0,0,G0,0|T,2401,106.7,66.5,5,12,1012.2,0,0,G0,0|T,2402,108.9,66.4,5,12,1012.3,0,0,G0,0|T,2501,21.3,132.7,5,12,1012.2,0,0,G0,0|T,2502,19.8,133.0,5,12,1012.3,0,0,G0,0|T,2601,243.2,22.9,5,12,1012.2,0,0,G0,0|T,2602,243.2,21.7,5,12,1012.2,0,0,G0,0|</v>
      </c>
    </row>
    <row r="151" spans="1:1" x14ac:dyDescent="0.3">
      <c r="A151" s="1" t="str">
        <f>CONCATENATE( IF($A$15, ent_line!BJ151, ""), IF($B$15, ent_line_mp!BJ151, ""),  IF($C$15, ent_diag!BJ151, ""), IF($D$15, ent_accel!BJ151, ""), IF($E$15, ent_circle!BJ151, ""), IF($F$15, ent_poly!BJ151, "") )</f>
        <v>T,2101,120.7,150.6,5,12,1012.3,0,0,G0,0|T,2102,120.7,149.4,5,12,1012.3,0,0,G0,0|T,2201,210.7,140.6,5,12,1012.3,0,0,G0,0|T,2202,210.7,139.4,5,12,1012.3,0,0,G0,0|T,2601,243.8,22.9,5,12,1012.3,0,0,G0,0|T,2602,243.8,21.7,5,12,1012.3,0,0,G0,0|</v>
      </c>
    </row>
    <row r="152" spans="1:1" x14ac:dyDescent="0.3">
      <c r="A152" s="1" t="str">
        <f>CONCATENATE( IF($A$15, ent_line!BJ152, ""), IF($B$15, ent_line_mp!BJ152, ""),  IF($C$15, ent_diag!BJ152, ""), IF($D$15, ent_accel!BJ152, ""), IF($E$15, ent_circle!BJ152, ""), IF($F$15, ent_poly!BJ152, "") )</f>
        <v>T,2101,121.6,150.6,5,12,1012.4,0,0,G0,0|T,2102,121.6,149.4,5,12,1012.4,0,0,G0,0|T,2201,211.6,140.6,5,12,1012.4,0,0,G0,0|T,2202,211.6,139.4,5,12,1012.4,0,0,G0,0|T,2301,106.3,86.3,5,12,1012.4,0,0,G0,0|T,2302,107.7,85.7,5,12,1012.5,0,0,G0,0|T,2401,109.9,68.4,5,12,1012.4,0,0,G0,0|T,2402,112.1,68.3,5,12,1012.5,0,0,G0,0|T,2501,19.9,131.4,5,12,1012.4,0,0,G0,0|T,2502,18.4,131.6,5,12,1012.5,0,0,G0,0|T,2601,244.3,22.9,5,12,1012.4,0,0,G0,0|T,2602,244.5,21.7,5,12,1012.4,0,0,G0,0|</v>
      </c>
    </row>
    <row r="153" spans="1:1" x14ac:dyDescent="0.3">
      <c r="A153" s="1" t="str">
        <f>CONCATENATE( IF($A$15, ent_line!BJ153, ""), IF($B$15, ent_line_mp!BJ153, ""),  IF($C$15, ent_diag!BJ153, ""), IF($D$15, ent_accel!BJ153, ""), IF($E$15, ent_circle!BJ153, ""), IF($F$15, ent_poly!BJ153, "") )</f>
        <v>T,2101,122.5,150.6,5,12,1012.5,0,0,G0,0|T,2102,122.5,149.4,5,12,1012.5,0,0,G0,0|T,2201,212.5,140.6,5,12,1012.5,0,0,G0,0|T,2202,212.5,139.4,5,12,1012.5,0,0,G0,0|T,2601,244.8,23.0,5,12,1012.5,0,0,G0,0|T,2602,245.2,21.9,5,12,1012.5,0,0,G0,0|</v>
      </c>
    </row>
    <row r="154" spans="1:1" x14ac:dyDescent="0.3">
      <c r="A154" s="1" t="str">
        <f>CONCATENATE( IF($A$15, ent_line!BJ154, ""), IF($B$15, ent_line_mp!BJ154, ""),  IF($C$15, ent_diag!BJ154, ""), IF($D$15, ent_accel!BJ154, ""), IF($E$15, ent_circle!BJ154, ""), IF($F$15, ent_poly!BJ154, "") )</f>
        <v>T,2101,123.4,150.6,5,12,1012.6,0,0,G0,0|T,2102,123.4,149.4,5,12,1012.6,0,0,G0,0|T,2201,213.4,140.6,5,12,1012.6,0,0,G0,0|T,2202,213.4,139.4,5,12,1012.6,0,0,G0,0|T,2301,107.9,87.2,5,12,1012.6,0,0,G0,0|T,2302,109.3,86.6,5,12,1012.7,0,0,G0,0|T,2401,113.1,70.2,5,12,1012.6,0,0,G0,0|T,2402,115.4,70.2,5,12,1012.7,0,0,G0,0|T,2501,18.6,130.1,5,12,1012.6,0,0,G0,0|T,2502,17.0,130.2,5,12,1012.7,0,0,G0,0|T,2601,245.4,23.2,5,12,1012.6,0,0,G0,0|T,2602,245.8,22.1,5,12,1012.6,0,0,G0,0|</v>
      </c>
    </row>
    <row r="155" spans="1:1" x14ac:dyDescent="0.3">
      <c r="A155" s="1" t="str">
        <f>CONCATENATE( IF($A$15, ent_line!BJ155, ""), IF($B$15, ent_line_mp!BJ155, ""),  IF($C$15, ent_diag!BJ155, ""), IF($D$15, ent_accel!BJ155, ""), IF($E$15, ent_circle!BJ155, ""), IF($F$15, ent_poly!BJ155, "") )</f>
        <v>T,2101,124.3,150.6,5,12,1012.7,0,0,G0,0|T,2102,124.3,149.4,5,12,1012.7,0,0,G0,0|T,2201,214.3,140.6,5,12,1012.7,0,0,G0,0|T,2202,214.3,139.4,5,12,1012.7,0,0,G0,0|T,2601,245.9,23.5,5,12,1012.7,0,0,G0,0|T,2602,246.5,22.4,5,12,1012.7,0,0,G0,0|</v>
      </c>
    </row>
    <row r="156" spans="1:1" x14ac:dyDescent="0.3">
      <c r="A156" s="1" t="str">
        <f>CONCATENATE( IF($A$15, ent_line!BJ156, ""), IF($B$15, ent_line_mp!BJ156, ""),  IF($C$15, ent_diag!BJ156, ""), IF($D$15, ent_accel!BJ156, ""), IF($E$15, ent_circle!BJ156, ""), IF($F$15, ent_poly!BJ156, "") )</f>
        <v>T,2101,125.2,150.6,5,12,1012.8,0,0,G0,0|T,2102,125.2,149.4,5,12,1012.8,0,0,G0,0|T,2201,215.2,140.6,5,12,1012.8,0,0,G0,0|T,2202,215.2,139.4,5,12,1012.8,0,0,G0,0|T,2301,109.5,88.1,5,12,1012.8,0,0,G0,0|T,2302,110.8,87.5,5,12,1012.9,0,0,G0,0|T,2401,116.4,72.2,5,12,1012.8,0,0,G0,0|T,2402,118.7,72.1,5,12,1012.9,0,0,G0,0|T,2501,17.3,128.7,5,12,1012.8,0,0,G0,0|T,2502,15.8,128.8,5,12,1012.9,0,0,G0,0|T,2601,246.5,23.8,5,12,1012.8,0,0,G0,0|T,2602,247.1,22.8,5,12,1012.8,0,0,G0,0|</v>
      </c>
    </row>
    <row r="157" spans="1:1" x14ac:dyDescent="0.3">
      <c r="A157" s="1" t="str">
        <f>CONCATENATE( IF($A$15, ent_line!BJ157, ""), IF($B$15, ent_line_mp!BJ157, ""),  IF($C$15, ent_diag!BJ157, ""), IF($D$15, ent_accel!BJ157, ""), IF($E$15, ent_circle!BJ157, ""), IF($F$15, ent_poly!BJ157, "") )</f>
        <v>T,2101,126.1,150.6,5,12,1012.9,0,0,G0,0|T,2102,126.1,149.4,5,12,1012.9,0,0,G0,0|T,2201,216.1,140.6,5,12,1012.9,0,0,G0,0|T,2202,216.1,139.4,5,12,1012.9,0,0,G0,0|T,2601,247.0,24.2,5,12,1012.9,0,0,G0,0|T,2602,247.8,23.2,5,12,1012.9,0,0,G0,0|</v>
      </c>
    </row>
    <row r="158" spans="1:1" x14ac:dyDescent="0.3">
      <c r="A158" s="1" t="str">
        <f>CONCATENATE( IF($A$15, ent_line!BJ158, ""), IF($B$15, ent_line_mp!BJ158, ""),  IF($C$15, ent_diag!BJ158, ""), IF($D$15, ent_accel!BJ158, ""), IF($E$15, ent_circle!BJ158, ""), IF($F$15, ent_poly!BJ158, "") )</f>
        <v>T,2101,127.0,150.6,5,12,1013.0,0,0,G0,0|T,2102,127.0,149.4,5,12,1013.0,0,0,G0,0|T,2201,217.0,140.6,5,12,1013.0,0,0,G0,0|T,2202,217.0,139.4,5,12,1013.0,0,0,G0,0|T,2301,111.0,89.0,5,12,1013.0,0,0,G0,0|T,2302,112.4,88.4,5,12,1013.1,0,0,G0,0|T,2401,119.8,74.1,5,12,1013.0,0,0,G0,0|T,2402,122.1,74.0,5,12,1013.1,0,0,G0,0|T,2501,16.2,127.3,5,12,1013.0,0,0,G0,0|T,2502,14.7,127.2,5,12,1013.1,0,0,G0,0|T,2601,247.6,24.6,5,12,1013.0,0,0,G0,0|T,2602,248.4,23.7,5,12,1013.0,0,0,G0,0|</v>
      </c>
    </row>
    <row r="159" spans="1:1" x14ac:dyDescent="0.3">
      <c r="A159" s="1" t="str">
        <f>CONCATENATE( IF($A$15, ent_line!BJ159, ""), IF($B$15, ent_line_mp!BJ159, ""),  IF($C$15, ent_diag!BJ159, ""), IF($D$15, ent_accel!BJ159, ""), IF($E$15, ent_circle!BJ159, ""), IF($F$15, ent_poly!BJ159, "") )</f>
        <v>T,2101,127.9,150.6,5,12,1013.1,0,0,G0,0|T,2102,127.9,149.4,5,12,1013.1,0,0,G0,0|T,2201,217.9,140.6,5,12,1013.1,0,0,G0,0|T,2202,217.9,139.4,5,12,1013.1,0,0,G0,0|T,2601,248.2,25.1,5,12,1013.1,0,0,G0,0|T,2602,249.0,24.3,5,12,1013.1,0,0,G0,0|</v>
      </c>
    </row>
    <row r="160" spans="1:1" x14ac:dyDescent="0.3">
      <c r="A160" s="1" t="str">
        <f>CONCATENATE( IF($A$15, ent_line!BJ160, ""), IF($B$15, ent_line_mp!BJ160, ""),  IF($C$15, ent_diag!BJ160, ""), IF($D$15, ent_accel!BJ160, ""), IF($E$15, ent_circle!BJ160, ""), IF($F$15, ent_poly!BJ160, "") )</f>
        <v>T,2101,128.8,150.6,5,12,1013.2,0,0,G0,0|T,2102,128.8,149.4,5,12,1013.2,0,0,G0,0|T,2201,218.8,140.6,5,12,1013.2,0,0,G0,0|T,2202,218.8,139.4,5,12,1013.2,0,0,G0,0|T,2301,112.6,89.9,5,12,1013.2,0,0,G0,0|T,2302,114.0,89.3,5,12,1013.3,0,0,G0,0|T,2401,123.2,76.1,5,12,1013.2,0,0,G0,0|T,2402,125.5,76.0,5,12,1013.3,0,0,G0,0|T,2501,15.2,125.8,5,12,1013.2,0,0,G0,0|T,2502,13.7,125.6,5,12,1013.3,0,0,G0,0|T,2601,248.8,25.7,5,12,1013.2,0,0,G0,0|T,2602,249.6,24.9,5,12,1013.2,0,0,G0,0|</v>
      </c>
    </row>
    <row r="161" spans="1:1" x14ac:dyDescent="0.3">
      <c r="A161" s="1" t="str">
        <f>CONCATENATE( IF($A$15, ent_line!BJ161, ""), IF($B$15, ent_line_mp!BJ161, ""),  IF($C$15, ent_diag!BJ161, ""), IF($D$15, ent_accel!BJ161, ""), IF($E$15, ent_circle!BJ161, ""), IF($F$15, ent_poly!BJ161, "") )</f>
        <v>T,2101,129.7,150.6,5,12,1013.3,0,0,G0,0|T,2102,129.7,149.4,5,12,1013.3,0,0,G0,0|T,2201,219.7,140.6,5,12,1013.3,0,0,G0,0|T,2202,219.7,139.4,5,12,1013.3,0,0,G0,0|T,2601,249.3,26.4,5,12,1013.3,0,0,G0,0|T,2602,250.3,25.6,5,12,1013.3,0,0,G0,0|</v>
      </c>
    </row>
    <row r="162" spans="1:1" x14ac:dyDescent="0.3">
      <c r="A162" s="1" t="str">
        <f>CONCATENATE( IF($A$15, ent_line!BJ162, ""), IF($B$15, ent_line_mp!BJ162, ""),  IF($C$15, ent_diag!BJ162, ""), IF($D$15, ent_accel!BJ162, ""), IF($E$15, ent_circle!BJ162, ""), IF($F$15, ent_poly!BJ162, "") )</f>
        <v>T,2101,130.6,150.6,5,12,1013.4,0,0,G0,0|T,2102,130.6,149.4,5,12,1013.4,0,0,G0,0|T,2201,220.6,140.6,5,12,1013.4,0,0,G0,0|T,2202,220.6,139.4,5,12,1013.4,0,0,G0,0|T,2301,114.1,90.8,5,12,1013.4,0,0,G0,0|T,2302,115.5,90.2,5,12,1013.5,0,0,G0,0|T,2401,126.7,78.1,5,12,1013.4,0,0,G0,0|T,2402,129.0,78.0,5,12,1013.5,0,0,G0,0|T,2501,14.2,124.2,5,12,1013.4,0,0,G0,0|T,2502,12.7,123.9,5,12,1013.5,0,0,G0,0|T,2601,249.9,27.1,5,12,1013.4,0,0,G0,0|T,2602,250.9,26.3,5,12,1013.4,0,0,G0,0|</v>
      </c>
    </row>
    <row r="163" spans="1:1" x14ac:dyDescent="0.3">
      <c r="A163" s="1" t="str">
        <f>CONCATENATE( IF($A$15, ent_line!BJ163, ""), IF($B$15, ent_line_mp!BJ163, ""),  IF($C$15, ent_diag!BJ163, ""), IF($D$15, ent_accel!BJ163, ""), IF($E$15, ent_circle!BJ163, ""), IF($F$15, ent_poly!BJ163, "") )</f>
        <v>T,2101,131.5,150.6,5,12,1013.5,0,0,G0,0|T,2102,131.5,149.4,5,12,1013.5,0,0,G0,0|T,2201,221.5,140.6,5,12,1013.5,0,0,G0,0|T,2202,221.5,139.4,5,12,1013.5,0,0,G0,0|T,2601,250.5,27.9,5,12,1013.5,0,0,G0,0|T,2602,251.5,27.1,5,12,1013.5,0,0,G0,0|</v>
      </c>
    </row>
    <row r="164" spans="1:1" x14ac:dyDescent="0.3">
      <c r="A164" s="1" t="str">
        <f>CONCATENATE( IF($A$15, ent_line!BJ164, ""), IF($B$15, ent_line_mp!BJ164, ""),  IF($C$15, ent_diag!BJ164, ""), IF($D$15, ent_accel!BJ164, ""), IF($E$15, ent_circle!BJ164, ""), IF($F$15, ent_poly!BJ164, "") )</f>
        <v>T,2101,132.4,150.6,5,12,1013.6,0,0,G0,0|T,2102,132.4,149.4,5,12,1013.6,0,0,G0,0|T,2201,222.4,140.6,5,12,1013.6,0,0,G0,0|T,2202,222.4,139.4,5,12,1013.6,0,0,G0,0|T,2301,115.7,91.7,5,12,1013.6,0,0,G0,0|T,2302,117.1,91.1,5,12,1013.7,0,0,G0,0|T,2401,130.2,80.1,5,12,1013.6,0,0,G0,0|T,2402,132.6,80.1,5,12,1013.7,0,0,G0,0|T,2501,13.4,122.5,5,12,1013.6,0,0,G0,0|T,2502,11.9,122.2,5,12,1013.7,0,0,G0,0|T,2601,251.1,28.7,5,12,1013.6,0,0,G0,0|T,2602,252.1,28.0,5,12,1013.6,0,0,G0,0|</v>
      </c>
    </row>
    <row r="165" spans="1:1" x14ac:dyDescent="0.3">
      <c r="A165" s="1" t="str">
        <f>CONCATENATE( IF($A$15, ent_line!BJ165, ""), IF($B$15, ent_line_mp!BJ165, ""),  IF($C$15, ent_diag!BJ165, ""), IF($D$15, ent_accel!BJ165, ""), IF($E$15, ent_circle!BJ165, ""), IF($F$15, ent_poly!BJ165, "") )</f>
        <v>T,2101,133.3,150.6,5,12,1013.7,0,0,G0,0|T,2102,133.3,149.4,5,12,1013.7,0,0,G0,0|T,2201,223.3,140.6,5,12,1013.7,0,0,G0,0|T,2202,223.3,139.4,5,12,1013.7,0,0,G0,0|T,2601,251.7,29.6,5,12,1013.7,0,0,G0,0|T,2602,252.7,28.9,5,12,1013.7,0,0,G0,0|</v>
      </c>
    </row>
    <row r="166" spans="1:1" x14ac:dyDescent="0.3">
      <c r="A166" s="1" t="str">
        <f>CONCATENATE( IF($A$15, ent_line!BJ166, ""), IF($B$15, ent_line_mp!BJ166, ""),  IF($C$15, ent_diag!BJ166, ""), IF($D$15, ent_accel!BJ166, ""), IF($E$15, ent_circle!BJ166, ""), IF($F$15, ent_poly!BJ166, "") )</f>
        <v>T,2101,134.2,150.6,5,12,1013.8,0,0,G0,0|T,2102,134.2,149.4,5,12,1013.8,0,0,G0,0|T,2201,224.2,140.6,5,12,1013.8,0,0,G0,0|T,2202,224.2,139.4,5,12,1013.8,0,0,G0,0|T,2301,117.3,92.6,5,12,1013.8,0,0,G0,0|T,2302,118.6,92.0,5,12,1013.9,0,0,G0,0|T,2401,133.8,82.1,5,12,1013.8,0,0,G0,0|T,2402,136.2,82.1,5,12,1013.9,0,0,G0,0|T,2501,12.7,120.8,5,12,1013.8,0,0,G0,0|T,2502,11.2,120.4,5,12,1013.9,0,0,G0,0|T,2601,252.3,30.5,5,12,1013.8,0,0,G0,0|T,2602,253.3,29.9,5,12,1013.8,0,0,G0,0|</v>
      </c>
    </row>
    <row r="167" spans="1:1" x14ac:dyDescent="0.3">
      <c r="A167" s="1" t="str">
        <f>CONCATENATE( IF($A$15, ent_line!BJ167, ""), IF($B$15, ent_line_mp!BJ167, ""),  IF($C$15, ent_diag!BJ167, ""), IF($D$15, ent_accel!BJ167, ""), IF($E$15, ent_circle!BJ167, ""), IF($F$15, ent_poly!BJ167, "") )</f>
        <v>T,2101,135.1,150.6,5,12,1013.9,0,0,G0,0|T,2102,135.1,149.4,5,12,1013.9,0,0,G0,0|T,2201,225.1,140.6,5,12,1013.9,0,0,G0,0|T,2202,225.1,139.4,5,12,1013.9,0,0,G0,0|T,2601,252.9,31.5,5,12,1013.9,0,0,G0,0|T,2602,253.9,30.9,5,12,1013.9,0,0,G0,0|</v>
      </c>
    </row>
    <row r="168" spans="1:1" x14ac:dyDescent="0.3">
      <c r="A168" s="1" t="str">
        <f>CONCATENATE( IF($A$15, ent_line!BJ168, ""), IF($B$15, ent_line_mp!BJ168, ""),  IF($C$15, ent_diag!BJ168, ""), IF($D$15, ent_accel!BJ168, ""), IF($E$15, ent_circle!BJ168, ""), IF($F$15, ent_poly!BJ168, "") )</f>
        <v>T,2101,136.0,150.6,5,12,1014.0,0,0,G0,0|T,2102,136.0,149.4,5,12,1014.0,0,0,G0,0|T,2201,226.0,140.6,5,12,1014.0,0,0,G0,0|T,2202,226.0,139.4,5,12,1014.0,0,0,G0,0|T,2301,118.8,93.5,5,12,1014.0,0,0,G0,0|T,2302,120.2,92.9,5,12,1014.1,0,0,G0,0|T,2401,137.4,84.2,5,12,1014.0,0,0,G0,0|T,2402,139.8,84.2,5,12,1014.1,0,0,G0,0|T,2501,12.0,119.1,5,12,1014.0,0,0,G0,0|T,2502,10.6,118.5,5,12,1014.1,0,0,G0,0|T,2601,253.5,32.5,5,12,1014.0,0,0,G0,0|T,2602,254.5,31.9,5,12,1014.0,0,0,G0,0|</v>
      </c>
    </row>
    <row r="169" spans="1:1" x14ac:dyDescent="0.3">
      <c r="A169" s="1" t="str">
        <f>CONCATENATE( IF($A$15, ent_line!BJ169, ""), IF($B$15, ent_line_mp!BJ169, ""),  IF($C$15, ent_diag!BJ169, ""), IF($D$15, ent_accel!BJ169, ""), IF($E$15, ent_circle!BJ169, ""), IF($F$15, ent_poly!BJ169, "") )</f>
        <v>T,2101,136.9,150.6,5,12,1014.1,0,0,G0,0|T,2102,136.9,149.4,5,12,1014.1,0,0,G0,0|T,2201,226.9,140.6,5,12,1014.1,0,0,G0,0|T,2202,226.9,139.4,5,12,1014.1,0,0,G0,0|T,2601,254.1,33.6,5,12,1014.1,0,0,G0,0|T,2602,255.1,33.0,5,12,1014.1,0,0,G0,0|</v>
      </c>
    </row>
    <row r="170" spans="1:1" x14ac:dyDescent="0.3">
      <c r="A170" s="1" t="str">
        <f>CONCATENATE( IF($A$15, ent_line!BJ170, ""), IF($B$15, ent_line_mp!BJ170, ""),  IF($C$15, ent_diag!BJ170, ""), IF($D$15, ent_accel!BJ170, ""), IF($E$15, ent_circle!BJ170, ""), IF($F$15, ent_poly!BJ170, "") )</f>
        <v>T,2101,137.8,150.6,5,12,1014.2,0,0,G0,0|T,2102,137.8,149.4,5,12,1014.2,0,0,G0,0|T,2201,227.8,140.6,5,12,1014.2,0,0,G0,0|T,2202,227.8,139.4,5,12,1014.2,0,0,G0,0|T,2301,120.4,94.4,5,12,1014.2,0,0,G0,0|T,2302,121.8,93.8,5,12,1014.3,0,0,G0,0|T,2401,141.0,86.3,5,12,1014.2,0,0,G0,0|T,2402,143.5,86.4,5,12,1014.3,0,0,G0,0|T,2501,11.5,117.3,5,12,1014.2,0,0,G0,0|T,2502,10.1,116.7,5,12,1014.3,0,0,G0,0|T,2601,254.7,34.7,5,12,1014.2,0,0,G0,0|T,2602,255.7,34.1,5,12,1014.2,0,0,G0,0|</v>
      </c>
    </row>
    <row r="171" spans="1:1" x14ac:dyDescent="0.3">
      <c r="A171" s="1" t="str">
        <f>CONCATENATE( IF($A$15, ent_line!BJ171, ""), IF($B$15, ent_line_mp!BJ171, ""),  IF($C$15, ent_diag!BJ171, ""), IF($D$15, ent_accel!BJ171, ""), IF($E$15, ent_circle!BJ171, ""), IF($F$15, ent_poly!BJ171, "") )</f>
        <v>T,2101,138.7,150.6,5,12,1014.3,0,0,G0,0|T,2102,138.7,149.4,5,12,1014.3,0,0,G0,0|T,2201,228.7,140.6,5,12,1014.3,0,0,G0,0|T,2202,228.7,139.4,5,12,1014.3,0,0,G0,0|T,2601,255.3,35.8,5,12,1014.3,0,0,G0,0|T,2602,256.3,35.3,5,12,1014.3,0,0,G0,0|</v>
      </c>
    </row>
    <row r="172" spans="1:1" x14ac:dyDescent="0.3">
      <c r="A172" s="1" t="str">
        <f>CONCATENATE( IF($A$15, ent_line!BJ172, ""), IF($B$15, ent_line_mp!BJ172, ""),  IF($C$15, ent_diag!BJ172, ""), IF($D$15, ent_accel!BJ172, ""), IF($E$15, ent_circle!BJ172, ""), IF($F$15, ent_poly!BJ172, "") )</f>
        <v>T,2101,139.6,150.6,5,12,1014.4,0,0,G0,0|T,2102,139.6,149.4,5,12,1014.4,0,0,G0,0|T,2201,229.6,140.6,5,12,1014.4,0,0,G0,0|T,2202,229.6,139.4,5,12,1014.4,0,0,G0,0|T,2301,121.9,95.3,5,12,1014.4,0,0,G0,0|T,2302,123.3,94.7,5,12,1014.5,0,0,G0,0|T,2401,144.8,88.5,5,12,1014.4,0,0,G0,0|T,2402,147.2,88.5,5,12,1014.5,0,0,G0,0|T,2501,11.1,115.5,5,12,1014.4,0,0,G0,0|T,2502,9.8,114.8,5,12,1014.5,0,0,G0,0|T,2601,255.9,37.0,5,12,1014.4,0,0,G0,0|T,2602,256.9,36.4,5,12,1014.4,0,0,G0,0|</v>
      </c>
    </row>
    <row r="173" spans="1:1" x14ac:dyDescent="0.3">
      <c r="A173" s="1" t="str">
        <f>CONCATENATE( IF($A$15, ent_line!BJ173, ""), IF($B$15, ent_line_mp!BJ173, ""),  IF($C$15, ent_diag!BJ173, ""), IF($D$15, ent_accel!BJ173, ""), IF($E$15, ent_circle!BJ173, ""), IF($F$15, ent_poly!BJ173, "") )</f>
        <v>T,2101,140.5,150.6,5,12,1014.5,0,0,G0,0|T,2102,140.5,149.4,5,12,1014.5,0,0,G0,0|T,2201,230.5,140.6,5,12,1014.5,0,0,G0,0|T,2202,230.5,139.4,5,12,1014.5,0,0,G0,0|T,2601,256.5,38.2,5,12,1014.5,0,0,G0,0|T,2602,257.5,37.6,5,12,1014.5,0,0,G0,0|</v>
      </c>
    </row>
    <row r="174" spans="1:1" x14ac:dyDescent="0.3">
      <c r="A174" s="1" t="str">
        <f>CONCATENATE( IF($A$15, ent_line!BJ174, ""), IF($B$15, ent_line_mp!BJ174, ""),  IF($C$15, ent_diag!BJ174, ""), IF($D$15, ent_accel!BJ174, ""), IF($E$15, ent_circle!BJ174, ""), IF($F$15, ent_poly!BJ174, "") )</f>
        <v>T,2101,141.4,150.6,5,12,1014.6,0,0,G0,0|T,2102,141.4,149.4,5,12,1014.6,0,0,G0,0|T,2201,231.4,140.6,5,12,1014.6,0,0,G0,0|T,2202,231.4,139.4,5,12,1014.6,0,0,G0,0|T,2301,123.5,96.2,5,12,1014.6,0,0,G0,0|T,2302,124.9,95.6,5,12,1014.7,0,0,G0,0|T,2401,148.5,90.7,5,12,1014.6,0,0,G0,0|T,2402,151.0,90.7,5,12,1014.7,0,0,G0,0|T,2501,10.8,113.7,5,12,1014.6,0,0,G0,0|T,2502,9.5,112.9,5,12,1014.7,0,0,G0,0|T,2601,257.1,39.4,5,12,1014.6,0,0,G0,0|T,2602,258.1,38.9,5,12,1014.6,0,0,G0,0|</v>
      </c>
    </row>
    <row r="175" spans="1:1" x14ac:dyDescent="0.3">
      <c r="A175" s="1" t="str">
        <f>CONCATENATE( IF($A$15, ent_line!BJ175, ""), IF($B$15, ent_line_mp!BJ175, ""),  IF($C$15, ent_diag!BJ175, ""), IF($D$15, ent_accel!BJ175, ""), IF($E$15, ent_circle!BJ175, ""), IF($F$15, ent_poly!BJ175, "") )</f>
        <v>T,2101,142.3,150.6,5,12,1014.7,0,0,G0,0|T,2102,142.3,149.4,5,12,1014.7,0,0,G0,0|T,2201,232.3,140.6,5,12,1014.7,0,0,G0,0|T,2202,232.3,139.4,5,12,1014.7,0,0,G0,0|T,2601,257.7,40.6,5,12,1014.7,0,0,G0,0|T,2602,258.7,40.1,5,12,1014.7,0,0,G0,0|</v>
      </c>
    </row>
    <row r="176" spans="1:1" x14ac:dyDescent="0.3">
      <c r="A176" s="1" t="str">
        <f>CONCATENATE( IF($A$15, ent_line!BJ176, ""), IF($B$15, ent_line_mp!BJ176, ""),  IF($C$15, ent_diag!BJ176, ""), IF($D$15, ent_accel!BJ176, ""), IF($E$15, ent_circle!BJ176, ""), IF($F$15, ent_poly!BJ176, "") )</f>
        <v>T,2101,143.2,150.6,5,12,1014.8,0,0,G0,0|T,2102,143.2,149.4,5,12,1014.8,0,0,G0,0|T,2201,233.2,140.6,5,12,1014.8,0,0,G0,0|T,2202,233.2,139.4,5,12,1014.8,0,0,G0,0|T,2301,125.1,97.1,5,12,1014.8,0,0,G0,0|T,2302,126.4,96.5,5,12,1014.9,0,0,G0,0|T,2401,152.4,92.9,5,12,1014.8,0,0,G0,0|T,2402,154.9,93.0,5,12,1014.9,0,0,G0,0|T,2501,10.7,111.8,5,12,1014.8,0,0,G0,0|T,2502,9.4,111.0,5,12,1014.9,0,0,G0,0|T,2601,258.3,41.8,5,12,1014.8,0,0,G0,0|T,2602,259.3,41.3,5,12,1014.8,0,0,G0,0|</v>
      </c>
    </row>
    <row r="177" spans="1:1" x14ac:dyDescent="0.3">
      <c r="A177" s="1" t="str">
        <f>CONCATENATE( IF($A$15, ent_line!BJ177, ""), IF($B$15, ent_line_mp!BJ177, ""),  IF($C$15, ent_diag!BJ177, ""), IF($D$15, ent_accel!BJ177, ""), IF($E$15, ent_circle!BJ177, ""), IF($F$15, ent_poly!BJ177, "") )</f>
        <v>T,2101,144.1,150.6,5,12,1014.9,0,0,G0,0|T,2102,144.1,149.4,5,12,1014.9,0,0,G0,0|T,2201,234.1,140.6,5,12,1014.9,0,0,G0,0|T,2202,234.1,139.4,5,12,1014.9,0,0,G0,0|T,2601,258.9,43.1,5,12,1014.9,0,0,G0,0|T,2602,259.9,42.6,5,12,1014.9,0,0,G0,0|</v>
      </c>
    </row>
    <row r="178" spans="1:1" x14ac:dyDescent="0.3">
      <c r="A178" s="1" t="str">
        <f>CONCATENATE( IF($A$15, ent_line!BJ178, ""), IF($B$15, ent_line_mp!BJ178, ""),  IF($C$15, ent_diag!BJ178, ""), IF($D$15, ent_accel!BJ178, ""), IF($E$15, ent_circle!BJ178, ""), IF($F$15, ent_poly!BJ178, "") )</f>
        <v>T,2101,145.0,150.6,5,12,1015.0,0,0,G0,0|T,2102,145.0,149.4,5,12,1015.0,0,0,G0,0|T,2201,235.0,140.6,5,12,1015.0,0,0,G0,0|T,2202,235.0,139.4,5,12,1015.0,0,0,G0,0|T,2301,126.6,98.0,5,12,1015.0,0,0,G0,0|T,2302,128.0,97.4,5,12,1015.1,0,0,G0,0|T,2401,156.2,95.1,5,12,1015.0,0,0,G0,0|T,2402,158.8,95.2,5,12,1015.1,0,0,G0,0|T,2501,10.6,110.0,5,12,1015.0,0,0,G0,0|T,2502,9.4,109.0,5,12,1015.1,0,0,G0,0|T,2601,259.5,44.3,5,12,1015.0,0,0,G0,0|T,2602,260.5,43.8,5,12,1015.0,0,0,G0,0|</v>
      </c>
    </row>
    <row r="179" spans="1:1" x14ac:dyDescent="0.3">
      <c r="A179" s="1" t="str">
        <f>CONCATENATE( IF($A$15, ent_line!BJ179, ""), IF($B$15, ent_line_mp!BJ179, ""),  IF($C$15, ent_diag!BJ179, ""), IF($D$15, ent_accel!BJ179, ""), IF($E$15, ent_circle!BJ179, ""), IF($F$15, ent_poly!BJ179, "") )</f>
        <v>T,2101,145.9,150.6,5,12,1015.1,0,0,G0,0|T,2102,145.9,149.4,5,12,1015.1,0,0,G0,0|T,2201,235.9,140.6,5,12,1015.1,0,0,G0,0|T,2202,235.9,139.4,5,12,1015.1,0,0,G0,0|T,2601,260.1,45.5,5,12,1015.1,0,0,G0,0|T,2602,261.1,45.0,5,12,1015.1,0,0,G0,0|</v>
      </c>
    </row>
    <row r="180" spans="1:1" x14ac:dyDescent="0.3">
      <c r="A180" s="1" t="str">
        <f>CONCATENATE( IF($A$15, ent_line!BJ180, ""), IF($B$15, ent_line_mp!BJ180, ""),  IF($C$15, ent_diag!BJ180, ""), IF($D$15, ent_accel!BJ180, ""), IF($E$15, ent_circle!BJ180, ""), IF($F$15, ent_poly!BJ180, "") )</f>
        <v>T,2101,146.8,150.6,5,12,1015.2,0,0,G0,0|T,2102,146.8,149.4,5,12,1015.2,0,0,G0,0|T,2201,236.8,140.6,5,12,1015.2,0,0,G0,0|T,2202,236.8,139.4,5,12,1015.2,0,0,G0,0|T,2301,128.2,98.9,5,12,1015.2,0,0,G0,0|T,2302,129.6,98.3,5,12,1015.3,0,0,G0,0|T,2401,160.2,97.4,5,12,1015.2,0,0,G0,0|T,2402,162.7,97.5,5,12,1015.3,0,0,G0,0|T,2501,10.7,108.2,5,12,1015.2,0,0,G0,0|T,2502,9.5,107.1,5,12,1015.3,0,0,G0,0|T,2601,260.7,46.8,5,12,1015.2,0,0,G0,0|T,2602,261.7,46.2,5,12,1015.2,0,0,G0,0|</v>
      </c>
    </row>
    <row r="181" spans="1:1" x14ac:dyDescent="0.3">
      <c r="A181" s="1" t="str">
        <f>CONCATENATE( IF($A$15, ent_line!BJ181, ""), IF($B$15, ent_line_mp!BJ181, ""),  IF($C$15, ent_diag!BJ181, ""), IF($D$15, ent_accel!BJ181, ""), IF($E$15, ent_circle!BJ181, ""), IF($F$15, ent_poly!BJ181, "") )</f>
        <v>T,2101,147.7,150.6,5,12,1015.3,0,0,G0,0|T,2102,147.7,149.4,5,12,1015.3,0,0,G0,0|T,2201,237.7,140.6,5,12,1015.3,0,0,G0,0|T,2202,237.7,139.4,5,12,1015.3,0,0,G0,0|T,2601,261.3,48.0,5,12,1015.3,0,0,G0,0|T,2602,262.3,47.4,5,12,1015.3,0,0,G0,0|</v>
      </c>
    </row>
    <row r="182" spans="1:1" x14ac:dyDescent="0.3">
      <c r="A182" s="1" t="str">
        <f>CONCATENATE( IF($A$15, ent_line!BJ182, ""), IF($B$15, ent_line_mp!BJ182, ""),  IF($C$15, ent_diag!BJ182, ""), IF($D$15, ent_accel!BJ182, ""), IF($E$15, ent_circle!BJ182, ""), IF($F$15, ent_poly!BJ182, "") )</f>
        <v>T,2101,148.6,150.6,5,12,1015.4,0,0,G0,0|T,2102,148.6,149.4,5,12,1015.4,0,0,G0,0|T,2201,238.6,140.6,5,12,1015.4,0,0,G0,0|T,2202,238.6,139.4,5,12,1015.4,0,0,G0,0|T,2301,129.7,99.8,5,12,1015.4,0,0,G0,0|T,2302,131.1,99.2,5,12,1015.5,0,0,G0,0|T,2401,164.1,99.7,5,12,1015.4,0,0,G0,0|T,2402,166.7,99.8,5,12,1015.5,0,0,G0,0|T,2501,10.8,106.3,5,12,1015.4,0,0,G0,0|T,2502,9.8,105.2,5,12,1015.5,0,0,G0,0|T,2601,261.9,49.1,5,12,1015.4,0,0,G0,0|T,2602,262.9,48.6,5,12,1015.4,0,0,G0,0|</v>
      </c>
    </row>
    <row r="183" spans="1:1" x14ac:dyDescent="0.3">
      <c r="A183" s="1" t="str">
        <f>CONCATENATE( IF($A$15, ent_line!BJ183, ""), IF($B$15, ent_line_mp!BJ183, ""),  IF($C$15, ent_diag!BJ183, ""), IF($D$15, ent_accel!BJ183, ""), IF($E$15, ent_circle!BJ183, ""), IF($F$15, ent_poly!BJ183, "") )</f>
        <v>T,2101,149.5,150.6,5,12,1015.5,0,0,G0,0|T,2102,149.5,149.4,5,12,1015.5,0,0,G0,0|T,2201,239.5,140.6,5,12,1015.5,0,0,G0,0|T,2202,239.5,139.4,5,12,1015.5,0,0,G0,0|T,2601,262.5,50.3,5,12,1015.5,0,0,G0,0|T,2602,263.5,49.7,5,12,1015.5,0,0,G0,0|</v>
      </c>
    </row>
    <row r="184" spans="1:1" x14ac:dyDescent="0.3">
      <c r="A184" s="1" t="str">
        <f>CONCATENATE( IF($A$15, ent_line!BJ184, ""), IF($B$15, ent_line_mp!BJ184, ""),  IF($C$15, ent_diag!BJ184, ""), IF($D$15, ent_accel!BJ184, ""), IF($E$15, ent_circle!BJ184, ""), IF($F$15, ent_poly!BJ184, "") )</f>
        <v>T,2101,150.4,150.6,5,12,1015.6,0,0,G0,0|T,2102,150.4,149.4,5,12,1015.6,0,0,G0,0|T,2201,240.4,140.6,5,12,1015.6,0,0,G0,0|T,2202,240.4,139.4,5,12,1015.6,0,0,G0,0|T,2301,131.3,100.7,5,12,1015.6,0,0,G0,0|T,2302,132.7,100.1,5,12,1015.7,0,0,G0,0|T,2401,168.2,102.0,5,12,1015.6,0,0,G0,0|T,2402,170.8,102.1,5,12,1015.7,0,0,G0,0|T,2501,11.1,104.5,5,12,1015.6,0,0,G0,0|T,2502,10.1,103.3,5,12,1015.7,0,0,G0,0|T,2601,263.1,51.4,5,12,1015.6,0,0,G0,0|T,2602,264.1,50.8,5,12,1015.6,0,0,G0,0|</v>
      </c>
    </row>
    <row r="185" spans="1:1" x14ac:dyDescent="0.3">
      <c r="A185" s="1" t="str">
        <f>CONCATENATE( IF($A$15, ent_line!BJ185, ""), IF($B$15, ent_line_mp!BJ185, ""),  IF($C$15, ent_diag!BJ185, ""), IF($D$15, ent_accel!BJ185, ""), IF($E$15, ent_circle!BJ185, ""), IF($F$15, ent_poly!BJ185, "") )</f>
        <v>T,2101,151.3,150.6,5,12,1015.7,0,0,G0,0|T,2102,151.3,149.4,5,12,1015.7,0,0,G0,0|T,2201,241.3,140.6,5,12,1015.7,0,0,G0,0|T,2202,241.3,139.4,5,12,1015.7,0,0,G0,0|T,2601,263.7,52.4,5,12,1015.7,0,0,G0,0|T,2602,264.7,51.8,5,12,1015.7,0,0,G0,0|</v>
      </c>
    </row>
    <row r="186" spans="1:1" x14ac:dyDescent="0.3">
      <c r="A186" s="1" t="str">
        <f>CONCATENATE( IF($A$15, ent_line!BJ186, ""), IF($B$15, ent_line_mp!BJ186, ""),  IF($C$15, ent_diag!BJ186, ""), IF($D$15, ent_accel!BJ186, ""), IF($E$15, ent_circle!BJ186, ""), IF($F$15, ent_poly!BJ186, "") )</f>
        <v>T,2101,152.2,150.6,5,12,1015.8,0,0,G0,0|T,2102,152.2,149.4,5,12,1015.8,0,0,G0,0|T,2201,242.2,140.6,5,12,1015.8,0,0,G0,0|T,2202,242.2,139.4,5,12,1015.8,0,0,G0,0|T,2301,132.8,101.6,5,12,1015.8,0,0,G0,0|T,2302,134.2,101.0,5,12,1015.9,0,0,G0,0|T,2401,172.3,104.4,5,12,1015.8,0,0,G0,0|T,2402,174.9,104.5,5,12,1015.9,0,0,G0,0|T,2501,11.5,102.7,5,12,1015.8,0,0,G0,0|T,2502,10.6,101.5,5,12,1015.9,0,0,G0,0|T,2601,264.3,53.5,5,12,1015.8,0,0,G0,0|T,2602,265.3,52.8,5,12,1015.8,0,0,G0,0|</v>
      </c>
    </row>
    <row r="187" spans="1:1" x14ac:dyDescent="0.3">
      <c r="A187" s="1" t="str">
        <f>CONCATENATE( IF($A$15, ent_line!BJ187, ""), IF($B$15, ent_line_mp!BJ187, ""),  IF($C$15, ent_diag!BJ187, ""), IF($D$15, ent_accel!BJ187, ""), IF($E$15, ent_circle!BJ187, ""), IF($F$15, ent_poly!BJ187, "") )</f>
        <v>T,2101,153.1,150.6,5,12,1015.9,0,0,G0,0|T,2102,153.1,149.4,5,12,1015.9,0,0,G0,0|T,2201,243.1,140.6,5,12,1015.9,0,0,G0,0|T,2202,243.1,139.4,5,12,1015.9,0,0,G0,0|T,2601,264.9,54.4,5,12,1015.9,0,0,G0,0|T,2602,265.9,53.8,5,12,1015.9,0,0,G0,0|</v>
      </c>
    </row>
    <row r="188" spans="1:1" x14ac:dyDescent="0.3">
      <c r="A188" s="1" t="str">
        <f>CONCATENATE( IF($A$15, ent_line!BJ188, ""), IF($B$15, ent_line_mp!BJ188, ""),  IF($C$15, ent_diag!BJ188, ""), IF($D$15, ent_accel!BJ188, ""), IF($E$15, ent_circle!BJ188, ""), IF($F$15, ent_poly!BJ188, "") )</f>
        <v>T,2101,154.0,150.6,5,12,1016.0,0,0,G0,0|T,2102,154.0,149.4,5,12,1016.0,0,0,G0,0|T,2201,244.0,140.6,5,12,1016.0,0,0,G0,0|T,2202,244.0,139.4,5,12,1016.0,0,0,G0,0|T,2301,134.4,102.5,5,12,1016.0,0,0,G0,0|T,2302,135.8,101.9,5,12,1016.1,0,0,G0,0|T,2401,176.4,106.8,5,12,1016.0,0,0,G0,0|T,2402,179.1,106.9,5,12,1016.1,0,0,G0,0|T,2501,12.0,100.9,5,12,1016.0,0,0,G0,0|T,2502,11.2,99.6,5,12,1016.1,0,0,G0,0|T,2601,265.5,55.4,5,12,1016.0,0,0,G0,0|T,2602,266.5,54.7,5,12,1016.0,0,0,G0,0|</v>
      </c>
    </row>
    <row r="189" spans="1:1" x14ac:dyDescent="0.3">
      <c r="A189" s="1" t="str">
        <f>CONCATENATE( IF($A$15, ent_line!BJ189, ""), IF($B$15, ent_line_mp!BJ189, ""),  IF($C$15, ent_diag!BJ189, ""), IF($D$15, ent_accel!BJ189, ""), IF($E$15, ent_circle!BJ189, ""), IF($F$15, ent_poly!BJ189, "") )</f>
        <v>T,2101,154.9,150.6,5,12,1016.1,0,0,G0,0|T,2102,154.9,149.4,5,12,1016.1,0,0,G0,0|T,2201,244.9,140.6,5,12,1016.1,0,0,G0,0|T,2202,244.9,139.4,5,12,1016.1,0,0,G0,0|T,2601,266.1,56.2,5,12,1016.1,0,0,G0,0|T,2602,267.1,55.5,5,12,1016.1,0,0,G0,0|</v>
      </c>
    </row>
    <row r="190" spans="1:1" x14ac:dyDescent="0.3">
      <c r="A190" s="1" t="str">
        <f>CONCATENATE( IF($A$15, ent_line!BJ190, ""), IF($B$15, ent_line_mp!BJ190, ""),  IF($C$15, ent_diag!BJ190, ""), IF($D$15, ent_accel!BJ190, ""), IF($E$15, ent_circle!BJ190, ""), IF($F$15, ent_poly!BJ190, "") )</f>
        <v>T,2101,155.8,150.6,5,12,1016.2,0,0,G0,0|T,2102,155.8,149.4,5,12,1016.2,0,0,G0,0|T,2201,245.8,140.6,5,12,1016.2,0,0,G0,0|T,2202,245.8,139.4,5,12,1016.2,0,0,G0,0|T,2301,136.0,103.4,5,12,1016.2,0,0,G0,0|T,2302,137.3,102.8,5,12,1016.3,0,0,G0,0|T,2401,180.6,109.2,5,12,1016.2,0,0,G0,0|T,2402,183.3,109.4,5,12,1016.3,0,0,G0,0|T,2501,12.7,99.2,5,12,1016.2,0,0,G0,0|T,2502,11.9,97.8,5,12,1016.3,0,0,G0,0|T,2601,266.7,57.0,5,12,1016.2,0,0,G0,0|T,2602,267.7,56.3,5,12,1016.2,0,0,G0,0|</v>
      </c>
    </row>
    <row r="191" spans="1:1" x14ac:dyDescent="0.3">
      <c r="A191" s="1" t="str">
        <f>CONCATENATE( IF($A$15, ent_line!BJ191, ""), IF($B$15, ent_line_mp!BJ191, ""),  IF($C$15, ent_diag!BJ191, ""), IF($D$15, ent_accel!BJ191, ""), IF($E$15, ent_circle!BJ191, ""), IF($F$15, ent_poly!BJ191, "") )</f>
        <v>T,2101,156.7,150.6,5,12,1016.3,0,0,G0,0|T,2102,156.7,149.4,5,12,1016.3,0,0,G0,0|T,2201,246.7,140.6,5,12,1016.3,0,0,G0,0|T,2202,246.7,139.4,5,12,1016.3,0,0,G0,0|T,2601,267.4,57.7,5,12,1016.3,0,0,G0,0|T,2602,268.2,56.9,5,12,1016.3,0,0,G0,0|</v>
      </c>
    </row>
    <row r="192" spans="1:1" x14ac:dyDescent="0.3">
      <c r="A192" s="1" t="str">
        <f>CONCATENATE( IF($A$15, ent_line!BJ192, ""), IF($B$15, ent_line_mp!BJ192, ""),  IF($C$15, ent_diag!BJ192, ""), IF($D$15, ent_accel!BJ192, ""), IF($E$15, ent_circle!BJ192, ""), IF($F$15, ent_poly!BJ192, "") )</f>
        <v>T,2101,157.6,150.6,5,12,1016.4,0,0,G0,0|T,2102,157.6,149.4,5,12,1016.4,0,0,G0,0|T,2201,247.6,140.6,5,12,1016.4,0,0,G0,0|T,2202,247.6,139.4,5,12,1016.4,0,0,G0,0|T,2301,137.5,104.3,5,12,1016.4,0,0,G0,0|T,2302,138.9,103.7,5,12,1016.5,0,0,G0,0|T,2401,184.8,111.6,5,12,1016.4,0,0,G0,0|T,2402,187.6,111.8,5,12,1016.5,0,0,G0,0|T,2501,13.4,97.5,5,12,1016.4,0,0,G0,0|T,2502,12.7,96.1,5,12,1016.5,0,0,G0,0|T,2601,268.0,58.4,5,12,1016.4,0,0,G0,0|T,2602,268.8,57.5,5,12,1016.4,0,0,G0,0|</v>
      </c>
    </row>
    <row r="193" spans="1:1" x14ac:dyDescent="0.3">
      <c r="A193" s="1" t="str">
        <f>CONCATENATE( IF($A$15, ent_line!BJ193, ""), IF($B$15, ent_line_mp!BJ193, ""),  IF($C$15, ent_diag!BJ193, ""), IF($D$15, ent_accel!BJ193, ""), IF($E$15, ent_circle!BJ193, ""), IF($F$15, ent_poly!BJ193, "") )</f>
        <v>T,2101,158.5,150.6,5,12,1016.5,0,0,G0,0|T,2102,158.5,149.4,5,12,1016.5,0,0,G0,0|T,2201,248.5,140.6,5,12,1016.5,0,0,G0,0|T,2202,248.5,139.4,5,12,1016.5,0,0,G0,0|T,2601,268.6,59.0,5,12,1016.5,0,0,G0,0|T,2602,269.4,58.1,5,12,1016.5,0,0,G0,0|</v>
      </c>
    </row>
    <row r="194" spans="1:1" x14ac:dyDescent="0.3">
      <c r="A194" s="1" t="str">
        <f>CONCATENATE( IF($A$15, ent_line!BJ194, ""), IF($B$15, ent_line_mp!BJ194, ""),  IF($C$15, ent_diag!BJ194, ""), IF($D$15, ent_accel!BJ194, ""), IF($E$15, ent_circle!BJ194, ""), IF($F$15, ent_poly!BJ194, "") )</f>
        <v>T,2101,159.4,150.6,5,12,1016.6,0,0,G0,0|T,2102,159.4,149.4,5,12,1016.6,0,0,G0,0|T,2201,249.4,140.6,5,12,1016.6,0,0,G0,0|T,2202,249.4,139.4,5,12,1016.6,0,0,G0,0|T,2301,139.1,105.2,5,12,1016.6,0,0,G0,0|T,2302,140.5,104.6,5,12,1016.7,0,0,G0,0|T,2401,189.1,114.1,5,12,1016.6,0,0,G0,0|T,2402,191.9,114.3,5,12,1016.7,0,0,G0,0|T,2501,14.2,95.8,5,12,1016.6,0,0,G0,0|T,2502,13.7,94.4,5,12,1016.7,0,0,G0,0|T,2601,269.3,59.5,5,12,1016.6,0,0,G0,0|T,2602,269.9,58.5,5,12,1016.6,0,0,G0,0|</v>
      </c>
    </row>
    <row r="195" spans="1:1" x14ac:dyDescent="0.3">
      <c r="A195" s="1" t="str">
        <f>CONCATENATE( IF($A$15, ent_line!BJ195, ""), IF($B$15, ent_line_mp!BJ195, ""),  IF($C$15, ent_diag!BJ195, ""), IF($D$15, ent_accel!BJ195, ""), IF($E$15, ent_circle!BJ195, ""), IF($F$15, ent_poly!BJ195, "") )</f>
        <v>T,2101,160.3,150.6,5,12,1016.7,0,0,G0,0|T,2102,160.3,149.4,5,12,1016.7,0,0,G0,0|T,2201,250.3,140.6,5,12,1016.7,0,0,G0,0|T,2202,250.3,139.4,5,12,1016.7,0,0,G0,0|T,2601,269.9,59.9,5,12,1016.7,0,0,G0,0|T,2602,270.5,58.8,5,12,1016.7,0,0,G0,0|</v>
      </c>
    </row>
    <row r="196" spans="1:1" x14ac:dyDescent="0.3">
      <c r="A196" s="1" t="str">
        <f>CONCATENATE( IF($A$15, ent_line!BJ196, ""), IF($B$15, ent_line_mp!BJ196, ""),  IF($C$15, ent_diag!BJ196, ""), IF($D$15, ent_accel!BJ196, ""), IF($E$15, ent_circle!BJ196, ""), IF($F$15, ent_poly!BJ196, "") )</f>
        <v>T,2101,161.2,150.6,5,12,1016.8,0,0,G0,0|T,2102,161.2,149.4,5,12,1016.8,0,0,G0,0|T,2201,251.2,140.6,5,12,1016.8,0,0,G0,0|T,2202,251.2,139.4,5,12,1016.8,0,0,G0,0|T,2301,140.6,106.1,5,12,1016.8,0,0,G0,0|T,2302,142.0,105.5,5,12,1016.9,0,0,G0,0|T,2401,193.5,116.6,5,12,1016.8,0,0,G0,0|T,2402,196.2,116.8,5,12,1016.9,0,0,G0,0|T,2501,15.2,94.2,5,12,1016.8,0,0,G0,0|T,2502,14.7,92.8,5,12,1016.9,0,0,G0,0|T,2601,270.6,60.2,5,12,1016.8,0,0,G0,0|T,2602,271.0,59.1,5,12,1016.8,0,0,G0,0|</v>
      </c>
    </row>
    <row r="197" spans="1:1" x14ac:dyDescent="0.3">
      <c r="A197" s="1" t="str">
        <f>CONCATENATE( IF($A$15, ent_line!BJ197, ""), IF($B$15, ent_line_mp!BJ197, ""),  IF($C$15, ent_diag!BJ197, ""), IF($D$15, ent_accel!BJ197, ""), IF($E$15, ent_circle!BJ197, ""), IF($F$15, ent_poly!BJ197, "") )</f>
        <v>T,2101,162.1,150.6,5,12,1016.9,0,0,G0,0|T,2102,162.1,149.4,5,12,1016.9,0,0,G0,0|T,2201,252.1,140.6,5,12,1016.9,0,0,G0,0|T,2202,252.1,139.4,5,12,1016.9,0,0,G0,0|T,2601,271.2,60.5,5,12,1016.9,0,0,G0,0|T,2602,271.6,59.3,5,12,1016.9,0,0,G0,0|</v>
      </c>
    </row>
    <row r="198" spans="1:1" x14ac:dyDescent="0.3">
      <c r="A198" s="1" t="str">
        <f>CONCATENATE( IF($A$15, ent_line!BJ198, ""), IF($B$15, ent_line_mp!BJ198, ""),  IF($C$15, ent_diag!BJ198, ""), IF($D$15, ent_accel!BJ198, ""), IF($E$15, ent_circle!BJ198, ""), IF($F$15, ent_poly!BJ198, "") )</f>
        <v>T,2101,163.0,150.6,5,12,1017.0,0,0,G0,0|T,2102,163.0,149.4,5,12,1017.0,0,0,G0,0|T,2201,253.0,140.6,5,12,1017.0,0,0,G0,0|T,2202,253.0,139.4,5,12,1017.0,0,0,G0,0|T,2301,142.2,107.0,5,12,1017.0,0,0,G0,0|T,2302,143.6,106.4,5,12,1017.1,0,0,G0,0|T,2401,197.9,119.1,5,12,1017.0,0,0,G0,0|T,2402,200.7,119.4,5,12,1017.1,0,0,G0,0|T,2501,16.2,92.7,5,12,1017.0,0,0,G0,0|T,2502,15.8,91.2,5,12,1017.1,0,0,G0,0|T,2601,271.9,60.6,5,12,1017.0,0,0,G0,0|T,2602,272.1,59.4,5,12,1017.0,0,0,G0,0|</v>
      </c>
    </row>
    <row r="199" spans="1:1" x14ac:dyDescent="0.3">
      <c r="A199" s="1" t="str">
        <f>CONCATENATE( IF($A$15, ent_line!BJ199, ""), IF($B$15, ent_line_mp!BJ199, ""),  IF($C$15, ent_diag!BJ199, ""), IF($D$15, ent_accel!BJ199, ""), IF($E$15, ent_circle!BJ199, ""), IF($F$15, ent_poly!BJ199, "") )</f>
        <v>T,2101,163.9,150.6,5,12,1017.1,0,0,G0,0|T,2102,163.9,149.4,5,12,1017.1,0,0,G0,0|T,2201,253.9,140.6,5,12,1017.1,0,0,G0,0|T,2202,253.9,139.4,5,12,1017.1,0,0,G0,0|T,2601,272.6,60.6,5,12,1017.1,0,0,G0,0|T,2602,272.6,59.4,5,12,1017.1,0,0,G0,0|</v>
      </c>
    </row>
    <row r="200" spans="1:1" x14ac:dyDescent="0.3">
      <c r="A200" s="1" t="str">
        <f>CONCATENATE( IF($A$15, ent_line!BJ200, ""), IF($B$15, ent_line_mp!BJ200, ""),  IF($C$15, ent_diag!BJ200, ""), IF($D$15, ent_accel!BJ200, ""), IF($E$15, ent_circle!BJ200, ""), IF($F$15, ent_poly!BJ200, "") )</f>
        <v>T,2101,164.8,150.6,5,12,1017.2,0,0,G0,0|T,2102,164.8,149.4,5,12,1017.2,0,0,G0,0|T,2201,254.8,140.6,5,12,1017.2,0,0,G0,0|T,2202,254.8,139.4,5,12,1017.2,0,0,G0,0|T,2301,143.8,107.9,5,12,1017.2,0,0,G0,0|T,2302,145.1,107.3,5,12,1017.3,0,0,G0,0|T,2401,202.3,121.7,5,12,1017.2,0,0,G0,0|T,2402,205.1,122.0,5,12,1017.3,0,0,G0,0|T,2501,17.3,91.3,5,12,1017.2,0,0,G0,0|T,2502,17.0,89.8,5,12,1017.3,0,0,G0,0|T,2601,273.3,60.5,5,12,1017.2,0,0,G0,0|T,2602,273.1,59.4,5,12,1017.2,0,0,G0,0|</v>
      </c>
    </row>
    <row r="201" spans="1:1" x14ac:dyDescent="0.3">
      <c r="A201" s="1" t="str">
        <f>CONCATENATE( IF($A$15, ent_line!BJ201, ""), IF($B$15, ent_line_mp!BJ201, ""),  IF($C$15, ent_diag!BJ201, ""), IF($D$15, ent_accel!BJ201, ""), IF($E$15, ent_circle!BJ201, ""), IF($F$15, ent_poly!BJ201, "") )</f>
        <v>T,2101,165.7,150.6,5,12,1017.3,0,0,G0,0|T,2102,165.7,149.4,5,12,1017.3,0,0,G0,0|T,2201,255.7,140.6,5,12,1017.3,0,0,G0,0|T,2202,255.7,139.4,5,12,1017.3,0,0,G0,0|T,2601,274.0,60.4,5,12,1017.3,0,0,G0,0|T,2602,273.6,59.2,5,12,1017.3,0,0,G0,0|</v>
      </c>
    </row>
    <row r="202" spans="1:1" x14ac:dyDescent="0.3">
      <c r="A202" s="1" t="str">
        <f>CONCATENATE( IF($A$15, ent_line!BJ202, ""), IF($B$15, ent_line_mp!BJ202, ""),  IF($C$15, ent_diag!BJ202, ""), IF($D$15, ent_accel!BJ202, ""), IF($E$15, ent_circle!BJ202, ""), IF($F$15, ent_poly!BJ202, "") )</f>
        <v>T,2101,166.6,150.6,5,12,1017.4,0,0,G0,0|T,2102,166.6,149.4,5,12,1017.4,0,0,G0,0|T,2201,256.6,140.6,5,12,1017.4,0,0,G0,0|T,2202,256.6,139.4,5,12,1017.4,0,0,G0,0|T,2301,145.3,108.8,5,12,1017.4,0,0,G0,0|T,2302,146.7,108.2,5,12,1017.5,0,0,G0,0|T,2401,206.8,124.3,5,12,1017.4,0,0,G0,0|T,2402,209.7,124.6,5,12,1017.5,0,0,G0,0|T,2501,18.6,89.9,5,12,1017.4,0,0,G0,0|T,2502,18.4,88.4,5,12,1017.5,0,0,G0,0|T,2601,274.7,60.1,5,12,1017.4,0,0,G0,0|T,2602,274.1,59.0,5,12,1017.4,0,0,G0,0|</v>
      </c>
    </row>
    <row r="203" spans="1:1" x14ac:dyDescent="0.3">
      <c r="A203" s="1" t="str">
        <f>CONCATENATE( IF($A$15, ent_line!BJ203, ""), IF($B$15, ent_line_mp!BJ203, ""),  IF($C$15, ent_diag!BJ203, ""), IF($D$15, ent_accel!BJ203, ""), IF($E$15, ent_circle!BJ203, ""), IF($F$15, ent_poly!BJ203, "") )</f>
        <v>T,2101,167.5,150.6,5,12,1017.5,0,0,G0,0|T,2102,167.5,149.4,5,12,1017.5,0,0,G0,0|T,2201,257.5,140.6,5,12,1017.5,0,0,G0,0|T,2202,257.5,139.4,5,12,1017.5,0,0,G0,0|T,2601,275.3,59.7,5,12,1017.5,0,0,G0,0|T,2602,274.7,58.7,5,12,1017.5,0,0,G0,0|</v>
      </c>
    </row>
    <row r="204" spans="1:1" x14ac:dyDescent="0.3">
      <c r="A204" s="1" t="str">
        <f>CONCATENATE( IF($A$15, ent_line!BJ204, ""), IF($B$15, ent_line_mp!BJ204, ""),  IF($C$15, ent_diag!BJ204, ""), IF($D$15, ent_accel!BJ204, ""), IF($E$15, ent_circle!BJ204, ""), IF($F$15, ent_poly!BJ204, "") )</f>
        <v>T,2101,168.4,150.6,5,12,1017.6,0,0,G0,0|T,2102,168.4,149.4,5,12,1017.6,0,0,G0,0|T,2201,258.4,140.6,5,12,1017.6,0,0,G0,0|T,2202,258.4,139.4,5,12,1017.6,0,0,G0,0|T,2301,146.9,109.7,5,12,1017.6,0,0,G0,0|T,2302,148.3,109.1,5,12,1017.7,0,0,G0,0|T,2401,211.4,126.9,5,12,1017.6,0,0,G0,0|T,2402,214.2,127.2,5,12,1017.7,0,0,G0,0|T,2501,19.9,88.6,5,12,1017.6,0,0,G0,0|T,2502,19.8,87.0,5,12,1017.7,0,0,G0,0|T,2601,276.0,59.3,5,12,1017.6,0,0,G0,0|T,2602,275.2,58.3,5,12,1017.6,0,0,G0,0|</v>
      </c>
    </row>
    <row r="205" spans="1:1" x14ac:dyDescent="0.3">
      <c r="A205" s="1" t="str">
        <f>CONCATENATE( IF($A$15, ent_line!BJ205, ""), IF($B$15, ent_line_mp!BJ205, ""),  IF($C$15, ent_diag!BJ205, ""), IF($D$15, ent_accel!BJ205, ""), IF($E$15, ent_circle!BJ205, ""), IF($F$15, ent_poly!BJ205, "") )</f>
        <v>T,2101,169.3,150.6,5,12,1017.7,0,0,G0,0|T,2102,169.3,149.4,5,12,1017.7,0,0,G0,0|T,2201,259.3,140.6,5,12,1017.7,0,0,G0,0|T,2202,259.3,139.4,5,12,1017.7,0,0,G0,0|T,2601,276.6,58.8,5,12,1017.7,0,0,G0,0|T,2602,275.8,57.9,5,12,1017.7,0,0,G0,0|</v>
      </c>
    </row>
    <row r="206" spans="1:1" x14ac:dyDescent="0.3">
      <c r="A206" s="1" t="str">
        <f>CONCATENATE( IF($A$15, ent_line!BJ206, ""), IF($B$15, ent_line_mp!BJ206, ""),  IF($C$15, ent_diag!BJ206, ""), IF($D$15, ent_accel!BJ206, ""), IF($E$15, ent_circle!BJ206, ""), IF($F$15, ent_poly!BJ206, "") )</f>
        <v>T,2101,170.2,150.6,5,12,1017.8,0,0,G0,0|T,2102,170.2,149.4,5,12,1017.8,0,0,G0,0|T,2201,260.2,140.6,5,12,1017.8,0,0,G0,0|T,2202,260.2,139.4,5,12,1017.8,0,0,G0,0|T,2301,148.4,110.6,5,12,1017.8,0,0,G0,0|T,2302,149.8,110.0,5,12,1017.9,0,0,G0,0|T,2401,216.0,129.6,5,12,1017.8,0,0,G0,0|T,2402,218.9,129.9,5,12,1017.9,0,0,G0,0|T,2501,21.3,87.3,5,12,1017.8,0,0,G0,0|T,2502,21.2,85.8,5,12,1017.9,0,0,G0,0|T,2601,277.2,58.2,5,12,1017.8,0,0,G0,0|T,2602,276.4,57.4,5,12,1017.8,0,0,G0,0|</v>
      </c>
    </row>
    <row r="207" spans="1:1" x14ac:dyDescent="0.3">
      <c r="A207" s="1" t="str">
        <f>CONCATENATE( IF($A$15, ent_line!BJ207, ""), IF($B$15, ent_line_mp!BJ207, ""),  IF($C$15, ent_diag!BJ207, ""), IF($D$15, ent_accel!BJ207, ""), IF($E$15, ent_circle!BJ207, ""), IF($F$15, ent_poly!BJ207, "") )</f>
        <v>T,2101,171.1,150.6,5,12,1017.9,0,0,G0,0|T,2102,171.1,149.4,5,12,1017.9,0,0,G0,0|T,2201,261.1,140.6,5,12,1017.9,0,0,G0,0|T,2202,261.1,139.4,5,12,1017.9,0,0,G0,0|T,2601,277.8,57.6,5,12,1017.9,0,0,G0,0|T,2602,277.0,56.8,5,12,1017.9,0,0,G0,0|</v>
      </c>
    </row>
    <row r="208" spans="1:1" x14ac:dyDescent="0.3">
      <c r="A208" s="1" t="str">
        <f>CONCATENATE( IF($A$15, ent_line!BJ208, ""), IF($B$15, ent_line_mp!BJ208, ""),  IF($C$15, ent_diag!BJ208, ""), IF($D$15, ent_accel!BJ208, ""), IF($E$15, ent_circle!BJ208, ""), IF($F$15, ent_poly!BJ208, "") )</f>
        <v>T,2101,172.0,150.6,5,12,1018.0,0,0,G0,0|T,2102,172.0,149.4,5,12,1018.0,0,0,G0,0|T,2201,262.0,140.6,5,12,1018.0,0,0,G0,0|T,2202,262.0,139.4,5,12,1018.0,0,0,G0,0|T,2301,150.0,111.5,5,12,1018.0,0,0,G0,0|T,2302,151.4,110.9,5,12,1018.1,0,0,G0,0|T,2401,220.6,132.3,5,12,1018.0,0,0,G0,0|T,2402,223.6,132.6,5,12,1018.1,0,0,G0,0|T,2501,22.7,86.2,5,12,1018.0,0,0,G0,0|T,2502,22.8,84.7,5,12,1018.1,0,0,G0,0|T,2601,278.5,56.9,5,12,1018.0,0,0,G0,0|T,2602,277.5,56.1,5,12,1018.0,0,0,G0,0|</v>
      </c>
    </row>
    <row r="209" spans="1:1" x14ac:dyDescent="0.3">
      <c r="A209" s="1" t="str">
        <f>CONCATENATE( IF($A$15, ent_line!BJ209, ""), IF($B$15, ent_line_mp!BJ209, ""),  IF($C$15, ent_diag!BJ209, ""), IF($D$15, ent_accel!BJ209, ""), IF($E$15, ent_circle!BJ209, ""), IF($F$15, ent_poly!BJ209, "") )</f>
        <v>T,2101,172.9,150.6,5,12,1018.1,0,0,G0,0|T,2102,172.9,149.4,5,12,1018.1,0,0,G0,0|T,2201,262.9,140.6,5,12,1018.1,0,0,G0,0|T,2202,262.9,139.4,5,12,1018.1,0,0,G0,0|T,2601,279.1,56.2,5,12,1018.1,0,0,G0,0|T,2602,278.1,55.4,5,12,1018.1,0,0,G0,0|</v>
      </c>
    </row>
    <row r="210" spans="1:1" x14ac:dyDescent="0.3">
      <c r="A210" s="1" t="str">
        <f>CONCATENATE( IF($A$15, ent_line!BJ210, ""), IF($B$15, ent_line_mp!BJ210, ""),  IF($C$15, ent_diag!BJ210, ""), IF($D$15, ent_accel!BJ210, ""), IF($E$15, ent_circle!BJ210, ""), IF($F$15, ent_poly!BJ210, "") )</f>
        <v>T,2101,173.8,150.6,5,12,1018.2,0,0,G0,0|T,2102,173.8,149.4,5,12,1018.2,0,0,G0,0|T,2201,263.8,140.6,5,12,1018.2,0,0,G0,0|T,2202,263.8,139.4,5,12,1018.2,0,0,G0,0|T,2301,151.6,112.4,5,12,1018.2,0,0,G0,0|T,2302,152.9,111.8,5,12,1018.3,0,0,G0,0|T,2401,225.3,135.0,5,12,1018.2,0,0,G0,0|T,2402,228.3,135.3,5,12,1018.3,0,0,G0,0|T,2501,24.2,85.2,5,12,1018.2,0,0,G0,0|T,2502,24.4,83.7,5,12,1018.3,0,0,G0,0|T,2601,279.7,55.4,5,12,1018.2,0,0,G0,0|T,2602,278.7,54.7,5,12,1018.2,0,0,G0,0|</v>
      </c>
    </row>
    <row r="211" spans="1:1" x14ac:dyDescent="0.3">
      <c r="A211" s="1" t="str">
        <f>CONCATENATE( IF($A$15, ent_line!BJ211, ""), IF($B$15, ent_line_mp!BJ211, ""),  IF($C$15, ent_diag!BJ211, ""), IF($D$15, ent_accel!BJ211, ""), IF($E$15, ent_circle!BJ211, ""), IF($F$15, ent_poly!BJ211, "") )</f>
        <v>T,2101,174.7,150.6,5,12,1018.3,0,0,G0,0|T,2102,174.7,149.4,5,12,1018.3,0,0,G0,0|T,2201,264.7,140.6,5,12,1018.3,0,0,G0,0|T,2202,264.7,139.4,5,12,1018.3,0,0,G0,0|T,2601,280.3,54.7,5,12,1018.3,0,0,G0,0|T,2602,279.3,53.9,5,12,1018.3,0,0,G0,0|</v>
      </c>
    </row>
    <row r="212" spans="1:1" x14ac:dyDescent="0.3">
      <c r="A212" s="1" t="str">
        <f>CONCATENATE( IF($A$15, ent_line!BJ212, ""), IF($B$15, ent_line_mp!BJ212, ""),  IF($C$15, ent_diag!BJ212, ""), IF($D$15, ent_accel!BJ212, ""), IF($E$15, ent_circle!BJ212, ""), IF($F$15, ent_poly!BJ212, "") )</f>
        <v>T,2101,175.6,150.6,5,12,1018.4,0,0,G0,0|T,2102,175.6,149.4,5,12,1018.4,0,0,G0,0|T,2201,265.6,140.6,5,12,1018.4,0,0,G0,0|T,2202,265.6,139.4,5,12,1018.4,0,0,G0,0|T,2301,153.1,113.3,5,12,1018.4,0,0,G0,0|T,2302,154.5,112.7,5,12,1018.5,0,0,G0,0|T,2401,230.1,137.8,5,12,1018.4,0,0,G0,0|T,2402,233.1,138.1,5,12,1018.5,0,0,G0,0|T,2501,25.8,84.2,5,12,1018.4,0,0,G0,0|T,2502,26.1,82.7,5,12,1018.5,0,0,G0,0|T,2601,280.9,53.9,5,12,1018.4,0,0,G0,0|T,2602,279.9,53.2,5,12,1018.4,0,0,G0,0|</v>
      </c>
    </row>
    <row r="213" spans="1:1" x14ac:dyDescent="0.3">
      <c r="A213" s="1" t="str">
        <f>CONCATENATE( IF($A$15, ent_line!BJ213, ""), IF($B$15, ent_line_mp!BJ213, ""),  IF($C$15, ent_diag!BJ213, ""), IF($D$15, ent_accel!BJ213, ""), IF($E$15, ent_circle!BJ213, ""), IF($F$15, ent_poly!BJ213, "") )</f>
        <v>T,2101,176.5,150.6,5,12,1018.5,0,0,G0,0|T,2102,176.5,149.4,5,12,1018.5,0,0,G0,0|T,2201,266.5,140.6,5,12,1018.5,0,0,G0,0|T,2202,266.5,139.4,5,12,1018.5,0,0,G0,0|T,2601,281.5,53.2,5,12,1018.5,0,0,G0,0|T,2602,280.5,52.4,5,12,1018.5,0,0,G0,0|</v>
      </c>
    </row>
    <row r="214" spans="1:1" x14ac:dyDescent="0.3">
      <c r="A214" s="1" t="str">
        <f>CONCATENATE( IF($A$15, ent_line!BJ214, ""), IF($B$15, ent_line_mp!BJ214, ""),  IF($C$15, ent_diag!BJ214, ""), IF($D$15, ent_accel!BJ214, ""), IF($E$15, ent_circle!BJ214, ""), IF($F$15, ent_poly!BJ214, "") )</f>
        <v>T,2101,177.4,150.6,5,12,1018.6,0,0,G0,0|T,2102,177.4,149.4,5,12,1018.6,0,0,G0,0|T,2201,267.4,140.6,5,12,1018.6,0,0,G0,0|T,2202,267.4,139.4,5,12,1018.6,0,0,G0,0|T,2301,154.7,114.2,5,12,1018.6,0,0,G0,0|T,2302,156.1,113.6,5,12,1018.7,0,0,G0,0|T,2401,234.9,140.5,5,12,1018.6,0,0,G0,0|T,2402,237.9,140.9,5,12,1018.7,0,0,G0,0|T,2501,27.5,83.4,5,12,1018.6,0,0,G0,0|T,2502,27.8,81.9,5,12,1018.7,0,0,G0,0|T,2601,282.1,52.4,5,12,1018.6,0,0,G0,0|T,2602,281.1,51.7,5,12,1018.6,0,0,G0,0|</v>
      </c>
    </row>
    <row r="215" spans="1:1" x14ac:dyDescent="0.3">
      <c r="A215" s="1" t="str">
        <f>CONCATENATE( IF($A$15, ent_line!BJ215, ""), IF($B$15, ent_line_mp!BJ215, ""),  IF($C$15, ent_diag!BJ215, ""), IF($D$15, ent_accel!BJ215, ""), IF($E$15, ent_circle!BJ215, ""), IF($F$15, ent_poly!BJ215, "") )</f>
        <v>T,2101,178.3,150.6,5,12,1018.7,0,0,G0,0|T,2102,178.3,149.4,5,12,1018.7,0,0,G0,0|T,2201,268.3,140.6,5,12,1018.7,0,0,G0,0|T,2202,268.3,139.4,5,12,1018.7,0,0,G0,0|T,2601,282.6,51.8,5,12,1018.7,0,0,G0,0|T,2602,281.8,51.0,5,12,1018.7,0,0,G0,0|</v>
      </c>
    </row>
    <row r="216" spans="1:1" x14ac:dyDescent="0.3">
      <c r="A216" s="1" t="str">
        <f>CONCATENATE( IF($A$15, ent_line!BJ216, ""), IF($B$15, ent_line_mp!BJ216, ""),  IF($C$15, ent_diag!BJ216, ""), IF($D$15, ent_accel!BJ216, ""), IF($E$15, ent_circle!BJ216, ""), IF($F$15, ent_poly!BJ216, "") )</f>
        <v>T,2101,179.2,150.6,5,12,1018.8,0,0,G0,0|T,2102,179.2,149.4,5,12,1018.8,0,0,G0,0|T,2201,269.2,140.6,5,12,1018.8,0,0,G0,0|T,2202,269.2,139.4,5,12,1018.8,0,0,G0,0|T,2301,156.2,115.1,5,12,1018.8,0,0,G0,0|T,2302,157.6,114.5,5,12,1018.9,0,0,G0,0|T,2401,239.8,143.3,5,12,1018.8,0,0,G0,0|T,2402,242.8,143.7,5,12,1018.9,0,0,G0,0|T,2501,29.2,82.7,5,12,1018.8,0,0,G0,0|T,2502,29.6,81.2,5,12,1018.9,0,0,G0,0|T,2601,283.2,51.2,5,12,1018.8,0,0,G0,0|T,2602,282.4,50.3,5,12,1018.8,0,0,G0,0|</v>
      </c>
    </row>
    <row r="217" spans="1:1" x14ac:dyDescent="0.3">
      <c r="A217" s="1" t="str">
        <f>CONCATENATE( IF($A$15, ent_line!BJ217, ""), IF($B$15, ent_line_mp!BJ217, ""),  IF($C$15, ent_diag!BJ217, ""), IF($D$15, ent_accel!BJ217, ""), IF($E$15, ent_circle!BJ217, ""), IF($F$15, ent_poly!BJ217, "") )</f>
        <v>T,2101,180.1,150.6,5,12,1018.9,0,0,G0,0|T,2102,180.1,149.4,5,12,1018.9,0,0,G0,0|T,2201,270.1,140.6,5,12,1018.9,0,0,G0,0|T,2202,270.1,139.4,5,12,1018.9,0,0,G0,0|T,2601,283.8,50.7,5,12,1018.9,0,0,G0,0|T,2602,283.0,49.8,5,12,1018.9,0,0,G0,0|</v>
      </c>
    </row>
    <row r="218" spans="1:1" x14ac:dyDescent="0.3">
      <c r="A218" s="1" t="str">
        <f>CONCATENATE( IF($A$15, ent_line!BJ218, ""), IF($B$15, ent_line_mp!BJ218, ""),  IF($C$15, ent_diag!BJ218, ""), IF($D$15, ent_accel!BJ218, ""), IF($E$15, ent_circle!BJ218, ""), IF($F$15, ent_poly!BJ218, "") )</f>
        <v>T,2101,181.0,150.6,5,12,1019.0,0,0,G0,0|T,2102,181.0,149.4,5,12,1019.0,0,0,G0,0|T,2201,271.0,140.6,5,12,1019.0,0,0,G0,0|T,2202,271.0,139.4,5,12,1019.0,0,0,G0,0|T,2301,157.8,116.0,5,12,1019.0,0,0,G0,0|T,2302,159.2,115.4,5,12,1019.1,0,0,G0,0|T,2401,244.7,146.2,5,12,1019.0,0,0,G0,0|T,2402,247.7,146.6,5,12,1019.1,0,0,G0,0|T,2501,30.9,82.0,5,12,1019.0,0,0,G0,0|T,2502,31.5,80.6,5,12,1019.1,0,0,G0,0|T,2601,284.3,50.4,5,12,1019.0,0,0,G0,0|T,2602,283.7,49.3,5,12,1019.0,0,0,G0,0|</v>
      </c>
    </row>
    <row r="219" spans="1:1" x14ac:dyDescent="0.3">
      <c r="A219" s="1" t="str">
        <f>CONCATENATE( IF($A$15, ent_line!BJ219, ""), IF($B$15, ent_line_mp!BJ219, ""),  IF($C$15, ent_diag!BJ219, ""), IF($D$15, ent_accel!BJ219, ""), IF($E$15, ent_circle!BJ219, ""), IF($F$15, ent_poly!BJ219, "") )</f>
        <v>T,2101,181.9,150.6,5,12,1019.1,0,0,G0,0|T,2102,181.9,149.4,5,12,1019.1,0,0,G0,0|T,2201,271.9,140.6,5,12,1019.1,0,0,G0,0|T,2202,271.9,139.4,5,12,1019.1,0,0,G0,0|T,2601,284.8,50.2,5,12,1019.1,0,0,G0,0|T,2602,284.4,49.0,5,12,1019.1,0,0,G0,0|</v>
      </c>
    </row>
    <row r="220" spans="1:1" x14ac:dyDescent="0.3">
      <c r="A220" s="1" t="str">
        <f>CONCATENATE( IF($A$15, ent_line!BJ220, ""), IF($B$15, ent_line_mp!BJ220, ""),  IF($C$15, ent_diag!BJ220, ""), IF($D$15, ent_accel!BJ220, ""), IF($E$15, ent_circle!BJ220, ""), IF($F$15, ent_poly!BJ220, "") )</f>
        <v>T,2101,182.8,150.6,5,12,1019.2,0,0,G0,0|T,2102,182.8,149.4,5,12,1019.2,0,0,G0,0|T,2201,272.8,140.6,5,12,1019.2,0,0,G0,0|T,2202,272.8,139.4,5,12,1019.2,0,0,G0,0|T,2301,159.3,116.9,5,12,1019.2,0,0,G0,0|T,2302,160.7,116.3,5,12,1019.3,0,0,G0,0|T,2401,249.6,149.0,5,12,1019.2,0,0,G0,0|T,2402,252.7,149.5,5,12,1019.3,0,0,G0,0|T,2501,32.7,81.5,5,12,1019.2,0,0,G0,0|T,2502,33.3,80.1,5,12,1019.3,0,0,G0,0|T,2601,285.2,50.1,5,12,1019.2,0,0,G0,0|T,2602,285.2,48.9,5,12,1019.2,0,0,G0,0|</v>
      </c>
    </row>
    <row r="221" spans="1:1" x14ac:dyDescent="0.3">
      <c r="A221" s="1" t="str">
        <f>CONCATENATE( IF($A$15, ent_line!BJ221, ""), IF($B$15, ent_line_mp!BJ221, ""),  IF($C$15, ent_diag!BJ221, ""), IF($D$15, ent_accel!BJ221, ""), IF($E$15, ent_circle!BJ221, ""), IF($F$15, ent_poly!BJ221, "") )</f>
        <v>T,2101,183.7,150.6,5,12,1019.3,0,0,G0,0|T,2102,183.7,149.4,5,12,1019.3,0,0,G0,0|T,2201,273.7,140.6,5,12,1019.3,0,0,G0,0|T,2202,273.7,139.4,5,12,1019.3,0,0,G0,0|T,2601,285.6,50.2,5,12,1019.3,0,0,G0,0|T,2602,286.0,49.1,5,12,1019.3,0,0,G0,0|</v>
      </c>
    </row>
    <row r="222" spans="1:1" x14ac:dyDescent="0.3">
      <c r="A222" s="1" t="str">
        <f>CONCATENATE( IF($A$15, ent_line!BJ222, ""), IF($B$15, ent_line_mp!BJ222, ""),  IF($C$15, ent_diag!BJ222, ""), IF($D$15, ent_accel!BJ222, ""), IF($E$15, ent_circle!BJ222, ""), IF($F$15, ent_poly!BJ222, "") )</f>
        <v>T,2101,184.6,150.6,5,12,1019.4,0,0,G0,0|T,2102,184.6,149.4,5,12,1019.4,0,0,G0,0|T,2201,274.6,140.6,5,12,1019.4,0,0,G0,0|T,2202,274.6,139.4,5,12,1019.4,0,0,G0,0|T,2301,160.9,117.8,5,12,1019.4,0,0,G0,0|T,2302,162.3,117.2,5,12,1019.5,0,0,G0,0|T,2401,254.7,151.9,5,12,1019.4,0,0,G0,0|T,2402,257.8,152.4,5,12,1019.5,0,0,G0,0|T,2501,34.5,81.1,5,12,1019.4,0,0,G0,0|T,2502,35.2,79.8,5,12,1019.5,0,0,G0,0|T,2601,286.0,50.5,5,12,1019.4,0,0,G0,0|T,2602,286.8,49.6,5,12,1019.4,0,0,G0,0|</v>
      </c>
    </row>
    <row r="223" spans="1:1" x14ac:dyDescent="0.3">
      <c r="A223" s="1" t="str">
        <f>CONCATENATE( IF($A$15, ent_line!BJ223, ""), IF($B$15, ent_line_mp!BJ223, ""),  IF($C$15, ent_diag!BJ223, ""), IF($D$15, ent_accel!BJ223, ""), IF($E$15, ent_circle!BJ223, ""), IF($F$15, ent_poly!BJ223, "") )</f>
        <v>T,2101,185.5,150.6,5,12,1019.5,0,0,G0,0|T,2102,185.5,149.4,5,12,1019.5,0,0,G0,0|T,2201,275.5,140.6,5,12,1019.5,0,0,G0,0|T,2202,275.5,139.4,5,12,1019.5,0,0,G0,0|T,2601,286.5,51.1,5,12,1019.5,0,0,G0,0|T,2602,287.5,50.4,5,12,1019.5,0,0,G0,0|</v>
      </c>
    </row>
    <row r="224" spans="1:1" x14ac:dyDescent="0.3">
      <c r="A224" s="1" t="str">
        <f>CONCATENATE( IF($A$15, ent_line!BJ224, ""), IF($B$15, ent_line_mp!BJ224, ""),  IF($C$15, ent_diag!BJ224, ""), IF($D$15, ent_accel!BJ224, ""), IF($E$15, ent_circle!BJ224, ""), IF($F$15, ent_poly!BJ224, "") )</f>
        <v>T,2101,186.4,150.6,5,12,1019.6,0,0,G0,0|T,2102,186.4,149.4,5,12,1019.6,0,0,G0,0|T,2201,276.4,140.6,5,12,1019.6,0,0,G0,0|T,2202,276.4,139.4,5,12,1019.6,0,0,G0,0|T,2301,162.5,118.7,5,12,1019.6,0,0,G0,0|T,2302,163.8,118.1,5,12,1019.7,0,0,G0,0|T,2401,259.7,154.9,5,12,1019.6,0,0,G0,0|T,2402,262.9,155.3,5,12,1019.7,0,0,G0,0|T,2501,36.3,80.8,5,12,1019.6,0,0,G0,0|T,2502,37.1,79.5,5,12,1019.7,0,0,G0,0|T,2601,287.1,52.0,5,12,1019.6,0,0,G0,0|T,2602,288.1,51.5,5,12,1019.6,0,0,G0,0|</v>
      </c>
    </row>
    <row r="225" spans="1:1" x14ac:dyDescent="0.3">
      <c r="A225" s="1" t="str">
        <f>CONCATENATE( IF($A$15, ent_line!BJ225, ""), IF($B$15, ent_line_mp!BJ225, ""),  IF($C$15, ent_diag!BJ225, ""), IF($D$15, ent_accel!BJ225, ""), IF($E$15, ent_circle!BJ225, ""), IF($F$15, ent_poly!BJ225, "") )</f>
        <v>T,2101,187.3,150.6,5,12,1019.7,0,0,G0,0|T,2102,187.3,149.4,5,12,1019.7,0,0,G0,0|T,2201,277.3,140.6,5,12,1019.7,0,0,G0,0|T,2202,277.3,139.4,5,12,1019.7,0,0,G0,0|T,2601,287.6,53.3,5,12,1019.7,0,0,G0,0|T,2602,288.8,52.9,5,12,1019.7,0,0,G0,0|</v>
      </c>
    </row>
    <row r="226" spans="1:1" x14ac:dyDescent="0.3">
      <c r="A226" s="1" t="str">
        <f>CONCATENATE( IF($A$15, ent_line!BJ226, ""), IF($B$15, ent_line_mp!BJ226, ""),  IF($C$15, ent_diag!BJ226, ""), IF($D$15, ent_accel!BJ226, ""), IF($E$15, ent_circle!BJ226, ""), IF($F$15, ent_poly!BJ226, "") )</f>
        <v>T,2101,188.2,150.6,5,12,1019.8,0,0,G0,0|T,2102,188.2,149.4,5,12,1019.8,0,0,G0,0|T,2201,278.2,140.6,5,12,1019.8,0,0,G0,0|T,2202,278.2,139.4,5,12,1019.8,0,0,G0,0|T,2301,164.0,119.6,5,12,1019.8,0,0,G0,0|T,2302,165.4,119.0,5,12,1019.9,0,0,G0,0|T,2401,264.9,157.8,5,12,1019.8,0,0,G0,0|T,2402,268.0,158.3,5,12,1019.9,0,0,G0,0|T,2501,38.2,80.7,5,12,1019.8,0,0,G0,0|T,2502,39.0,79.4,5,12,1019.9,0,0,G0,0|T,2601,288.2,55.1,5,12,1019.8,0,0,G0,0|T,2602,289.4,54.8,5,12,1019.8,0,0,G0,0|</v>
      </c>
    </row>
    <row r="227" spans="1:1" x14ac:dyDescent="0.3">
      <c r="A227" s="1" t="str">
        <f>CONCATENATE( IF($A$15, ent_line!BJ227, ""), IF($B$15, ent_line_mp!BJ227, ""),  IF($C$15, ent_diag!BJ227, ""), IF($D$15, ent_accel!BJ227, ""), IF($E$15, ent_circle!BJ227, ""), IF($F$15, ent_poly!BJ227, "") )</f>
        <v>T,2101,189.1,150.6,5,12,1019.9,0,0,G0,0|T,2102,189.1,149.4,5,12,1019.9,0,0,G0,0|T,2201,279.1,140.6,5,12,1019.9,0,0,G0,0|T,2202,279.1,139.4,5,12,1019.9,0,0,G0,0|T,2601,288.8,57.3,5,12,1019.9,0,0,G0,0|T,2602,290.0,57.0,5,12,1019.9,0,0,G0,0|</v>
      </c>
    </row>
    <row r="228" spans="1:1" x14ac:dyDescent="0.3">
      <c r="A228" s="1" t="str">
        <f>CONCATENATE( IF($A$15, ent_line!BJ228, ""), IF($B$15, ent_line_mp!BJ228, ""),  IF($C$15, ent_diag!BJ228, ""), IF($D$15, ent_accel!BJ228, ""), IF($E$15, ent_circle!BJ228, ""), IF($F$15, ent_poly!BJ228, "") )</f>
        <v>T,2101,190.0,150.6,5,12,1020.0,0,0,G0,0|T,2102,190.0,149.4,5,12,1020.0,0,0,G0,0|T,2201,280.0,140.6,5,12,1020.0,0,0,G0,0|T,2202,280.0,139.4,5,12,1020.0,0,0,G0,0|T,2301,165.6,120.5,5,12,1020.0,0,0,G0,0|T,2302,167.0,119.9,5,12,1020.1,0,0,G0,0|T,2401,270.0,160.8,5,12,1020.0,0,0,G0,0|T,2402,273.2,161.3,5,12,1020.1,0,0,G0,0|T,2501,40.0,80.6,5,12,1020.0,0,0,G0,0|T,2502,41.0,79.4,5,12,1020.1,0,0,G0,0|T,2601,289.4,60.1,5,12,1020.0,0,0,G0,0|T,2602,290.6,59.8,5,12,1020.0,0,0,G0,0|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zoomScale="110" zoomScaleNormal="110" workbookViewId="0">
      <selection activeCell="C226" sqref="C226"/>
    </sheetView>
  </sheetViews>
  <sheetFormatPr defaultRowHeight="14.4" x14ac:dyDescent="0.3"/>
  <cols>
    <col min="1" max="1" width="49" customWidth="1"/>
    <col min="2" max="2" width="7.44140625" customWidth="1"/>
    <col min="3" max="3" width="9.33203125" customWidth="1"/>
    <col min="4" max="4" width="8.88671875" customWidth="1"/>
    <col min="5" max="5" width="10.33203125" customWidth="1"/>
    <col min="6" max="6" width="9.44140625" customWidth="1"/>
    <col min="7" max="7" width="164.5546875" style="1" customWidth="1"/>
    <col min="8" max="8" width="25.6640625" style="1" customWidth="1"/>
    <col min="9" max="9" width="27.33203125" customWidth="1"/>
  </cols>
  <sheetData>
    <row r="1" spans="1:8" x14ac:dyDescent="0.3">
      <c r="A1" s="15" t="s">
        <v>143</v>
      </c>
      <c r="G1" s="15"/>
    </row>
    <row r="10" spans="1:8" x14ac:dyDescent="0.3">
      <c r="A10" s="1"/>
      <c r="B10" s="1"/>
      <c r="C10" s="1"/>
      <c r="D10" s="1"/>
      <c r="E10" s="1"/>
      <c r="F10" s="1"/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"/>
      <c r="C12" s="1"/>
      <c r="D12" s="1"/>
      <c r="E12" s="1"/>
      <c r="F12" s="1"/>
    </row>
    <row r="13" spans="1:8" s="141" customFormat="1" x14ac:dyDescent="0.3">
      <c r="A13" s="119"/>
      <c r="B13" s="119" t="s">
        <v>126</v>
      </c>
      <c r="C13"/>
      <c r="D13"/>
      <c r="E13" s="17" t="s">
        <v>142</v>
      </c>
      <c r="F13"/>
    </row>
    <row r="14" spans="1:8" s="141" customFormat="1" x14ac:dyDescent="0.3">
      <c r="B14" s="137" t="s">
        <v>110</v>
      </c>
      <c r="C14" s="137" t="s">
        <v>116</v>
      </c>
      <c r="D14" s="137" t="s">
        <v>117</v>
      </c>
      <c r="E14" s="137" t="s">
        <v>118</v>
      </c>
      <c r="F14" s="137" t="s">
        <v>119</v>
      </c>
      <c r="G14" s="142"/>
      <c r="H14" s="142"/>
    </row>
    <row r="15" spans="1:8" s="141" customFormat="1" x14ac:dyDescent="0.3">
      <c r="B15" s="138">
        <v>1</v>
      </c>
      <c r="C15" s="138">
        <v>1</v>
      </c>
      <c r="D15" s="138">
        <v>1</v>
      </c>
      <c r="E15" s="138">
        <v>1</v>
      </c>
      <c r="F15" s="138">
        <v>1</v>
      </c>
      <c r="G15" s="143"/>
      <c r="H15" s="143"/>
    </row>
    <row r="16" spans="1:8" s="141" customFormat="1" x14ac:dyDescent="0.3">
      <c r="B16" s="143"/>
      <c r="C16" s="143"/>
      <c r="D16" s="143"/>
      <c r="E16" s="143"/>
      <c r="F16" s="143"/>
      <c r="G16" s="143"/>
      <c r="H16" s="143"/>
    </row>
    <row r="17" spans="1:8" x14ac:dyDescent="0.3">
      <c r="B17" s="1" t="s">
        <v>132</v>
      </c>
      <c r="C17" s="1" t="s">
        <v>132</v>
      </c>
      <c r="D17" s="2" t="s">
        <v>133</v>
      </c>
      <c r="E17" s="140" t="str">
        <f>CONCATENATE("""",$C17,""":""", TEXT($D17,0),"""")</f>
        <v>"type":"plts"</v>
      </c>
      <c r="F17" s="140"/>
      <c r="G17" s="140"/>
    </row>
    <row r="18" spans="1:8" x14ac:dyDescent="0.3">
      <c r="B18" s="1" t="s">
        <v>123</v>
      </c>
      <c r="C18" s="1" t="s">
        <v>129</v>
      </c>
      <c r="D18" s="2">
        <v>16</v>
      </c>
      <c r="E18" s="140" t="str">
        <f>CONCATENATE("""",$C18,""":""", TEXT($D18,0),"""")</f>
        <v>"gid":"16"</v>
      </c>
      <c r="F18" s="140"/>
      <c r="G18" s="140"/>
    </row>
    <row r="19" spans="1:8" x14ac:dyDescent="0.3">
      <c r="B19" s="1" t="s">
        <v>124</v>
      </c>
      <c r="C19" s="1" t="s">
        <v>130</v>
      </c>
      <c r="D19" s="2">
        <v>23</v>
      </c>
      <c r="E19" s="140" t="str">
        <f t="shared" ref="E19:E20" si="0">CONCATENATE("""",$C19,""":""", TEXT($D19,0),"""")</f>
        <v>"tid":"23"</v>
      </c>
      <c r="F19" s="140"/>
      <c r="G19" s="140"/>
    </row>
    <row r="20" spans="1:8" x14ac:dyDescent="0.3">
      <c r="B20" s="1" t="s">
        <v>125</v>
      </c>
      <c r="C20" s="1" t="s">
        <v>131</v>
      </c>
      <c r="D20" s="2">
        <v>123</v>
      </c>
      <c r="E20" s="140" t="str">
        <f t="shared" si="0"/>
        <v>"pid":"123"</v>
      </c>
      <c r="F20" s="140"/>
      <c r="G20" s="140"/>
    </row>
    <row r="21" spans="1:8" x14ac:dyDescent="0.3">
      <c r="D21" s="135"/>
      <c r="E21" s="135"/>
      <c r="F21" s="135"/>
      <c r="H21"/>
    </row>
    <row r="27" spans="1:8" x14ac:dyDescent="0.3">
      <c r="A27" s="139" t="s">
        <v>127</v>
      </c>
      <c r="B27" s="139"/>
      <c r="C27" s="139"/>
      <c r="D27" s="139"/>
      <c r="E27" s="139"/>
      <c r="F27" s="139"/>
      <c r="G27" s="15"/>
    </row>
    <row r="28" spans="1:8" x14ac:dyDescent="0.3">
      <c r="A28" s="1" t="str">
        <f>CONCATENATE("{", $E$17,",   ""t"":", TEXT(ent_line!$E28,"0.0"), """,  ", $E$18,",  ",$E$19,",  ",$E$20,",   ""data"":[")</f>
        <v>{"type":"plts",   "t":0.0",  "gid":"16",  "tid":"23",  "pid":"123",   "data":[</v>
      </c>
      <c r="B28" s="1" t="s">
        <v>128</v>
      </c>
      <c r="C28" s="1"/>
      <c r="D28" s="1"/>
      <c r="E28" s="1"/>
      <c r="F28" s="1"/>
      <c r="G28" s="1" t="str">
        <f>CONCATENATE($A28,  ent_line!BK28,$G$22, ",", ent_diag!BK28,$G$22, ",", ent_accel!BK28,$G$22, ",", ent_circle!BK28, ",", $G$22,ent_poly!BK28,$C28,$B28)</f>
        <v>{"type":"plts",   "t":0.0",  "gid":"16",  "tid":"23",  "pid":"123",   "data":[10.0,150.0,5.0,9.0,0.0,0.0,0.0,0.0,10.0,30.0,5.0,9.0,0.0,0.0,30.0,0.0,10.0,10.0,5.0,0.0,0.0,0.0,30.0,0.0,40.0,80.0,5.0,9.4,0.0,0.0,0.0,0.0,170.0,10.0,5.0,31.2,0.0,0.0,78.9,0.0]}</v>
      </c>
    </row>
    <row r="29" spans="1:8" x14ac:dyDescent="0.3">
      <c r="A29" s="1" t="str">
        <f>CONCATENATE("{", $E$17,",   ""t"":", TEXT(ent_line!$E29,"0.0"), """,  ", $E$18,",  ",$E$19,",  ",$E$20,",   ""data"":[")</f>
        <v>{"type":"plts",   "t":0.1",  "gid":"16",  "tid":"23",  "pid":"123",   "data":[</v>
      </c>
      <c r="B29" s="1" t="s">
        <v>128</v>
      </c>
      <c r="C29" s="1"/>
      <c r="D29" s="1"/>
      <c r="E29" s="1"/>
      <c r="F29" s="1"/>
      <c r="G29" s="1" t="str">
        <f>CONCATENATE($A29,  ent_line!BK29,$G$22, ",", ent_diag!BK29,$G$22, ",", ent_accel!BK29,$G$22, ",", ent_circle!BK29, ",", $G$22,ent_poly!BK29,$C29,$B29)</f>
        <v>{"type":"plts",   "t":0.1",  "gid":"16",  "tid":"23",  "pid":"123",   "data":[10.9,150.0,5.0,9.0,0.0,0.9,0.0,0.9,10.8,30.5,5.0,9.0,0.0,0.9,30.0,0.9,10.0,10.0,5.0,0.2,0.0,0.0,30.0,0.0,40.9,80.0,5.0,9.4,0.0,0.9,1.8,0.9,170.6,12.8,5.0,25.8,0.0,2.8,76.6,2.8]}</v>
      </c>
    </row>
    <row r="30" spans="1:8" x14ac:dyDescent="0.3">
      <c r="A30" s="1" t="str">
        <f>CONCATENATE("{", $E$17,",   ""t"":", TEXT(ent_line!$E30,"0.0"), """,  ", $E$18,",  ",$E$19,",  ",$E$20,",   ""data"":[")</f>
        <v>{"type":"plts",   "t":0.2",  "gid":"16",  "tid":"23",  "pid":"123",   "data":[</v>
      </c>
      <c r="B30" s="1" t="s">
        <v>128</v>
      </c>
      <c r="C30" s="1"/>
      <c r="D30" s="1"/>
      <c r="E30" s="1"/>
      <c r="F30" s="1"/>
      <c r="G30" s="1" t="str">
        <f>CONCATENATE($A30,  ent_line!BK30,$G$22, ",", ent_diag!BK30,$G$22, ",", ent_accel!BK30,$G$22, ",", ent_circle!BK30, ",", $G$22,ent_poly!BK30,$C30,$B30)</f>
        <v>{"type":"plts",   "t":0.2",  "gid":"16",  "tid":"23",  "pid":"123",   "data":[11.8,150.0,5.0,9.0,0.0,1.8,0.0,1.8,11.6,30.9,5.0,9.0,0.0,1.8,30.0,1.8,10.0,10.0,5.0,0.3,0.0,0.0,30.0,0.0,41.9,80.1,5.0,9.4,0.0,1.9,3.6,1.9,171.2,15.1,5.0,21.0,0.0,5.0,73.4,5.0]}</v>
      </c>
    </row>
    <row r="31" spans="1:8" x14ac:dyDescent="0.3">
      <c r="A31" s="1" t="str">
        <f>CONCATENATE("{", $E$17,",   ""t"":", TEXT(ent_line!$E31,"0.0"), """,  ", $E$18,",  ",$E$19,",  ",$E$20,",   ""data"":[")</f>
        <v>{"type":"plts",   "t":0.3",  "gid":"16",  "tid":"23",  "pid":"123",   "data":[</v>
      </c>
      <c r="B31" s="1" t="s">
        <v>128</v>
      </c>
      <c r="C31" s="1"/>
      <c r="D31" s="1"/>
      <c r="E31" s="1"/>
      <c r="F31" s="1"/>
      <c r="G31" s="1" t="str">
        <f>CONCATENATE($A31,  ent_line!BK31,$G$22, ",", ent_diag!BK31,$G$22, ",", ent_accel!BK31,$G$22, ",", ent_circle!BK31, ",", $G$22,ent_poly!BK31,$C31,$B31)</f>
        <v>{"type":"plts",   "t":0.3",  "gid":"16",  "tid":"23",  "pid":"123",   "data":[12.7,150.0,5.0,9.0,0.0,2.7,0.0,2.7,12.3,31.4,5.0,9.0,0.0,2.7,30.0,2.7,10.1,10.0,5.0,0.5,0.0,0.1,30.0,0.1,42.8,80.1,5.0,9.4,0.0,2.8,5.4,2.8,171.8,16.9,5.0,16.9,0.0,6.8,69.1,6.8]}</v>
      </c>
    </row>
    <row r="32" spans="1:8" x14ac:dyDescent="0.3">
      <c r="A32" s="1" t="str">
        <f>CONCATENATE("{", $E$17,",   ""t"":", TEXT(ent_line!$E32,"0.0"), """,  ", $E$18,",  ",$E$19,",  ",$E$20,",   ""data"":[")</f>
        <v>{"type":"plts",   "t":0.4",  "gid":"16",  "tid":"23",  "pid":"123",   "data":[</v>
      </c>
      <c r="B32" s="1" t="s">
        <v>128</v>
      </c>
      <c r="C32" s="1"/>
      <c r="D32" s="1"/>
      <c r="E32" s="1"/>
      <c r="F32" s="1"/>
      <c r="G32" s="1" t="str">
        <f>CONCATENATE($A32,  ent_line!BK32,$G$22, ",", ent_diag!BK32,$G$22, ",", ent_accel!BK32,$G$22, ",", ent_circle!BK32, ",", $G$22,ent_poly!BK32,$C32,$B32)</f>
        <v>{"type":"plts",   "t":0.4",  "gid":"16",  "tid":"23",  "pid":"123",   "data":[13.6,150.0,5.0,9.0,0.0,3.6,0.0,3.6,13.1,31.8,5.0,9.0,0.0,3.6,30.0,3.6,10.1,10.1,5.0,0.6,0.0,0.1,30.0,0.1,43.8,80.2,5.0,9.4,0.0,3.8,7.2,3.8,172.4,18.2,5.0,13.2,0.0,8.2,63.1,8.2]}</v>
      </c>
    </row>
    <row r="33" spans="1:7" x14ac:dyDescent="0.3">
      <c r="A33" s="1" t="str">
        <f>CONCATENATE("{", $E$17,",   ""t"":", TEXT(ent_line!$E33,"0.0"), """,  ", $E$18,",  ",$E$19,",  ",$E$20,",   ""data"":[")</f>
        <v>{"type":"plts",   "t":0.5",  "gid":"16",  "tid":"23",  "pid":"123",   "data":[</v>
      </c>
      <c r="B33" s="1" t="s">
        <v>128</v>
      </c>
      <c r="C33" s="1"/>
      <c r="D33" s="1"/>
      <c r="E33" s="1"/>
      <c r="F33" s="1"/>
      <c r="G33" s="1" t="str">
        <f>CONCATENATE($A33,  ent_line!BK33,$G$22, ",", ent_diag!BK33,$G$22, ",", ent_accel!BK33,$G$22, ",", ent_circle!BK33, ",", $G$22,ent_poly!BK33,$C33,$B33)</f>
        <v>{"type":"plts",   "t":0.5",  "gid":"16",  "tid":"23",  "pid":"123",   "data":[14.5,150.0,5.0,9.0,0.0,4.5,0.0,4.5,13.9,32.3,5.0,9.0,0.0,4.5,30.0,4.5,10.2,10.1,5.0,0.8,0.0,0.2,30.0,0.2,44.7,80.4,5.0,9.4,0.0,4.7,9.0,4.7,173.0,19.2,5.0,10.3,0.0,9.2,54.2,9.2]}</v>
      </c>
    </row>
    <row r="34" spans="1:7" x14ac:dyDescent="0.3">
      <c r="A34" s="1" t="str">
        <f>CONCATENATE("{", $E$17,",   ""t"":", TEXT(ent_line!$E34,"0.0"), """,  ", $E$18,",  ",$E$19,",  ",$E$20,",   ""data"":[")</f>
        <v>{"type":"plts",   "t":0.6",  "gid":"16",  "tid":"23",  "pid":"123",   "data":[</v>
      </c>
      <c r="B34" s="1" t="s">
        <v>128</v>
      </c>
      <c r="G34" s="1" t="str">
        <f>CONCATENATE($A34,  ent_line!BK34,$G$22, ",", ent_diag!BK34,$G$22, ",", ent_accel!BK34,$G$22, ",", ent_circle!BK34, ",", $G$22,ent_poly!BK34,$C34,$B34)</f>
        <v>{"type":"plts",   "t":0.6",  "gid":"16",  "tid":"23",  "pid":"123",   "data":[15.4,150.0,5.0,9.0,0.0,5.4,0.0,5.4,14.7,32.7,5.0,9.0,0.0,5.4,30.0,5.4,10.2,10.1,5.0,0.9,0.0,0.3,30.0,0.3,45.6,80.5,5.0,9.4,0.0,5.7,10.8,5.7,173.6,19.9,5.0,8.0,0.0,9.9,41.3,9.9]}</v>
      </c>
    </row>
    <row r="35" spans="1:7" x14ac:dyDescent="0.3">
      <c r="A35" s="1" t="str">
        <f>CONCATENATE("{", $E$17,",   ""t"":", TEXT(ent_line!$E35,"0.0"), """,  ", $E$18,",  ",$E$19,",  ",$E$20,",   ""data"":[")</f>
        <v>{"type":"plts",   "t":0.7",  "gid":"16",  "tid":"23",  "pid":"123",   "data":[</v>
      </c>
      <c r="B35" s="1" t="s">
        <v>128</v>
      </c>
      <c r="G35" s="1" t="str">
        <f>CONCATENATE($A35,  ent_line!BK35,$G$22, ",", ent_diag!BK35,$G$22, ",", ent_accel!BK35,$G$22, ",", ent_circle!BK35, ",", $G$22,ent_poly!BK35,$C35,$B35)</f>
        <v>{"type":"plts",   "t":0.7",  "gid":"16",  "tid":"23",  "pid":"123",   "data":[16.3,150.0,5.0,9.0,0.0,6.3,0.0,6.3,15.5,33.2,5.0,9.0,0.0,6.3,30.0,6.3,10.3,10.2,5.0,1.1,0.0,0.4,30.0,0.4,46.5,80.7,5.0,9.4,0.0,6.6,12.6,6.6,174.2,20.3,5.0,6.5,0.0,10.3,23.5,10.3]}</v>
      </c>
    </row>
    <row r="36" spans="1:7" x14ac:dyDescent="0.3">
      <c r="A36" s="1" t="str">
        <f>CONCATENATE("{", $E$17,",   ""t"":", TEXT(ent_line!$E36,"0.0"), """,  ", $E$18,",  ",$E$19,",  ",$E$20,",   ""data"":[")</f>
        <v>{"type":"plts",   "t":0.8",  "gid":"16",  "tid":"23",  "pid":"123",   "data":[</v>
      </c>
      <c r="B36" s="1" t="s">
        <v>128</v>
      </c>
      <c r="G36" s="1" t="str">
        <f>CONCATENATE($A36,  ent_line!BK36,$G$22, ",", ent_diag!BK36,$G$22, ",", ent_accel!BK36,$G$22, ",", ent_circle!BK36, ",", $G$22,ent_poly!BK36,$C36,$B36)</f>
        <v>{"type":"plts",   "t":0.8",  "gid":"16",  "tid":"23",  "pid":"123",   "data":[17.2,150.0,5.0,9.0,0.0,7.2,0.0,7.2,16.2,33.6,5.0,9.0,0.0,7.2,30.0,7.2,10.4,10.3,5.0,1.2,0.0,0.5,30.0,0.5,47.5,80.9,5.0,9.4,0.0,7.5,14.4,7.5,174.8,20.5,5.0,6.0,0.0,10.4,3.0,10.4]}</v>
      </c>
    </row>
    <row r="37" spans="1:7" x14ac:dyDescent="0.3">
      <c r="A37" s="1" t="str">
        <f>CONCATENATE("{", $E$17,",   ""t"":", TEXT(ent_line!$E37,"0.0"), """,  ", $E$18,",  ",$E$19,",  ",$E$20,",   ""data"":[")</f>
        <v>{"type":"plts",   "t":0.9",  "gid":"16",  "tid":"23",  "pid":"123",   "data":[</v>
      </c>
      <c r="B37" s="1" t="s">
        <v>128</v>
      </c>
      <c r="G37" s="1" t="str">
        <f>CONCATENATE($A37,  ent_line!BK37,$G$22, ",", ent_diag!BK37,$G$22, ",", ent_accel!BK37,$G$22, ",", ent_circle!BK37, ",", $G$22,ent_poly!BK37,$C37,$B37)</f>
        <v>{"type":"plts",   "t":0.9",  "gid":"16",  "tid":"23",  "pid":"123",   "data":[18.1,150.0,5.0,9.0,0.0,8.1,0.0,8.1,17.0,34.1,5.0,9.0,0.0,8.1,30.0,8.1,10.5,10.3,5.0,1.4,0.0,0.6,30.0,0.6,48.4,81.2,5.0,9.4,0.0,8.5,16.2,8.5,175.4,20.4,5.0,6.2,0.0,10.5,-15.2,10.5]}</v>
      </c>
    </row>
    <row r="38" spans="1:7" x14ac:dyDescent="0.3">
      <c r="A38" s="1" t="str">
        <f>CONCATENATE("{", $E$17,",   ""t"":", TEXT(ent_line!$E38,"0.0"), """,  ", $E$18,",  ",$E$19,",  ",$E$20,",   ""data"":[")</f>
        <v>{"type":"plts",   "t":1.0",  "gid":"16",  "tid":"23",  "pid":"123",   "data":[</v>
      </c>
      <c r="B38" s="1" t="s">
        <v>128</v>
      </c>
      <c r="G38" s="1" t="str">
        <f>CONCATENATE($A38,  ent_line!BK38,$G$22, ",", ent_diag!BK38,$G$22, ",", ent_accel!BK38,$G$22, ",", ent_circle!BK38, ",", $G$22,ent_poly!BK38,$C38,$B38)</f>
        <v>{"type":"plts",   "t":1.0",  "gid":"16",  "tid":"23",  "pid":"123",   "data":[19.0,150.0,5.0,9.0,0.0,9.0,0.0,9.0,17.8,34.5,5.0,9.0,0.0,9.0,30.0,9.0,10.7,10.4,5.0,1.5,0.0,0.8,30.0,0.8,49.3,81.5,5.0,9.4,0.0,9.4,18.0,9.4,176.0,20.1,5.0,6.8,0.0,10.7,-28.5,10.7]}</v>
      </c>
    </row>
    <row r="39" spans="1:7" x14ac:dyDescent="0.3">
      <c r="A39" s="1" t="str">
        <f>CONCATENATE("{", $E$17,",   ""t"":", TEXT(ent_line!$E39,"0.0"), """,  ", $E$18,",  ",$E$19,",  ",$E$20,",   ""data"":[")</f>
        <v>{"type":"plts",   "t":1.1",  "gid":"16",  "tid":"23",  "pid":"123",   "data":[</v>
      </c>
      <c r="B39" s="1" t="s">
        <v>128</v>
      </c>
      <c r="G39" s="1" t="str">
        <f>CONCATENATE($A39,  ent_line!BK39,$G$22, ",", ent_diag!BK39,$G$22, ",", ent_accel!BK39,$G$22, ",", ent_circle!BK39, ",", $G$22,ent_poly!BK39,$C39,$B39)</f>
        <v>{"type":"plts",   "t":1.1",  "gid":"16",  "tid":"23",  "pid":"123",   "data":[19.9,150.0,5.0,9.0,0.0,9.9,0.0,9.9,18.6,35.0,5.0,9.0,0.0,9.9,30.0,9.9,10.8,10.5,5.0,1.7,0.0,0.9,30.0,0.9,50.2,81.8,5.0,9.4,0.0,10.4,19.8,10.4,176.6,19.7,5.0,7.6,0.0,11.1,-37.5,11.1]}</v>
      </c>
    </row>
    <row r="40" spans="1:7" x14ac:dyDescent="0.3">
      <c r="A40" s="1" t="str">
        <f>CONCATENATE("{", $E$17,",   ""t"":", TEXT(ent_line!$E40,"0.0"), """,  ", $E$18,",  ",$E$19,",  ",$E$20,",   ""data"":[")</f>
        <v>{"type":"plts",   "t":1.2",  "gid":"16",  "tid":"23",  "pid":"123",   "data":[</v>
      </c>
      <c r="B40" s="1" t="s">
        <v>128</v>
      </c>
      <c r="G40" s="1" t="str">
        <f>CONCATENATE($A40,  ent_line!BK40,$G$22, ",", ent_diag!BK40,$G$22, ",", ent_accel!BK40,$G$22, ",", ent_circle!BK40, ",", $G$22,ent_poly!BK40,$C40,$B40)</f>
        <v>{"type":"plts",   "t":1.2",  "gid":"16",  "tid":"23",  "pid":"123",   "data":[20.8,150.0,5.0,9.0,0.0,10.8,0.0,10.8,19.4,35.4,5.0,9.0,0.0,10.8,30.0,10.8,11.0,10.6,5.0,1.8,0.0,1.1,30.0,1.1,51.0,82.1,5.0,9.4,0.0,11.3,21.6,11.3,177.2,19.2,5.0,8.3,0.0,11.6,-43.3,11.6]}</v>
      </c>
    </row>
    <row r="41" spans="1:7" x14ac:dyDescent="0.3">
      <c r="A41" s="1" t="str">
        <f>CONCATENATE("{", $E$17,",   ""t"":", TEXT(ent_line!$E41,"0.0"), """,  ", $E$18,",  ",$E$19,",  ",$E$20,",   ""data"":[")</f>
        <v>{"type":"plts",   "t":1.3",  "gid":"16",  "tid":"23",  "pid":"123",   "data":[</v>
      </c>
      <c r="B41" s="1" t="s">
        <v>128</v>
      </c>
      <c r="G41" s="1" t="str">
        <f>CONCATENATE($A41,  ent_line!BK41,$G$22, ",", ent_diag!BK41,$G$22, ",", ent_accel!BK41,$G$22, ",", ent_circle!BK41, ",", $G$22,ent_poly!BK41,$C41,$B41)</f>
        <v>{"type":"plts",   "t":1.3",  "gid":"16",  "tid":"23",  "pid":"123",   "data":[21.7,150.0,5.0,9.0,0.0,11.7,0.0,11.7,20.1,35.9,5.0,9.0,0.0,11.7,30.0,11.7,11.1,10.7,5.0,2.0,0.0,1.3,30.0,1.3,51.9,82.5,5.0,9.4,0.0,12.3,23.4,12.3,177.8,18.6,5.0,8.8,0.0,12.3,-47.2,12.3]}</v>
      </c>
    </row>
    <row r="42" spans="1:7" x14ac:dyDescent="0.3">
      <c r="A42" s="1" t="str">
        <f>CONCATENATE("{", $E$17,",   ""t"":", TEXT(ent_line!$E42,"0.0"), """,  ", $E$18,",  ",$E$19,",  ",$E$20,",   ""data"":[")</f>
        <v>{"type":"plts",   "t":1.4",  "gid":"16",  "tid":"23",  "pid":"123",   "data":[</v>
      </c>
      <c r="B42" s="1" t="s">
        <v>128</v>
      </c>
      <c r="G42" s="1" t="str">
        <f>CONCATENATE($A42,  ent_line!BK42,$G$22, ",", ent_diag!BK42,$G$22, ",", ent_accel!BK42,$G$22, ",", ent_circle!BK42, ",", $G$22,ent_poly!BK42,$C42,$B42)</f>
        <v>{"type":"plts",   "t":1.4",  "gid":"16",  "tid":"23",  "pid":"123",   "data":[22.6,150.0,5.0,9.0,0.0,12.6,0.0,12.6,20.9,36.3,5.0,9.0,0.0,12.6,30.0,12.6,11.3,10.8,5.0,2.1,0.0,1.5,30.0,1.5,52.8,82.9,5.0,9.4,0.0,13.2,25.2,13.2,178.4,17.9,5.0,9.3,0.0,12.9,-49.7,12.9]}</v>
      </c>
    </row>
    <row r="43" spans="1:7" x14ac:dyDescent="0.3">
      <c r="A43" s="1" t="str">
        <f>CONCATENATE("{", $E$17,",   ""t"":", TEXT(ent_line!$E43,"0.0"), """,  ", $E$18,",  ",$E$19,",  ",$E$20,",   ""data"":[")</f>
        <v>{"type":"plts",   "t":1.5",  "gid":"16",  "tid":"23",  "pid":"123",   "data":[</v>
      </c>
      <c r="B43" s="1" t="s">
        <v>128</v>
      </c>
      <c r="G43" s="1" t="str">
        <f>CONCATENATE($A43,  ent_line!BK43,$G$22, ",", ent_diag!BK43,$G$22, ",", ent_accel!BK43,$G$22, ",", ent_circle!BK43, ",", $G$22,ent_poly!BK43,$C43,$B43)</f>
        <v>{"type":"plts",   "t":1.5",  "gid":"16",  "tid":"23",  "pid":"123",   "data":[23.5,150.0,5.0,9.0,0.0,13.5,0.0,13.5,21.7,36.8,5.0,9.0,0.0,13.5,30.0,13.5,11.5,10.9,5.0,2.3,0.0,1.7,30.0,1.7,53.6,83.3,5.0,9.4,0.0,14.1,27.0,14.1,179.0,17.2,5.0,9.6,0.0,13.7,-51.2,13.7]}</v>
      </c>
    </row>
    <row r="44" spans="1:7" x14ac:dyDescent="0.3">
      <c r="A44" s="1" t="str">
        <f>CONCATENATE("{", $E$17,",   ""t"":", TEXT(ent_line!$E44,"0.0"), """,  ", $E$18,",  ",$E$19,",  ",$E$20,",   ""data"":[")</f>
        <v>{"type":"plts",   "t":1.6",  "gid":"16",  "tid":"23",  "pid":"123",   "data":[</v>
      </c>
      <c r="B44" s="1" t="s">
        <v>128</v>
      </c>
      <c r="G44" s="1" t="str">
        <f>CONCATENATE($A44,  ent_line!BK44,$G$22, ",", ent_diag!BK44,$G$22, ",", ent_accel!BK44,$G$22, ",", ent_circle!BK44, ",", $G$22,ent_poly!BK44,$C44,$B44)</f>
        <v>{"type":"plts",   "t":1.6",  "gid":"16",  "tid":"23",  "pid":"123",   "data":[24.4,150.0,5.0,9.0,0.0,14.4,0.0,14.4,22.5,37.2,5.0,9.0,0.0,14.4,30.0,14.4,11.7,11.0,5.0,2.4,0.0,2.0,30.0,2.0,54.5,83.7,5.0,9.4,0.0,15.1,28.8,15.1,179.6,16.5,5.0,9.7,0.0,14.4,-51.9,14.4]}</v>
      </c>
    </row>
    <row r="45" spans="1:7" x14ac:dyDescent="0.3">
      <c r="A45" s="1" t="str">
        <f>CONCATENATE("{", $E$17,",   ""t"":", TEXT(ent_line!$E45,"0.0"), """,  ", $E$18,",  ",$E$19,",  ",$E$20,",   ""data"":[")</f>
        <v>{"type":"plts",   "t":1.7",  "gid":"16",  "tid":"23",  "pid":"123",   "data":[</v>
      </c>
      <c r="B45" s="1" t="s">
        <v>128</v>
      </c>
      <c r="G45" s="1" t="str">
        <f>CONCATENATE($A45,  ent_line!BK45,$G$22, ",", ent_diag!BK45,$G$22, ",", ent_accel!BK45,$G$22, ",", ent_circle!BK45, ",", $G$22,ent_poly!BK45,$C45,$B45)</f>
        <v>{"type":"plts",   "t":1.7",  "gid":"16",  "tid":"23",  "pid":"123",   "data":[25.3,150.0,5.0,9.0,0.0,15.3,0.0,15.3,23.3,37.7,5.0,9.0,0.0,15.3,30.0,15.3,11.9,11.1,5.0,2.6,0.0,2.2,30.0,2.2,55.3,84.2,5.0,9.4,0.0,16.0,30.6,16.0,180.2,15.7,5.0,9.7,0.0,15.2,-52.0,15.2]}</v>
      </c>
    </row>
    <row r="46" spans="1:7" x14ac:dyDescent="0.3">
      <c r="A46" s="1" t="str">
        <f>CONCATENATE("{", $E$17,",   ""t"":", TEXT(ent_line!$E46,"0.0"), """,  ", $E$18,",  ",$E$19,",  ",$E$20,",   ""data"":[")</f>
        <v>{"type":"plts",   "t":1.8",  "gid":"16",  "tid":"23",  "pid":"123",   "data":[</v>
      </c>
      <c r="B46" s="1" t="s">
        <v>128</v>
      </c>
      <c r="G46" s="1" t="str">
        <f>CONCATENATE($A46,  ent_line!BK46,$G$22, ",", ent_diag!BK46,$G$22, ",", ent_accel!BK46,$G$22, ",", ent_circle!BK46, ",", $G$22,ent_poly!BK46,$C46,$B46)</f>
        <v>{"type":"plts",   "t":1.8",  "gid":"16",  "tid":"23",  "pid":"123",   "data":[26.2,150.0,5.0,9.0,0.0,16.2,0.0,16.2,24.0,38.1,5.0,9.0,0.0,16.2,30.0,16.2,12.2,11.2,5.0,2.7,0.0,2.5,30.0,2.5,56.1,84.7,5.0,9.4,0.0,17.0,32.4,17.0,180.8,14.9,5.0,9.6,0.0,15.9,-51.5,15.9]}</v>
      </c>
    </row>
    <row r="47" spans="1:7" x14ac:dyDescent="0.3">
      <c r="A47" s="1" t="str">
        <f>CONCATENATE("{", $E$17,",   ""t"":", TEXT(ent_line!$E47,"0.0"), """,  ", $E$18,",  ",$E$19,",  ",$E$20,",   ""data"":[")</f>
        <v>{"type":"plts",   "t":1.9",  "gid":"16",  "tid":"23",  "pid":"123",   "data":[</v>
      </c>
      <c r="B47" s="1" t="s">
        <v>128</v>
      </c>
      <c r="G47" s="1" t="str">
        <f>CONCATENATE($A47,  ent_line!BK47,$G$22, ",", ent_diag!BK47,$G$22, ",", ent_accel!BK47,$G$22, ",", ent_circle!BK47, ",", $G$22,ent_poly!BK47,$C47,$B47)</f>
        <v>{"type":"plts",   "t":1.9",  "gid":"16",  "tid":"23",  "pid":"123",   "data":[27.1,150.0,5.0,9.0,0.0,17.1,0.0,17.1,24.8,38.6,5.0,9.0,0.0,17.1,30.0,17.1,12.4,11.4,5.0,2.9,0.0,2.8,30.0,2.8,56.9,85.2,5.0,9.4,0.0,17.9,34.2,17.9,181.4,14.2,5.0,9.4,0.0,16.7,-50.5,16.7]}</v>
      </c>
    </row>
    <row r="48" spans="1:7" x14ac:dyDescent="0.3">
      <c r="A48" s="1" t="str">
        <f>CONCATENATE("{", $E$17,",   ""t"":", TEXT(ent_line!$E48,"0.0"), """,  ", $E$18,",  ",$E$19,",  ",$E$20,",   ""data"":[")</f>
        <v>{"type":"plts",   "t":2.0",  "gid":"16",  "tid":"23",  "pid":"123",   "data":[</v>
      </c>
      <c r="B48" s="1" t="s">
        <v>128</v>
      </c>
      <c r="G48" s="1" t="str">
        <f>CONCATENATE($A48,  ent_line!BK48,$G$22, ",", ent_diag!BK48,$G$22, ",", ent_accel!BK48,$G$22, ",", ent_circle!BK48, ",", $G$22,ent_poly!BK48,$C48,$B48)</f>
        <v>{"type":"plts",   "t":2.0",  "gid":"16",  "tid":"23",  "pid":"123",   "data":[28.0,150.0,5.0,9.0,0.0,18.0,0.0,18.0,25.6,39.0,5.0,9.0,0.0,18.0,30.0,18.0,12.7,11.5,5.0,3.0,0.0,3.1,30.0,3.1,57.6,85.7,5.0,9.4,0.0,18.8,36.0,18.8,182.0,13.5,5.0,9.1,0.0,17.4,-49.0,17.4]}</v>
      </c>
    </row>
    <row r="49" spans="1:7" x14ac:dyDescent="0.3">
      <c r="A49" s="1" t="str">
        <f>CONCATENATE("{", $E$17,",   ""t"":", TEXT(ent_line!$E49,"0.0"), """,  ", $E$18,",  ",$E$19,",  ",$E$20,",   ""data"":[")</f>
        <v>{"type":"plts",   "t":2.1",  "gid":"16",  "tid":"23",  "pid":"123",   "data":[</v>
      </c>
      <c r="B49" s="1" t="s">
        <v>128</v>
      </c>
      <c r="G49" s="1" t="str">
        <f>CONCATENATE($A49,  ent_line!BK49,$G$22, ",", ent_diag!BK49,$G$22, ",", ent_accel!BK49,$G$22, ",", ent_circle!BK49, ",", $G$22,ent_poly!BK49,$C49,$B49)</f>
        <v>{"type":"plts",   "t":2.1",  "gid":"16",  "tid":"23",  "pid":"123",   "data":[28.9,150.0,5.0,9.0,0.0,18.9,0.0,18.9,26.4,39.5,5.0,9.0,0.0,18.9,30.0,18.9,12.9,11.7,5.0,3.2,0.0,3.4,30.0,3.4,58.4,86.3,5.0,9.4,0.0,19.8,37.8,19.8,182.6,12.8,5.0,8.8,0.0,18.1,-46.9,18.1]}</v>
      </c>
    </row>
    <row r="50" spans="1:7" x14ac:dyDescent="0.3">
      <c r="A50" s="1" t="str">
        <f>CONCATENATE("{", $E$17,",   ""t"":", TEXT(ent_line!$E50,"0.0"), """,  ", $E$18,",  ",$E$19,",  ",$E$20,",   ""data"":[")</f>
        <v>{"type":"plts",   "t":2.2",  "gid":"16",  "tid":"23",  "pid":"123",   "data":[</v>
      </c>
      <c r="B50" s="1" t="s">
        <v>128</v>
      </c>
      <c r="G50" s="1" t="str">
        <f>CONCATENATE($A50,  ent_line!BK50,$G$22, ",", ent_diag!BK50,$G$22, ",", ent_accel!BK50,$G$22, ",", ent_circle!BK50, ",", $G$22,ent_poly!BK50,$C50,$B50)</f>
        <v>{"type":"plts",   "t":2.2",  "gid":"16",  "tid":"23",  "pid":"123",   "data":[29.8,150.0,5.0,9.0,0.0,19.8,0.0,19.8,27.1,39.9,5.0,9.0,0.0,19.8,30.0,19.8,13.2,11.8,5.0,3.3,0.0,3.7,30.0,3.7,59.1,86.9,5.0,9.4,0.0,20.7,39.6,20.7,183.2,12.2,5.0,8.4,0.0,18.7,-44.1,18.7]}</v>
      </c>
    </row>
    <row r="51" spans="1:7" x14ac:dyDescent="0.3">
      <c r="A51" s="1" t="str">
        <f>CONCATENATE("{", $E$17,",   ""t"":", TEXT(ent_line!$E51,"0.0"), """,  ", $E$18,",  ",$E$19,",  ",$E$20,",   ""data"":[")</f>
        <v>{"type":"plts",   "t":2.3",  "gid":"16",  "tid":"23",  "pid":"123",   "data":[</v>
      </c>
      <c r="B51" s="1" t="s">
        <v>128</v>
      </c>
      <c r="G51" s="1" t="str">
        <f>CONCATENATE($A51,  ent_line!BK51,$G$22, ",", ent_diag!BK51,$G$22, ",", ent_accel!BK51,$G$22, ",", ent_circle!BK51, ",", $G$22,ent_poly!BK51,$C51,$B51)</f>
        <v>{"type":"plts",   "t":2.3",  "gid":"16",  "tid":"23",  "pid":"123",   "data":[30.7,150.0,5.0,9.0,0.0,20.7,0.0,20.7,27.9,40.4,5.0,9.0,0.0,20.7,30.0,20.7,13.5,12.0,5.0,3.5,0.0,4.0,30.0,4.0,59.8,87.5,5.0,9.4,0.0,21.7,41.4,21.7,183.8,11.7,5.0,7.9,0.0,19.2,-40.7,19.2]}</v>
      </c>
    </row>
    <row r="52" spans="1:7" x14ac:dyDescent="0.3">
      <c r="A52" s="1" t="str">
        <f>CONCATENATE("{", $E$17,",   ""t"":", TEXT(ent_line!$E52,"0.0"), """,  ", $E$18,",  ",$E$19,",  ",$E$20,",   ""data"":[")</f>
        <v>{"type":"plts",   "t":2.4",  "gid":"16",  "tid":"23",  "pid":"123",   "data":[</v>
      </c>
      <c r="B52" s="1" t="s">
        <v>128</v>
      </c>
      <c r="G52" s="1" t="str">
        <f>CONCATENATE($A52,  ent_line!BK52,$G$22, ",", ent_diag!BK52,$G$22, ",", ent_accel!BK52,$G$22, ",", ent_circle!BK52, ",", $G$22,ent_poly!BK52,$C52,$B52)</f>
        <v>{"type":"plts",   "t":2.4",  "gid":"16",  "tid":"23",  "pid":"123",   "data":[31.6,150.0,5.0,9.0,0.0,21.6,0.0,21.6,28.7,40.8,5.0,9.0,0.0,21.6,30.0,21.6,13.8,12.2,5.0,3.6,0.0,4.4,30.0,4.4,60.5,88.1,5.0,9.4,0.0,22.6,43.2,22.6,184.4,11.2,5.0,7.5,0.0,19.7,-36.5,19.7]}</v>
      </c>
    </row>
    <row r="53" spans="1:7" x14ac:dyDescent="0.3">
      <c r="A53" s="1" t="str">
        <f>CONCATENATE("{", $E$17,",   ""t"":", TEXT(ent_line!$E53,"0.0"), """,  ", $E$18,",  ",$E$19,",  ",$E$20,",   ""data"":[")</f>
        <v>{"type":"plts",   "t":2.5",  "gid":"16",  "tid":"23",  "pid":"123",   "data":[</v>
      </c>
      <c r="B53" s="1" t="s">
        <v>128</v>
      </c>
      <c r="G53" s="1" t="str">
        <f>CONCATENATE($A53,  ent_line!BK53,$G$22, ",", ent_diag!BK53,$G$22, ",", ent_accel!BK53,$G$22, ",", ent_circle!BK53, ",", $G$22,ent_poly!BK53,$C53,$B53)</f>
        <v>{"type":"plts",   "t":2.5",  "gid":"16",  "tid":"23",  "pid":"123",   "data":[32.5,150.0,5.0,9.0,0.0,22.5,0.0,22.5,29.5,41.3,5.0,9.0,0.0,22.5,30.0,22.5,14.1,12.4,5.0,3.8,0.0,4.8,30.0,4.8,61.2,88.8,5.0,9.4,0.0,23.6,45.0,23.6,185.0,10.8,5.0,7.0,0.0,20.1,-31.3,20.1]}</v>
      </c>
    </row>
    <row r="54" spans="1:7" x14ac:dyDescent="0.3">
      <c r="A54" s="1" t="str">
        <f>CONCATENATE("{", $E$17,",   ""t"":", TEXT(ent_line!$E54,"0.0"), """,  ", $E$18,",  ",$E$19,",  ",$E$20,",   ""data"":[")</f>
        <v>{"type":"plts",   "t":2.6",  "gid":"16",  "tid":"23",  "pid":"123",   "data":[</v>
      </c>
      <c r="B54" s="1" t="s">
        <v>128</v>
      </c>
      <c r="G54" s="1" t="str">
        <f>CONCATENATE($A54,  ent_line!BK54,$G$22, ",", ent_diag!BK54,$G$22, ",", ent_accel!BK54,$G$22, ",", ent_circle!BK54, ",", $G$22,ent_poly!BK54,$C54,$B54)</f>
        <v>{"type":"plts",   "t":2.6",  "gid":"16",  "tid":"23",  "pid":"123",   "data":[33.4,150.0,5.0,9.0,0.0,23.4,0.0,23.4,30.3,41.7,5.0,9.0,0.0,23.4,30.0,23.4,14.5,12.6,5.0,3.9,0.0,5.1,30.0,5.1,61.9,89.5,5.0,9.4,0.0,24.5,46.8,24.5,185.6,10.4,5.0,6.6,0.0,20.4,-25.2,20.4]}</v>
      </c>
    </row>
    <row r="55" spans="1:7" x14ac:dyDescent="0.3">
      <c r="A55" s="1" t="str">
        <f>CONCATENATE("{", $E$17,",   ""t"":", TEXT(ent_line!$E55,"0.0"), """,  ", $E$18,",  ",$E$19,",  ",$E$20,",   ""data"":[")</f>
        <v>{"type":"plts",   "t":2.7",  "gid":"16",  "tid":"23",  "pid":"123",   "data":[</v>
      </c>
      <c r="B55" s="1" t="s">
        <v>128</v>
      </c>
      <c r="G55" s="1" t="str">
        <f>CONCATENATE($A55,  ent_line!BK55,$G$22, ",", ent_diag!BK55,$G$22, ",", ent_accel!BK55,$G$22, ",", ent_circle!BK55, ",", $G$22,ent_poly!BK55,$C55,$B55)</f>
        <v>{"type":"plts",   "t":2.7",  "gid":"16",  "tid":"23",  "pid":"123",   "data":[34.3,150.0,5.0,9.0,0.0,24.3,0.0,24.3,31.0,42.2,5.0,9.0,0.0,24.3,30.0,24.3,14.8,12.8,5.0,4.1,0.0,5.5,30.0,5.5,62.5,90.2,5.0,9.4,0.0,25.4,48.6,25.4,186.2,10.2,5.0,6.3,0.0,20.7,-18.2,20.7]}</v>
      </c>
    </row>
    <row r="56" spans="1:7" x14ac:dyDescent="0.3">
      <c r="A56" s="1" t="str">
        <f>CONCATENATE("{", $E$17,",   ""t"":", TEXT(ent_line!$E56,"0.0"), """,  ", $E$18,",  ",$E$19,",  ",$E$20,",   ""data"":[")</f>
        <v>{"type":"plts",   "t":2.8",  "gid":"16",  "tid":"23",  "pid":"123",   "data":[</v>
      </c>
      <c r="B56" s="1" t="s">
        <v>128</v>
      </c>
      <c r="G56" s="1" t="str">
        <f>CONCATENATE($A56,  ent_line!BK56,$G$22, ",", ent_diag!BK56,$G$22, ",", ent_accel!BK56,$G$22, ",", ent_circle!BK56, ",", $G$22,ent_poly!BK56,$C56,$B56)</f>
        <v>{"type":"plts",   "t":2.8",  "gid":"16",  "tid":"23",  "pid":"123",   "data":[35.2,150.0,5.0,9.0,0.0,25.2,0.0,25.2,31.8,42.6,5.0,9.0,0.0,25.2,30.0,25.2,15.2,13.0,5.0,4.2,0.0,6.0,30.0,6.0,63.1,90.9,5.0,9.4,0.0,26.4,50.4,26.4,186.8,10.0,5.0,6.1,0.0,20.8,-10.3,20.8]}</v>
      </c>
    </row>
    <row r="57" spans="1:7" x14ac:dyDescent="0.3">
      <c r="A57" s="1" t="str">
        <f>CONCATENATE("{", $E$17,",   ""t"":", TEXT(ent_line!$E57,"0.0"), """,  ", $E$18,",  ",$E$19,",  ",$E$20,",   ""data"":[")</f>
        <v>{"type":"plts",   "t":2.9",  "gid":"16",  "tid":"23",  "pid":"123",   "data":[</v>
      </c>
      <c r="B57" s="1" t="s">
        <v>128</v>
      </c>
      <c r="G57" s="1" t="str">
        <f>CONCATENATE($A57,  ent_line!BK57,$G$22, ",", ent_diag!BK57,$G$22, ",", ent_accel!BK57,$G$22, ",", ent_circle!BK57, ",", $G$22,ent_poly!BK57,$C57,$B57)</f>
        <v>{"type":"plts",   "t":2.9",  "gid":"16",  "tid":"23",  "pid":"123",   "data":[36.1,150.0,5.0,9.0,0.0,26.1,0.0,26.1,32.6,43.1,5.0,9.0,0.0,26.1,30.0,26.1,15.5,13.2,5.0,4.4,0.0,6.4,30.0,6.4,63.7,91.6,5.0,9.4,0.0,27.3,52.2,27.3,187.4,10.0,5.0,6.0,0.0,20.9,-1.8,20.9]}</v>
      </c>
    </row>
    <row r="58" spans="1:7" x14ac:dyDescent="0.3">
      <c r="A58" s="1" t="str">
        <f>CONCATENATE("{", $E$17,",   ""t"":", TEXT(ent_line!$E58,"0.0"), """,  ", $E$18,",  ",$E$19,",  ",$E$20,",   ""data"":[")</f>
        <v>{"type":"plts",   "t":3.0",  "gid":"16",  "tid":"23",  "pid":"123",   "data":[</v>
      </c>
      <c r="B58" s="1" t="s">
        <v>128</v>
      </c>
      <c r="G58" s="1" t="str">
        <f>CONCATENATE($A58,  ent_line!BK58,$G$22, ",", ent_diag!BK58,$G$22, ",", ent_accel!BK58,$G$22, ",", ent_circle!BK58, ",", $G$22,ent_poly!BK58,$C58,$B58)</f>
        <v>{"type":"plts",   "t":3.0",  "gid":"16",  "tid":"23",  "pid":"123",   "data":[37.0,150.0,5.0,9.0,0.0,27.0,0.0,27.0,33.4,43.5,5.0,9.0,0.0,27.0,30.0,27.0,15.9,13.4,5.0,4.5,0.0,6.8,30.0,6.8,64.3,92.4,5.0,9.4,0.0,28.3,54.0,28.3,188.0,10.0,5.0,6.0,0.0,20.9,6.8,20.9]}</v>
      </c>
    </row>
    <row r="59" spans="1:7" x14ac:dyDescent="0.3">
      <c r="A59" s="1" t="str">
        <f>CONCATENATE("{", $E$17,",   ""t"":", TEXT(ent_line!$E59,"0.0"), """,  ", $E$18,",  ",$E$19,",  ",$E$20,",   ""data"":[")</f>
        <v>{"type":"plts",   "t":3.1",  "gid":"16",  "tid":"23",  "pid":"123",   "data":[</v>
      </c>
      <c r="B59" s="1" t="s">
        <v>128</v>
      </c>
      <c r="G59" s="1" t="str">
        <f>CONCATENATE($A59,  ent_line!BK59,$G$22, ",", ent_diag!BK59,$G$22, ",", ent_accel!BK59,$G$22, ",", ent_circle!BK59, ",", $G$22,ent_poly!BK59,$C59,$B59)</f>
        <v>{"type":"plts",   "t":3.1",  "gid":"16",  "tid":"23",  "pid":"123",   "data":[37.9,150.0,5.0,9.0,0.0,27.9,0.0,27.9,34.2,44.0,5.0,9.0,0.0,27.9,30.0,27.9,16.3,13.7,5.0,4.7,0.0,7.3,30.0,7.3,64.8,93.1,5.0,9.4,0.0,29.2,55.8,29.2,188.6,10.1,5.0,6.2,0.0,21.0,15.1,21.0]}</v>
      </c>
    </row>
    <row r="60" spans="1:7" x14ac:dyDescent="0.3">
      <c r="A60" s="1" t="str">
        <f>CONCATENATE("{", $E$17,",   ""t"":", TEXT(ent_line!$E60,"0.0"), """,  ", $E$18,",  ",$E$19,",  ",$E$20,",   ""data"":[")</f>
        <v>{"type":"plts",   "t":3.2",  "gid":"16",  "tid":"23",  "pid":"123",   "data":[</v>
      </c>
      <c r="B60" s="1" t="s">
        <v>128</v>
      </c>
      <c r="G60" s="1" t="str">
        <f>CONCATENATE($A60,  ent_line!BK60,$G$22, ",", ent_diag!BK60,$G$22, ",", ent_accel!BK60,$G$22, ",", ent_circle!BK60, ",", $G$22,ent_poly!BK60,$C60,$B60)</f>
        <v>{"type":"plts",   "t":3.2",  "gid":"16",  "tid":"23",  "pid":"123",   "data":[38.8,150.0,5.0,9.0,0.0,28.8,0.0,28.8,34.9,44.4,5.0,9.0,0.0,28.8,30.0,28.8,16.7,13.9,5.0,4.8,0.0,7.8,30.0,7.8,65.3,93.9,5.0,9.4,0.0,30.2,57.6,30.2,189.2,10.3,5.0,6.5,0.0,21.2,22.7,21.2]}</v>
      </c>
    </row>
    <row r="61" spans="1:7" x14ac:dyDescent="0.3">
      <c r="A61" s="1" t="str">
        <f>CONCATENATE("{", $E$17,",   ""t"":", TEXT(ent_line!$E61,"0.0"), """,  ", $E$18,",  ",$E$19,",  ",$E$20,",   ""data"":[")</f>
        <v>{"type":"plts",   "t":3.3",  "gid":"16",  "tid":"23",  "pid":"123",   "data":[</v>
      </c>
      <c r="B61" s="1" t="s">
        <v>128</v>
      </c>
      <c r="G61" s="1" t="str">
        <f>CONCATENATE($A61,  ent_line!BK61,$G$22, ",", ent_diag!BK61,$G$22, ",", ent_accel!BK61,$G$22, ",", ent_circle!BK61, ",", $G$22,ent_poly!BK61,$C61,$B61)</f>
        <v>{"type":"plts",   "t":3.3",  "gid":"16",  "tid":"23",  "pid":"123",   "data":[39.7,150.0,5.0,9.0,0.0,29.7,0.0,29.7,35.7,44.9,5.0,9.0,0.0,29.7,30.0,29.7,17.2,14.1,5.0,5.0,0.0,8.3,30.0,8.3,65.8,94.7,5.0,9.4,0.0,31.1,59.4,31.1,189.8,10.6,5.0,6.9,0.0,21.5,29.5,21.5]}</v>
      </c>
    </row>
    <row r="62" spans="1:7" x14ac:dyDescent="0.3">
      <c r="A62" s="1" t="str">
        <f>CONCATENATE("{", $E$17,",   ""t"":", TEXT(ent_line!$E62,"0.0"), """,  ", $E$18,",  ",$E$19,",  ",$E$20,",   ""data"":[")</f>
        <v>{"type":"plts",   "t":3.4",  "gid":"16",  "tid":"23",  "pid":"123",   "data":[</v>
      </c>
      <c r="B62" s="1" t="s">
        <v>128</v>
      </c>
      <c r="G62" s="1" t="str">
        <f>CONCATENATE($A62,  ent_line!BK62,$G$22, ",", ent_diag!BK62,$G$22, ",", ent_accel!BK62,$G$22, ",", ent_circle!BK62, ",", $G$22,ent_poly!BK62,$C62,$B62)</f>
        <v>{"type":"plts",   "t":3.4",  "gid":"16",  "tid":"23",  "pid":"123",   "data":[40.6,150.0,5.0,9.0,0.0,30.6,0.0,30.6,36.5,45.3,5.0,9.0,0.0,30.6,30.0,30.6,17.6,14.4,5.0,5.1,0.0,8.8,30.0,8.8,66.3,95.5,5.0,9.4,0.0,32.0,61.2,32.0,190.4,11.0,5.0,7.4,0.0,21.9,35.4,21.9]}</v>
      </c>
    </row>
    <row r="63" spans="1:7" x14ac:dyDescent="0.3">
      <c r="A63" s="1" t="str">
        <f>CONCATENATE("{", $E$17,",   ""t"":", TEXT(ent_line!$E63,"0.0"), """,  ", $E$18,",  ",$E$19,",  ",$E$20,",   ""data"":[")</f>
        <v>{"type":"plts",   "t":3.5",  "gid":"16",  "tid":"23",  "pid":"123",   "data":[</v>
      </c>
      <c r="B63" s="1" t="s">
        <v>128</v>
      </c>
      <c r="G63" s="1" t="str">
        <f>CONCATENATE($A63,  ent_line!BK63,$G$22, ",", ent_diag!BK63,$G$22, ",", ent_accel!BK63,$G$22, ",", ent_circle!BK63, ",", $G$22,ent_poly!BK63,$C63,$B63)</f>
        <v>{"type":"plts",   "t":3.5",  "gid":"16",  "tid":"23",  "pid":"123",   "data":[41.5,150.0,5.0,9.0,0.0,31.5,0.0,31.5,37.3,45.8,5.0,9.0,0.0,31.5,30.0,31.5,18.0,14.6,5.0,5.3,0.0,9.3,30.0,9.3,66.7,96.4,5.0,9.4,0.0,33.0,63.0,33.0,191.0,11.5,5.0,7.9,0.0,22.4,40.3,22.4]}</v>
      </c>
    </row>
    <row r="64" spans="1:7" x14ac:dyDescent="0.3">
      <c r="A64" s="1" t="str">
        <f>CONCATENATE("{", $E$17,",   ""t"":", TEXT(ent_line!$E64,"0.0"), """,  ", $E$18,",  ",$E$19,",  ",$E$20,",   ""data"":[")</f>
        <v>{"type":"plts",   "t":3.6",  "gid":"16",  "tid":"23",  "pid":"123",   "data":[</v>
      </c>
      <c r="B64" s="1" t="s">
        <v>128</v>
      </c>
      <c r="G64" s="1" t="str">
        <f>CONCATENATE($A64,  ent_line!BK64,$G$22, ",", ent_diag!BK64,$G$22, ",", ent_accel!BK64,$G$22, ",", ent_circle!BK64, ",", $G$22,ent_poly!BK64,$C64,$B64)</f>
        <v>{"type":"plts",   "t":3.6",  "gid":"16",  "tid":"23",  "pid":"123",   "data":[42.4,150.0,5.0,9.0,0.0,32.4,0.0,32.4,38.1,46.2,5.0,9.0,0.0,32.4,30.0,32.4,18.5,14.9,5.0,5.4,0.0,9.8,30.0,9.8,67.1,97.2,5.0,9.4,0.0,33.9,64.8,33.9,191.6,12.0,5.0,8.4,0.0,22.9,44.5,22.9]}</v>
      </c>
    </row>
    <row r="65" spans="1:7" x14ac:dyDescent="0.3">
      <c r="A65" s="1" t="str">
        <f>CONCATENATE("{", $E$17,",   ""t"":", TEXT(ent_line!$E65,"0.0"), """,  ", $E$18,",  ",$E$19,",  ",$E$20,",   ""data"":[")</f>
        <v>{"type":"plts",   "t":3.7",  "gid":"16",  "tid":"23",  "pid":"123",   "data":[</v>
      </c>
      <c r="B65" s="1" t="s">
        <v>128</v>
      </c>
      <c r="G65" s="1" t="str">
        <f>CONCATENATE($A65,  ent_line!BK65,$G$22, ",", ent_diag!BK65,$G$22, ",", ent_accel!BK65,$G$22, ",", ent_circle!BK65, ",", $G$22,ent_poly!BK65,$C65,$B65)</f>
        <v>{"type":"plts",   "t":3.7",  "gid":"16",  "tid":"23",  "pid":"123",   "data":[43.3,150.0,5.0,9.0,0.0,33.3,0.0,33.3,38.8,46.7,5.0,9.0,0.0,33.3,30.0,33.3,19.0,15.2,5.0,5.6,0.0,10.4,30.0,10.4,67.5,98.1,5.0,9.4,0.0,34.9,66.6,34.9,192.2,12.7,5.0,9.0,0.0,23.6,48.0,23.6]}</v>
      </c>
    </row>
    <row r="66" spans="1:7" x14ac:dyDescent="0.3">
      <c r="A66" s="1" t="str">
        <f>CONCATENATE("{", $E$17,",   ""t"":", TEXT(ent_line!$E66,"0.0"), """,  ", $E$18,",  ",$E$19,",  ",$E$20,",   ""data"":[")</f>
        <v>{"type":"plts",   "t":3.8",  "gid":"16",  "tid":"23",  "pid":"123",   "data":[</v>
      </c>
      <c r="B66" s="1" t="s">
        <v>128</v>
      </c>
      <c r="G66" s="1" t="str">
        <f>CONCATENATE($A66,  ent_line!BK66,$G$22, ",", ent_diag!BK66,$G$22, ",", ent_accel!BK66,$G$22, ",", ent_circle!BK66, ",", $G$22,ent_poly!BK66,$C66,$B66)</f>
        <v>{"type":"plts",   "t":3.8",  "gid":"16",  "tid":"23",  "pid":"123",   "data":[44.2,150.0,5.0,9.0,0.0,34.2,0.0,34.2,39.6,47.1,5.0,9.0,0.0,34.2,30.0,34.2,19.5,15.5,5.0,5.7,0.0,10.9,30.0,10.9,67.9,99.0,5.0,9.4,0.0,35.8,68.4,35.8,192.8,13.4,5.0,9.5,0.0,24.3,51.0,24.3]}</v>
      </c>
    </row>
    <row r="67" spans="1:7" x14ac:dyDescent="0.3">
      <c r="A67" s="1" t="str">
        <f>CONCATENATE("{", $E$17,",   ""t"":", TEXT(ent_line!$E67,"0.0"), """,  ", $E$18,",  ",$E$19,",  ",$E$20,",   ""data"":[")</f>
        <v>{"type":"plts",   "t":3.9",  "gid":"16",  "tid":"23",  "pid":"123",   "data":[</v>
      </c>
      <c r="B67" s="1" t="s">
        <v>128</v>
      </c>
      <c r="G67" s="1" t="str">
        <f>CONCATENATE($A67,  ent_line!BK67,$G$22, ",", ent_diag!BK67,$G$22, ",", ent_accel!BK67,$G$22, ",", ent_circle!BK67, ",", $G$22,ent_poly!BK67,$C67,$B67)</f>
        <v>{"type":"plts",   "t":3.9",  "gid":"16",  "tid":"23",  "pid":"123",   "data":[45.1,150.0,5.0,9.0,0.0,35.1,0.0,35.1,40.4,47.6,5.0,9.0,0.0,35.1,30.0,35.1,20.0,15.8,5.0,5.9,0.0,11.5,30.0,11.5,68.2,99.8,5.0,9.4,0.0,36.8,70.2,36.8,193.4,14.1,5.0,10.1,0.0,25.0,53.4,25.0]}</v>
      </c>
    </row>
    <row r="68" spans="1:7" x14ac:dyDescent="0.3">
      <c r="A68" s="1" t="str">
        <f>CONCATENATE("{", $E$17,",   ""t"":", TEXT(ent_line!$E68,"0.0"), """,  ", $E$18,",  ",$E$19,",  ",$E$20,",   ""data"":[")</f>
        <v>{"type":"plts",   "t":4.0",  "gid":"16",  "tid":"23",  "pid":"123",   "data":[</v>
      </c>
      <c r="B68" s="1" t="s">
        <v>128</v>
      </c>
      <c r="G68" s="1" t="str">
        <f>CONCATENATE($A68,  ent_line!BK68,$G$22, ",", ent_diag!BK68,$G$22, ",", ent_accel!BK68,$G$22, ",", ent_circle!BK68, ",", $G$22,ent_poly!BK68,$C68,$B68)</f>
        <v>{"type":"plts",   "t":4.0",  "gid":"16",  "tid":"23",  "pid":"123",   "data":[46.0,150.0,5.0,9.0,0.0,36.0,0.0,36.0,41.2,48.0,5.0,9.0,0.0,36.0,30.0,36.0,20.5,16.1,5.0,6.0,0.0,12.1,30.0,12.1,68.5,100.7,5.0,9.4,0.0,37.7,72.0,37.7,194.0,15.0,5.0,10.6,0.0,25.9,55.5,25.9]}</v>
      </c>
    </row>
    <row r="69" spans="1:7" x14ac:dyDescent="0.3">
      <c r="A69" s="1" t="str">
        <f>CONCATENATE("{", $E$17,",   ""t"":", TEXT(ent_line!$E69,"0.0"), """,  ", $E$18,",  ",$E$19,",  ",$E$20,",   ""data"":[")</f>
        <v>{"type":"plts",   "t":4.1",  "gid":"16",  "tid":"23",  "pid":"123",   "data":[</v>
      </c>
      <c r="B69" s="1" t="s">
        <v>128</v>
      </c>
      <c r="G69" s="1" t="str">
        <f>CONCATENATE($A69,  ent_line!BK69,$G$22, ",", ent_diag!BK69,$G$22, ",", ent_accel!BK69,$G$22, ",", ent_circle!BK69, ",", $G$22,ent_poly!BK69,$C69,$B69)</f>
        <v>{"type":"plts",   "t":4.1",  "gid":"16",  "tid":"23",  "pid":"123",   "data":[46.9,150.0,5.0,9.0,0.0,36.9,0.0,36.9,42.0,48.5,5.0,9.0,0.0,36.9,30.0,36.9,21.0,16.4,5.0,6.2,0.0,12.7,30.0,12.7,68.8,101.6,5.0,9.4,0.0,38.6,73.8,38.6,194.6,15.9,5.0,11.1,0.0,26.8,57.3,26.8]}</v>
      </c>
    </row>
    <row r="70" spans="1:7" x14ac:dyDescent="0.3">
      <c r="A70" s="1" t="str">
        <f>CONCATENATE("{", $E$17,",   ""t"":", TEXT(ent_line!$E70,"0.0"), """,  ", $E$18,",  ",$E$19,",  ",$E$20,",   ""data"":[")</f>
        <v>{"type":"plts",   "t":4.2",  "gid":"16",  "tid":"23",  "pid":"123",   "data":[</v>
      </c>
      <c r="B70" s="1" t="s">
        <v>128</v>
      </c>
      <c r="G70" s="1" t="str">
        <f>CONCATENATE($A70,  ent_line!BK70,$G$22, ",", ent_diag!BK70,$G$22, ",", ent_accel!BK70,$G$22, ",", ent_circle!BK70, ",", $G$22,ent_poly!BK70,$C70,$B70)</f>
        <v>{"type":"plts",   "t":4.2",  "gid":"16",  "tid":"23",  "pid":"123",   "data":[47.8,150.0,5.0,9.0,0.0,37.8,0.0,37.8,42.7,48.9,5.0,9.0,0.0,37.8,30.0,37.8,21.6,16.7,5.0,6.3,0.0,13.4,30.0,13.4,69.1,102.5,5.0,9.4,0.0,39.6,75.6,39.6,195.2,16.8,5.0,11.6,0.0,27.8,58.7,27.8]}</v>
      </c>
    </row>
    <row r="71" spans="1:7" x14ac:dyDescent="0.3">
      <c r="A71" s="1" t="str">
        <f>CONCATENATE("{", $E$17,",   ""t"":", TEXT(ent_line!$E71,"0.0"), """,  ", $E$18,",  ",$E$19,",  ",$E$20,",   ""data"":[")</f>
        <v>{"type":"plts",   "t":4.3",  "gid":"16",  "tid":"23",  "pid":"123",   "data":[</v>
      </c>
      <c r="B71" s="1" t="s">
        <v>128</v>
      </c>
      <c r="G71" s="1" t="str">
        <f>CONCATENATE($A71,  ent_line!BK71,$G$22, ",", ent_diag!BK71,$G$22, ",", ent_accel!BK71,$G$22, ",", ent_circle!BK71, ",", $G$22,ent_poly!BK71,$C71,$B71)</f>
        <v>{"type":"plts",   "t":4.3",  "gid":"16",  "tid":"23",  "pid":"123",   "data":[48.7,150.0,5.0,9.0,0.0,38.7,0.0,38.7,43.5,49.4,5.0,9.0,0.0,38.7,30.0,38.7,22.1,17.0,5.0,6.5,0.0,14.0,30.0,14.0,69.3,103.5,5.0,9.4,0.0,40.5,77.4,40.5,195.8,17.9,5.0,12.0,0.0,28.8,60.0,28.8]}</v>
      </c>
    </row>
    <row r="72" spans="1:7" x14ac:dyDescent="0.3">
      <c r="A72" s="1" t="str">
        <f>CONCATENATE("{", $E$17,",   ""t"":", TEXT(ent_line!$E72,"0.0"), """,  ", $E$18,",  ",$E$19,",  ",$E$20,",   ""data"":[")</f>
        <v>{"type":"plts",   "t":4.4",  "gid":"16",  "tid":"23",  "pid":"123",   "data":[</v>
      </c>
      <c r="B72" s="1" t="s">
        <v>128</v>
      </c>
      <c r="G72" s="1" t="str">
        <f>CONCATENATE($A72,  ent_line!BK72,$G$22, ",", ent_diag!BK72,$G$22, ",", ent_accel!BK72,$G$22, ",", ent_circle!BK72, ",", $G$22,ent_poly!BK72,$C72,$B72)</f>
        <v>{"type":"plts",   "t":4.4",  "gid":"16",  "tid":"23",  "pid":"123",   "data":[49.6,150.0,5.0,9.0,0.0,39.6,0.0,39.6,44.3,49.8,5.0,9.0,0.0,39.6,30.0,39.6,22.7,17.3,5.0,6.6,0.0,14.7,30.0,14.7,69.5,104.4,5.0,9.4,0.0,41.5,79.2,41.5,196.4,18.9,5.0,12.4,0.0,29.8,61.0,29.8]}</v>
      </c>
    </row>
    <row r="73" spans="1:7" x14ac:dyDescent="0.3">
      <c r="A73" s="1" t="str">
        <f>CONCATENATE("{", $E$17,",   ""t"":", TEXT(ent_line!$E73,"0.0"), """,  ", $E$18,",  ",$E$19,",  ",$E$20,",   ""data"":[")</f>
        <v>{"type":"plts",   "t":4.5",  "gid":"16",  "tid":"23",  "pid":"123",   "data":[</v>
      </c>
      <c r="B73" s="1" t="s">
        <v>128</v>
      </c>
      <c r="G73" s="1" t="str">
        <f>CONCATENATE($A73,  ent_line!BK73,$G$22, ",", ent_diag!BK73,$G$22, ",", ent_accel!BK73,$G$22, ",", ent_circle!BK73, ",", $G$22,ent_poly!BK73,$C73,$B73)</f>
        <v>{"type":"plts",   "t":4.5",  "gid":"16",  "tid":"23",  "pid":"123",   "data":[50.5,150.0,5.0,9.0,0.0,40.5,0.0,40.5,45.1,50.3,5.0,9.0,0.0,40.5,30.0,40.5,23.3,17.7,5.0,6.8,0.0,15.3,30.0,15.3,69.6,105.3,5.0,9.4,0.0,42.4,81.0,42.4,197.0,20.0,5.0,12.7,0.0,30.9,61.8,30.9]}</v>
      </c>
    </row>
    <row r="74" spans="1:7" x14ac:dyDescent="0.3">
      <c r="A74" s="1" t="str">
        <f>CONCATENATE("{", $E$17,",   ""t"":", TEXT(ent_line!$E74,"0.0"), """,  ", $E$18,",  ",$E$19,",  ",$E$20,",   ""data"":[")</f>
        <v>{"type":"plts",   "t":4.6",  "gid":"16",  "tid":"23",  "pid":"123",   "data":[</v>
      </c>
      <c r="B74" s="1" t="s">
        <v>128</v>
      </c>
      <c r="G74" s="1" t="str">
        <f>CONCATENATE($A74,  ent_line!BK74,$G$22, ",", ent_diag!BK74,$G$22, ",", ent_accel!BK74,$G$22, ",", ent_circle!BK74, ",", $G$22,ent_poly!BK74,$C74,$B74)</f>
        <v>{"type":"plts",   "t":4.6",  "gid":"16",  "tid":"23",  "pid":"123",   "data":[51.4,150.0,5.0,9.0,0.0,41.4,0.0,41.4,45.9,50.7,5.0,9.0,0.0,41.4,30.0,41.4,23.9,18.0,5.0,6.9,0.0,16.0,30.0,16.0,69.8,106.2,5.0,9.4,0.0,43.4,82.8,43.4,197.6,21.2,5.0,13.0,0.0,32.1,62.5,32.1]}</v>
      </c>
    </row>
    <row r="75" spans="1:7" x14ac:dyDescent="0.3">
      <c r="A75" s="1" t="str">
        <f>CONCATENATE("{", $E$17,",   ""t"":", TEXT(ent_line!$E75,"0.0"), """,  ", $E$18,",  ",$E$19,",  ",$E$20,",   ""data"":[")</f>
        <v>{"type":"plts",   "t":4.7",  "gid":"16",  "tid":"23",  "pid":"123",   "data":[</v>
      </c>
      <c r="B75" s="1" t="s">
        <v>128</v>
      </c>
      <c r="G75" s="1" t="str">
        <f>CONCATENATE($A75,  ent_line!BK75,$G$22, ",", ent_diag!BK75,$G$22, ",", ent_accel!BK75,$G$22, ",", ent_circle!BK75, ",", $G$22,ent_poly!BK75,$C75,$B75)</f>
        <v>{"type":"plts",   "t":4.7",  "gid":"16",  "tid":"23",  "pid":"123",   "data":[52.3,150.0,5.0,9.0,0.0,42.3,0.0,42.3,46.6,51.2,5.0,9.0,0.0,42.3,30.0,42.3,24.5,18.4,5.0,7.1,0.0,16.7,30.0,16.7,69.9,107.2,5.0,9.4,0.0,44.3,84.6,44.3,198.2,22.3,5.0,13.2,0.0,33.2,63.1,33.2]}</v>
      </c>
    </row>
    <row r="76" spans="1:7" x14ac:dyDescent="0.3">
      <c r="A76" s="1" t="str">
        <f>CONCATENATE("{", $E$17,",   ""t"":", TEXT(ent_line!$E76,"0.0"), """,  ", $E$18,",  ",$E$19,",  ",$E$20,",   ""data"":[")</f>
        <v>{"type":"plts",   "t":4.8",  "gid":"16",  "tid":"23",  "pid":"123",   "data":[</v>
      </c>
      <c r="B76" s="1" t="s">
        <v>128</v>
      </c>
      <c r="G76" s="1" t="str">
        <f>CONCATENATE($A76,  ent_line!BK76,$G$22, ",", ent_diag!BK76,$G$22, ",", ent_accel!BK76,$G$22, ",", ent_circle!BK76, ",", $G$22,ent_poly!BK76,$C76,$B76)</f>
        <v>{"type":"plts",   "t":4.8",  "gid":"16",  "tid":"23",  "pid":"123",   "data":[53.2,150.0,5.0,9.0,0.0,43.2,0.0,43.2,47.4,51.6,5.0,9.0,0.0,43.2,30.0,43.2,25.1,18.7,5.0,7.2,0.0,17.4,30.0,17.4,69.9,108.1,5.0,9.4,0.0,45.2,86.4,45.2,198.8,23.5,5.0,13.4,0.0,34.4,63.5,34.4]}</v>
      </c>
    </row>
    <row r="77" spans="1:7" x14ac:dyDescent="0.3">
      <c r="A77" s="1" t="str">
        <f>CONCATENATE("{", $E$17,",   ""t"":", TEXT(ent_line!$E77,"0.0"), """,  ", $E$18,",  ",$E$19,",  ",$E$20,",   ""data"":[")</f>
        <v>{"type":"plts",   "t":4.9",  "gid":"16",  "tid":"23",  "pid":"123",   "data":[</v>
      </c>
      <c r="B77" s="1" t="s">
        <v>128</v>
      </c>
      <c r="G77" s="1" t="str">
        <f>CONCATENATE($A77,  ent_line!BK77,$G$22, ",", ent_diag!BK77,$G$22, ",", ent_accel!BK77,$G$22, ",", ent_circle!BK77, ",", $G$22,ent_poly!BK77,$C77,$B77)</f>
        <v>{"type":"plts",   "t":4.9",  "gid":"16",  "tid":"23",  "pid":"123",   "data":[54.1,150.0,5.0,9.0,0.0,44.1,0.0,44.1,48.2,52.1,5.0,9.0,0.0,44.1,30.0,44.1,25.7,19.1,5.0,7.4,0.0,18.2,30.0,18.2,70.0,109.1,5.0,9.4,0.0,46.2,88.2,46.2,199.4,24.7,5.0,13.6,0.0,35.6,63.8,35.6]}</v>
      </c>
    </row>
    <row r="78" spans="1:7" x14ac:dyDescent="0.3">
      <c r="A78" s="1" t="str">
        <f>CONCATENATE("{", $E$17,",   ""t"":", TEXT(ent_line!$E78,"0.0"), """,  ", $E$18,",  ",$E$19,",  ",$E$20,",   ""data"":[")</f>
        <v>{"type":"plts",   "t":5.0",  "gid":"16",  "tid":"23",  "pid":"123",   "data":[</v>
      </c>
      <c r="B78" s="1" t="s">
        <v>128</v>
      </c>
      <c r="G78" s="1" t="str">
        <f>CONCATENATE($A78,  ent_line!BK78,$G$22, ",", ent_diag!BK78,$G$22, ",", ent_accel!BK78,$G$22, ",", ent_circle!BK78, ",", $G$22,ent_poly!BK78,$C78,$B78)</f>
        <v>{"type":"plts",   "t":5.0",  "gid":"16",  "tid":"23",  "pid":"123",   "data":[55.0,150.0,5.0,9.0,0.0,45.0,0.0,45.0,49.0,52.5,5.0,9.0,0.0,45.0,30.0,45.0,26.4,19.5,5.0,7.5,0.0,18.9,30.0,18.9,70.0,110.0,5.0,9.4,0.0,47.1,90.0,47.1,200.0,26.0,5.0,13.7,0.0,36.9,64.0,36.9]}</v>
      </c>
    </row>
    <row r="79" spans="1:7" x14ac:dyDescent="0.3">
      <c r="A79" s="1" t="str">
        <f>CONCATENATE("{", $E$17,",   ""t"":", TEXT(ent_line!$E79,"0.0"), """,  ", $E$18,",  ",$E$19,",  ",$E$20,",   ""data"":[")</f>
        <v>{"type":"plts",   "t":5.1",  "gid":"16",  "tid":"23",  "pid":"123",   "data":[</v>
      </c>
      <c r="B79" s="1" t="s">
        <v>128</v>
      </c>
      <c r="G79" s="1" t="str">
        <f>CONCATENATE($A79,  ent_line!BK79,$G$22, ",", ent_diag!BK79,$G$22, ",", ent_accel!BK79,$G$22, ",", ent_circle!BK79, ",", $G$22,ent_poly!BK79,$C79,$B79)</f>
        <v>{"type":"plts",   "t":5.1",  "gid":"16",  "tid":"23",  "pid":"123",   "data":[55.9,150.0,5.0,9.0,0.0,45.9,0.0,45.9,49.8,53.0,5.0,9.0,0.0,45.9,30.0,45.9,27.0,19.8,5.0,7.7,0.0,19.7,30.0,19.7,70.0,110.9,5.0,9.4,0.0,48.1,91.8,48.1,200.6,27.2,5.0,13.7,0.0,38.1,64.1,38.1]}</v>
      </c>
    </row>
    <row r="80" spans="1:7" x14ac:dyDescent="0.3">
      <c r="A80" s="1" t="str">
        <f>CONCATENATE("{", $E$17,",   ""t"":", TEXT(ent_line!$E80,"0.0"), """,  ", $E$18,",  ",$E$19,",  ",$E$20,",   ""data"":[")</f>
        <v>{"type":"plts",   "t":5.2",  "gid":"16",  "tid":"23",  "pid":"123",   "data":[</v>
      </c>
      <c r="B80" s="1" t="s">
        <v>128</v>
      </c>
      <c r="G80" s="1" t="str">
        <f>CONCATENATE($A80,  ent_line!BK80,$G$22, ",", ent_diag!BK80,$G$22, ",", ent_accel!BK80,$G$22, ",", ent_circle!BK80, ",", $G$22,ent_poly!BK80,$C80,$B80)</f>
        <v>{"type":"plts",   "t":5.2",  "gid":"16",  "tid":"23",  "pid":"123",   "data":[56.8,150.0,5.0,9.0,0.0,46.8,0.0,46.8,50.5,53.4,5.0,9.0,0.0,46.8,30.0,46.8,27.7,20.2,5.0,7.8,0.0,20.4,30.0,20.4,69.9,111.9,5.0,9.4,0.0,49.0,93.6,49.0,201.2,28.4,5.0,13.7,0.0,39.3,64.1,39.3]}</v>
      </c>
    </row>
    <row r="81" spans="1:7" x14ac:dyDescent="0.3">
      <c r="A81" s="1" t="str">
        <f>CONCATENATE("{", $E$17,",   ""t"":", TEXT(ent_line!$E81,"0.0"), """,  ", $E$18,",  ",$E$19,",  ",$E$20,",   ""data"":[")</f>
        <v>{"type":"plts",   "t":5.3",  "gid":"16",  "tid":"23",  "pid":"123",   "data":[</v>
      </c>
      <c r="B81" s="1" t="s">
        <v>128</v>
      </c>
      <c r="G81" s="1" t="str">
        <f>CONCATENATE($A81,  ent_line!BK81,$G$22, ",", ent_diag!BK81,$G$22, ",", ent_accel!BK81,$G$22, ",", ent_circle!BK81, ",", $G$22,ent_poly!BK81,$C81,$B81)</f>
        <v>{"type":"plts",   "t":5.3",  "gid":"16",  "tid":"23",  "pid":"123",   "data":[57.7,150.0,5.0,9.0,0.0,47.7,0.0,47.7,51.3,53.9,5.0,9.0,0.0,47.7,30.0,47.7,28.4,20.6,5.0,8.0,0.0,21.2,30.0,21.2,69.9,112.8,5.0,9.4,0.0,49.9,95.4,49.9,201.8,29.7,5.0,13.7,0.0,40.6,64.0,40.6]}</v>
      </c>
    </row>
    <row r="82" spans="1:7" x14ac:dyDescent="0.3">
      <c r="A82" s="1" t="str">
        <f>CONCATENATE("{", $E$17,",   ""t"":", TEXT(ent_line!$E82,"0.0"), """,  ", $E$18,",  ",$E$19,",  ",$E$20,",   ""data"":[")</f>
        <v>{"type":"plts",   "t":5.4",  "gid":"16",  "tid":"23",  "pid":"123",   "data":[</v>
      </c>
      <c r="B82" s="1" t="s">
        <v>128</v>
      </c>
      <c r="G82" s="1" t="str">
        <f>CONCATENATE($A82,  ent_line!BK82,$G$22, ",", ent_diag!BK82,$G$22, ",", ent_accel!BK82,$G$22, ",", ent_circle!BK82, ",", $G$22,ent_poly!BK82,$C82,$B82)</f>
        <v>{"type":"plts",   "t":5.4",  "gid":"16",  "tid":"23",  "pid":"123",   "data":[58.6,150.0,5.0,9.0,0.0,48.6,0.0,48.6,52.1,54.3,5.0,9.0,0.0,48.6,30.0,48.6,29.1,21.0,5.0,8.1,0.0,22.0,30.0,22.0,69.8,113.8,5.0,9.4,0.0,50.9,97.2,50.9,202.4,30.9,5.0,13.6,0.0,41.8,63.8,41.8]}</v>
      </c>
    </row>
    <row r="83" spans="1:7" x14ac:dyDescent="0.3">
      <c r="A83" s="1" t="str">
        <f>CONCATENATE("{", $E$17,",   ""t"":", TEXT(ent_line!$E83,"0.0"), """,  ", $E$18,",  ",$E$19,",  ",$E$20,",   ""data"":[")</f>
        <v>{"type":"plts",   "t":5.5",  "gid":"16",  "tid":"23",  "pid":"123",   "data":[</v>
      </c>
      <c r="B83" s="1" t="s">
        <v>128</v>
      </c>
      <c r="G83" s="1" t="str">
        <f>CONCATENATE($A83,  ent_line!BK83,$G$22, ",", ent_diag!BK83,$G$22, ",", ent_accel!BK83,$G$22, ",", ent_circle!BK83, ",", $G$22,ent_poly!BK83,$C83,$B83)</f>
        <v>{"type":"plts",   "t":5.5",  "gid":"16",  "tid":"23",  "pid":"123",   "data":[59.5,150.0,5.0,9.0,0.0,49.5,0.0,49.5,52.9,54.8,5.0,9.0,0.0,49.5,30.0,49.5,29.8,21.4,5.0,8.3,0.0,22.9,30.0,22.9,69.6,114.7,5.0,9.4,0.0,51.8,99.0,51.8,203.0,32.1,5.0,13.5,0.0,43.0,63.5,43.0]}</v>
      </c>
    </row>
    <row r="84" spans="1:7" x14ac:dyDescent="0.3">
      <c r="A84" s="1" t="str">
        <f>CONCATENATE("{", $E$17,",   ""t"":", TEXT(ent_line!$E84,"0.0"), """,  ", $E$18,",  ",$E$19,",  ",$E$20,",   ""data"":[")</f>
        <v>{"type":"plts",   "t":5.6",  "gid":"16",  "tid":"23",  "pid":"123",   "data":[</v>
      </c>
      <c r="B84" s="1" t="s">
        <v>128</v>
      </c>
      <c r="G84" s="1" t="str">
        <f>CONCATENATE($A84,  ent_line!BK84,$G$22, ",", ent_diag!BK84,$G$22, ",", ent_accel!BK84,$G$22, ",", ent_circle!BK84, ",", $G$22,ent_poly!BK84,$C84,$B84)</f>
        <v>{"type":"plts",   "t":5.6",  "gid":"16",  "tid":"23",  "pid":"123",   "data":[60.4,150.0,5.0,9.0,0.0,50.4,0.0,50.4,53.6,55.2,5.0,9.0,0.0,50.4,30.0,50.4,30.5,21.8,5.0,8.4,0.0,23.7,30.0,23.7,69.5,115.6,5.0,9.4,0.0,52.8,100.8,52.8,203.6,33.3,5.0,13.3,0.0,44.2,63.1,44.2]}</v>
      </c>
    </row>
    <row r="85" spans="1:7" x14ac:dyDescent="0.3">
      <c r="A85" s="1" t="str">
        <f>CONCATENATE("{", $E$17,",   ""t"":", TEXT(ent_line!$E85,"0.0"), """,  ", $E$18,",  ",$E$19,",  ",$E$20,",   ""data"":[")</f>
        <v>{"type":"plts",   "t":5.7",  "gid":"16",  "tid":"23",  "pid":"123",   "data":[</v>
      </c>
      <c r="B85" s="1" t="s">
        <v>128</v>
      </c>
      <c r="G85" s="1" t="str">
        <f>CONCATENATE($A85,  ent_line!BK85,$G$22, ",", ent_diag!BK85,$G$22, ",", ent_accel!BK85,$G$22, ",", ent_circle!BK85, ",", $G$22,ent_poly!BK85,$C85,$B85)</f>
        <v>{"type":"plts",   "t":5.7",  "gid":"16",  "tid":"23",  "pid":"123",   "data":[61.3,150.0,5.0,9.0,0.0,51.3,0.0,51.3,54.4,55.7,5.0,9.0,0.0,51.3,30.0,51.3,31.3,22.3,5.0,8.6,0.0,24.5,30.0,24.5,69.3,116.5,5.0,9.4,0.0,53.7,102.6,53.7,204.2,34.5,5.0,13.0,0.0,45.4,62.6,45.4]}</v>
      </c>
    </row>
    <row r="86" spans="1:7" x14ac:dyDescent="0.3">
      <c r="A86" s="1" t="str">
        <f>CONCATENATE("{", $E$17,",   ""t"":", TEXT(ent_line!$E86,"0.0"), """,  ", $E$18,",  ",$E$19,",  ",$E$20,",   ""data"":[")</f>
        <v>{"type":"plts",   "t":5.8",  "gid":"16",  "tid":"23",  "pid":"123",   "data":[</v>
      </c>
      <c r="B86" s="1" t="s">
        <v>128</v>
      </c>
      <c r="G86" s="1" t="str">
        <f>CONCATENATE($A86,  ent_line!BK86,$G$22, ",", ent_diag!BK86,$G$22, ",", ent_accel!BK86,$G$22, ",", ent_circle!BK86, ",", $G$22,ent_poly!BK86,$C86,$B86)</f>
        <v>{"type":"plts",   "t":5.8",  "gid":"16",  "tid":"23",  "pid":"123",   "data":[62.2,150.0,5.0,9.0,0.0,52.2,0.0,52.2,55.2,56.1,5.0,9.0,0.0,52.2,30.0,52.2,32.0,22.7,5.0,8.7,0.0,25.4,30.0,25.4,69.1,117.5,5.0,9.4,0.0,54.7,104.4,54.7,204.8,35.6,5.0,12.8,0.0,46.5,62.0,46.5]}</v>
      </c>
    </row>
    <row r="87" spans="1:7" x14ac:dyDescent="0.3">
      <c r="A87" s="1" t="str">
        <f>CONCATENATE("{", $E$17,",   ""t"":", TEXT(ent_line!$E87,"0.0"), """,  ", $E$18,",  ",$E$19,",  ",$E$20,",   ""data"":[")</f>
        <v>{"type":"plts",   "t":5.9",  "gid":"16",  "tid":"23",  "pid":"123",   "data":[</v>
      </c>
      <c r="B87" s="1" t="s">
        <v>128</v>
      </c>
      <c r="G87" s="1" t="str">
        <f>CONCATENATE($A87,  ent_line!BK87,$G$22, ",", ent_diag!BK87,$G$22, ",", ent_accel!BK87,$G$22, ",", ent_circle!BK87, ",", $G$22,ent_poly!BK87,$C87,$B87)</f>
        <v>{"type":"plts",   "t":5.9",  "gid":"16",  "tid":"23",  "pid":"123",   "data":[63.1,150.0,5.0,9.0,0.0,53.1,0.0,53.1,56.0,56.6,5.0,9.0,0.0,53.1,30.0,53.1,32.8,23.1,5.0,8.9,0.0,26.3,30.0,26.3,68.8,118.4,5.0,9.4,0.0,55.6,106.2,55.6,205.4,36.7,5.0,12.5,0.0,47.6,61.3,47.6]}</v>
      </c>
    </row>
    <row r="88" spans="1:7" x14ac:dyDescent="0.3">
      <c r="A88" s="1" t="str">
        <f>CONCATENATE("{", $E$17,",   ""t"":", TEXT(ent_line!$E88,"0.0"), """,  ", $E$18,",  ",$E$19,",  ",$E$20,",   ""data"":[")</f>
        <v>{"type":"plts",   "t":6.0",  "gid":"16",  "tid":"23",  "pid":"123",   "data":[</v>
      </c>
      <c r="B88" s="1" t="s">
        <v>128</v>
      </c>
      <c r="G88" s="1" t="str">
        <f>CONCATENATE($A88,  ent_line!BK88,$G$22, ",", ent_diag!BK88,$G$22, ",", ent_accel!BK88,$G$22, ",", ent_circle!BK88, ",", $G$22,ent_poly!BK88,$C88,$B88)</f>
        <v>{"type":"plts",   "t":6.0",  "gid":"16",  "tid":"23",  "pid":"123",   "data":[64.0,150.0,5.0,9.0,0.0,54.0,0.0,54.0,56.8,57.0,5.0,9.0,0.0,54.0,30.0,54.0,33.5,23.6,5.0,9.0,0.0,27.2,30.0,27.2,68.5,119.3,5.0,9.4,0.0,56.5,108.0,56.5,206.0,37.8,5.0,12.2,0.0,48.7,60.4,48.7]}</v>
      </c>
    </row>
    <row r="89" spans="1:7" x14ac:dyDescent="0.3">
      <c r="A89" s="1" t="str">
        <f>CONCATENATE("{", $E$17,",   ""t"":", TEXT(ent_line!$E89,"0.0"), """,  ", $E$18,",  ",$E$19,",  ",$E$20,",   ""data"":[")</f>
        <v>{"type":"plts",   "t":6.1",  "gid":"16",  "tid":"23",  "pid":"123",   "data":[</v>
      </c>
      <c r="B89" s="1" t="s">
        <v>128</v>
      </c>
      <c r="G89" s="1" t="str">
        <f>CONCATENATE($A89,  ent_line!BK89,$G$22, ",", ent_diag!BK89,$G$22, ",", ent_accel!BK89,$G$22, ",", ent_circle!BK89, ",", $G$22,ent_poly!BK89,$C89,$B89)</f>
        <v>{"type":"plts",   "t":6.1",  "gid":"16",  "tid":"23",  "pid":"123",   "data":[64.9,150.0,5.0,9.0,0.0,54.9,0.0,54.9,57.5,57.5,5.0,9.0,0.0,54.9,30.0,54.9,34.3,24.0,5.0,9.2,0.0,28.1,30.0,28.1,68.2,120.2,5.0,9.4,0.0,57.5,109.8,57.5,206.6,38.8,5.0,11.8,0.0,49.7,59.4,49.7]}</v>
      </c>
    </row>
    <row r="90" spans="1:7" x14ac:dyDescent="0.3">
      <c r="A90" s="1" t="str">
        <f>CONCATENATE("{", $E$17,",   ""t"":", TEXT(ent_line!$E90,"0.0"), """,  ", $E$18,",  ",$E$19,",  ",$E$20,",   ""data"":[")</f>
        <v>{"type":"plts",   "t":6.2",  "gid":"16",  "tid":"23",  "pid":"123",   "data":[</v>
      </c>
      <c r="B90" s="1" t="s">
        <v>128</v>
      </c>
      <c r="G90" s="1" t="str">
        <f>CONCATENATE($A90,  ent_line!BK90,$G$22, ",", ent_diag!BK90,$G$22, ",", ent_accel!BK90,$G$22, ",", ent_circle!BK90, ",", $G$22,ent_poly!BK90,$C90,$B90)</f>
        <v>{"type":"plts",   "t":6.2",  "gid":"16",  "tid":"23",  "pid":"123",   "data":[65.8,150.0,5.0,9.0,0.0,55.8,0.0,55.8,58.3,57.9,5.0,9.0,0.0,55.8,30.0,55.8,35.1,24.5,5.0,9.3,0.0,29.0,30.0,29.0,67.9,121.0,5.0,9.4,0.0,58.4,111.6,58.4,207.2,39.8,5.0,11.4,0.0,50.7,58.3,50.7]}</v>
      </c>
    </row>
    <row r="91" spans="1:7" x14ac:dyDescent="0.3">
      <c r="A91" s="1" t="str">
        <f>CONCATENATE("{", $E$17,",   ""t"":", TEXT(ent_line!$E91,"0.0"), """,  ", $E$18,",  ",$E$19,",  ",$E$20,",   ""data"":[")</f>
        <v>{"type":"plts",   "t":6.3",  "gid":"16",  "tid":"23",  "pid":"123",   "data":[</v>
      </c>
      <c r="B91" s="1" t="s">
        <v>128</v>
      </c>
      <c r="G91" s="1" t="str">
        <f>CONCATENATE($A91,  ent_line!BK91,$G$22, ",", ent_diag!BK91,$G$22, ",", ent_accel!BK91,$G$22, ",", ent_circle!BK91, ",", $G$22,ent_poly!BK91,$C91,$B91)</f>
        <v>{"type":"plts",   "t":6.3",  "gid":"16",  "tid":"23",  "pid":"123",   "data":[66.7,150.0,5.0,9.0,0.0,56.7,0.0,56.7,59.1,58.4,5.0,9.0,0.0,56.7,30.0,56.7,35.9,25.0,5.0,9.5,0.0,30.0,30.0,30.0,67.5,121.9,5.0,9.4,0.0,59.4,113.4,59.4,207.8,40.8,5.0,11.0,0.0,51.7,56.9,51.7]}</v>
      </c>
    </row>
    <row r="92" spans="1:7" x14ac:dyDescent="0.3">
      <c r="A92" s="1" t="str">
        <f>CONCATENATE("{", $E$17,",   ""t"":", TEXT(ent_line!$E92,"0.0"), """,  ", $E$18,",  ",$E$19,",  ",$E$20,",   ""data"":[")</f>
        <v>{"type":"plts",   "t":6.4",  "gid":"16",  "tid":"23",  "pid":"123",   "data":[</v>
      </c>
      <c r="B92" s="1" t="s">
        <v>128</v>
      </c>
      <c r="G92" s="1" t="str">
        <f>CONCATENATE($A92,  ent_line!BK92,$G$22, ",", ent_diag!BK92,$G$22, ",", ent_accel!BK92,$G$22, ",", ent_circle!BK92, ",", $G$22,ent_poly!BK92,$C92,$B92)</f>
        <v>{"type":"plts",   "t":6.4",  "gid":"16",  "tid":"23",  "pid":"123",   "data":[67.6,150.0,5.0,9.0,0.0,57.6,0.0,57.6,59.9,58.8,5.0,9.0,0.0,57.6,30.0,57.6,36.8,25.5,5.0,9.6,0.0,30.9,30.0,30.9,67.1,122.8,5.0,9.4,0.0,60.3,115.2,60.3,208.4,41.7,5.0,10.6,0.0,52.6,55.4,52.6]}</v>
      </c>
    </row>
    <row r="93" spans="1:7" x14ac:dyDescent="0.3">
      <c r="A93" s="1" t="str">
        <f>CONCATENATE("{", $E$17,",   ""t"":", TEXT(ent_line!$E93,"0.0"), """,  ", $E$18,",  ",$E$19,",  ",$E$20,",   ""data"":[")</f>
        <v>{"type":"plts",   "t":6.5",  "gid":"16",  "tid":"23",  "pid":"123",   "data":[</v>
      </c>
      <c r="B93" s="1" t="s">
        <v>128</v>
      </c>
      <c r="G93" s="1" t="str">
        <f>CONCATENATE($A93,  ent_line!BK93,$G$22, ",", ent_diag!BK93,$G$22, ",", ent_accel!BK93,$G$22, ",", ent_circle!BK93, ",", $G$22,ent_poly!BK93,$C93,$B93)</f>
        <v>{"type":"plts",   "t":6.5",  "gid":"16",  "tid":"23",  "pid":"123",   "data":[68.5,150.0,5.0,9.0,0.0,58.5,0.0,58.5,60.7,59.3,5.0,9.0,0.0,58.5,30.0,58.5,37.6,25.9,5.0,9.8,0.0,31.9,30.0,31.9,66.7,123.6,5.0,9.4,0.0,61.3,117.0,61.3,209.0,42.5,5.0,10.1,0.0,53.4,53.6,53.4]}</v>
      </c>
    </row>
    <row r="94" spans="1:7" x14ac:dyDescent="0.3">
      <c r="A94" s="1" t="str">
        <f>CONCATENATE("{", $E$17,",   ""t"":", TEXT(ent_line!$E94,"0.0"), """,  ", $E$18,",  ",$E$19,",  ",$E$20,",   ""data"":[")</f>
        <v>{"type":"plts",   "t":6.6",  "gid":"16",  "tid":"23",  "pid":"123",   "data":[</v>
      </c>
      <c r="B94" s="1" t="s">
        <v>128</v>
      </c>
      <c r="G94" s="1" t="str">
        <f>CONCATENATE($A94,  ent_line!BK94,$G$22, ",", ent_diag!BK94,$G$22, ",", ent_accel!BK94,$G$22, ",", ent_circle!BK94, ",", $G$22,ent_poly!BK94,$C94,$B94)</f>
        <v>{"type":"plts",   "t":6.6",  "gid":"16",  "tid":"23",  "pid":"123",   "data":[69.4,150.0,5.0,9.0,0.0,59.4,0.0,59.4,61.4,59.7,5.0,9.0,0.0,59.4,30.0,59.4,38.5,26.4,5.0,9.9,0.0,32.9,30.0,32.9,66.3,124.5,5.0,9.4,0.0,62.2,118.8,62.2,209.6,43.3,5.0,9.7,0.0,54.2,51.6,54.2]}</v>
      </c>
    </row>
    <row r="95" spans="1:7" x14ac:dyDescent="0.3">
      <c r="A95" s="1" t="str">
        <f>CONCATENATE("{", $E$17,",   ""t"":", TEXT(ent_line!$E95,"0.0"), """,  ", $E$18,",  ",$E$19,",  ",$E$20,",   ""data"":[")</f>
        <v>{"type":"plts",   "t":6.7",  "gid":"16",  "tid":"23",  "pid":"123",   "data":[</v>
      </c>
      <c r="B95" s="1" t="s">
        <v>128</v>
      </c>
      <c r="G95" s="1" t="str">
        <f>CONCATENATE($A95,  ent_line!BK95,$G$22, ",", ent_diag!BK95,$G$22, ",", ent_accel!BK95,$G$22, ",", ent_circle!BK95, ",", $G$22,ent_poly!BK95,$C95,$B95)</f>
        <v>{"type":"plts",   "t":6.7",  "gid":"16",  "tid":"23",  "pid":"123",   "data":[70.3,150.0,5.0,9.0,0.0,60.3,0.0,60.3,62.2,60.2,5.0,9.0,0.0,60.3,30.0,60.3,39.3,26.9,5.0,10.1,0.0,33.9,30.0,33.9,65.8,125.3,5.0,9.4,0.0,63.1,120.6,63.1,210.2,44.0,5.0,9.2,0.0,54.9,49.3,54.9]}</v>
      </c>
    </row>
    <row r="96" spans="1:7" x14ac:dyDescent="0.3">
      <c r="A96" s="1" t="str">
        <f>CONCATENATE("{", $E$17,",   ""t"":", TEXT(ent_line!$E96,"0.0"), """,  ", $E$18,",  ",$E$19,",  ",$E$20,",   ""data"":[")</f>
        <v>{"type":"plts",   "t":6.8",  "gid":"16",  "tid":"23",  "pid":"123",   "data":[</v>
      </c>
      <c r="B96" s="1" t="s">
        <v>128</v>
      </c>
      <c r="G96" s="1" t="str">
        <f>CONCATENATE($A96,  ent_line!BK96,$G$22, ",", ent_diag!BK96,$G$22, ",", ent_accel!BK96,$G$22, ",", ent_circle!BK96, ",", $G$22,ent_poly!BK96,$C96,$B96)</f>
        <v>{"type":"plts",   "t":6.8",  "gid":"16",  "tid":"23",  "pid":"123",   "data":[71.2,150.0,5.0,9.0,0.0,61.2,0.0,61.2,63.0,60.6,5.0,9.0,0.0,61.2,30.0,61.2,40.2,27.4,5.0,10.2,0.0,34.9,30.0,34.9,65.3,126.1,5.0,9.4,0.0,64.1,122.4,64.1,210.8,44.7,5.0,8.7,0.0,55.6,46.7,55.6]}</v>
      </c>
    </row>
    <row r="97" spans="1:7" x14ac:dyDescent="0.3">
      <c r="A97" s="1" t="str">
        <f>CONCATENATE("{", $E$17,",   ""t"":", TEXT(ent_line!$E97,"0.0"), """,  ", $E$18,",  ",$E$19,",  ",$E$20,",   ""data"":[")</f>
        <v>{"type":"plts",   "t":6.9",  "gid":"16",  "tid":"23",  "pid":"123",   "data":[</v>
      </c>
      <c r="B97" s="1" t="s">
        <v>128</v>
      </c>
      <c r="G97" s="1" t="str">
        <f>CONCATENATE($A97,  ent_line!BK97,$G$22, ",", ent_diag!BK97,$G$22, ",", ent_accel!BK97,$G$22, ",", ent_circle!BK97, ",", $G$22,ent_poly!BK97,$C97,$B97)</f>
        <v>{"type":"plts",   "t":6.9",  "gid":"16",  "tid":"23",  "pid":"123",   "data":[72.1,150.0,5.0,9.0,0.0,62.1,0.0,62.1,63.8,61.1,5.0,9.0,0.0,62.1,30.0,62.1,41.1,28.0,5.0,10.4,0.0,35.9,30.0,35.9,64.8,126.9,5.0,9.4,0.0,65.0,124.2,65.0,211.4,45.3,5.0,8.3,0.0,56.2,43.7,56.2]}</v>
      </c>
    </row>
    <row r="98" spans="1:7" x14ac:dyDescent="0.3">
      <c r="A98" s="1" t="str">
        <f>CONCATENATE("{", $E$17,",   ""t"":", TEXT(ent_line!$E98,"0.0"), """,  ", $E$18,",  ",$E$19,",  ",$E$20,",   ""data"":[")</f>
        <v>{"type":"plts",   "t":7.0",  "gid":"16",  "tid":"23",  "pid":"123",   "data":[</v>
      </c>
      <c r="B98" s="1" t="s">
        <v>128</v>
      </c>
      <c r="G98" s="1" t="str">
        <f>CONCATENATE($A98,  ent_line!BK98,$G$22, ",", ent_diag!BK98,$G$22, ",", ent_accel!BK98,$G$22, ",", ent_circle!BK98, ",", $G$22,ent_poly!BK98,$C98,$B98)</f>
        <v>{"type":"plts",   "t":7.0",  "gid":"16",  "tid":"23",  "pid":"123",   "data":[73.0,150.0,5.0,9.0,0.0,63.0,0.0,63.0,64.6,61.5,5.0,9.0,0.0,63.0,30.0,63.0,42.0,28.5,5.0,10.5,0.0,37.0,30.0,37.0,64.3,127.6,5.0,9.4,0.0,66.0,126.0,66.0,212.0,45.8,5.0,7.9,0.0,56.7,40.2,56.7]}</v>
      </c>
    </row>
    <row r="99" spans="1:7" x14ac:dyDescent="0.3">
      <c r="A99" s="1" t="str">
        <f>CONCATENATE("{", $E$17,",   ""t"":", TEXT(ent_line!$E99,"0.0"), """,  ", $E$18,",  ",$E$19,",  ",$E$20,",   ""data"":[")</f>
        <v>{"type":"plts",   "t":7.1",  "gid":"16",  "tid":"23",  "pid":"123",   "data":[</v>
      </c>
      <c r="B99" s="1" t="s">
        <v>128</v>
      </c>
      <c r="G99" s="1" t="str">
        <f>CONCATENATE($A99,  ent_line!BK99,$G$22, ",", ent_diag!BK99,$G$22, ",", ent_accel!BK99,$G$22, ",", ent_circle!BK99, ",", $G$22,ent_poly!BK99,$C99,$B99)</f>
        <v>{"type":"plts",   "t":7.1",  "gid":"16",  "tid":"23",  "pid":"123",   "data":[73.9,150.0,5.0,9.0,0.0,63.9,0.0,63.9,65.3,62.0,5.0,9.0,0.0,63.9,30.0,63.9,42.9,29.0,5.0,10.7,0.0,38.0,30.0,38.0,63.7,128.4,5.0,9.4,0.0,66.9,127.8,66.9,212.6,46.3,5.0,7.5,0.0,57.2,36.4,57.2]}</v>
      </c>
    </row>
    <row r="100" spans="1:7" x14ac:dyDescent="0.3">
      <c r="A100" s="1" t="str">
        <f>CONCATENATE("{", $E$17,",   ""t"":", TEXT(ent_line!$E100,"0.0"), """,  ", $E$18,",  ",$E$19,",  ",$E$20,",   ""data"":[")</f>
        <v>{"type":"plts",   "t":7.2",  "gid":"16",  "tid":"23",  "pid":"123",   "data":[</v>
      </c>
      <c r="B100" s="1" t="s">
        <v>128</v>
      </c>
      <c r="G100" s="1" t="str">
        <f>CONCATENATE($A100,  ent_line!BK100,$G$22, ",", ent_diag!BK100,$G$22, ",", ent_accel!BK100,$G$22, ",", ent_circle!BK100, ",", $G$22,ent_poly!BK100,$C100,$B100)</f>
        <v>{"type":"plts",   "t":7.2",  "gid":"16",  "tid":"23",  "pid":"123",   "data":[74.8,150.0,5.0,9.0,0.0,64.8,0.0,64.8,66.1,62.4,5.0,9.0,0.0,64.8,30.0,64.8,43.9,29.5,5.0,10.8,0.0,39.1,30.0,39.1,63.1,129.1,5.0,9.4,0.0,67.9,129.6,67.9,213.2,46.7,5.0,7.1,0.0,57.6,32.0,57.6]}</v>
      </c>
    </row>
    <row r="101" spans="1:7" x14ac:dyDescent="0.3">
      <c r="A101" s="1" t="str">
        <f>CONCATENATE("{", $E$17,",   ""t"":", TEXT(ent_line!$E101,"0.0"), """,  ", $E$18,",  ",$E$19,",  ",$E$20,",   ""data"":[")</f>
        <v>{"type":"plts",   "t":7.3",  "gid":"16",  "tid":"23",  "pid":"123",   "data":[</v>
      </c>
      <c r="B101" s="1" t="s">
        <v>128</v>
      </c>
      <c r="G101" s="1" t="str">
        <f>CONCATENATE($A101,  ent_line!BK101,$G$22, ",", ent_diag!BK101,$G$22, ",", ent_accel!BK101,$G$22, ",", ent_circle!BK101, ",", $G$22,ent_poly!BK101,$C101,$B101)</f>
        <v>{"type":"plts",   "t":7.3",  "gid":"16",  "tid":"23",  "pid":"123",   "data":[75.7,150.0,5.0,9.0,0.0,65.7,0.0,65.7,66.9,62.9,5.0,9.0,0.0,65.7,30.0,65.7,44.8,30.1,5.0,11.0,0.0,40.2,30.0,40.2,62.5,129.8,5.0,9.4,0.0,68.8,131.4,68.8,213.8,47.1,5.0,6.7,0.0,58.0,27.1,58.0]}</v>
      </c>
    </row>
    <row r="102" spans="1:7" x14ac:dyDescent="0.3">
      <c r="A102" s="1" t="str">
        <f>CONCATENATE("{", $E$17,",   ""t"":", TEXT(ent_line!$E102,"0.0"), """,  ", $E$18,",  ",$E$19,",  ",$E$20,",   ""data"":[")</f>
        <v>{"type":"plts",   "t":7.4",  "gid":"16",  "tid":"23",  "pid":"123",   "data":[</v>
      </c>
      <c r="B102" s="1" t="s">
        <v>128</v>
      </c>
      <c r="G102" s="1" t="str">
        <f>CONCATENATE($A102,  ent_line!BK102,$G$22, ",", ent_diag!BK102,$G$22, ",", ent_accel!BK102,$G$22, ",", ent_circle!BK102, ",", $G$22,ent_poly!BK102,$C102,$B102)</f>
        <v>{"type":"plts",   "t":7.4",  "gid":"16",  "tid":"23",  "pid":"123",   "data":[76.6,150.0,5.0,9.0,0.0,66.6,0.0,66.6,67.7,63.3,5.0,9.0,0.0,66.6,30.0,66.6,45.8,30.6,5.0,11.1,0.0,41.3,30.0,41.3,61.9,130.5,5.0,9.4,0.0,69.7,133.2,69.7,214.4,47.3,5.0,6.5,0.0,58.2,21.8,58.2]}</v>
      </c>
    </row>
    <row r="103" spans="1:7" x14ac:dyDescent="0.3">
      <c r="A103" s="1" t="str">
        <f>CONCATENATE("{", $E$17,",   ""t"":", TEXT(ent_line!$E103,"0.0"), """,  ", $E$18,",  ",$E$19,",  ",$E$20,",   ""data"":[")</f>
        <v>{"type":"plts",   "t":7.5",  "gid":"16",  "tid":"23",  "pid":"123",   "data":[</v>
      </c>
      <c r="B103" s="1" t="s">
        <v>128</v>
      </c>
      <c r="G103" s="1" t="str">
        <f>CONCATENATE($A103,  ent_line!BK103,$G$22, ",", ent_diag!BK103,$G$22, ",", ent_accel!BK103,$G$22, ",", ent_circle!BK103, ",", $G$22,ent_poly!BK103,$C103,$B103)</f>
        <v>{"type":"plts",   "t":7.5",  "gid":"16",  "tid":"23",  "pid":"123",   "data":[77.5,150.0,5.0,9.0,0.0,67.5,0.0,67.5,68.5,63.7,5.0,9.0,0.0,67.5,30.0,67.5,46.7,31.2,5.0,11.3,0.0,42.4,30.0,42.4,61.2,131.2,5.0,9.4,0.0,70.7,135.0,70.7,215.0,47.5,5.0,6.2,0.0,58.4,16.0,58.4]}</v>
      </c>
    </row>
    <row r="104" spans="1:7" x14ac:dyDescent="0.3">
      <c r="A104" s="1" t="str">
        <f>CONCATENATE("{", $E$17,",   ""t"":", TEXT(ent_line!$E104,"0.0"), """,  ", $E$18,",  ",$E$19,",  ",$E$20,",   ""data"":[")</f>
        <v>{"type":"plts",   "t":7.6",  "gid":"16",  "tid":"23",  "pid":"123",   "data":[</v>
      </c>
      <c r="B104" s="1" t="s">
        <v>128</v>
      </c>
      <c r="G104" s="1" t="str">
        <f>CONCATENATE($A104,  ent_line!BK104,$G$22, ",", ent_diag!BK104,$G$22, ",", ent_accel!BK104,$G$22, ",", ent_circle!BK104, ",", $G$22,ent_poly!BK104,$C104,$B104)</f>
        <v>{"type":"plts",   "t":7.6",  "gid":"16",  "tid":"23",  "pid":"123",   "data":[78.4,150.0,5.0,9.0,0.0,68.4,0.0,68.4,69.2,64.2,5.0,9.0,0.0,68.4,30.0,68.4,47.7,31.8,5.0,11.4,0.0,43.5,30.0,43.5,60.5,131.9,5.0,9.4,0.0,71.6,136.8,71.6,215.6,47.7,5.0,6.1,0.0,58.6,9.9,58.6]}</v>
      </c>
    </row>
    <row r="105" spans="1:7" x14ac:dyDescent="0.3">
      <c r="A105" s="1" t="str">
        <f>CONCATENATE("{", $E$17,",   ""t"":", TEXT(ent_line!$E105,"0.0"), """,  ", $E$18,",  ",$E$19,",  ",$E$20,",   ""data"":[")</f>
        <v>{"type":"plts",   "t":7.7",  "gid":"16",  "tid":"23",  "pid":"123",   "data":[</v>
      </c>
      <c r="B105" s="1" t="s">
        <v>128</v>
      </c>
      <c r="G105" s="1" t="str">
        <f>CONCATENATE($A105,  ent_line!BK105,$G$22, ",", ent_diag!BK105,$G$22, ",", ent_accel!BK105,$G$22, ",", ent_circle!BK105, ",", $G$22,ent_poly!BK105,$C105,$B105)</f>
        <v>{"type":"plts",   "t":7.7",  "gid":"16",  "tid":"23",  "pid":"123",   "data":[79.3,150.0,5.0,9.0,0.0,69.3,0.0,69.3,70.0,64.6,5.0,9.0,0.0,69.3,30.0,69.3,48.7,32.3,5.0,11.6,0.0,44.7,30.0,44.7,59.8,132.5,5.0,9.4,0.0,72.6,138.6,72.6,216.2,47.7,5.0,6.0,0.0,58.7,3.6,58.7]}</v>
      </c>
    </row>
    <row r="106" spans="1:7" x14ac:dyDescent="0.3">
      <c r="A106" s="1" t="str">
        <f>CONCATENATE("{", $E$17,",   ""t"":", TEXT(ent_line!$E106,"0.0"), """,  ", $E$18,",  ",$E$19,",  ",$E$20,",   ""data"":[")</f>
        <v>{"type":"plts",   "t":7.8",  "gid":"16",  "tid":"23",  "pid":"123",   "data":[</v>
      </c>
      <c r="B106" s="1" t="s">
        <v>128</v>
      </c>
      <c r="G106" s="1" t="str">
        <f>CONCATENATE($A106,  ent_line!BK106,$G$22, ",", ent_diag!BK106,$G$22, ",", ent_accel!BK106,$G$22, ",", ent_circle!BK106, ",", $G$22,ent_poly!BK106,$C106,$B106)</f>
        <v>{"type":"plts",   "t":7.8",  "gid":"16",  "tid":"23",  "pid":"123",   "data":[80.2,150.0,5.0,9.0,0.0,70.2,0.0,70.2,70.8,65.1,5.0,9.0,0.0,70.2,30.0,70.2,49.7,32.9,5.0,11.7,0.0,45.9,30.0,45.9,59.1,133.1,5.0,9.4,0.0,73.5,140.4,73.5,216.8,47.7,5.0,6.0,0.0,58.7,-2.8,58.7]}</v>
      </c>
    </row>
    <row r="107" spans="1:7" x14ac:dyDescent="0.3">
      <c r="A107" s="1" t="str">
        <f>CONCATENATE("{", $E$17,",   ""t"":", TEXT(ent_line!$E107,"0.0"), """,  ", $E$18,",  ",$E$19,",  ",$E$20,",   ""data"":[")</f>
        <v>{"type":"plts",   "t":7.9",  "gid":"16",  "tid":"23",  "pid":"123",   "data":[</v>
      </c>
      <c r="B107" s="1" t="s">
        <v>128</v>
      </c>
      <c r="G107" s="1" t="str">
        <f>CONCATENATE($A107,  ent_line!BK107,$G$22, ",", ent_diag!BK107,$G$22, ",", ent_accel!BK107,$G$22, ",", ent_circle!BK107, ",", $G$22,ent_poly!BK107,$C107,$B107)</f>
        <v>{"type":"plts",   "t":7.9",  "gid":"16",  "tid":"23",  "pid":"123",   "data":[81.1,150.0,5.0,9.0,0.0,71.1,0.0,71.1,71.6,65.5,5.0,9.0,0.0,71.1,30.0,71.1,50.7,33.5,5.0,11.9,0.0,47.0,30.0,47.0,58.4,133.7,5.0,9.4,0.0,74.5,142.2,74.5,217.4,47.7,5.0,6.1,0.0,58.7,-8.9,58.7]}</v>
      </c>
    </row>
    <row r="108" spans="1:7" x14ac:dyDescent="0.3">
      <c r="A108" s="1" t="str">
        <f>CONCATENATE("{", $E$17,",   ""t"":", TEXT(ent_line!$E108,"0.0"), """,  ", $E$18,",  ",$E$19,",  ",$E$20,",   ""data"":[")</f>
        <v>{"type":"plts",   "t":8.0",  "gid":"16",  "tid":"23",  "pid":"123",   "data":[</v>
      </c>
      <c r="B108" s="1" t="s">
        <v>128</v>
      </c>
      <c r="G108" s="1" t="str">
        <f>CONCATENATE($A108,  ent_line!BK108,$G$22, ",", ent_diag!BK108,$G$22, ",", ent_accel!BK108,$G$22, ",", ent_circle!BK108, ",", $G$22,ent_poly!BK108,$C108,$B108)</f>
        <v>{"type":"plts",   "t":8.0",  "gid":"16",  "tid":"23",  "pid":"123",   "data":[82.0,150.0,5.0,9.0,0.0,72.0,0.0,72.0,72.4,66.0,5.0,9.0,0.0,72.0,30.0,72.0,51.8,34.1,5.0,12.0,0.0,48.2,30.0,48.2,57.6,134.3,5.0,9.4,0.0,75.4,144.0,75.4,218.0,47.6,5.0,6.2,0.0,58.8,-14.8,58.8]}</v>
      </c>
    </row>
    <row r="109" spans="1:7" x14ac:dyDescent="0.3">
      <c r="A109" s="1" t="str">
        <f>CONCATENATE("{", $E$17,",   ""t"":", TEXT(ent_line!$E109,"0.0"), """,  ", $E$18,",  ",$E$19,",  ",$E$20,",   ""data"":[")</f>
        <v>{"type":"plts",   "t":8.1",  "gid":"16",  "tid":"23",  "pid":"123",   "data":[</v>
      </c>
      <c r="B109" s="1" t="s">
        <v>128</v>
      </c>
      <c r="G109" s="1" t="str">
        <f>CONCATENATE($A109,  ent_line!BK109,$G$22, ",", ent_diag!BK109,$G$22, ",", ent_accel!BK109,$G$22, ",", ent_circle!BK109, ",", $G$22,ent_poly!BK109,$C109,$B109)</f>
        <v>{"type":"plts",   "t":8.1",  "gid":"16",  "tid":"23",  "pid":"123",   "data":[82.9,150.0,5.0,9.0,0.0,72.9,0.0,72.9,73.1,66.4,5.0,9.0,0.0,72.9,30.0,72.9,52.8,34.7,5.0,12.2,0.0,49.5,30.0,49.5,56.9,134.8,5.0,9.4,0.0,76.3,145.8,76.3,218.6,47.4,5.0,6.4,0.0,59.0,-20.2,59.0]}</v>
      </c>
    </row>
    <row r="110" spans="1:7" x14ac:dyDescent="0.3">
      <c r="A110" s="1" t="str">
        <f>CONCATENATE("{", $E$17,",   ""t"":", TEXT(ent_line!$E110,"0.0"), """,  ", $E$18,",  ",$E$19,",  ",$E$20,",   ""data"":[")</f>
        <v>{"type":"plts",   "t":8.2",  "gid":"16",  "tid":"23",  "pid":"123",   "data":[</v>
      </c>
      <c r="B110" s="1" t="s">
        <v>128</v>
      </c>
      <c r="G110" s="1" t="str">
        <f>CONCATENATE($A110,  ent_line!BK110,$G$22, ",", ent_diag!BK110,$G$22, ",", ent_accel!BK110,$G$22, ",", ent_circle!BK110, ",", $G$22,ent_poly!BK110,$C110,$B110)</f>
        <v>{"type":"plts",   "t":8.2",  "gid":"16",  "tid":"23",  "pid":"123",   "data":[83.8,150.0,5.0,9.0,0.0,73.8,0.0,73.8,73.9,66.9,5.0,9.0,0.0,73.8,30.0,73.8,53.9,35.3,5.0,12.3,0.0,50.7,30.0,50.7,56.1,135.3,5.0,9.4,0.0,77.3,147.6,77.3,219.2,47.1,5.0,6.6,0.0,59.3,-25.2,59.3]}</v>
      </c>
    </row>
    <row r="111" spans="1:7" x14ac:dyDescent="0.3">
      <c r="A111" s="1" t="str">
        <f>CONCATENATE("{", $E$17,",   ""t"":", TEXT(ent_line!$E111,"0.0"), """,  ", $E$18,",  ",$E$19,",  ",$E$20,",   ""data"":[")</f>
        <v>{"type":"plts",   "t":8.3",  "gid":"16",  "tid":"23",  "pid":"123",   "data":[</v>
      </c>
      <c r="B111" s="1" t="s">
        <v>128</v>
      </c>
      <c r="G111" s="1" t="str">
        <f>CONCATENATE($A111,  ent_line!BK111,$G$22, ",", ent_diag!BK111,$G$22, ",", ent_accel!BK111,$G$22, ",", ent_circle!BK111, ",", $G$22,ent_poly!BK111,$C111,$B111)</f>
        <v>{"type":"plts",   "t":8.3",  "gid":"16",  "tid":"23",  "pid":"123",   "data":[84.7,150.0,5.0,9.0,0.0,74.7,0.0,74.7,74.7,67.3,5.0,9.0,0.0,74.7,30.0,74.7,55.0,36.0,5.0,12.5,0.0,51.9,30.0,51.9,55.3,135.8,5.0,9.4,0.0,78.2,149.4,78.2,219.8,46.8,5.0,6.9,0.0,59.6,-29.6,59.6]}</v>
      </c>
    </row>
    <row r="112" spans="1:7" x14ac:dyDescent="0.3">
      <c r="A112" s="1" t="str">
        <f>CONCATENATE("{", $E$17,",   ""t"":", TEXT(ent_line!$E112,"0.0"), """,  ", $E$18,",  ",$E$19,",  ",$E$20,",   ""data"":[")</f>
        <v>{"type":"plts",   "t":8.4",  "gid":"16",  "tid":"23",  "pid":"123",   "data":[</v>
      </c>
      <c r="B112" s="1" t="s">
        <v>128</v>
      </c>
      <c r="G112" s="1" t="str">
        <f>CONCATENATE($A112,  ent_line!BK112,$G$22, ",", ent_diag!BK112,$G$22, ",", ent_accel!BK112,$G$22, ",", ent_circle!BK112, ",", $G$22,ent_poly!BK112,$C112,$B112)</f>
        <v>{"type":"plts",   "t":8.4",  "gid":"16",  "tid":"23",  "pid":"123",   "data":[85.6,150.0,5.0,9.0,0.0,75.6,0.0,75.6,75.5,67.8,5.0,9.0,0.0,75.6,30.0,75.6,56.0,36.6,5.0,12.6,0.0,53.2,30.0,53.2,54.5,136.3,5.0,9.4,0.0,79.2,151.2,79.2,220.4,46.4,5.0,7.2,0.0,60.0,-33.6,60.0]}</v>
      </c>
    </row>
    <row r="113" spans="1:7" x14ac:dyDescent="0.3">
      <c r="A113" s="1" t="str">
        <f>CONCATENATE("{", $E$17,",   ""t"":", TEXT(ent_line!$E113,"0.0"), """,  ", $E$18,",  ",$E$19,",  ",$E$20,",   ""data"":[")</f>
        <v>{"type":"plts",   "t":8.5",  "gid":"16",  "tid":"23",  "pid":"123",   "data":[</v>
      </c>
      <c r="B113" s="1" t="s">
        <v>128</v>
      </c>
      <c r="G113" s="1" t="str">
        <f>CONCATENATE($A113,  ent_line!BK113,$G$22, ",", ent_diag!BK113,$G$22, ",", ent_accel!BK113,$G$22, ",", ent_circle!BK113, ",", $G$22,ent_poly!BK113,$C113,$B113)</f>
        <v>{"type":"plts",   "t":8.5",  "gid":"16",  "tid":"23",  "pid":"123",   "data":[86.5,150.0,5.0,9.0,0.0,76.5,0.0,76.5,76.3,68.2,5.0,9.0,0.0,76.5,30.0,76.5,57.1,37.2,5.0,12.8,0.0,54.4,30.0,54.4,53.6,136.7,5.0,9.4,0.0,80.1,153.0,80.1,221.0,46.0,5.0,7.5,0.0,60.4,-37.0,60.4]}</v>
      </c>
    </row>
    <row r="114" spans="1:7" x14ac:dyDescent="0.3">
      <c r="A114" s="1" t="str">
        <f>CONCATENATE("{", $E$17,",   ""t"":", TEXT(ent_line!$E114,"0.0"), """,  ", $E$18,",  ",$E$19,",  ",$E$20,",   ""data"":[")</f>
        <v>{"type":"plts",   "t":8.6",  "gid":"16",  "tid":"23",  "pid":"123",   "data":[</v>
      </c>
      <c r="B114" s="1" t="s">
        <v>128</v>
      </c>
      <c r="G114" s="1" t="str">
        <f>CONCATENATE($A114,  ent_line!BK114,$G$22, ",", ent_diag!BK114,$G$22, ",", ent_accel!BK114,$G$22, ",", ent_circle!BK114, ",", $G$22,ent_poly!BK114,$C114,$B114)</f>
        <v>{"type":"plts",   "t":8.6",  "gid":"16",  "tid":"23",  "pid":"123",   "data":[87.4,150.0,5.0,9.0,0.0,77.4,0.0,77.4,77.0,68.7,5.0,9.0,0.0,77.4,30.0,77.4,58.3,37.9,5.0,12.9,0.0,55.7,30.0,55.7,52.8,137.1,5.0,9.4,0.0,81.0,154.8,81.0,221.6,45.5,5.0,7.8,0.0,60.9,-40.1,60.9]}</v>
      </c>
    </row>
    <row r="115" spans="1:7" x14ac:dyDescent="0.3">
      <c r="A115" s="1" t="str">
        <f>CONCATENATE("{", $E$17,",   ""t"":", TEXT(ent_line!$E115,"0.0"), """,  ", $E$18,",  ",$E$19,",  ",$E$20,",   ""data"":[")</f>
        <v>{"type":"plts",   "t":8.7",  "gid":"16",  "tid":"23",  "pid":"123",   "data":[</v>
      </c>
      <c r="B115" s="1" t="s">
        <v>128</v>
      </c>
      <c r="G115" s="1" t="str">
        <f>CONCATENATE($A115,  ent_line!BK115,$G$22, ",", ent_diag!BK115,$G$22, ",", ent_accel!BK115,$G$22, ",", ent_circle!BK115, ",", $G$22,ent_poly!BK115,$C115,$B115)</f>
        <v>{"type":"plts",   "t":8.7",  "gid":"16",  "tid":"23",  "pid":"123",   "data":[88.3,150.0,5.0,9.0,0.0,78.3,0.0,78.3,77.8,69.1,5.0,9.0,0.0,78.3,30.0,78.3,59.4,38.5,5.0,13.1,0.0,57.0,30.0,57.0,51.9,137.5,5.0,9.4,0.0,82.0,156.6,82.0,222.2,45.0,5.0,8.2,0.0,61.4,-42.7,61.4]}</v>
      </c>
    </row>
    <row r="116" spans="1:7" x14ac:dyDescent="0.3">
      <c r="A116" s="1" t="str">
        <f>CONCATENATE("{", $E$17,",   ""t"":", TEXT(ent_line!$E116,"0.0"), """,  ", $E$18,",  ",$E$19,",  ",$E$20,",   ""data"":[")</f>
        <v>{"type":"plts",   "t":8.8",  "gid":"16",  "tid":"23",  "pid":"123",   "data":[</v>
      </c>
      <c r="B116" s="1" t="s">
        <v>128</v>
      </c>
      <c r="G116" s="1" t="str">
        <f>CONCATENATE($A116,  ent_line!BK116,$G$22, ",", ent_diag!BK116,$G$22, ",", ent_accel!BK116,$G$22, ",", ent_circle!BK116, ",", $G$22,ent_poly!BK116,$C116,$B116)</f>
        <v>{"type":"plts",   "t":8.8",  "gid":"16",  "tid":"23",  "pid":"123",   "data":[89.2,150.0,5.0,9.0,0.0,79.2,0.0,79.2,78.6,69.6,5.0,9.0,0.0,79.2,30.0,79.2,60.5,39.2,5.0,13.2,0.0,58.3,30.0,58.3,51.0,137.9,5.0,9.4,0.0,82.9,158.4,82.9,222.8,44.4,5.0,8.5,0.0,62.0,-45.0,62.0]}</v>
      </c>
    </row>
    <row r="117" spans="1:7" x14ac:dyDescent="0.3">
      <c r="A117" s="1" t="str">
        <f>CONCATENATE("{", $E$17,",   ""t"":", TEXT(ent_line!$E117,"0.0"), """,  ", $E$18,",  ",$E$19,",  ",$E$20,",   ""data"":[")</f>
        <v>{"type":"plts",   "t":8.9",  "gid":"16",  "tid":"23",  "pid":"123",   "data":[</v>
      </c>
      <c r="B117" s="1" t="s">
        <v>128</v>
      </c>
      <c r="G117" s="1" t="str">
        <f>CONCATENATE($A117,  ent_line!BK117,$G$22, ",", ent_diag!BK117,$G$22, ",", ent_accel!BK117,$G$22, ",", ent_circle!BK117, ",", $G$22,ent_poly!BK117,$C117,$B117)</f>
        <v>{"type":"plts",   "t":8.9",  "gid":"16",  "tid":"23",  "pid":"123",   "data":[90.1,150.0,5.0,9.0,0.0,80.1,0.0,80.1,79.4,70.0,5.0,9.0,0.0,80.1,30.0,80.1,61.7,39.8,5.0,13.4,0.0,59.7,30.0,59.7,50.2,138.2,5.0,9.4,0.0,83.9,160.2,83.9,223.4,43.8,5.0,8.8,0.0,62.6,-47.0,62.6]}</v>
      </c>
    </row>
    <row r="118" spans="1:7" x14ac:dyDescent="0.3">
      <c r="A118" s="1" t="str">
        <f>CONCATENATE("{", $E$17,",   ""t"":", TEXT(ent_line!$E118,"0.0"), """,  ", $E$18,",  ",$E$19,",  ",$E$20,",   ""data"":[")</f>
        <v>{"type":"plts",   "t":9.0",  "gid":"16",  "tid":"23",  "pid":"123",   "data":[</v>
      </c>
      <c r="B118" s="1" t="s">
        <v>128</v>
      </c>
      <c r="G118" s="1" t="str">
        <f>CONCATENATE($A118,  ent_line!BK118,$G$22, ",", ent_diag!BK118,$G$22, ",", ent_accel!BK118,$G$22, ",", ent_circle!BK118, ",", $G$22,ent_poly!BK118,$C118,$B118)</f>
        <v>{"type":"plts",   "t":9.0",  "gid":"16",  "tid":"23",  "pid":"123",   "data":[91.0,150.0,5.0,9.0,0.0,81.0,0.0,81.0,80.1,70.5,5.0,9.0,0.0,81.0,30.0,81.0,62.8,40.5,5.0,13.5,0.0,61.0,30.0,61.0,49.3,138.5,5.0,9.4,0.0,84.8,162.0,84.8,224.0,43.1,5.0,9.1,0.0,63.3,-48.7,63.3]}</v>
      </c>
    </row>
    <row r="119" spans="1:7" x14ac:dyDescent="0.3">
      <c r="A119" s="1" t="str">
        <f>CONCATENATE("{", $E$17,",   ""t"":", TEXT(ent_line!$E119,"0.0"), """,  ", $E$18,",  ",$E$19,",  ",$E$20,",   ""data"":[")</f>
        <v>{"type":"plts",   "t":9.1",  "gid":"16",  "tid":"23",  "pid":"123",   "data":[</v>
      </c>
      <c r="B119" s="1" t="s">
        <v>128</v>
      </c>
      <c r="G119" s="1" t="str">
        <f>CONCATENATE($A119,  ent_line!BK119,$G$22, ",", ent_diag!BK119,$G$22, ",", ent_accel!BK119,$G$22, ",", ent_circle!BK119, ",", $G$22,ent_poly!BK119,$C119,$B119)</f>
        <v>{"type":"plts",   "t":9.1",  "gid":"16",  "tid":"23",  "pid":"123",   "data":[91.9,150.0,5.0,9.0,0.0,81.9,0.0,81.9,80.9,70.9,5.0,9.0,0.0,81.9,30.0,81.9,64.0,41.2,5.0,13.7,0.0,62.4,30.0,62.4,48.4,138.8,5.0,9.4,0.0,85.8,163.8,85.8,224.6,42.4,5.0,9.4,0.0,64.0,-50.2,64.0]}</v>
      </c>
    </row>
    <row r="120" spans="1:7" x14ac:dyDescent="0.3">
      <c r="A120" s="1" t="str">
        <f>CONCATENATE("{", $E$17,",   ""t"":", TEXT(ent_line!$E120,"0.0"), """,  ", $E$18,",  ",$E$19,",  ",$E$20,",   ""data"":[")</f>
        <v>{"type":"plts",   "t":9.2",  "gid":"16",  "tid":"23",  "pid":"123",   "data":[</v>
      </c>
      <c r="B120" s="1" t="s">
        <v>128</v>
      </c>
      <c r="G120" s="1" t="str">
        <f>CONCATENATE($A120,  ent_line!BK120,$G$22, ",", ent_diag!BK120,$G$22, ",", ent_accel!BK120,$G$22, ",", ent_circle!BK120, ",", $G$22,ent_poly!BK120,$C120,$B120)</f>
        <v>{"type":"plts",   "t":9.2",  "gid":"16",  "tid":"23",  "pid":"123",   "data":[92.8,150.0,5.0,9.0,0.0,82.8,0.0,82.8,81.7,71.4,5.0,9.0,0.0,82.8,30.0,82.8,65.2,41.9,5.0,13.8,0.0,63.8,30.0,63.8,47.5,139.1,5.0,9.4,0.0,86.7,165.6,86.7,225.2,41.7,5.0,9.6,0.0,64.7,-51.4,64.7]}</v>
      </c>
    </row>
    <row r="121" spans="1:7" x14ac:dyDescent="0.3">
      <c r="A121" s="1" t="str">
        <f>CONCATENATE("{", $E$17,",   ""t"":", TEXT(ent_line!$E121,"0.0"), """,  ", $E$18,",  ",$E$19,",  ",$E$20,",   ""data"":[")</f>
        <v>{"type":"plts",   "t":9.3",  "gid":"16",  "tid":"23",  "pid":"123",   "data":[</v>
      </c>
      <c r="B121" s="1" t="s">
        <v>128</v>
      </c>
      <c r="G121" s="1" t="str">
        <f>CONCATENATE($A121,  ent_line!BK121,$G$22, ",", ent_diag!BK121,$G$22, ",", ent_accel!BK121,$G$22, ",", ent_circle!BK121, ",", $G$22,ent_poly!BK121,$C121,$B121)</f>
        <v>{"type":"plts",   "t":9.3",  "gid":"16",  "tid":"23",  "pid":"123",   "data":[93.7,150.0,5.0,9.0,0.0,83.7,0.0,83.7,82.5,71.8,5.0,9.0,0.0,83.7,30.0,83.7,66.4,42.6,5.0,14.0,0.0,65.1,30.0,65.1,46.5,139.3,5.0,9.4,0.0,87.6,167.4,87.6,225.8,40.9,5.0,9.9,0.0,65.5,-52.5,65.5]}</v>
      </c>
    </row>
    <row r="122" spans="1:7" x14ac:dyDescent="0.3">
      <c r="A122" s="1" t="str">
        <f>CONCATENATE("{", $E$17,",   ""t"":", TEXT(ent_line!$E122,"0.0"), """,  ", $E$18,",  ",$E$19,",  ",$E$20,",   ""data"":[")</f>
        <v>{"type":"plts",   "t":9.4",  "gid":"16",  "tid":"23",  "pid":"123",   "data":[</v>
      </c>
      <c r="B122" s="1" t="s">
        <v>128</v>
      </c>
      <c r="G122" s="1" t="str">
        <f>CONCATENATE($A122,  ent_line!BK122,$G$22, ",", ent_diag!BK122,$G$22, ",", ent_accel!BK122,$G$22, ",", ent_circle!BK122, ",", $G$22,ent_poly!BK122,$C122,$B122)</f>
        <v>{"type":"plts",   "t":9.4",  "gid":"16",  "tid":"23",  "pid":"123",   "data":[94.6,150.0,5.0,9.0,0.0,84.6,0.0,84.6,83.3,72.3,5.0,9.0,0.0,84.6,30.0,84.6,67.6,43.3,5.0,14.1,0.0,66.6,30.0,66.6,45.6,139.5,5.0,9.4,0.0,88.6,169.2,88.6,226.4,40.1,5.0,10.1,0.0,66.3,-53.4,66.3]}</v>
      </c>
    </row>
    <row r="123" spans="1:7" x14ac:dyDescent="0.3">
      <c r="A123" s="1" t="str">
        <f>CONCATENATE("{", $E$17,",   ""t"":", TEXT(ent_line!$E123,"0.0"), """,  ", $E$18,",  ",$E$19,",  ",$E$20,",   ""data"":[")</f>
        <v>{"type":"plts",   "t":9.5",  "gid":"16",  "tid":"23",  "pid":"123",   "data":[</v>
      </c>
      <c r="B123" s="1" t="s">
        <v>128</v>
      </c>
      <c r="G123" s="1" t="str">
        <f>CONCATENATE($A123,  ent_line!BK123,$G$22, ",", ent_diag!BK123,$G$22, ",", ent_accel!BK123,$G$22, ",", ent_circle!BK123, ",", $G$22,ent_poly!BK123,$C123,$B123)</f>
        <v>{"type":"plts",   "t":9.5",  "gid":"16",  "tid":"23",  "pid":"123",   "data":[95.5,150.0,5.0,9.0,0.0,85.5,0.0,85.5,84.0,72.7,5.0,9.0,0.0,85.5,30.0,85.5,68.9,44.0,5.0,14.3,0.0,68.0,30.0,68.0,44.7,139.6,5.0,9.4,0.0,89.5,171.0,89.5,227.0,39.3,5.0,10.2,0.0,67.1,-54.1,67.1]}</v>
      </c>
    </row>
    <row r="124" spans="1:7" x14ac:dyDescent="0.3">
      <c r="A124" s="1" t="str">
        <f>CONCATENATE("{", $E$17,",   ""t"":", TEXT(ent_line!$E124,"0.0"), """,  ", $E$18,",  ",$E$19,",  ",$E$20,",   ""data"":[")</f>
        <v>{"type":"plts",   "t":9.6",  "gid":"16",  "tid":"23",  "pid":"123",   "data":[</v>
      </c>
      <c r="B124" s="1" t="s">
        <v>128</v>
      </c>
      <c r="G124" s="1" t="str">
        <f>CONCATENATE($A124,  ent_line!BK124,$G$22, ",", ent_diag!BK124,$G$22, ",", ent_accel!BK124,$G$22, ",", ent_circle!BK124, ",", $G$22,ent_poly!BK124,$C124,$B124)</f>
        <v>{"type":"plts",   "t":9.6",  "gid":"16",  "tid":"23",  "pid":"123",   "data":[96.4,150.0,5.0,9.0,0.0,86.4,0.0,86.4,84.8,73.2,5.0,9.0,0.0,86.4,30.0,86.4,70.1,44.7,5.0,14.4,0.0,69.4,30.0,69.4,43.8,139.8,5.0,9.4,0.0,90.5,172.8,90.5,227.6,38.5,5.0,10.4,0.0,67.9,-54.7,67.9]}</v>
      </c>
    </row>
    <row r="125" spans="1:7" x14ac:dyDescent="0.3">
      <c r="A125" s="1" t="str">
        <f>CONCATENATE("{", $E$17,",   ""t"":", TEXT(ent_line!$E125,"0.0"), """,  ", $E$18,",  ",$E$19,",  ",$E$20,",   ""data"":[")</f>
        <v>{"type":"plts",   "t":9.7",  "gid":"16",  "tid":"23",  "pid":"123",   "data":[</v>
      </c>
      <c r="B125" s="1" t="s">
        <v>128</v>
      </c>
      <c r="G125" s="1" t="str">
        <f>CONCATENATE($A125,  ent_line!BK125,$G$22, ",", ent_diag!BK125,$G$22, ",", ent_accel!BK125,$G$22, ",", ent_circle!BK125, ",", $G$22,ent_poly!BK125,$C125,$B125)</f>
        <v>{"type":"plts",   "t":9.7",  "gid":"16",  "tid":"23",  "pid":"123",   "data":[97.3,150.0,5.0,9.0,0.0,87.3,0.0,87.3,85.6,73.6,5.0,9.0,0.0,87.3,30.0,87.3,71.4,45.4,5.0,14.6,0.0,70.9,30.0,70.9,42.8,139.9,5.0,9.4,0.0,91.4,174.6,91.4,228.2,37.6,5.0,10.5,0.0,68.8,-55.2,68.8]}</v>
      </c>
    </row>
    <row r="126" spans="1:7" x14ac:dyDescent="0.3">
      <c r="A126" s="1" t="str">
        <f>CONCATENATE("{", $E$17,",   ""t"":", TEXT(ent_line!$E126,"0.0"), """,  ", $E$18,",  ",$E$19,",  ",$E$20,",   ""data"":[")</f>
        <v>{"type":"plts",   "t":9.8",  "gid":"16",  "tid":"23",  "pid":"123",   "data":[</v>
      </c>
      <c r="B126" s="1" t="s">
        <v>128</v>
      </c>
      <c r="G126" s="1" t="str">
        <f>CONCATENATE($A126,  ent_line!BK126,$G$22, ",", ent_diag!BK126,$G$22, ",", ent_accel!BK126,$G$22, ",", ent_circle!BK126, ",", $G$22,ent_poly!BK126,$C126,$B126)</f>
        <v>{"type":"plts",   "t":9.8",  "gid":"16",  "tid":"23",  "pid":"123",   "data":[98.2,150.0,5.0,9.0,0.0,88.2,0.0,88.2,86.4,74.1,5.0,9.0,0.0,88.2,30.0,88.2,72.6,46.2,5.0,14.7,0.0,72.3,30.0,72.3,41.9,139.9,5.0,9.4,0.0,92.4,176.4,92.4,228.8,36.8,5.0,10.6,0.0,69.6,-55.5,69.6]}</v>
      </c>
    </row>
    <row r="127" spans="1:7" x14ac:dyDescent="0.3">
      <c r="A127" s="1" t="str">
        <f>CONCATENATE("{", $E$17,",   ""t"":", TEXT(ent_line!$E127,"0.0"), """,  ", $E$18,",  ",$E$19,",  ",$E$20,",   ""data"":[")</f>
        <v>{"type":"plts",   "t":9.9",  "gid":"16",  "tid":"23",  "pid":"123",   "data":[</v>
      </c>
      <c r="B127" s="1" t="s">
        <v>128</v>
      </c>
      <c r="G127" s="1" t="str">
        <f>CONCATENATE($A127,  ent_line!BK127,$G$22, ",", ent_diag!BK127,$G$22, ",", ent_accel!BK127,$G$22, ",", ent_circle!BK127, ",", $G$22,ent_poly!BK127,$C127,$B127)</f>
        <v>{"type":"plts",   "t":9.9",  "gid":"16",  "tid":"23",  "pid":"123",   "data":[99.1,150.0,5.0,9.0,0.0,89.1,0.0,89.1,87.2,74.5,5.0,9.0,0.0,89.1,30.0,89.1,73.9,46.9,5.0,14.9,0.0,73.8,30.0,73.8,40.9,140.0,5.0,9.4,0.0,93.3,178.2,93.3,229.4,35.9,5.0,10.6,0.0,70.5,-55.7,70.5]}</v>
      </c>
    </row>
    <row r="128" spans="1:7" x14ac:dyDescent="0.3">
      <c r="A128" s="1" t="str">
        <f>CONCATENATE("{", $E$17,",   ""t"":", TEXT(ent_line!$E128,"0.0"), """,  ", $E$18,",  ",$E$19,",  ",$E$20,",   ""data"":[")</f>
        <v>{"type":"plts",   "t":10.0",  "gid":"16",  "tid":"23",  "pid":"123",   "data":[</v>
      </c>
      <c r="B128" s="1" t="s">
        <v>128</v>
      </c>
      <c r="G128" s="1" t="str">
        <f>CONCATENATE($A128,  ent_line!BK128,$G$22, ",", ent_diag!BK128,$G$22, ",", ent_accel!BK128,$G$22, ",", ent_circle!BK128, ",", $G$22,ent_poly!BK128,$C128,$B128)</f>
        <v>{"type":"plts",   "t":10.0",  "gid":"16",  "tid":"23",  "pid":"123",   "data":[100.0,150.0,5.0,9.0,0.0,90.0,0.0,90.0,87.9,75.0,5.0,9.0,0.0,90.0,30.0,90.0,75.2,47.6,5.0,15.0,0.0,75.3,30.0,75.3,40.0,140.0,5.0,9.4,0.0,94.2,180.0,94.2,230.0,35.0,5.0,10.7,0.0,71.4,-55.7,71.4]}</v>
      </c>
    </row>
    <row r="129" spans="1:7" x14ac:dyDescent="0.3">
      <c r="A129" s="1" t="str">
        <f>CONCATENATE("{", $E$17,",   ""t"":", TEXT(ent_line!$E129,"0.0"), """,  ", $E$18,",  ",$E$19,",  ",$E$20,",   ""data"":[")</f>
        <v>{"type":"plts",   "t":10.1",  "gid":"16",  "tid":"23",  "pid":"123",   "data":[</v>
      </c>
      <c r="B129" s="1" t="s">
        <v>128</v>
      </c>
      <c r="G129" s="1" t="str">
        <f>CONCATENATE($A129,  ent_line!BK129,$G$22, ",", ent_diag!BK129,$G$22, ",", ent_accel!BK129,$G$22, ",", ent_circle!BK129, ",", $G$22,ent_poly!BK129,$C129,$B129)</f>
        <v>{"type":"plts",   "t":10.1",  "gid":"16",  "tid":"23",  "pid":"123",   "data":[100.9,150.0,5.0,9.0,0.0,90.9,0.0,90.9,88.7,75.4,5.0,9.0,0.0,90.9,30.0,90.9,76.5,48.4,5.0,15.2,0.0,76.8,30.0,76.8,39.1,140.0,5.0,9.4,0.0,95.2,-178.2,95.2,230.6,34.1,5.0,10.6,0.0,72.3,-55.7,72.3]}</v>
      </c>
    </row>
    <row r="130" spans="1:7" x14ac:dyDescent="0.3">
      <c r="A130" s="1" t="str">
        <f>CONCATENATE("{", $E$17,",   ""t"":", TEXT(ent_line!$E130,"0.0"), """,  ", $E$18,",  ",$E$19,",  ",$E$20,",   ""data"":[")</f>
        <v>{"type":"plts",   "t":10.2",  "gid":"16",  "tid":"23",  "pid":"123",   "data":[</v>
      </c>
      <c r="B130" s="1" t="s">
        <v>128</v>
      </c>
      <c r="G130" s="1" t="str">
        <f>CONCATENATE($A130,  ent_line!BK130,$G$22, ",", ent_diag!BK130,$G$22, ",", ent_accel!BK130,$G$22, ",", ent_circle!BK130, ",", $G$22,ent_poly!BK130,$C130,$B130)</f>
        <v>{"type":"plts",   "t":10.2",  "gid":"16",  "tid":"23",  "pid":"123",   "data":[101.8,150.0,5.0,9.0,0.0,91.8,0.0,91.8,89.5,75.9,5.0,9.0,0.0,91.8,30.0,91.8,77.8,49.2,5.0,15.3,0.0,78.3,30.0,78.3,38.1,139.9,5.0,9.4,0.0,96.1,-176.4,96.1,231.2,33.2,5.0,10.6,0.0,73.2,-55.5,73.2]}</v>
      </c>
    </row>
    <row r="131" spans="1:7" x14ac:dyDescent="0.3">
      <c r="A131" s="1" t="str">
        <f>CONCATENATE("{", $E$17,",   ""t"":", TEXT(ent_line!$E131,"0.0"), """,  ", $E$18,",  ",$E$19,",  ",$E$20,",   ""data"":[")</f>
        <v>{"type":"plts",   "t":10.3",  "gid":"16",  "tid":"23",  "pid":"123",   "data":[</v>
      </c>
      <c r="B131" s="1" t="s">
        <v>128</v>
      </c>
      <c r="G131" s="1" t="str">
        <f>CONCATENATE($A131,  ent_line!BK131,$G$22, ",", ent_diag!BK131,$G$22, ",", ent_accel!BK131,$G$22, ",", ent_circle!BK131, ",", $G$22,ent_poly!BK131,$C131,$B131)</f>
        <v>{"type":"plts",   "t":10.3",  "gid":"16",  "tid":"23",  "pid":"123",   "data":[102.7,150.0,5.0,9.0,0.0,92.7,0.0,92.7,90.3,76.3,5.0,9.0,0.0,92.7,30.0,92.7,79.2,49.9,5.0,15.5,0.0,79.9,30.0,79.9,37.2,139.9,5.0,9.4,0.0,97.1,-174.6,97.1,231.8,32.4,5.0,10.5,0.0,74.0,-55.2,74.0]}</v>
      </c>
    </row>
    <row r="132" spans="1:7" x14ac:dyDescent="0.3">
      <c r="A132" s="1" t="str">
        <f>CONCATENATE("{", $E$17,",   ""t"":", TEXT(ent_line!$E132,"0.0"), """,  ", $E$18,",  ",$E$19,",  ",$E$20,",   ""data"":[")</f>
        <v>{"type":"plts",   "t":10.4",  "gid":"16",  "tid":"23",  "pid":"123",   "data":[</v>
      </c>
      <c r="B132" s="1" t="s">
        <v>128</v>
      </c>
      <c r="G132" s="1" t="str">
        <f>CONCATENATE($A132,  ent_line!BK132,$G$22, ",", ent_diag!BK132,$G$22, ",", ent_accel!BK132,$G$22, ",", ent_circle!BK132, ",", $G$22,ent_poly!BK132,$C132,$B132)</f>
        <v>{"type":"plts",   "t":10.4",  "gid":"16",  "tid":"23",  "pid":"123",   "data":[103.6,150.0,5.0,9.0,0.0,93.6,0.0,93.6,91.1,76.8,5.0,9.0,0.0,93.6,30.0,93.6,80.5,50.7,5.0,15.6,0.0,81.4,30.0,81.4,36.2,139.8,5.0,9.4,0.0,98.0,-172.8,98.0,232.4,31.5,5.0,10.4,0.0,74.9,-54.7,74.9]}</v>
      </c>
    </row>
    <row r="133" spans="1:7" x14ac:dyDescent="0.3">
      <c r="A133" s="1" t="str">
        <f>CONCATENATE("{", $E$17,",   ""t"":", TEXT(ent_line!$E133,"0.0"), """,  ", $E$18,",  ",$E$19,",  ",$E$20,",   ""data"":[")</f>
        <v>{"type":"plts",   "t":10.5",  "gid":"16",  "tid":"23",  "pid":"123",   "data":[</v>
      </c>
      <c r="B133" s="1" t="s">
        <v>128</v>
      </c>
      <c r="G133" s="1" t="str">
        <f>CONCATENATE($A133,  ent_line!BK133,$G$22, ",", ent_diag!BK133,$G$22, ",", ent_accel!BK133,$G$22, ",", ent_circle!BK133, ",", $G$22,ent_poly!BK133,$C133,$B133)</f>
        <v>{"type":"plts",   "t":10.5",  "gid":"16",  "tid":"23",  "pid":"123",   "data":[104.5,150.0,5.0,9.0,0.0,94.5,0.0,94.5,91.8,77.2,5.0,9.0,0.0,94.5,30.0,94.5,81.9,51.5,5.0,15.8,0.0,83.0,30.0,83.0,35.3,139.6,5.0,9.4,0.0,99.0,-171.0,99.0,233.0,30.7,5.0,10.2,0.0,75.7,-54.1,75.7]}</v>
      </c>
    </row>
    <row r="134" spans="1:7" x14ac:dyDescent="0.3">
      <c r="A134" s="1" t="str">
        <f>CONCATENATE("{", $E$17,",   ""t"":", TEXT(ent_line!$E134,"0.0"), """,  ", $E$18,",  ",$E$19,",  ",$E$20,",   ""data"":[")</f>
        <v>{"type":"plts",   "t":10.6",  "gid":"16",  "tid":"23",  "pid":"123",   "data":[</v>
      </c>
      <c r="B134" s="1" t="s">
        <v>128</v>
      </c>
      <c r="G134" s="1" t="str">
        <f>CONCATENATE($A134,  ent_line!BK134,$G$22, ",", ent_diag!BK134,$G$22, ",", ent_accel!BK134,$G$22, ",", ent_circle!BK134, ",", $G$22,ent_poly!BK134,$C134,$B134)</f>
        <v>{"type":"plts",   "t":10.6",  "gid":"16",  "tid":"23",  "pid":"123",   "data":[105.4,150.0,5.0,9.0,0.0,95.4,0.0,95.4,92.6,77.7,5.0,9.0,0.0,95.4,30.0,95.4,83.3,52.3,5.0,15.9,0.0,84.6,30.0,84.6,34.4,139.5,5.0,9.4,0.0,99.9,-169.2,99.9,233.6,29.9,5.0,10.1,0.0,76.5,-53.4,76.5]}</v>
      </c>
    </row>
    <row r="135" spans="1:7" x14ac:dyDescent="0.3">
      <c r="A135" s="1" t="str">
        <f>CONCATENATE("{", $E$17,",   ""t"":", TEXT(ent_line!$E135,"0.0"), """,  ", $E$18,",  ",$E$19,",  ",$E$20,",   ""data"":[")</f>
        <v>{"type":"plts",   "t":10.7",  "gid":"16",  "tid":"23",  "pid":"123",   "data":[</v>
      </c>
      <c r="B135" s="1" t="s">
        <v>128</v>
      </c>
      <c r="G135" s="1" t="str">
        <f>CONCATENATE($A135,  ent_line!BK135,$G$22, ",", ent_diag!BK135,$G$22, ",", ent_accel!BK135,$G$22, ",", ent_circle!BK135, ",", $G$22,ent_poly!BK135,$C135,$B135)</f>
        <v>{"type":"plts",   "t":10.7",  "gid":"16",  "tid":"23",  "pid":"123",   "data":[106.3,150.0,5.0,9.0,0.0,96.3,0.0,96.3,93.4,78.1,5.0,9.0,0.0,96.3,30.0,96.3,84.6,53.1,5.0,16.1,0.0,86.2,30.0,86.2,33.5,139.3,5.0,9.4,0.0,100.8,-167.4,100.8,234.2,29.1,5.0,9.9,0.0,77.3,-52.5,77.3]}</v>
      </c>
    </row>
    <row r="136" spans="1:7" x14ac:dyDescent="0.3">
      <c r="A136" s="1" t="str">
        <f>CONCATENATE("{", $E$17,",   ""t"":", TEXT(ent_line!$E136,"0.0"), """,  ", $E$18,",  ",$E$19,",  ",$E$20,",   ""data"":[")</f>
        <v>{"type":"plts",   "t":10.8",  "gid":"16",  "tid":"23",  "pid":"123",   "data":[</v>
      </c>
      <c r="B136" s="1" t="s">
        <v>128</v>
      </c>
      <c r="G136" s="1" t="str">
        <f>CONCATENATE($A136,  ent_line!BK136,$G$22, ",", ent_diag!BK136,$G$22, ",", ent_accel!BK136,$G$22, ",", ent_circle!BK136, ",", $G$22,ent_poly!BK136,$C136,$B136)</f>
        <v>{"type":"plts",   "t":10.8",  "gid":"16",  "tid":"23",  "pid":"123",   "data":[107.2,150.0,5.0,9.0,0.0,97.2,0.0,97.2,94.2,78.6,5.0,9.0,0.0,97.2,30.0,97.2,86.0,53.9,5.0,16.2,0.0,87.8,30.0,87.8,32.5,139.1,5.0,9.4,0.0,101.8,-165.6,101.8,234.8,28.3,5.0,9.6,0.0,78.1,-51.4,78.1]}</v>
      </c>
    </row>
    <row r="137" spans="1:7" x14ac:dyDescent="0.3">
      <c r="A137" s="1" t="str">
        <f>CONCATENATE("{", $E$17,",   ""t"":", TEXT(ent_line!$E137,"0.0"), """,  ", $E$18,",  ",$E$19,",  ",$E$20,",   ""data"":[")</f>
        <v>{"type":"plts",   "t":10.9",  "gid":"16",  "tid":"23",  "pid":"123",   "data":[</v>
      </c>
      <c r="B137" s="1" t="s">
        <v>128</v>
      </c>
      <c r="G137" s="1" t="str">
        <f>CONCATENATE($A137,  ent_line!BK137,$G$22, ",", ent_diag!BK137,$G$22, ",", ent_accel!BK137,$G$22, ",", ent_circle!BK137, ",", $G$22,ent_poly!BK137,$C137,$B137)</f>
        <v>{"type":"plts",   "t":10.9",  "gid":"16",  "tid":"23",  "pid":"123",   "data":[108.1,150.0,5.0,9.0,0.0,98.1,0.0,98.1,95.0,79.0,5.0,9.0,0.0,98.1,30.0,98.1,87.5,54.7,5.0,16.4,0.0,89.4,30.0,89.4,31.6,138.8,5.0,9.4,0.0,102.7,-163.8,102.7,235.4,27.6,5.0,9.4,0.0,78.8,-50.2,78.8]}</v>
      </c>
    </row>
    <row r="138" spans="1:7" x14ac:dyDescent="0.3">
      <c r="A138" s="1" t="str">
        <f>CONCATENATE("{", $E$17,",   ""t"":", TEXT(ent_line!$E138,"0.0"), """,  ", $E$18,",  ",$E$19,",  ",$E$20,",   ""data"":[")</f>
        <v>{"type":"plts",   "t":11.0",  "gid":"16",  "tid":"23",  "pid":"123",   "data":[</v>
      </c>
      <c r="B138" s="1" t="s">
        <v>128</v>
      </c>
      <c r="G138" s="1" t="str">
        <f>CONCATENATE($A138,  ent_line!BK138,$G$22, ",", ent_diag!BK138,$G$22, ",", ent_accel!BK138,$G$22, ",", ent_circle!BK138, ",", $G$22,ent_poly!BK138,$C138,$B138)</f>
        <v>{"type":"plts",   "t":11.0",  "gid":"16",  "tid":"23",  "pid":"123",   "data":[109.0,150.0,5.0,9.0,0.0,99.0,0.0,99.0,95.7,79.5,5.0,9.0,0.0,99.0,30.0,99.0,88.9,55.5,5.0,16.5,0.0,91.1,30.0,91.1,30.7,138.5,5.0,9.4,0.0,103.7,-162.0,103.7,236.0,26.9,5.0,9.1,0.0,79.5,-48.7,79.5]}</v>
      </c>
    </row>
    <row r="139" spans="1:7" x14ac:dyDescent="0.3">
      <c r="A139" s="1" t="str">
        <f>CONCATENATE("{", $E$17,",   ""t"":", TEXT(ent_line!$E139,"0.0"), """,  ", $E$18,",  ",$E$19,",  ",$E$20,",   ""data"":[")</f>
        <v>{"type":"plts",   "t":11.1",  "gid":"16",  "tid":"23",  "pid":"123",   "data":[</v>
      </c>
      <c r="B139" s="1" t="s">
        <v>128</v>
      </c>
      <c r="G139" s="1" t="str">
        <f>CONCATENATE($A139,  ent_line!BK139,$G$22, ",", ent_diag!BK139,$G$22, ",", ent_accel!BK139,$G$22, ",", ent_circle!BK139, ",", $G$22,ent_poly!BK139,$C139,$B139)</f>
        <v>{"type":"plts",   "t":11.1",  "gid":"16",  "tid":"23",  "pid":"123",   "data":[109.9,150.0,5.0,9.0,0.0,99.9,0.0,99.9,96.5,79.9,5.0,9.0,0.0,99.9,30.0,99.9,90.3,56.4,5.0,16.7,0.0,92.7,30.0,92.7,29.8,138.2,5.0,9.4,0.0,104.6,-160.2,104.6,236.6,26.2,5.0,8.8,0.0,80.2,-47.0,80.2]}</v>
      </c>
    </row>
    <row r="140" spans="1:7" x14ac:dyDescent="0.3">
      <c r="A140" s="1" t="str">
        <f>CONCATENATE("{", $E$17,",   ""t"":", TEXT(ent_line!$E140,"0.0"), """,  ", $E$18,",  ",$E$19,",  ",$E$20,",   ""data"":[")</f>
        <v>{"type":"plts",   "t":11.2",  "gid":"16",  "tid":"23",  "pid":"123",   "data":[</v>
      </c>
      <c r="B140" s="1" t="s">
        <v>128</v>
      </c>
      <c r="G140" s="1" t="str">
        <f>CONCATENATE($A140,  ent_line!BK140,$G$22, ",", ent_diag!BK140,$G$22, ",", ent_accel!BK140,$G$22, ",", ent_circle!BK140, ",", $G$22,ent_poly!BK140,$C140,$B140)</f>
        <v>{"type":"plts",   "t":11.2",  "gid":"16",  "tid":"23",  "pid":"123",   "data":[110.8,150.0,5.0,9.0,0.0,100.8,0.0,100.8,97.3,80.4,5.0,9.0,0.0,100.8,30.0,100.8,91.8,57.2,5.0,16.8,0.0,94.4,30.0,94.4,29.0,137.9,5.0,9.4,0.0,105.6,-158.4,105.6,237.2,25.6,5.0,8.5,0.0,80.8,-45.0,80.8]}</v>
      </c>
    </row>
    <row r="141" spans="1:7" x14ac:dyDescent="0.3">
      <c r="A141" s="1" t="str">
        <f>CONCATENATE("{", $E$17,",   ""t"":", TEXT(ent_line!$E141,"0.0"), """,  ", $E$18,",  ",$E$19,",  ",$E$20,",   ""data"":[")</f>
        <v>{"type":"plts",   "t":11.3",  "gid":"16",  "tid":"23",  "pid":"123",   "data":[</v>
      </c>
      <c r="B141" s="1" t="s">
        <v>128</v>
      </c>
      <c r="G141" s="1" t="str">
        <f>CONCATENATE($A141,  ent_line!BK141,$G$22, ",", ent_diag!BK141,$G$22, ",", ent_accel!BK141,$G$22, ",", ent_circle!BK141, ",", $G$22,ent_poly!BK141,$C141,$B141)</f>
        <v>{"type":"plts",   "t":11.3",  "gid":"16",  "tid":"23",  "pid":"123",   "data":[111.7,150.0,5.0,9.0,0.0,101.7,0.0,101.7,98.1,80.8,5.0,9.0,0.0,101.7,30.0,101.7,93.2,58.1,5.0,17.0,0.0,96.1,30.0,96.1,28.1,137.5,5.0,9.4,0.0,106.5,-156.6,106.5,237.8,25.0,5.0,8.2,0.0,81.4,-42.7,81.4]}</v>
      </c>
    </row>
    <row r="142" spans="1:7" x14ac:dyDescent="0.3">
      <c r="A142" s="1" t="str">
        <f>CONCATENATE("{", $E$17,",   ""t"":", TEXT(ent_line!$E142,"0.0"), """,  ", $E$18,",  ",$E$19,",  ",$E$20,",   ""data"":[")</f>
        <v>{"type":"plts",   "t":11.4",  "gid":"16",  "tid":"23",  "pid":"123",   "data":[</v>
      </c>
      <c r="B142" s="1" t="s">
        <v>128</v>
      </c>
      <c r="G142" s="1" t="str">
        <f>CONCATENATE($A142,  ent_line!BK142,$G$22, ",", ent_diag!BK142,$G$22, ",", ent_accel!BK142,$G$22, ",", ent_circle!BK142, ",", $G$22,ent_poly!BK142,$C142,$B142)</f>
        <v>{"type":"plts",   "t":11.4",  "gid":"16",  "tid":"23",  "pid":"123",   "data":[112.6,150.0,5.0,9.0,0.0,102.6,0.0,102.6,98.9,81.3,5.0,9.0,0.0,102.6,30.0,102.6,94.7,58.9,5.0,17.1,0.0,97.8,30.0,97.8,27.2,137.1,5.0,9.4,0.0,107.4,-154.8,107.4,238.4,24.5,5.0,7.8,0.0,81.9,-40.1,81.9]}</v>
      </c>
    </row>
    <row r="143" spans="1:7" x14ac:dyDescent="0.3">
      <c r="A143" s="1" t="str">
        <f>CONCATENATE("{", $E$17,",   ""t"":", TEXT(ent_line!$E143,"0.0"), """,  ", $E$18,",  ",$E$19,",  ",$E$20,",   ""data"":[")</f>
        <v>{"type":"plts",   "t":11.5",  "gid":"16",  "tid":"23",  "pid":"123",   "data":[</v>
      </c>
      <c r="B143" s="1" t="s">
        <v>128</v>
      </c>
      <c r="G143" s="1" t="str">
        <f>CONCATENATE($A143,  ent_line!BK143,$G$22, ",", ent_diag!BK143,$G$22, ",", ent_accel!BK143,$G$22, ",", ent_circle!BK143, ",", $G$22,ent_poly!BK143,$C143,$B143)</f>
        <v>{"type":"plts",   "t":11.5",  "gid":"16",  "tid":"23",  "pid":"123",   "data":[113.5,150.0,5.0,9.0,0.0,103.5,0.0,103.5,99.6,81.7,5.0,9.0,0.0,103.5,30.0,103.5,96.2,59.8,5.0,17.3,0.0,99.5,30.0,99.5,26.4,136.7,5.0,9.4,0.0,108.4,-153.0,108.4,239.0,24.0,5.0,7.5,0.0,82.4,-37.0,82.4]}</v>
      </c>
    </row>
    <row r="144" spans="1:7" x14ac:dyDescent="0.3">
      <c r="A144" s="1" t="str">
        <f>CONCATENATE("{", $E$17,",   ""t"":", TEXT(ent_line!$E144,"0.0"), """,  ", $E$18,",  ",$E$19,",  ",$E$20,",   ""data"":[")</f>
        <v>{"type":"plts",   "t":11.6",  "gid":"16",  "tid":"23",  "pid":"123",   "data":[</v>
      </c>
      <c r="B144" s="1" t="s">
        <v>128</v>
      </c>
      <c r="G144" s="1" t="str">
        <f>CONCATENATE($A144,  ent_line!BK144,$G$22, ",", ent_diag!BK144,$G$22, ",", ent_accel!BK144,$G$22, ",", ent_circle!BK144, ",", $G$22,ent_poly!BK144,$C144,$B144)</f>
        <v>{"type":"plts",   "t":11.6",  "gid":"16",  "tid":"23",  "pid":"123",   "data":[114.4,150.0,5.0,9.0,0.0,104.4,0.0,104.4,100.4,82.2,5.0,9.0,0.0,104.4,30.0,104.4,97.7,60.6,5.0,17.4,0.0,101.3,30.0,101.3,25.5,136.3,5.0,9.4,0.0,109.3,-151.2,109.3,239.6,23.6,5.0,7.2,0.0,82.8,-33.6,82.8]}</v>
      </c>
    </row>
    <row r="145" spans="1:7" x14ac:dyDescent="0.3">
      <c r="A145" s="1" t="str">
        <f>CONCATENATE("{", $E$17,",   ""t"":", TEXT(ent_line!$E145,"0.0"), """,  ", $E$18,",  ",$E$19,",  ",$E$20,",   ""data"":[")</f>
        <v>{"type":"plts",   "t":11.7",  "gid":"16",  "tid":"23",  "pid":"123",   "data":[</v>
      </c>
      <c r="B145" s="1" t="s">
        <v>128</v>
      </c>
      <c r="G145" s="1" t="str">
        <f>CONCATENATE($A145,  ent_line!BK145,$G$22, ",", ent_diag!BK145,$G$22, ",", ent_accel!BK145,$G$22, ",", ent_circle!BK145, ",", $G$22,ent_poly!BK145,$C145,$B145)</f>
        <v>{"type":"plts",   "t":11.7",  "gid":"16",  "tid":"23",  "pid":"123",   "data":[115.3,150.0,5.0,9.0,0.0,105.3,0.0,105.3,101.2,82.6,5.0,9.0,0.0,105.3,30.0,105.3,99.2,61.5,5.0,17.6,0.0,103.0,30.0,103.0,24.7,135.8,5.0,9.4,0.0,110.3,-149.4,110.3,240.2,23.2,5.0,6.9,0.0,83.2,-29.6,83.2]}</v>
      </c>
    </row>
    <row r="146" spans="1:7" x14ac:dyDescent="0.3">
      <c r="A146" s="1" t="str">
        <f>CONCATENATE("{", $E$17,",   ""t"":", TEXT(ent_line!$E146,"0.0"), """,  ", $E$18,",  ",$E$19,",  ",$E$20,",   ""data"":[")</f>
        <v>{"type":"plts",   "t":11.8",  "gid":"16",  "tid":"23",  "pid":"123",   "data":[</v>
      </c>
      <c r="B146" s="1" t="s">
        <v>128</v>
      </c>
      <c r="G146" s="1" t="str">
        <f>CONCATENATE($A146,  ent_line!BK146,$G$22, ",", ent_diag!BK146,$G$22, ",", ent_accel!BK146,$G$22, ",", ent_circle!BK146, ",", $G$22,ent_poly!BK146,$C146,$B146)</f>
        <v>{"type":"plts",   "t":11.8",  "gid":"16",  "tid":"23",  "pid":"123",   "data":[116.2,150.0,5.0,9.0,0.0,106.2,0.0,106.2,102.0,83.1,5.0,9.0,0.0,106.2,30.0,106.2,100.7,62.4,5.0,17.7,0.0,104.8,30.0,104.8,23.9,135.3,5.0,9.4,0.0,111.2,-147.6,111.2,240.8,22.9,5.0,6.6,0.0,83.5,-25.2,83.5]}</v>
      </c>
    </row>
    <row r="147" spans="1:7" x14ac:dyDescent="0.3">
      <c r="A147" s="1" t="str">
        <f>CONCATENATE("{", $E$17,",   ""t"":", TEXT(ent_line!$E147,"0.0"), """,  ", $E$18,",  ",$E$19,",  ",$E$20,",   ""data"":[")</f>
        <v>{"type":"plts",   "t":11.9",  "gid":"16",  "tid":"23",  "pid":"123",   "data":[</v>
      </c>
      <c r="B147" s="1" t="s">
        <v>128</v>
      </c>
      <c r="G147" s="1" t="str">
        <f>CONCATENATE($A147,  ent_line!BK147,$G$22, ",", ent_diag!BK147,$G$22, ",", ent_accel!BK147,$G$22, ",", ent_circle!BK147, ",", $G$22,ent_poly!BK147,$C147,$B147)</f>
        <v>{"type":"plts",   "t":11.9",  "gid":"16",  "tid":"23",  "pid":"123",   "data":[117.1,150.0,5.0,9.0,0.0,107.1,0.0,107.1,102.8,83.5,5.0,9.0,0.0,107.1,30.0,107.1,102.3,63.3,5.0,17.9,0.0,106.6,30.0,106.6,23.1,134.8,5.0,9.4,0.0,112.2,-145.8,112.2,241.4,22.6,5.0,6.4,0.0,83.8,-20.2,83.8]}</v>
      </c>
    </row>
    <row r="148" spans="1:7" x14ac:dyDescent="0.3">
      <c r="A148" s="1" t="str">
        <f>CONCATENATE("{", $E$17,",   ""t"":", TEXT(ent_line!$E148,"0.0"), """,  ", $E$18,",  ",$E$19,",  ",$E$20,",   ""data"":[")</f>
        <v>{"type":"plts",   "t":12.0",  "gid":"16",  "tid":"23",  "pid":"123",   "data":[</v>
      </c>
      <c r="B148" s="1" t="s">
        <v>128</v>
      </c>
      <c r="G148" s="1" t="str">
        <f>CONCATENATE($A148,  ent_line!BK148,$G$22, ",", ent_diag!BK148,$G$22, ",", ent_accel!BK148,$G$22, ",", ent_circle!BK148, ",", $G$22,ent_poly!BK148,$C148,$B148)</f>
        <v>{"type":"plts",   "t":12.0",  "gid":"16",  "tid":"23",  "pid":"123",   "data":[118.0,150.0,5.0,9.0,0.0,108.0,0.0,108.0,103.5,84.0,5.0,9.0,0.0,108.0,30.0,108.0,103.8,64.2,5.0,18.0,0.0,108.4,30.0,108.4,22.4,134.3,5.0,9.4,0.0,113.1,-144.0,113.1,242.0,22.4,5.0,6.2,0.0,84.0,-14.8,84.0]}</v>
      </c>
    </row>
    <row r="149" spans="1:7" x14ac:dyDescent="0.3">
      <c r="A149" s="1" t="str">
        <f>CONCATENATE("{", $E$17,",   ""t"":", TEXT(ent_line!$E149,"0.0"), """,  ", $E$18,",  ",$E$19,",  ",$E$20,",   ""data"":[")</f>
        <v>{"type":"plts",   "t":12.1",  "gid":"16",  "tid":"23",  "pid":"123",   "data":[</v>
      </c>
      <c r="B149" s="1" t="s">
        <v>128</v>
      </c>
      <c r="G149" s="1" t="str">
        <f>CONCATENATE($A149,  ent_line!BK149,$G$22, ",", ent_diag!BK149,$G$22, ",", ent_accel!BK149,$G$22, ",", ent_circle!BK149, ",", $G$22,ent_poly!BK149,$C149,$B149)</f>
        <v>{"type":"plts",   "t":12.1",  "gid":"16",  "tid":"23",  "pid":"123",   "data":[118.9,150.0,5.0,9.0,0.0,108.9,0.0,108.9,104.3,84.4,5.0,9.0,0.0,108.9,30.0,108.9,105.4,65.1,5.0,18.2,0.0,110.2,30.0,110.2,21.6,133.7,5.0,9.4,0.0,114.0,-142.2,114.0,242.6,22.3,5.0,6.1,0.0,84.1,-8.9,84.1]}</v>
      </c>
    </row>
    <row r="150" spans="1:7" x14ac:dyDescent="0.3">
      <c r="A150" s="1" t="str">
        <f>CONCATENATE("{", $E$17,",   ""t"":", TEXT(ent_line!$E150,"0.0"), """,  ", $E$18,",  ",$E$19,",  ",$E$20,",   ""data"":[")</f>
        <v>{"type":"plts",   "t":12.2",  "gid":"16",  "tid":"23",  "pid":"123",   "data":[</v>
      </c>
      <c r="B150" s="1" t="s">
        <v>128</v>
      </c>
      <c r="G150" s="1" t="str">
        <f>CONCATENATE($A150,  ent_line!BK150,$G$22, ",", ent_diag!BK150,$G$22, ",", ent_accel!BK150,$G$22, ",", ent_circle!BK150, ",", $G$22,ent_poly!BK150,$C150,$B150)</f>
        <v>{"type":"plts",   "t":12.2",  "gid":"16",  "tid":"23",  "pid":"123",   "data":[119.8,150.0,5.0,9.0,0.0,109.8,0.0,109.8,105.1,84.9,5.0,9.0,0.0,109.8,30.0,109.8,107.0,66.0,5.0,18.3,0.0,112.0,30.0,112.0,20.9,133.1,5.0,9.4,0.0,115.0,-140.4,115.0,243.2,22.3,5.0,6.0,0.0,84.1,-2.8,84.1]}</v>
      </c>
    </row>
    <row r="151" spans="1:7" x14ac:dyDescent="0.3">
      <c r="A151" s="1" t="str">
        <f>CONCATENATE("{", $E$17,",   ""t"":", TEXT(ent_line!$E151,"0.0"), """,  ", $E$18,",  ",$E$19,",  ",$E$20,",   ""data"":[")</f>
        <v>{"type":"plts",   "t":12.3",  "gid":"16",  "tid":"23",  "pid":"123",   "data":[</v>
      </c>
      <c r="B151" s="1" t="s">
        <v>128</v>
      </c>
      <c r="G151" s="1" t="str">
        <f>CONCATENATE($A151,  ent_line!BK151,$G$22, ",", ent_diag!BK151,$G$22, ",", ent_accel!BK151,$G$22, ",", ent_circle!BK151, ",", $G$22,ent_poly!BK151,$C151,$B151)</f>
        <v>{"type":"plts",   "t":12.3",  "gid":"16",  "tid":"23",  "pid":"123",   "data":[120.7,150.0,5.0,9.0,0.0,110.7,0.0,110.7,105.9,85.3,5.0,9.0,0.0,110.7,30.0,110.7,108.6,66.9,5.0,18.5,0.0,113.8,30.0,113.8,20.2,132.5,5.0,9.4,0.0,115.9,-138.6,115.9,243.8,22.3,5.0,6.0,0.0,84.1,3.6,84.1]}</v>
      </c>
    </row>
    <row r="152" spans="1:7" x14ac:dyDescent="0.3">
      <c r="A152" s="1" t="str">
        <f>CONCATENATE("{", $E$17,",   ""t"":", TEXT(ent_line!$E152,"0.0"), """,  ", $E$18,",  ",$E$19,",  ",$E$20,",   ""data"":[")</f>
        <v>{"type":"plts",   "t":12.4",  "gid":"16",  "tid":"23",  "pid":"123",   "data":[</v>
      </c>
      <c r="B152" s="1" t="s">
        <v>128</v>
      </c>
      <c r="G152" s="1" t="str">
        <f>CONCATENATE($A152,  ent_line!BK152,$G$22, ",", ent_diag!BK152,$G$22, ",", ent_accel!BK152,$G$22, ",", ent_circle!BK152, ",", $G$22,ent_poly!BK152,$C152,$B152)</f>
        <v>{"type":"plts",   "t":12.4",  "gid":"16",  "tid":"23",  "pid":"123",   "data":[121.6,150.0,5.0,9.0,0.0,111.6,0.0,111.6,106.6,85.8,5.0,9.0,0.0,111.6,30.0,111.6,110.2,67.8,5.0,18.6,0.0,115.7,30.0,115.7,19.5,131.9,5.0,9.4,0.0,116.9,-136.8,116.9,244.4,22.3,5.0,6.1,0.0,84.2,9.9,84.2]}</v>
      </c>
    </row>
    <row r="153" spans="1:7" x14ac:dyDescent="0.3">
      <c r="A153" s="1" t="str">
        <f>CONCATENATE("{", $E$17,",   ""t"":", TEXT(ent_line!$E153,"0.0"), """,  ", $E$18,",  ",$E$19,",  ",$E$20,",   ""data"":[")</f>
        <v>{"type":"plts",   "t":12.5",  "gid":"16",  "tid":"23",  "pid":"123",   "data":[</v>
      </c>
      <c r="B153" s="1" t="s">
        <v>128</v>
      </c>
      <c r="G153" s="1" t="str">
        <f>CONCATENATE($A153,  ent_line!BK153,$G$22, ",", ent_diag!BK153,$G$22, ",", ent_accel!BK153,$G$22, ",", ent_circle!BK153, ",", $G$22,ent_poly!BK153,$C153,$B153)</f>
        <v>{"type":"plts",   "t":12.5",  "gid":"16",  "tid":"23",  "pid":"123",   "data":[122.5,150.0,5.0,9.0,0.0,112.5,0.0,112.5,107.4,86.2,5.0,9.0,0.0,112.5,30.0,112.5,111.8,68.8,5.0,18.8,0.0,117.6,30.0,117.6,18.8,131.2,5.0,9.4,0.0,117.8,-135.0,117.8,245.0,22.5,5.0,6.2,0.0,84.4,16.0,84.4]}</v>
      </c>
    </row>
    <row r="154" spans="1:7" x14ac:dyDescent="0.3">
      <c r="A154" s="1" t="str">
        <f>CONCATENATE("{", $E$17,",   ""t"":", TEXT(ent_line!$E154,"0.0"), """,  ", $E$18,",  ",$E$19,",  ",$E$20,",   ""data"":[")</f>
        <v>{"type":"plts",   "t":12.6",  "gid":"16",  "tid":"23",  "pid":"123",   "data":[</v>
      </c>
      <c r="B154" s="1" t="s">
        <v>128</v>
      </c>
      <c r="G154" s="1" t="str">
        <f>CONCATENATE($A154,  ent_line!BK154,$G$22, ",", ent_diag!BK154,$G$22, ",", ent_accel!BK154,$G$22, ",", ent_circle!BK154, ",", $G$22,ent_poly!BK154,$C154,$B154)</f>
        <v>{"type":"plts",   "t":12.6",  "gid":"16",  "tid":"23",  "pid":"123",   "data":[123.4,150.0,5.0,9.0,0.0,113.4,0.0,113.4,108.2,86.7,5.0,9.0,0.0,113.4,30.0,113.4,113.4,69.7,5.0,18.9,0.0,119.4,30.0,119.4,18.1,130.5,5.0,9.4,0.0,118.7,-133.2,118.7,245.6,22.7,5.0,6.5,0.0,84.6,21.8,84.6]}</v>
      </c>
    </row>
    <row r="155" spans="1:7" x14ac:dyDescent="0.3">
      <c r="A155" s="1" t="str">
        <f>CONCATENATE("{", $E$17,",   ""t"":", TEXT(ent_line!$E155,"0.0"), """,  ", $E$18,",  ",$E$19,",  ",$E$20,",   ""data"":[")</f>
        <v>{"type":"plts",   "t":12.7",  "gid":"16",  "tid":"23",  "pid":"123",   "data":[</v>
      </c>
      <c r="B155" s="1" t="s">
        <v>128</v>
      </c>
      <c r="G155" s="1" t="str">
        <f>CONCATENATE($A155,  ent_line!BK155,$G$22, ",", ent_diag!BK155,$G$22, ",", ent_accel!BK155,$G$22, ",", ent_circle!BK155, ",", $G$22,ent_poly!BK155,$C155,$B155)</f>
        <v>{"type":"plts",   "t":12.7",  "gid":"16",  "tid":"23",  "pid":"123",   "data":[124.3,150.0,5.0,9.0,0.0,114.3,0.0,114.3,109.0,87.1,5.0,9.0,0.0,114.3,30.0,114.3,115.1,70.7,5.0,19.1,0.0,121.3,30.0,121.3,17.5,129.8,5.0,9.4,0.0,119.7,-131.4,119.7,246.2,22.9,5.0,6.7,0.0,84.8,27.1,84.8]}</v>
      </c>
    </row>
    <row r="156" spans="1:7" x14ac:dyDescent="0.3">
      <c r="A156" s="1" t="str">
        <f>CONCATENATE("{", $E$17,",   ""t"":", TEXT(ent_line!$E156,"0.0"), """,  ", $E$18,",  ",$E$19,",  ",$E$20,",   ""data"":[")</f>
        <v>{"type":"plts",   "t":12.8",  "gid":"16",  "tid":"23",  "pid":"123",   "data":[</v>
      </c>
      <c r="B156" s="1" t="s">
        <v>128</v>
      </c>
      <c r="G156" s="1" t="str">
        <f>CONCATENATE($A156,  ent_line!BK156,$G$22, ",", ent_diag!BK156,$G$22, ",", ent_accel!BK156,$G$22, ",", ent_circle!BK156, ",", $G$22,ent_poly!BK156,$C156,$B156)</f>
        <v>{"type":"plts",   "t":12.8",  "gid":"16",  "tid":"23",  "pid":"123",   "data":[125.2,150.0,5.0,9.0,0.0,115.2,0.0,115.2,109.8,87.6,5.0,9.0,0.0,115.2,30.0,115.2,116.7,71.6,5.0,19.2,0.0,123.3,30.0,123.3,16.9,129.1,5.0,9.4,0.0,120.6,-129.6,120.6,246.8,23.3,5.0,7.1,0.0,85.2,32.0,85.2]}</v>
      </c>
    </row>
    <row r="157" spans="1:7" x14ac:dyDescent="0.3">
      <c r="A157" s="1" t="str">
        <f>CONCATENATE("{", $E$17,",   ""t"":", TEXT(ent_line!$E157,"0.0"), """,  ", $E$18,",  ",$E$19,",  ",$E$20,",   ""data"":[")</f>
        <v>{"type":"plts",   "t":12.9",  "gid":"16",  "tid":"23",  "pid":"123",   "data":[</v>
      </c>
      <c r="B157" s="1" t="s">
        <v>128</v>
      </c>
      <c r="G157" s="1" t="str">
        <f>CONCATENATE($A157,  ent_line!BK157,$G$22, ",", ent_diag!BK157,$G$22, ",", ent_accel!BK157,$G$22, ",", ent_circle!BK157, ",", $G$22,ent_poly!BK157,$C157,$B157)</f>
        <v>{"type":"plts",   "t":12.9",  "gid":"16",  "tid":"23",  "pid":"123",   "data":[126.1,150.0,5.0,9.0,0.0,116.1,0.0,116.1,110.5,88.0,5.0,9.0,0.0,116.1,30.0,116.1,118.4,72.6,5.0,19.4,0.0,125.2,30.0,125.2,16.3,128.4,5.0,9.4,0.0,121.6,-127.8,121.6,247.4,23.7,5.0,7.5,0.0,85.6,36.4,85.6]}</v>
      </c>
    </row>
    <row r="158" spans="1:7" x14ac:dyDescent="0.3">
      <c r="A158" s="1" t="str">
        <f>CONCATENATE("{", $E$17,",   ""t"":", TEXT(ent_line!$E158,"0.0"), """,  ", $E$18,",  ",$E$19,",  ",$E$20,",   ""data"":[")</f>
        <v>{"type":"plts",   "t":13.0",  "gid":"16",  "tid":"23",  "pid":"123",   "data":[</v>
      </c>
      <c r="B158" s="1" t="s">
        <v>128</v>
      </c>
      <c r="G158" s="1" t="str">
        <f>CONCATENATE($A158,  ent_line!BK158,$G$22, ",", ent_diag!BK158,$G$22, ",", ent_accel!BK158,$G$22, ",", ent_circle!BK158, ",", $G$22,ent_poly!BK158,$C158,$B158)</f>
        <v>{"type":"plts",   "t":13.0",  "gid":"16",  "tid":"23",  "pid":"123",   "data":[127.0,150.0,5.0,9.0,0.0,117.0,0.0,117.0,111.3,88.5,5.0,9.0,0.0,117.0,30.0,117.0,120.1,73.6,5.0,19.5,0.0,127.1,30.0,127.1,15.7,127.6,5.0,9.4,0.0,122.5,-126.0,122.5,248.0,24.2,5.0,7.9,0.0,86.1,40.2,86.1]}</v>
      </c>
    </row>
    <row r="159" spans="1:7" x14ac:dyDescent="0.3">
      <c r="A159" s="1" t="str">
        <f>CONCATENATE("{", $E$17,",   ""t"":", TEXT(ent_line!$E159,"0.0"), """,  ", $E$18,",  ",$E$19,",  ",$E$20,",   ""data"":[")</f>
        <v>{"type":"plts",   "t":13.1",  "gid":"16",  "tid":"23",  "pid":"123",   "data":[</v>
      </c>
      <c r="B159" s="1" t="s">
        <v>128</v>
      </c>
      <c r="G159" s="1" t="str">
        <f>CONCATENATE($A159,  ent_line!BK159,$G$22, ",", ent_diag!BK159,$G$22, ",", ent_accel!BK159,$G$22, ",", ent_circle!BK159, ",", $G$22,ent_poly!BK159,$C159,$B159)</f>
        <v>{"type":"plts",   "t":13.1",  "gid":"16",  "tid":"23",  "pid":"123",   "data":[127.9,150.0,5.0,9.0,0.0,117.9,0.0,117.9,112.1,88.9,5.0,9.0,0.0,117.9,30.0,117.9,121.8,74.6,5.0,19.7,0.0,129.1,30.0,129.1,15.2,126.9,5.0,9.4,0.0,123.5,-124.2,123.5,248.6,24.7,5.0,8.3,0.0,86.6,43.7,86.6]}</v>
      </c>
    </row>
    <row r="160" spans="1:7" x14ac:dyDescent="0.3">
      <c r="A160" s="1" t="str">
        <f>CONCATENATE("{", $E$17,",   ""t"":", TEXT(ent_line!$E160,"0.0"), """,  ", $E$18,",  ",$E$19,",  ",$E$20,",   ""data"":[")</f>
        <v>{"type":"plts",   "t":13.2",  "gid":"16",  "tid":"23",  "pid":"123",   "data":[</v>
      </c>
      <c r="B160" s="1" t="s">
        <v>128</v>
      </c>
      <c r="G160" s="1" t="str">
        <f>CONCATENATE($A160,  ent_line!BK160,$G$22, ",", ent_diag!BK160,$G$22, ",", ent_accel!BK160,$G$22, ",", ent_circle!BK160, ",", $G$22,ent_poly!BK160,$C160,$B160)</f>
        <v>{"type":"plts",   "t":13.2",  "gid":"16",  "tid":"23",  "pid":"123",   "data":[128.8,150.0,5.0,9.0,0.0,118.8,0.0,118.8,112.9,89.4,5.0,9.0,0.0,118.8,30.0,118.8,123.5,75.5,5.0,19.8,0.0,131.1,30.0,131.1,14.7,126.1,5.0,9.4,0.0,124.4,-122.4,124.4,249.2,25.3,5.0,8.7,0.0,87.2,46.7,87.2]}</v>
      </c>
    </row>
    <row r="161" spans="1:7" x14ac:dyDescent="0.3">
      <c r="A161" s="1" t="str">
        <f>CONCATENATE("{", $E$17,",   ""t"":", TEXT(ent_line!$E161,"0.0"), """,  ", $E$18,",  ",$E$19,",  ",$E$20,",   ""data"":[")</f>
        <v>{"type":"plts",   "t":13.3",  "gid":"16",  "tid":"23",  "pid":"123",   "data":[</v>
      </c>
      <c r="B161" s="1" t="s">
        <v>128</v>
      </c>
      <c r="G161" s="1" t="str">
        <f>CONCATENATE($A161,  ent_line!BK161,$G$22, ",", ent_diag!BK161,$G$22, ",", ent_accel!BK161,$G$22, ",", ent_circle!BK161, ",", $G$22,ent_poly!BK161,$C161,$B161)</f>
        <v>{"type":"plts",   "t":13.3",  "gid":"16",  "tid":"23",  "pid":"123",   "data":[129.7,150.0,5.0,9.0,0.0,119.7,0.0,119.7,113.7,89.8,5.0,9.0,0.0,119.7,30.0,119.7,125.2,76.5,5.0,20.0,0.0,133.1,30.0,133.1,14.2,125.3,5.0,9.4,0.0,125.3,-120.6,125.3,249.8,26.0,5.0,9.2,0.0,87.9,49.3,87.9]}</v>
      </c>
    </row>
    <row r="162" spans="1:7" x14ac:dyDescent="0.3">
      <c r="A162" s="1" t="str">
        <f>CONCATENATE("{", $E$17,",   ""t"":", TEXT(ent_line!$E162,"0.0"), """,  ", $E$18,",  ",$E$19,",  ",$E$20,",   ""data"":[")</f>
        <v>{"type":"plts",   "t":13.4",  "gid":"16",  "tid":"23",  "pid":"123",   "data":[</v>
      </c>
      <c r="B162" s="1" t="s">
        <v>128</v>
      </c>
      <c r="G162" s="1" t="str">
        <f>CONCATENATE($A162,  ent_line!BK162,$G$22, ",", ent_diag!BK162,$G$22, ",", ent_accel!BK162,$G$22, ",", ent_circle!BK162, ",", $G$22,ent_poly!BK162,$C162,$B162)</f>
        <v>{"type":"plts",   "t":13.4",  "gid":"16",  "tid":"23",  "pid":"123",   "data":[130.6,150.0,5.0,9.0,0.0,120.6,0.0,120.6,114.4,90.3,5.0,9.0,0.0,120.6,30.0,120.6,127.0,77.5,5.0,20.1,0.0,135.1,30.0,135.1,13.7,124.5,5.0,9.4,0.0,126.3,-118.8,126.3,250.4,26.7,5.0,9.7,0.0,88.6,51.6,88.6]}</v>
      </c>
    </row>
    <row r="163" spans="1:7" x14ac:dyDescent="0.3">
      <c r="A163" s="1" t="str">
        <f>CONCATENATE("{", $E$17,",   ""t"":", TEXT(ent_line!$E163,"0.0"), """,  ", $E$18,",  ",$E$19,",  ",$E$20,",   ""data"":[")</f>
        <v>{"type":"plts",   "t":13.5",  "gid":"16",  "tid":"23",  "pid":"123",   "data":[</v>
      </c>
      <c r="B163" s="1" t="s">
        <v>128</v>
      </c>
      <c r="G163" s="1" t="str">
        <f>CONCATENATE($A163,  ent_line!BK163,$G$22, ",", ent_diag!BK163,$G$22, ",", ent_accel!BK163,$G$22, ",", ent_circle!BK163, ",", $G$22,ent_poly!BK163,$C163,$B163)</f>
        <v>{"type":"plts",   "t":13.5",  "gid":"16",  "tid":"23",  "pid":"123",   "data":[131.5,150.0,5.0,9.0,0.0,121.5,0.0,121.5,115.2,90.7,5.0,9.0,0.0,121.5,30.0,121.5,128.7,78.5,5.0,20.3,0.0,137.1,30.0,137.1,13.3,123.6,5.0,9.4,0.0,127.2,-117.0,127.2,251.0,27.5,5.0,10.1,0.0,89.4,53.6,89.4]}</v>
      </c>
    </row>
    <row r="164" spans="1:7" x14ac:dyDescent="0.3">
      <c r="A164" s="1" t="str">
        <f>CONCATENATE("{", $E$17,",   ""t"":", TEXT(ent_line!$E164,"0.0"), """,  ", $E$18,",  ",$E$19,",  ",$E$20,",   ""data"":[")</f>
        <v>{"type":"plts",   "t":13.6",  "gid":"16",  "tid":"23",  "pid":"123",   "data":[</v>
      </c>
      <c r="B164" s="1" t="s">
        <v>128</v>
      </c>
      <c r="G164" s="1" t="str">
        <f>CONCATENATE($A164,  ent_line!BK164,$G$22, ",", ent_diag!BK164,$G$22, ",", ent_accel!BK164,$G$22, ",", ent_circle!BK164, ",", $G$22,ent_poly!BK164,$C164,$B164)</f>
        <v>{"type":"plts",   "t":13.6",  "gid":"16",  "tid":"23",  "pid":"123",   "data":[132.4,150.0,5.0,9.0,0.0,122.4,0.0,122.4,116.0,91.2,5.0,9.0,0.0,122.4,30.0,122.4,130.5,79.6,5.0,20.4,0.0,139.1,30.0,139.1,12.9,122.8,5.0,9.4,0.0,128.2,-115.2,128.2,251.6,28.3,5.0,10.6,0.0,90.2,55.4,90.2]}</v>
      </c>
    </row>
    <row r="165" spans="1:7" x14ac:dyDescent="0.3">
      <c r="A165" s="1" t="str">
        <f>CONCATENATE("{", $E$17,",   ""t"":", TEXT(ent_line!$E165,"0.0"), """,  ", $E$18,",  ",$E$19,",  ",$E$20,",   ""data"":[")</f>
        <v>{"type":"plts",   "t":13.7",  "gid":"16",  "tid":"23",  "pid":"123",   "data":[</v>
      </c>
      <c r="B165" s="1" t="s">
        <v>128</v>
      </c>
      <c r="G165" s="1" t="str">
        <f>CONCATENATE($A165,  ent_line!BK165,$G$22, ",", ent_diag!BK165,$G$22, ",", ent_accel!BK165,$G$22, ",", ent_circle!BK165, ",", $G$22,ent_poly!BK165,$C165,$B165)</f>
        <v>{"type":"plts",   "t":13.7",  "gid":"16",  "tid":"23",  "pid":"123",   "data":[133.3,150.0,5.0,9.0,0.0,123.3,0.0,123.3,116.8,91.6,5.0,9.0,0.0,123.3,30.0,123.3,132.3,80.6,5.0,20.6,0.0,141.2,30.0,141.2,12.5,121.9,5.0,9.4,0.0,129.1,-113.4,129.1,252.2,29.2,5.0,11.0,0.0,91.1,56.9,91.1]}</v>
      </c>
    </row>
    <row r="166" spans="1:7" x14ac:dyDescent="0.3">
      <c r="A166" s="1" t="str">
        <f>CONCATENATE("{", $E$17,",   ""t"":", TEXT(ent_line!$E166,"0.0"), """,  ", $E$18,",  ",$E$19,",  ",$E$20,",   ""data"":[")</f>
        <v>{"type":"plts",   "t":13.8",  "gid":"16",  "tid":"23",  "pid":"123",   "data":[</v>
      </c>
      <c r="B166" s="1" t="s">
        <v>128</v>
      </c>
      <c r="G166" s="1" t="str">
        <f>CONCATENATE($A166,  ent_line!BK166,$G$22, ",", ent_diag!BK166,$G$22, ",", ent_accel!BK166,$G$22, ",", ent_circle!BK166, ",", $G$22,ent_poly!BK166,$C166,$B166)</f>
        <v>{"type":"plts",   "t":13.8",  "gid":"16",  "tid":"23",  "pid":"123",   "data":[134.2,150.0,5.0,9.0,0.0,124.2,0.0,124.2,117.6,92.1,5.0,9.0,0.0,124.2,30.0,124.2,134.1,81.6,5.0,20.7,0.0,143.2,30.0,143.2,12.1,121.0,5.0,9.4,0.0,130.1,-111.6,130.1,252.8,30.2,5.0,11.4,0.0,92.1,58.3,92.1]}</v>
      </c>
    </row>
    <row r="167" spans="1:7" x14ac:dyDescent="0.3">
      <c r="A167" s="1" t="str">
        <f>CONCATENATE("{", $E$17,",   ""t"":", TEXT(ent_line!$E167,"0.0"), """,  ", $E$18,",  ",$E$19,",  ",$E$20,",   ""data"":[")</f>
        <v>{"type":"plts",   "t":13.9",  "gid":"16",  "tid":"23",  "pid":"123",   "data":[</v>
      </c>
      <c r="B167" s="1" t="s">
        <v>128</v>
      </c>
      <c r="G167" s="1" t="str">
        <f>CONCATENATE($A167,  ent_line!BK167,$G$22, ",", ent_diag!BK167,$G$22, ",", ent_accel!BK167,$G$22, ",", ent_circle!BK167, ",", $G$22,ent_poly!BK167,$C167,$B167)</f>
        <v>{"type":"plts",   "t":13.9",  "gid":"16",  "tid":"23",  "pid":"123",   "data":[135.1,150.0,5.0,9.0,0.0,125.1,0.0,125.1,118.3,92.5,5.0,9.0,0.0,125.1,30.0,125.1,135.9,82.7,5.0,20.9,0.0,145.3,30.0,145.3,11.8,120.2,5.0,9.4,0.0,131.0,-109.8,131.0,253.4,31.2,5.0,11.8,0.0,93.1,59.4,93.1]}</v>
      </c>
    </row>
    <row r="168" spans="1:7" x14ac:dyDescent="0.3">
      <c r="A168" s="1" t="str">
        <f>CONCATENATE("{", $E$17,",   ""t"":", TEXT(ent_line!$E168,"0.0"), """,  ", $E$18,",  ",$E$19,",  ",$E$20,",   ""data"":[")</f>
        <v>{"type":"plts",   "t":14.0",  "gid":"16",  "tid":"23",  "pid":"123",   "data":[</v>
      </c>
      <c r="B168" s="1" t="s">
        <v>128</v>
      </c>
      <c r="G168" s="1" t="str">
        <f>CONCATENATE($A168,  ent_line!BK168,$G$22, ",", ent_diag!BK168,$G$22, ",", ent_accel!BK168,$G$22, ",", ent_circle!BK168, ",", $G$22,ent_poly!BK168,$C168,$B168)</f>
        <v>{"type":"plts",   "t":14.0",  "gid":"16",  "tid":"23",  "pid":"123",   "data":[136.0,150.0,5.0,9.0,0.0,126.0,0.0,126.0,119.1,93.0,5.0,9.0,0.0,126.0,30.0,126.0,137.7,83.7,5.0,21.0,0.0,147.4,30.0,147.4,11.5,119.3,5.0,9.4,0.0,131.9,-108.0,131.9,254.0,32.2,5.0,12.2,0.0,94.1,60.4,94.1]}</v>
      </c>
    </row>
    <row r="169" spans="1:7" x14ac:dyDescent="0.3">
      <c r="A169" s="1" t="str">
        <f>CONCATENATE("{", $E$17,",   ""t"":", TEXT(ent_line!$E169,"0.0"), """,  ", $E$18,",  ",$E$19,",  ",$E$20,",   ""data"":[")</f>
        <v>{"type":"plts",   "t":14.1",  "gid":"16",  "tid":"23",  "pid":"123",   "data":[</v>
      </c>
      <c r="B169" s="1" t="s">
        <v>128</v>
      </c>
      <c r="G169" s="1" t="str">
        <f>CONCATENATE($A169,  ent_line!BK169,$G$22, ",", ent_diag!BK169,$G$22, ",", ent_accel!BK169,$G$22, ",", ent_circle!BK169, ",", $G$22,ent_poly!BK169,$C169,$B169)</f>
        <v>{"type":"plts",   "t":14.1",  "gid":"16",  "tid":"23",  "pid":"123",   "data":[136.9,150.0,5.0,9.0,0.0,126.9,0.0,126.9,119.9,93.4,5.0,9.0,0.0,126.9,30.0,126.9,139.5,84.8,5.0,21.2,0.0,149.5,30.0,149.5,11.2,118.4,5.0,9.4,0.0,132.9,-106.2,132.9,254.6,33.3,5.0,12.5,0.0,95.2,61.3,95.2]}</v>
      </c>
    </row>
    <row r="170" spans="1:7" x14ac:dyDescent="0.3">
      <c r="A170" s="1" t="str">
        <f>CONCATENATE("{", $E$17,",   ""t"":", TEXT(ent_line!$E170,"0.0"), """,  ", $E$18,",  ",$E$19,",  ",$E$20,",   ""data"":[")</f>
        <v>{"type":"plts",   "t":14.2",  "gid":"16",  "tid":"23",  "pid":"123",   "data":[</v>
      </c>
      <c r="B170" s="1" t="s">
        <v>128</v>
      </c>
      <c r="G170" s="1" t="str">
        <f>CONCATENATE($A170,  ent_line!BK170,$G$22, ",", ent_diag!BK170,$G$22, ",", ent_accel!BK170,$G$22, ",", ent_circle!BK170, ",", $G$22,ent_poly!BK170,$C170,$B170)</f>
        <v>{"type":"plts",   "t":14.2",  "gid":"16",  "tid":"23",  "pid":"123",   "data":[137.8,150.0,5.0,9.0,0.0,127.8,0.0,127.8,120.7,93.9,5.0,9.0,0.0,127.8,30.0,127.8,141.3,85.8,5.0,21.3,0.0,151.7,30.0,151.7,10.9,117.5,5.0,9.4,0.0,133.8,-104.4,133.8,255.2,34.4,5.0,12.8,0.0,96.3,62.0,96.3]}</v>
      </c>
    </row>
    <row r="171" spans="1:7" x14ac:dyDescent="0.3">
      <c r="A171" s="1" t="str">
        <f>CONCATENATE("{", $E$17,",   ""t"":", TEXT(ent_line!$E171,"0.0"), """,  ", $E$18,",  ",$E$19,",  ",$E$20,",   ""data"":[")</f>
        <v>{"type":"plts",   "t":14.3",  "gid":"16",  "tid":"23",  "pid":"123",   "data":[</v>
      </c>
      <c r="B171" s="1" t="s">
        <v>128</v>
      </c>
      <c r="G171" s="1" t="str">
        <f>CONCATENATE($A171,  ent_line!BK171,$G$22, ",", ent_diag!BK171,$G$22, ",", ent_accel!BK171,$G$22, ",", ent_circle!BK171, ",", $G$22,ent_poly!BK171,$C171,$B171)</f>
        <v>{"type":"plts",   "t":14.3",  "gid":"16",  "tid":"23",  "pid":"123",   "data":[138.7,150.0,5.0,9.0,0.0,128.7,0.0,128.7,121.5,94.3,5.0,9.0,0.0,128.7,30.0,128.7,143.2,86.9,5.0,21.5,0.0,153.8,30.0,153.8,10.7,116.5,5.0,9.4,0.0,134.8,-102.6,134.8,255.8,35.5,5.0,13.0,0.0,97.4,62.6,97.4]}</v>
      </c>
    </row>
    <row r="172" spans="1:7" x14ac:dyDescent="0.3">
      <c r="A172" s="1" t="str">
        <f>CONCATENATE("{", $E$17,",   ""t"":", TEXT(ent_line!$E172,"0.0"), """,  ", $E$18,",  ",$E$19,",  ",$E$20,",   ""data"":[")</f>
        <v>{"type":"plts",   "t":14.4",  "gid":"16",  "tid":"23",  "pid":"123",   "data":[</v>
      </c>
      <c r="B172" s="1" t="s">
        <v>128</v>
      </c>
      <c r="G172" s="1" t="str">
        <f>CONCATENATE($A172,  ent_line!BK172,$G$22, ",", ent_diag!BK172,$G$22, ",", ent_accel!BK172,$G$22, ",", ent_circle!BK172, ",", $G$22,ent_poly!BK172,$C172,$B172)</f>
        <v>{"type":"plts",   "t":14.4",  "gid":"16",  "tid":"23",  "pid":"123",   "data":[139.6,150.0,5.0,9.0,0.0,129.6,0.0,129.6,122.2,94.8,5.0,9.0,0.0,129.6,30.0,129.6,145.1,88.0,5.0,21.6,0.0,156.0,30.0,156.0,10.5,115.6,5.0,9.4,0.0,135.7,-100.8,135.7,256.4,36.7,5.0,13.3,0.0,98.6,63.1,98.6]}</v>
      </c>
    </row>
    <row r="173" spans="1:7" x14ac:dyDescent="0.3">
      <c r="A173" s="1" t="str">
        <f>CONCATENATE("{", $E$17,",   ""t"":", TEXT(ent_line!$E173,"0.0"), """,  ", $E$18,",  ",$E$19,",  ",$E$20,",   ""data"":[")</f>
        <v>{"type":"plts",   "t":14.5",  "gid":"16",  "tid":"23",  "pid":"123",   "data":[</v>
      </c>
      <c r="B173" s="1" t="s">
        <v>128</v>
      </c>
      <c r="G173" s="1" t="str">
        <f>CONCATENATE($A173,  ent_line!BK173,$G$22, ",", ent_diag!BK173,$G$22, ",", ent_accel!BK173,$G$22, ",", ent_circle!BK173, ",", $G$22,ent_poly!BK173,$C173,$B173)</f>
        <v>{"type":"plts",   "t":14.5",  "gid":"16",  "tid":"23",  "pid":"123",   "data":[140.5,150.0,5.0,9.0,0.0,130.5,0.0,130.5,123.0,95.2,5.0,9.0,0.0,130.5,30.0,130.5,146.9,89.1,5.0,21.8,0.0,158.1,30.0,158.1,10.4,114.7,5.0,9.4,0.0,136.7,-99.0,136.7,257.0,37.9,5.0,13.5,0.0,99.8,63.5,99.8]}</v>
      </c>
    </row>
    <row r="174" spans="1:7" x14ac:dyDescent="0.3">
      <c r="A174" s="1" t="str">
        <f>CONCATENATE("{", $E$17,",   ""t"":", TEXT(ent_line!$E174,"0.0"), """,  ", $E$18,",  ",$E$19,",  ",$E$20,",   ""data"":[")</f>
        <v>{"type":"plts",   "t":14.6",  "gid":"16",  "tid":"23",  "pid":"123",   "data":[</v>
      </c>
      <c r="B174" s="1" t="s">
        <v>128</v>
      </c>
      <c r="G174" s="1" t="str">
        <f>CONCATENATE($A174,  ent_line!BK174,$G$22, ",", ent_diag!BK174,$G$22, ",", ent_accel!BK174,$G$22, ",", ent_circle!BK174, ",", $G$22,ent_poly!BK174,$C174,$B174)</f>
        <v>{"type":"plts",   "t":14.6",  "gid":"16",  "tid":"23",  "pid":"123",   "data":[141.4,150.0,5.0,9.0,0.0,131.4,0.0,131.4,123.8,95.7,5.0,9.0,0.0,131.4,30.0,131.4,148.8,90.2,5.0,21.9,0.0,160.3,30.0,160.3,10.2,113.8,5.0,9.4,0.0,137.6,-97.2,137.6,257.6,39.1,5.0,13.6,0.0,101.0,63.8,101.0]}</v>
      </c>
    </row>
    <row r="175" spans="1:7" x14ac:dyDescent="0.3">
      <c r="A175" s="1" t="str">
        <f>CONCATENATE("{", $E$17,",   ""t"":", TEXT(ent_line!$E175,"0.0"), """,  ", $E$18,",  ",$E$19,",  ",$E$20,",   ""data"":[")</f>
        <v>{"type":"plts",   "t":14.7",  "gid":"16",  "tid":"23",  "pid":"123",   "data":[</v>
      </c>
      <c r="B175" s="1" t="s">
        <v>128</v>
      </c>
      <c r="G175" s="1" t="str">
        <f>CONCATENATE($A175,  ent_line!BK175,$G$22, ",", ent_diag!BK175,$G$22, ",", ent_accel!BK175,$G$22, ",", ent_circle!BK175, ",", $G$22,ent_poly!BK175,$C175,$B175)</f>
        <v>{"type":"plts",   "t":14.7",  "gid":"16",  "tid":"23",  "pid":"123",   "data":[142.3,150.0,5.0,9.0,0.0,132.3,0.0,132.3,124.6,96.1,5.0,9.0,0.0,132.3,30.0,132.3,150.7,91.3,5.0,22.1,0.0,162.5,30.0,162.5,10.1,112.8,5.0,9.4,0.0,138.5,-95.4,138.5,258.2,40.3,5.0,13.7,0.0,102.2,64.0,102.2]}</v>
      </c>
    </row>
    <row r="176" spans="1:7" x14ac:dyDescent="0.3">
      <c r="A176" s="1" t="str">
        <f>CONCATENATE("{", $E$17,",   ""t"":", TEXT(ent_line!$E176,"0.0"), """,  ", $E$18,",  ",$E$19,",  ",$E$20,",   ""data"":[")</f>
        <v>{"type":"plts",   "t":14.8",  "gid":"16",  "tid":"23",  "pid":"123",   "data":[</v>
      </c>
      <c r="B176" s="1" t="s">
        <v>128</v>
      </c>
      <c r="G176" s="1" t="str">
        <f>CONCATENATE($A176,  ent_line!BK176,$G$22, ",", ent_diag!BK176,$G$22, ",", ent_accel!BK176,$G$22, ",", ent_circle!BK176, ",", $G$22,ent_poly!BK176,$C176,$B176)</f>
        <v>{"type":"plts",   "t":14.8",  "gid":"16",  "tid":"23",  "pid":"123",   "data":[143.2,150.0,5.0,9.0,0.0,133.2,0.0,133.2,125.4,96.6,5.0,9.0,0.0,133.2,30.0,133.2,152.7,92.4,5.0,22.2,0.0,164.7,30.0,164.7,10.1,111.9,5.0,9.4,0.0,139.5,-93.6,139.5,258.8,41.6,5.0,13.7,0.0,103.5,64.1,103.5]}</v>
      </c>
    </row>
    <row r="177" spans="1:7" x14ac:dyDescent="0.3">
      <c r="A177" s="1" t="str">
        <f>CONCATENATE("{", $E$17,",   ""t"":", TEXT(ent_line!$E177,"0.0"), """,  ", $E$18,",  ",$E$19,",  ",$E$20,",   ""data"":[")</f>
        <v>{"type":"plts",   "t":14.9",  "gid":"16",  "tid":"23",  "pid":"123",   "data":[</v>
      </c>
      <c r="B177" s="1" t="s">
        <v>128</v>
      </c>
      <c r="G177" s="1" t="str">
        <f>CONCATENATE($A177,  ent_line!BK177,$G$22, ",", ent_diag!BK177,$G$22, ",", ent_accel!BK177,$G$22, ",", ent_circle!BK177, ",", $G$22,ent_poly!BK177,$C177,$B177)</f>
        <v>{"type":"plts",   "t":14.9",  "gid":"16",  "tid":"23",  "pid":"123",   "data":[144.1,150.0,5.0,9.0,0.0,134.1,0.0,134.1,126.1,97.0,5.0,9.0,0.0,134.1,30.0,134.1,154.6,93.5,5.0,22.4,0.0,167.0,30.0,167.0,10.0,110.9,5.0,9.4,0.0,140.4,-91.8,140.4,259.4,42.8,5.0,13.7,0.0,104.7,64.1,104.7]}</v>
      </c>
    </row>
    <row r="178" spans="1:7" x14ac:dyDescent="0.3">
      <c r="A178" s="1" t="str">
        <f>CONCATENATE("{", $E$17,",   ""t"":", TEXT(ent_line!$E178,"0.0"), """,  ", $E$18,",  ",$E$19,",  ",$E$20,",   ""data"":[")</f>
        <v>{"type":"plts",   "t":15.0",  "gid":"16",  "tid":"23",  "pid":"123",   "data":[</v>
      </c>
      <c r="B178" s="1" t="s">
        <v>128</v>
      </c>
      <c r="G178" s="1" t="str">
        <f>CONCATENATE($A178,  ent_line!BK178,$G$22, ",", ent_diag!BK178,$G$22, ",", ent_accel!BK178,$G$22, ",", ent_circle!BK178, ",", $G$22,ent_poly!BK178,$C178,$B178)</f>
        <v>{"type":"plts",   "t":15.0",  "gid":"16",  "tid":"23",  "pid":"123",   "data":[145.0,150.0,5.0,9.0,0.0,135.0,0.0,135.0,126.9,97.5,5.0,9.0,0.0,135.0,30.0,135.0,156.5,94.6,5.0,22.5,0.0,169.2,30.0,169.2,10.0,110.0,5.0,9.4,0.0,141.4,-90.0,141.4,260.0,44.0,5.0,13.7,0.0,105.9,64.0,105.9]}</v>
      </c>
    </row>
    <row r="179" spans="1:7" x14ac:dyDescent="0.3">
      <c r="A179" s="1" t="str">
        <f>CONCATENATE("{", $E$17,",   ""t"":", TEXT(ent_line!$E179,"0.0"), """,  ", $E$18,",  ",$E$19,",  ",$E$20,",   ""data"":[")</f>
        <v>{"type":"plts",   "t":15.1",  "gid":"16",  "tid":"23",  "pid":"123",   "data":[</v>
      </c>
      <c r="B179" s="1" t="s">
        <v>128</v>
      </c>
      <c r="G179" s="1" t="str">
        <f>CONCATENATE($A179,  ent_line!BK179,$G$22, ",", ent_diag!BK179,$G$22, ",", ent_accel!BK179,$G$22, ",", ent_circle!BK179, ",", $G$22,ent_poly!BK179,$C179,$B179)</f>
        <v>{"type":"plts",   "t":15.1",  "gid":"16",  "tid":"23",  "pid":"123",   "data":[145.9,150.0,5.0,9.0,0.0,135.9,0.0,135.9,127.7,97.9,5.0,9.0,0.0,135.9,30.0,135.9,158.5,95.7,5.0,22.7,0.0,171.5,30.0,171.5,10.0,109.1,5.0,9.4,0.0,142.3,-88.2,142.3,260.6,45.3,5.0,13.6,0.0,107.2,63.8,107.2]}</v>
      </c>
    </row>
    <row r="180" spans="1:7" x14ac:dyDescent="0.3">
      <c r="A180" s="1" t="str">
        <f>CONCATENATE("{", $E$17,",   ""t"":", TEXT(ent_line!$E180,"0.0"), """,  ", $E$18,",  ",$E$19,",  ",$E$20,",   ""data"":[")</f>
        <v>{"type":"plts",   "t":15.2",  "gid":"16",  "tid":"23",  "pid":"123",   "data":[</v>
      </c>
      <c r="B180" s="1" t="s">
        <v>128</v>
      </c>
      <c r="G180" s="1" t="str">
        <f>CONCATENATE($A180,  ent_line!BK180,$G$22, ",", ent_diag!BK180,$G$22, ",", ent_accel!BK180,$G$22, ",", ent_circle!BK180, ",", $G$22,ent_poly!BK180,$C180,$B180)</f>
        <v>{"type":"plts",   "t":15.2",  "gid":"16",  "tid":"23",  "pid":"123",   "data":[146.8,150.0,5.0,9.0,0.0,136.8,0.0,136.8,128.5,98.4,5.0,9.0,0.0,136.8,30.0,136.8,160.5,96.9,5.0,22.8,0.0,173.7,30.0,173.7,10.1,108.1,5.0,9.4,0.0,143.3,-86.4,143.3,261.2,46.5,5.0,13.4,0.0,108.4,63.5,108.4]}</v>
      </c>
    </row>
    <row r="181" spans="1:7" x14ac:dyDescent="0.3">
      <c r="A181" s="1" t="str">
        <f>CONCATENATE("{", $E$17,",   ""t"":", TEXT(ent_line!$E181,"0.0"), """,  ", $E$18,",  ",$E$19,",  ",$E$20,",   ""data"":[")</f>
        <v>{"type":"plts",   "t":15.3",  "gid":"16",  "tid":"23",  "pid":"123",   "data":[</v>
      </c>
      <c r="B181" s="1" t="s">
        <v>128</v>
      </c>
      <c r="G181" s="1" t="str">
        <f>CONCATENATE($A181,  ent_line!BK181,$G$22, ",", ent_diag!BK181,$G$22, ",", ent_accel!BK181,$G$22, ",", ent_circle!BK181, ",", $G$22,ent_poly!BK181,$C181,$B181)</f>
        <v>{"type":"plts",   "t":15.3",  "gid":"16",  "tid":"23",  "pid":"123",   "data":[147.7,150.0,5.0,9.0,0.0,137.7,0.0,137.7,129.3,98.8,5.0,9.0,0.0,137.7,30.0,137.7,162.4,98.0,5.0,23.0,0.0,176.0,30.0,176.0,10.1,107.2,5.0,9.4,0.0,144.2,-84.6,144.2,261.8,47.7,5.0,13.2,0.0,109.6,63.1,109.6]}</v>
      </c>
    </row>
    <row r="182" spans="1:7" x14ac:dyDescent="0.3">
      <c r="A182" s="1" t="str">
        <f>CONCATENATE("{", $E$17,",   ""t"":", TEXT(ent_line!$E182,"0.0"), """,  ", $E$18,",  ",$E$19,",  ",$E$20,",   ""data"":[")</f>
        <v>{"type":"plts",   "t":15.4",  "gid":"16",  "tid":"23",  "pid":"123",   "data":[</v>
      </c>
      <c r="B182" s="1" t="s">
        <v>128</v>
      </c>
      <c r="G182" s="1" t="str">
        <f>CONCATENATE($A182,  ent_line!BK182,$G$22, ",", ent_diag!BK182,$G$22, ",", ent_accel!BK182,$G$22, ",", ent_circle!BK182, ",", $G$22,ent_poly!BK182,$C182,$B182)</f>
        <v>{"type":"plts",   "t":15.4",  "gid":"16",  "tid":"23",  "pid":"123",   "data":[148.6,150.0,5.0,9.0,0.0,138.6,0.0,138.6,130.0,99.3,5.0,9.0,0.0,138.6,30.0,138.6,164.4,99.2,5.0,23.1,0.0,178.3,30.0,178.3,10.2,106.2,5.0,9.4,0.0,145.1,-82.8,145.1,262.4,48.8,5.0,13.0,0.0,110.7,62.5,110.7]}</v>
      </c>
    </row>
    <row r="183" spans="1:7" x14ac:dyDescent="0.3">
      <c r="A183" s="1" t="str">
        <f>CONCATENATE("{", $E$17,",   ""t"":", TEXT(ent_line!$E183,"0.0"), """,  ", $E$18,",  ",$E$19,",  ",$E$20,",   ""data"":[")</f>
        <v>{"type":"plts",   "t":15.5",  "gid":"16",  "tid":"23",  "pid":"123",   "data":[</v>
      </c>
      <c r="B183" s="1" t="s">
        <v>128</v>
      </c>
      <c r="G183" s="1" t="str">
        <f>CONCATENATE($A183,  ent_line!BK183,$G$22, ",", ent_diag!BK183,$G$22, ",", ent_accel!BK183,$G$22, ",", ent_circle!BK183, ",", $G$22,ent_poly!BK183,$C183,$B183)</f>
        <v>{"type":"plts",   "t":15.5",  "gid":"16",  "tid":"23",  "pid":"123",   "data":[149.5,150.0,5.0,9.0,0.0,139.5,0.0,139.5,130.8,99.7,5.0,9.0,0.0,139.5,30.0,139.5,166.4,100.3,5.0,23.3,0.0,180.7,30.0,180.7,10.4,105.3,5.0,9.4,0.0,146.1,-81.0,146.1,263.0,50.0,5.0,12.7,0.0,111.9,61.8,111.9]}</v>
      </c>
    </row>
    <row r="184" spans="1:7" x14ac:dyDescent="0.3">
      <c r="A184" s="1" t="str">
        <f>CONCATENATE("{", $E$17,",   ""t"":", TEXT(ent_line!$E184,"0.0"), """,  ", $E$18,",  ",$E$19,",  ",$E$20,",   ""data"":[")</f>
        <v>{"type":"plts",   "t":15.6",  "gid":"16",  "tid":"23",  "pid":"123",   "data":[</v>
      </c>
      <c r="B184" s="1" t="s">
        <v>128</v>
      </c>
      <c r="G184" s="1" t="str">
        <f>CONCATENATE($A184,  ent_line!BK184,$G$22, ",", ent_diag!BK184,$G$22, ",", ent_accel!BK184,$G$22, ",", ent_circle!BK184, ",", $G$22,ent_poly!BK184,$C184,$B184)</f>
        <v>{"type":"plts",   "t":15.6",  "gid":"16",  "tid":"23",  "pid":"123",   "data":[150.4,150.0,5.0,9.0,0.0,140.4,0.0,140.4,131.6,100.2,5.0,9.0,0.0,140.4,30.0,140.4,168.5,101.5,5.0,23.4,0.0,183.0,30.0,183.0,10.5,104.4,5.0,9.4,0.0,147.0,-79.2,147.0,263.6,51.1,5.0,12.4,0.0,113.0,61.0,113.0]}</v>
      </c>
    </row>
    <row r="185" spans="1:7" x14ac:dyDescent="0.3">
      <c r="A185" s="1" t="str">
        <f>CONCATENATE("{", $E$17,",   ""t"":", TEXT(ent_line!$E185,"0.0"), """,  ", $E$18,",  ",$E$19,",  ",$E$20,",   ""data"":[")</f>
        <v>{"type":"plts",   "t":15.7",  "gid":"16",  "tid":"23",  "pid":"123",   "data":[</v>
      </c>
      <c r="B185" s="1" t="s">
        <v>128</v>
      </c>
      <c r="G185" s="1" t="str">
        <f>CONCATENATE($A185,  ent_line!BK185,$G$22, ",", ent_diag!BK185,$G$22, ",", ent_accel!BK185,$G$22, ",", ent_circle!BK185, ",", $G$22,ent_poly!BK185,$C185,$B185)</f>
        <v>{"type":"plts",   "t":15.7",  "gid":"16",  "tid":"23",  "pid":"123",   "data":[151.3,150.0,5.0,9.0,0.0,141.3,0.0,141.3,132.4,100.7,5.0,9.0,0.0,141.3,30.0,141.3,170.5,102.7,5.0,23.6,0.0,185.3,30.0,185.3,10.7,103.5,5.0,9.4,0.0,148.0,-77.4,148.0,264.2,52.1,5.0,12.0,0.0,114.0,60.0,114.0]}</v>
      </c>
    </row>
    <row r="186" spans="1:7" x14ac:dyDescent="0.3">
      <c r="A186" s="1" t="str">
        <f>CONCATENATE("{", $E$17,",   ""t"":", TEXT(ent_line!$E186,"0.0"), """,  ", $E$18,",  ",$E$19,",  ",$E$20,",   ""data"":[")</f>
        <v>{"type":"plts",   "t":15.8",  "gid":"16",  "tid":"23",  "pid":"123",   "data":[</v>
      </c>
      <c r="B186" s="1" t="s">
        <v>128</v>
      </c>
      <c r="G186" s="1" t="str">
        <f>CONCATENATE($A186,  ent_line!BK186,$G$22, ",", ent_diag!BK186,$G$22, ",", ent_accel!BK186,$G$22, ",", ent_circle!BK186, ",", $G$22,ent_poly!BK186,$C186,$B186)</f>
        <v>{"type":"plts",   "t":15.8",  "gid":"16",  "tid":"23",  "pid":"123",   "data":[152.2,150.0,5.0,9.0,0.0,142.2,0.0,142.2,133.1,101.1,5.0,9.0,0.0,142.2,30.0,142.2,172.6,103.9,5.0,23.7,0.0,187.7,30.0,187.7,10.9,102.5,5.0,9.4,0.0,148.9,-75.6,148.9,264.8,53.2,5.0,11.6,0.0,115.0,58.7,115.0]}</v>
      </c>
    </row>
    <row r="187" spans="1:7" x14ac:dyDescent="0.3">
      <c r="A187" s="1" t="str">
        <f>CONCATENATE("{", $E$17,",   ""t"":", TEXT(ent_line!$E187,"0.0"), """,  ", $E$18,",  ",$E$19,",  ",$E$20,",   ""data"":[")</f>
        <v>{"type":"plts",   "t":15.9",  "gid":"16",  "tid":"23",  "pid":"123",   "data":[</v>
      </c>
      <c r="B187" s="1" t="s">
        <v>128</v>
      </c>
      <c r="G187" s="1" t="str">
        <f>CONCATENATE($A187,  ent_line!BK187,$G$22, ",", ent_diag!BK187,$G$22, ",", ent_accel!BK187,$G$22, ",", ent_circle!BK187, ",", $G$22,ent_poly!BK187,$C187,$B187)</f>
        <v>{"type":"plts",   "t":15.9",  "gid":"16",  "tid":"23",  "pid":"123",   "data":[153.1,150.0,5.0,9.0,0.0,143.1,0.0,143.1,133.9,101.6,5.0,9.0,0.0,143.1,30.0,143.1,174.6,105.0,5.0,23.9,0.0,190.1,30.0,190.1,11.2,101.6,5.0,9.4,0.0,149.8,-73.8,149.8,265.4,54.1,5.0,11.1,0.0,116.0,57.3,116.0]}</v>
      </c>
    </row>
    <row r="188" spans="1:7" x14ac:dyDescent="0.3">
      <c r="A188" s="1" t="str">
        <f>CONCATENATE("{", $E$17,",   ""t"":", TEXT(ent_line!$E188,"0.0"), """,  ", $E$18,",  ",$E$19,",  ",$E$20,",   ""data"":[")</f>
        <v>{"type":"plts",   "t":16.0",  "gid":"16",  "tid":"23",  "pid":"123",   "data":[</v>
      </c>
      <c r="B188" s="1" t="s">
        <v>128</v>
      </c>
      <c r="G188" s="1" t="str">
        <f>CONCATENATE($A188,  ent_line!BK188,$G$22, ",", ent_diag!BK188,$G$22, ",", ent_accel!BK188,$G$22, ",", ent_circle!BK188, ",", $G$22,ent_poly!BK188,$C188,$B188)</f>
        <v>{"type":"plts",   "t":16.0",  "gid":"16",  "tid":"23",  "pid":"123",   "data":[154.0,150.0,5.0,9.0,0.0,144.0,0.0,144.0,134.7,102.0,5.0,9.0,0.0,144.0,30.0,144.0,176.7,106.2,5.0,24.0,0.0,192.5,30.0,192.5,11.5,100.7,5.0,9.4,0.0,150.8,-72.0,150.8,266.0,55.0,5.0,10.6,0.0,116.9,55.5,116.9]}</v>
      </c>
    </row>
    <row r="189" spans="1:7" x14ac:dyDescent="0.3">
      <c r="A189" s="1" t="str">
        <f>CONCATENATE("{", $E$17,",   ""t"":", TEXT(ent_line!$E189,"0.0"), """,  ", $E$18,",  ",$E$19,",  ",$E$20,",   ""data"":[")</f>
        <v>{"type":"plts",   "t":16.1",  "gid":"16",  "tid":"23",  "pid":"123",   "data":[</v>
      </c>
      <c r="B189" s="1" t="s">
        <v>128</v>
      </c>
      <c r="G189" s="1" t="str">
        <f>CONCATENATE($A189,  ent_line!BK189,$G$22, ",", ent_diag!BK189,$G$22, ",", ent_accel!BK189,$G$22, ",", ent_circle!BK189, ",", $G$22,ent_poly!BK189,$C189,$B189)</f>
        <v>{"type":"plts",   "t":16.1",  "gid":"16",  "tid":"23",  "pid":"123",   "data":[154.9,150.0,5.0,9.0,0.0,144.9,0.0,144.9,135.5,102.5,5.0,9.0,0.0,144.9,30.0,144.9,178.8,107.4,5.0,24.2,0.0,194.9,30.0,194.9,11.8,99.8,5.0,9.4,0.0,151.7,-70.2,151.7,266.6,55.9,5.0,10.1,0.0,117.8,53.4,117.8]}</v>
      </c>
    </row>
    <row r="190" spans="1:7" x14ac:dyDescent="0.3">
      <c r="A190" s="1" t="str">
        <f>CONCATENATE("{", $E$17,",   ""t"":", TEXT(ent_line!$E190,"0.0"), """,  ", $E$18,",  ",$E$19,",  ",$E$20,",   ""data"":[")</f>
        <v>{"type":"plts",   "t":16.2",  "gid":"16",  "tid":"23",  "pid":"123",   "data":[</v>
      </c>
      <c r="B190" s="1" t="s">
        <v>128</v>
      </c>
      <c r="G190" s="1" t="str">
        <f>CONCATENATE($A190,  ent_line!BK190,$G$22, ",", ent_diag!BK190,$G$22, ",", ent_accel!BK190,$G$22, ",", ent_circle!BK190, ",", $G$22,ent_poly!BK190,$C190,$B190)</f>
        <v>{"type":"plts",   "t":16.2",  "gid":"16",  "tid":"23",  "pid":"123",   "data":[155.8,150.0,5.0,9.0,0.0,145.8,0.0,145.8,136.3,102.9,5.0,9.0,0.0,145.8,30.0,145.8,180.9,108.7,5.0,24.3,0.0,197.3,30.0,197.3,12.1,99.0,5.0,9.4,0.0,152.7,-68.4,152.7,267.2,56.6,5.0,9.5,0.0,118.5,51.0,118.5]}</v>
      </c>
    </row>
    <row r="191" spans="1:7" x14ac:dyDescent="0.3">
      <c r="A191" s="1" t="str">
        <f>CONCATENATE("{", $E$17,",   ""t"":", TEXT(ent_line!$E191,"0.0"), """,  ", $E$18,",  ",$E$19,",  ",$E$20,",   ""data"":[")</f>
        <v>{"type":"plts",   "t":16.3",  "gid":"16",  "tid":"23",  "pid":"123",   "data":[</v>
      </c>
      <c r="B191" s="1" t="s">
        <v>128</v>
      </c>
      <c r="G191" s="1" t="str">
        <f>CONCATENATE($A191,  ent_line!BK191,$G$22, ",", ent_diag!BK191,$G$22, ",", ent_accel!BK191,$G$22, ",", ent_circle!BK191, ",", $G$22,ent_poly!BK191,$C191,$B191)</f>
        <v>{"type":"plts",   "t":16.3",  "gid":"16",  "tid":"23",  "pid":"123",   "data":[156.7,150.0,5.0,9.0,0.0,146.7,0.0,146.7,137.0,103.4,5.0,9.0,0.0,146.7,30.0,146.7,183.0,109.9,5.0,24.5,0.0,199.8,30.0,199.8,12.5,98.1,5.0,9.4,0.0,153.6,-66.6,153.6,267.8,57.3,5.0,9.0,0.0,119.2,48.0,119.2]}</v>
      </c>
    </row>
    <row r="192" spans="1:7" x14ac:dyDescent="0.3">
      <c r="A192" s="1" t="str">
        <f>CONCATENATE("{", $E$17,",   ""t"":", TEXT(ent_line!$E192,"0.0"), """,  ", $E$18,",  ",$E$19,",  ",$E$20,",   ""data"":[")</f>
        <v>{"type":"plts",   "t":16.4",  "gid":"16",  "tid":"23",  "pid":"123",   "data":[</v>
      </c>
      <c r="B192" s="1" t="s">
        <v>128</v>
      </c>
      <c r="G192" s="1" t="str">
        <f>CONCATENATE($A192,  ent_line!BK192,$G$22, ",", ent_diag!BK192,$G$22, ",", ent_accel!BK192,$G$22, ",", ent_circle!BK192, ",", $G$22,ent_poly!BK192,$C192,$B192)</f>
        <v>{"type":"plts",   "t":16.4",  "gid":"16",  "tid":"23",  "pid":"123",   "data":[157.6,150.0,5.0,9.0,0.0,147.6,0.0,147.6,137.8,103.8,5.0,9.0,0.0,147.6,30.0,147.6,185.1,111.1,5.0,24.6,0.0,202.2,30.0,202.2,12.9,97.2,5.0,9.4,0.0,154.6,-64.8,154.6,268.4,58.0,5.0,8.4,0.0,119.9,44.5,119.9]}</v>
      </c>
    </row>
    <row r="193" spans="1:7" x14ac:dyDescent="0.3">
      <c r="A193" s="1" t="str">
        <f>CONCATENATE("{", $E$17,",   ""t"":", TEXT(ent_line!$E193,"0.0"), """,  ", $E$18,",  ",$E$19,",  ",$E$20,",   ""data"":[")</f>
        <v>{"type":"plts",   "t":16.5",  "gid":"16",  "tid":"23",  "pid":"123",   "data":[</v>
      </c>
      <c r="B193" s="1" t="s">
        <v>128</v>
      </c>
      <c r="G193" s="1" t="str">
        <f>CONCATENATE($A193,  ent_line!BK193,$G$22, ",", ent_diag!BK193,$G$22, ",", ent_accel!BK193,$G$22, ",", ent_circle!BK193, ",", $G$22,ent_poly!BK193,$C193,$B193)</f>
        <v>{"type":"plts",   "t":16.5",  "gid":"16",  "tid":"23",  "pid":"123",   "data":[158.5,150.0,5.0,9.0,0.0,148.5,0.0,148.5,138.6,104.3,5.0,9.0,0.0,148.5,30.0,148.5,187.3,112.3,5.0,24.8,0.0,204.7,30.0,204.7,13.3,96.4,5.0,9.4,0.0,155.5,-63.0,155.5,269.0,58.5,5.0,7.9,0.0,120.4,40.3,120.4]}</v>
      </c>
    </row>
    <row r="194" spans="1:7" x14ac:dyDescent="0.3">
      <c r="A194" s="1" t="str">
        <f>CONCATENATE("{", $E$17,",   ""t"":", TEXT(ent_line!$E194,"0.0"), """,  ", $E$18,",  ",$E$19,",  ",$E$20,",   ""data"":[")</f>
        <v>{"type":"plts",   "t":16.6",  "gid":"16",  "tid":"23",  "pid":"123",   "data":[</v>
      </c>
      <c r="B194" s="1" t="s">
        <v>128</v>
      </c>
      <c r="G194" s="1" t="str">
        <f>CONCATENATE($A194,  ent_line!BK194,$G$22, ",", ent_diag!BK194,$G$22, ",", ent_accel!BK194,$G$22, ",", ent_circle!BK194, ",", $G$22,ent_poly!BK194,$C194,$B194)</f>
        <v>{"type":"plts",   "t":16.6",  "gid":"16",  "tid":"23",  "pid":"123",   "data":[159.4,150.0,5.0,9.0,0.0,149.4,0.0,149.4,139.4,104.7,5.0,9.0,0.0,149.4,30.0,149.4,189.4,113.6,5.0,24.9,0.0,207.2,30.0,207.2,13.7,95.5,5.0,9.4,0.0,156.4,-61.2,156.4,269.6,59.0,5.0,7.4,0.0,120.9,35.4,120.9]}</v>
      </c>
    </row>
    <row r="195" spans="1:7" x14ac:dyDescent="0.3">
      <c r="A195" s="1" t="str">
        <f>CONCATENATE("{", $E$17,",   ""t"":", TEXT(ent_line!$E195,"0.0"), """,  ", $E$18,",  ",$E$19,",  ",$E$20,",   ""data"":[")</f>
        <v>{"type":"plts",   "t":16.7",  "gid":"16",  "tid":"23",  "pid":"123",   "data":[</v>
      </c>
      <c r="B195" s="1" t="s">
        <v>128</v>
      </c>
      <c r="G195" s="1" t="str">
        <f>CONCATENATE($A195,  ent_line!BK195,$G$22, ",", ent_diag!BK195,$G$22, ",", ent_accel!BK195,$G$22, ",", ent_circle!BK195, ",", $G$22,ent_poly!BK195,$C195,$B195)</f>
        <v>{"type":"plts",   "t":16.7",  "gid":"16",  "tid":"23",  "pid":"123",   "data":[160.3,150.0,5.0,9.0,0.0,150.3,0.0,150.3,140.2,105.2,5.0,9.0,0.0,150.3,30.0,150.3,191.6,114.8,5.0,25.1,0.0,209.7,30.0,209.7,14.2,94.7,5.0,9.4,0.0,157.4,-59.4,157.4,270.2,59.4,5.0,6.9,0.0,121.3,29.5,121.3]}</v>
      </c>
    </row>
    <row r="196" spans="1:7" x14ac:dyDescent="0.3">
      <c r="A196" s="1" t="str">
        <f>CONCATENATE("{", $E$17,",   ""t"":", TEXT(ent_line!$E196,"0.0"), """,  ", $E$18,",  ",$E$19,",  ",$E$20,",   ""data"":[")</f>
        <v>{"type":"plts",   "t":16.8",  "gid":"16",  "tid":"23",  "pid":"123",   "data":[</v>
      </c>
      <c r="B196" s="1" t="s">
        <v>128</v>
      </c>
      <c r="G196" s="1" t="str">
        <f>CONCATENATE($A196,  ent_line!BK196,$G$22, ",", ent_diag!BK196,$G$22, ",", ent_accel!BK196,$G$22, ",", ent_circle!BK196, ",", $G$22,ent_poly!BK196,$C196,$B196)</f>
        <v>{"type":"plts",   "t":16.8",  "gid":"16",  "tid":"23",  "pid":"123",   "data":[161.2,150.0,5.0,9.0,0.0,151.2,0.0,151.2,140.9,105.6,5.0,9.0,0.0,151.2,30.0,151.2,193.8,116.1,5.0,25.2,0.0,212.2,30.0,212.2,14.7,93.9,5.0,9.4,0.0,158.3,-57.6,158.3,270.8,59.7,5.0,6.5,0.0,121.6,22.7,121.6]}</v>
      </c>
    </row>
    <row r="197" spans="1:7" x14ac:dyDescent="0.3">
      <c r="A197" s="1" t="str">
        <f>CONCATENATE("{", $E$17,",   ""t"":", TEXT(ent_line!$E197,"0.0"), """,  ", $E$18,",  ",$E$19,",  ",$E$20,",   ""data"":[")</f>
        <v>{"type":"plts",   "t":16.9",  "gid":"16",  "tid":"23",  "pid":"123",   "data":[</v>
      </c>
      <c r="B197" s="1" t="s">
        <v>128</v>
      </c>
      <c r="G197" s="1" t="str">
        <f>CONCATENATE($A197,  ent_line!BK197,$G$22, ",", ent_diag!BK197,$G$22, ",", ent_accel!BK197,$G$22, ",", ent_circle!BK197, ",", $G$22,ent_poly!BK197,$C197,$B197)</f>
        <v>{"type":"plts",   "t":16.9",  "gid":"16",  "tid":"23",  "pid":"123",   "data":[162.1,150.0,5.0,9.0,0.0,152.1,0.0,152.1,141.7,106.1,5.0,9.0,0.0,152.1,30.0,152.1,195.9,117.4,5.0,25.4,0.0,214.7,30.0,214.7,15.2,93.1,5.0,9.4,0.0,159.3,-55.8,159.3,271.4,59.9,5.0,6.2,0.0,121.8,15.1,121.8]}</v>
      </c>
    </row>
    <row r="198" spans="1:7" x14ac:dyDescent="0.3">
      <c r="A198" s="1" t="str">
        <f>CONCATENATE("{", $E$17,",   ""t"":", TEXT(ent_line!$E198,"0.0"), """,  ", $E$18,",  ",$E$19,",  ",$E$20,",   ""data"":[")</f>
        <v>{"type":"plts",   "t":17.0",  "gid":"16",  "tid":"23",  "pid":"123",   "data":[</v>
      </c>
      <c r="B198" s="1" t="s">
        <v>128</v>
      </c>
      <c r="G198" s="1" t="str">
        <f>CONCATENATE($A198,  ent_line!BK198,$G$22, ",", ent_diag!BK198,$G$22, ",", ent_accel!BK198,$G$22, ",", ent_circle!BK198, ",", $G$22,ent_poly!BK198,$C198,$B198)</f>
        <v>{"type":"plts",   "t":17.0",  "gid":"16",  "tid":"23",  "pid":"123",   "data":[163.0,150.0,5.0,9.0,0.0,153.0,0.0,153.0,142.5,106.5,5.0,9.0,0.0,153.0,30.0,153.0,198.2,118.6,5.0,25.5,0.0,217.3,30.0,217.3,15.7,92.4,5.0,9.4,0.0,160.2,-54.0,160.2,272.0,60.0,5.0,6.0,0.0,121.9,6.8,121.9]}</v>
      </c>
    </row>
    <row r="199" spans="1:7" x14ac:dyDescent="0.3">
      <c r="A199" s="1" t="str">
        <f>CONCATENATE("{", $E$17,",   ""t"":", TEXT(ent_line!$E199,"0.0"), """,  ", $E$18,",  ",$E$19,",  ",$E$20,",   ""data"":[")</f>
        <v>{"type":"plts",   "t":17.1",  "gid":"16",  "tid":"23",  "pid":"123",   "data":[</v>
      </c>
      <c r="B199" s="1" t="s">
        <v>128</v>
      </c>
      <c r="G199" s="1" t="str">
        <f>CONCATENATE($A199,  ent_line!BK199,$G$22, ",", ent_diag!BK199,$G$22, ",", ent_accel!BK199,$G$22, ",", ent_circle!BK199, ",", $G$22,ent_poly!BK199,$C199,$B199)</f>
        <v>{"type":"plts",   "t":17.1",  "gid":"16",  "tid":"23",  "pid":"123",   "data":[163.9,150.0,5.0,9.0,0.0,153.9,0.0,153.9,143.3,107.0,5.0,9.0,0.0,153.9,30.0,153.9,200.4,119.9,5.0,25.7,0.0,219.8,30.0,219.8,16.3,91.6,5.0,9.4,0.0,161.2,-52.2,161.2,272.6,60.0,5.0,6.0,0.0,121.9,-1.8,121.9]}</v>
      </c>
    </row>
    <row r="200" spans="1:7" x14ac:dyDescent="0.3">
      <c r="A200" s="1" t="str">
        <f>CONCATENATE("{", $E$17,",   ""t"":", TEXT(ent_line!$E200,"0.0"), """,  ", $E$18,",  ",$E$19,",  ",$E$20,",   ""data"":[")</f>
        <v>{"type":"plts",   "t":17.2",  "gid":"16",  "tid":"23",  "pid":"123",   "data":[</v>
      </c>
      <c r="B200" s="1" t="s">
        <v>128</v>
      </c>
      <c r="G200" s="1" t="str">
        <f>CONCATENATE($A200,  ent_line!BK200,$G$22, ",", ent_diag!BK200,$G$22, ",", ent_accel!BK200,$G$22, ",", ent_circle!BK200, ",", $G$22,ent_poly!BK200,$C200,$B200)</f>
        <v>{"type":"plts",   "t":17.2",  "gid":"16",  "tid":"23",  "pid":"123",   "data":[164.8,150.0,5.0,9.0,0.0,154.8,0.0,154.8,144.1,107.4,5.0,9.0,0.0,154.8,30.0,154.8,202.6,121.2,5.0,25.8,0.0,222.4,30.0,222.4,16.9,90.9,5.0,9.4,0.0,162.1,-50.4,162.1,273.2,60.0,5.0,6.1,0.0,122.0,-10.3,122.0]}</v>
      </c>
    </row>
    <row r="201" spans="1:7" x14ac:dyDescent="0.3">
      <c r="A201" s="1" t="str">
        <f>CONCATENATE("{", $E$17,",   ""t"":", TEXT(ent_line!$E201,"0.0"), """,  ", $E$18,",  ",$E$19,",  ",$E$20,",   ""data"":[")</f>
        <v>{"type":"plts",   "t":17.3",  "gid":"16",  "tid":"23",  "pid":"123",   "data":[</v>
      </c>
      <c r="B201" s="1" t="s">
        <v>128</v>
      </c>
      <c r="G201" s="1" t="str">
        <f>CONCATENATE($A201,  ent_line!BK201,$G$22, ",", ent_diag!BK201,$G$22, ",", ent_accel!BK201,$G$22, ",", ent_circle!BK201, ",", $G$22,ent_poly!BK201,$C201,$B201)</f>
        <v>{"type":"plts",   "t":17.3",  "gid":"16",  "tid":"23",  "pid":"123",   "data":[165.7,150.0,5.0,9.0,0.0,155.7,0.0,155.7,144.8,107.9,5.0,9.0,0.0,155.7,30.0,155.7,204.8,122.5,5.0,26.0,0.0,225.0,30.0,225.0,17.5,90.2,5.0,9.4,0.0,163.0,-48.6,163.0,273.8,59.8,5.0,6.3,0.0,122.1,-18.2,122.1]}</v>
      </c>
    </row>
    <row r="202" spans="1:7" x14ac:dyDescent="0.3">
      <c r="A202" s="1" t="str">
        <f>CONCATENATE("{", $E$17,",   ""t"":", TEXT(ent_line!$E202,"0.0"), """,  ", $E$18,",  ",$E$19,",  ",$E$20,",   ""data"":[")</f>
        <v>{"type":"plts",   "t":17.4",  "gid":"16",  "tid":"23",  "pid":"123",   "data":[</v>
      </c>
      <c r="B202" s="1" t="s">
        <v>128</v>
      </c>
      <c r="G202" s="1" t="str">
        <f>CONCATENATE($A202,  ent_line!BK202,$G$22, ",", ent_diag!BK202,$G$22, ",", ent_accel!BK202,$G$22, ",", ent_circle!BK202, ",", $G$22,ent_poly!BK202,$C202,$B202)</f>
        <v>{"type":"plts",   "t":17.4",  "gid":"16",  "tid":"23",  "pid":"123",   "data":[166.6,150.0,5.0,9.0,0.0,156.6,0.0,156.6,145.6,108.3,5.0,9.0,0.0,156.6,30.0,156.6,207.1,123.8,5.0,26.1,0.0,227.6,30.0,227.6,18.1,89.5,5.0,9.4,0.0,164.0,-46.8,164.0,274.4,59.6,5.0,6.6,0.0,122.4,-25.2,122.4]}</v>
      </c>
    </row>
    <row r="203" spans="1:7" x14ac:dyDescent="0.3">
      <c r="A203" s="1" t="str">
        <f>CONCATENATE("{", $E$17,",   ""t"":", TEXT(ent_line!$E203,"0.0"), """,  ", $E$18,",  ",$E$19,",  ",$E$20,",   ""data"":[")</f>
        <v>{"type":"plts",   "t":17.5",  "gid":"16",  "tid":"23",  "pid":"123",   "data":[</v>
      </c>
      <c r="B203" s="1" t="s">
        <v>128</v>
      </c>
      <c r="G203" s="1" t="str">
        <f>CONCATENATE($A203,  ent_line!BK203,$G$22, ",", ent_diag!BK203,$G$22, ",", ent_accel!BK203,$G$22, ",", ent_circle!BK203, ",", $G$22,ent_poly!BK203,$C203,$B203)</f>
        <v>{"type":"plts",   "t":17.5",  "gid":"16",  "tid":"23",  "pid":"123",   "data":[167.5,150.0,5.0,9.0,0.0,157.5,0.0,157.5,146.4,108.8,5.0,9.0,0.0,157.5,30.0,157.5,209.4,125.1,5.0,26.3,0.0,230.2,30.0,230.2,18.8,88.8,5.0,9.4,0.0,164.9,-45.0,164.9,275.0,59.2,5.0,7.0,0.0,122.7,-31.3,122.7]}</v>
      </c>
    </row>
    <row r="204" spans="1:7" x14ac:dyDescent="0.3">
      <c r="A204" s="1" t="str">
        <f>CONCATENATE("{", $E$17,",   ""t"":", TEXT(ent_line!$E204,"0.0"), """,  ", $E$18,",  ",$E$19,",  ",$E$20,",   ""data"":[")</f>
        <v>{"type":"plts",   "t":17.6",  "gid":"16",  "tid":"23",  "pid":"123",   "data":[</v>
      </c>
      <c r="B204" s="1" t="s">
        <v>128</v>
      </c>
      <c r="G204" s="1" t="str">
        <f>CONCATENATE($A204,  ent_line!BK204,$G$22, ",", ent_diag!BK204,$G$22, ",", ent_accel!BK204,$G$22, ",", ent_circle!BK204, ",", $G$22,ent_poly!BK204,$C204,$B204)</f>
        <v>{"type":"plts",   "t":17.6",  "gid":"16",  "tid":"23",  "pid":"123",   "data":[168.4,150.0,5.0,9.0,0.0,158.4,0.0,158.4,147.2,109.2,5.0,9.0,0.0,158.4,30.0,158.4,211.7,126.4,5.0,26.4,0.0,232.8,30.0,232.8,19.5,88.1,5.0,9.4,0.0,165.9,-43.2,165.9,275.6,58.8,5.0,7.5,0.0,123.1,-36.5,123.1]}</v>
      </c>
    </row>
    <row r="205" spans="1:7" x14ac:dyDescent="0.3">
      <c r="A205" s="1" t="str">
        <f>CONCATENATE("{", $E$17,",   ""t"":", TEXT(ent_line!$E205,"0.0"), """,  ", $E$18,",  ",$E$19,",  ",$E$20,",   ""data"":[")</f>
        <v>{"type":"plts",   "t":17.7",  "gid":"16",  "tid":"23",  "pid":"123",   "data":[</v>
      </c>
      <c r="B205" s="1" t="s">
        <v>128</v>
      </c>
      <c r="G205" s="1" t="str">
        <f>CONCATENATE($A205,  ent_line!BK205,$G$22, ",", ent_diag!BK205,$G$22, ",", ent_accel!BK205,$G$22, ",", ent_circle!BK205, ",", $G$22,ent_poly!BK205,$C205,$B205)</f>
        <v>{"type":"plts",   "t":17.7",  "gid":"16",  "tid":"23",  "pid":"123",   "data":[169.3,150.0,5.0,9.0,0.0,159.3,0.0,159.3,148.0,109.7,5.0,9.0,0.0,159.3,30.0,159.3,213.9,127.7,5.0,26.6,0.0,235.5,30.0,235.5,20.2,87.5,5.0,9.4,0.0,166.8,-41.4,166.8,276.2,58.3,5.0,7.9,0.0,123.6,-40.7,123.6]}</v>
      </c>
    </row>
    <row r="206" spans="1:7" x14ac:dyDescent="0.3">
      <c r="A206" s="1" t="str">
        <f>CONCATENATE("{", $E$17,",   ""t"":", TEXT(ent_line!$E206,"0.0"), """,  ", $E$18,",  ",$E$19,",  ",$E$20,",   ""data"":[")</f>
        <v>{"type":"plts",   "t":17.8",  "gid":"16",  "tid":"23",  "pid":"123",   "data":[</v>
      </c>
      <c r="B206" s="1" t="s">
        <v>128</v>
      </c>
      <c r="G206" s="1" t="str">
        <f>CONCATENATE($A206,  ent_line!BK206,$G$22, ",", ent_diag!BK206,$G$22, ",", ent_accel!BK206,$G$22, ",", ent_circle!BK206, ",", $G$22,ent_poly!BK206,$C206,$B206)</f>
        <v>{"type":"plts",   "t":17.8",  "gid":"16",  "tid":"23",  "pid":"123",   "data":[170.2,150.0,5.0,9.0,0.0,160.2,0.0,160.2,148.7,110.1,5.0,9.0,0.0,160.2,30.0,160.2,216.3,129.1,5.0,26.7,0.0,238.2,30.0,238.2,20.9,86.9,5.0,9.4,0.0,167.8,-39.6,167.8,276.8,57.8,5.0,8.4,0.0,124.1,-44.1,124.1]}</v>
      </c>
    </row>
    <row r="207" spans="1:7" x14ac:dyDescent="0.3">
      <c r="A207" s="1" t="str">
        <f>CONCATENATE("{", $E$17,",   ""t"":", TEXT(ent_line!$E207,"0.0"), """,  ", $E$18,",  ",$E$19,",  ",$E$20,",   ""data"":[")</f>
        <v>{"type":"plts",   "t":17.9",  "gid":"16",  "tid":"23",  "pid":"123",   "data":[</v>
      </c>
      <c r="B207" s="1" t="s">
        <v>128</v>
      </c>
      <c r="G207" s="1" t="str">
        <f>CONCATENATE($A207,  ent_line!BK207,$G$22, ",", ent_diag!BK207,$G$22, ",", ent_accel!BK207,$G$22, ",", ent_circle!BK207, ",", $G$22,ent_poly!BK207,$C207,$B207)</f>
        <v>{"type":"plts",   "t":17.9",  "gid":"16",  "tid":"23",  "pid":"123",   "data":[171.1,150.0,5.0,9.0,0.0,161.1,0.0,161.1,149.5,110.6,5.0,9.0,0.0,161.1,30.0,161.1,218.6,130.4,5.0,26.9,0.0,240.8,30.0,240.8,21.6,86.3,5.0,9.4,0.0,168.7,-37.8,168.7,277.4,57.2,5.0,8.8,0.0,124.7,-46.9,124.7]}</v>
      </c>
    </row>
    <row r="208" spans="1:7" x14ac:dyDescent="0.3">
      <c r="A208" s="1" t="str">
        <f>CONCATENATE("{", $E$17,",   ""t"":", TEXT(ent_line!$E208,"0.0"), """,  ", $E$18,",  ",$E$19,",  ",$E$20,",   ""data"":[")</f>
        <v>{"type":"plts",   "t":18.0",  "gid":"16",  "tid":"23",  "pid":"123",   "data":[</v>
      </c>
      <c r="B208" s="1" t="s">
        <v>128</v>
      </c>
      <c r="G208" s="1" t="str">
        <f>CONCATENATE($A208,  ent_line!BK208,$G$22, ",", ent_diag!BK208,$G$22, ",", ent_accel!BK208,$G$22, ",", ent_circle!BK208, ",", $G$22,ent_poly!BK208,$C208,$B208)</f>
        <v>{"type":"plts",   "t":18.0",  "gid":"16",  "tid":"23",  "pid":"123",   "data":[172.0,150.0,5.0,9.0,0.0,162.0,0.0,162.0,150.3,111.0,5.0,9.0,0.0,162.0,30.0,162.0,220.9,131.8,5.0,27.0,0.0,243.5,30.0,243.5,22.4,85.7,5.0,9.4,0.0,169.6,-36.0,169.6,278.0,56.5,5.0,9.1,0.0,125.4,-49.0,125.4]}</v>
      </c>
    </row>
    <row r="209" spans="1:7" x14ac:dyDescent="0.3">
      <c r="A209" s="1" t="str">
        <f>CONCATENATE("{", $E$17,",   ""t"":", TEXT(ent_line!$E209,"0.0"), """,  ", $E$18,",  ",$E$19,",  ",$E$20,",   ""data"":[")</f>
        <v>{"type":"plts",   "t":18.1",  "gid":"16",  "tid":"23",  "pid":"123",   "data":[</v>
      </c>
      <c r="B209" s="1" t="s">
        <v>128</v>
      </c>
      <c r="G209" s="1" t="str">
        <f>CONCATENATE($A209,  ent_line!BK209,$G$22, ",", ent_diag!BK209,$G$22, ",", ent_accel!BK209,$G$22, ",", ent_circle!BK209, ",", $G$22,ent_poly!BK209,$C209,$B209)</f>
        <v>{"type":"plts",   "t":18.1",  "gid":"16",  "tid":"23",  "pid":"123",   "data":[172.9,150.0,5.0,9.0,0.0,162.9,0.0,162.9,151.1,111.5,5.0,9.0,0.0,162.9,30.0,162.9,223.3,133.1,5.0,27.2,0.0,246.3,30.0,246.3,23.1,85.2,5.0,9.4,0.0,170.6,-34.2,170.6,278.6,55.8,5.0,9.4,0.0,126.1,-50.5,126.1]}</v>
      </c>
    </row>
    <row r="210" spans="1:7" x14ac:dyDescent="0.3">
      <c r="A210" s="1" t="str">
        <f>CONCATENATE("{", $E$17,",   ""t"":", TEXT(ent_line!$E210,"0.0"), """,  ", $E$18,",  ",$E$19,",  ",$E$20,",   ""data"":[")</f>
        <v>{"type":"plts",   "t":18.2",  "gid":"16",  "tid":"23",  "pid":"123",   "data":[</v>
      </c>
      <c r="B210" s="1" t="s">
        <v>128</v>
      </c>
      <c r="G210" s="1" t="str">
        <f>CONCATENATE($A210,  ent_line!BK210,$G$22, ",", ent_diag!BK210,$G$22, ",", ent_accel!BK210,$G$22, ",", ent_circle!BK210, ",", $G$22,ent_poly!BK210,$C210,$B210)</f>
        <v>{"type":"plts",   "t":18.2",  "gid":"16",  "tid":"23",  "pid":"123",   "data":[173.8,150.0,5.0,9.0,0.0,163.8,0.0,163.8,151.9,111.9,5.0,9.0,0.0,163.8,30.0,163.8,225.6,134.5,5.0,27.3,0.0,249.0,30.0,249.0,23.9,84.7,5.0,9.4,0.0,171.5,-32.4,171.5,279.2,55.1,5.0,9.6,0.0,126.8,-51.5,126.8]}</v>
      </c>
    </row>
    <row r="211" spans="1:7" x14ac:dyDescent="0.3">
      <c r="A211" s="1" t="str">
        <f>CONCATENATE("{", $E$17,",   ""t"":", TEXT(ent_line!$E211,"0.0"), """,  ", $E$18,",  ",$E$19,",  ",$E$20,",   ""data"":[")</f>
        <v>{"type":"plts",   "t":18.3",  "gid":"16",  "tid":"23",  "pid":"123",   "data":[</v>
      </c>
      <c r="B211" s="1" t="s">
        <v>128</v>
      </c>
      <c r="G211" s="1" t="str">
        <f>CONCATENATE($A211,  ent_line!BK211,$G$22, ",", ent_diag!BK211,$G$22, ",", ent_accel!BK211,$G$22, ",", ent_circle!BK211, ",", $G$22,ent_poly!BK211,$C211,$B211)</f>
        <v>{"type":"plts",   "t":18.3",  "gid":"16",  "tid":"23",  "pid":"123",   "data":[174.7,150.0,5.0,9.0,0.0,164.7,0.0,164.7,152.6,112.4,5.0,9.0,0.0,164.7,30.0,164.7,228.0,135.9,5.0,27.5,0.0,251.7,30.0,251.7,24.7,84.2,5.0,9.4,0.0,172.5,-30.6,172.5,279.8,54.3,5.0,9.7,0.0,127.6,-52.0,127.6]}</v>
      </c>
    </row>
    <row r="212" spans="1:7" x14ac:dyDescent="0.3">
      <c r="A212" s="1" t="str">
        <f>CONCATENATE("{", $E$17,",   ""t"":", TEXT(ent_line!$E212,"0.0"), """,  ", $E$18,",  ",$E$19,",  ",$E$20,",   ""data"":[")</f>
        <v>{"type":"plts",   "t":18.4",  "gid":"16",  "tid":"23",  "pid":"123",   "data":[</v>
      </c>
      <c r="B212" s="1" t="s">
        <v>128</v>
      </c>
      <c r="G212" s="1" t="str">
        <f>CONCATENATE($A212,  ent_line!BK212,$G$22, ",", ent_diag!BK212,$G$22, ",", ent_accel!BK212,$G$22, ",", ent_circle!BK212, ",", $G$22,ent_poly!BK212,$C212,$B212)</f>
        <v>{"type":"plts",   "t":18.4",  "gid":"16",  "tid":"23",  "pid":"123",   "data":[175.6,150.0,5.0,9.0,0.0,165.6,0.0,165.6,153.4,112.8,5.0,9.0,0.0,165.6,30.0,165.6,230.4,137.2,5.0,27.6,0.0,254.5,30.0,254.5,25.5,83.7,5.0,9.4,0.0,173.4,-28.8,173.4,280.4,53.5,5.0,9.7,0.0,128.4,-51.9,128.4]}</v>
      </c>
    </row>
    <row r="213" spans="1:7" x14ac:dyDescent="0.3">
      <c r="A213" s="1" t="str">
        <f>CONCATENATE("{", $E$17,",   ""t"":", TEXT(ent_line!$E213,"0.0"), """,  ", $E$18,",  ",$E$19,",  ",$E$20,",   ""data"":[")</f>
        <v>{"type":"plts",   "t":18.5",  "gid":"16",  "tid":"23",  "pid":"123",   "data":[</v>
      </c>
      <c r="B213" s="1" t="s">
        <v>128</v>
      </c>
      <c r="G213" s="1" t="str">
        <f>CONCATENATE($A213,  ent_line!BK213,$G$22, ",", ent_diag!BK213,$G$22, ",", ent_accel!BK213,$G$22, ",", ent_circle!BK213, ",", $G$22,ent_poly!BK213,$C213,$B213)</f>
        <v>{"type":"plts",   "t":18.5",  "gid":"16",  "tid":"23",  "pid":"123",   "data":[176.5,150.0,5.0,9.0,0.0,166.5,0.0,166.5,154.2,113.3,5.0,9.0,0.0,166.5,30.0,166.5,232.8,138.6,5.0,27.8,0.0,257.2,30.0,257.2,26.4,83.3,5.0,9.4,0.0,174.4,-27.0,174.4,281.0,52.8,5.0,9.6,0.0,129.1,-51.2,129.1]}</v>
      </c>
    </row>
    <row r="214" spans="1:7" x14ac:dyDescent="0.3">
      <c r="A214" s="1" t="str">
        <f>CONCATENATE("{", $E$17,",   ""t"":", TEXT(ent_line!$E214,"0.0"), """,  ", $E$18,",  ",$E$19,",  ",$E$20,",   ""data"":[")</f>
        <v>{"type":"plts",   "t":18.6",  "gid":"16",  "tid":"23",  "pid":"123",   "data":[</v>
      </c>
      <c r="B214" s="1" t="s">
        <v>128</v>
      </c>
      <c r="G214" s="1" t="str">
        <f>CONCATENATE($A214,  ent_line!BK214,$G$22, ",", ent_diag!BK214,$G$22, ",", ent_accel!BK214,$G$22, ",", ent_circle!BK214, ",", $G$22,ent_poly!BK214,$C214,$B214)</f>
        <v>{"type":"plts",   "t":18.6",  "gid":"16",  "tid":"23",  "pid":"123",   "data":[177.4,150.0,5.0,9.0,0.0,167.4,0.0,167.4,155.0,113.7,5.0,9.0,0.0,167.4,30.0,167.4,235.2,140.0,5.0,27.9,0.0,260.0,30.0,260.0,27.2,82.9,5.0,9.4,0.0,175.3,-25.2,175.3,281.6,52.1,5.0,9.3,0.0,129.9,-49.7,129.9]}</v>
      </c>
    </row>
    <row r="215" spans="1:7" x14ac:dyDescent="0.3">
      <c r="A215" s="1" t="str">
        <f>CONCATENATE("{", $E$17,",   ""t"":", TEXT(ent_line!$E215,"0.0"), """,  ", $E$18,",  ",$E$19,",  ",$E$20,",   ""data"":[")</f>
        <v>{"type":"plts",   "t":18.7",  "gid":"16",  "tid":"23",  "pid":"123",   "data":[</v>
      </c>
      <c r="B215" s="1" t="s">
        <v>128</v>
      </c>
      <c r="G215" s="1" t="str">
        <f>CONCATENATE($A215,  ent_line!BK215,$G$22, ",", ent_diag!BK215,$G$22, ",", ent_accel!BK215,$G$22, ",", ent_circle!BK215, ",", $G$22,ent_poly!BK215,$C215,$B215)</f>
        <v>{"type":"plts",   "t":18.7",  "gid":"16",  "tid":"23",  "pid":"123",   "data":[178.3,150.0,5.0,9.0,0.0,168.3,0.0,168.3,155.8,114.2,5.0,9.0,0.0,168.3,30.0,168.3,237.6,141.4,5.0,28.1,0.0,262.8,30.0,262.8,28.1,82.5,5.0,9.4,0.0,176.2,-23.4,176.2,282.2,51.4,5.0,8.8,0.0,130.5,-47.2,130.5]}</v>
      </c>
    </row>
    <row r="216" spans="1:7" x14ac:dyDescent="0.3">
      <c r="A216" s="1" t="str">
        <f>CONCATENATE("{", $E$17,",   ""t"":", TEXT(ent_line!$E216,"0.0"), """,  ", $E$18,",  ",$E$19,",  ",$E$20,",   ""data"":[")</f>
        <v>{"type":"plts",   "t":18.8",  "gid":"16",  "tid":"23",  "pid":"123",   "data":[</v>
      </c>
      <c r="B216" s="1" t="s">
        <v>128</v>
      </c>
      <c r="G216" s="1" t="str">
        <f>CONCATENATE($A216,  ent_line!BK216,$G$22, ",", ent_diag!BK216,$G$22, ",", ent_accel!BK216,$G$22, ",", ent_circle!BK216, ",", $G$22,ent_poly!BK216,$C216,$B216)</f>
        <v>{"type":"plts",   "t":18.8",  "gid":"16",  "tid":"23",  "pid":"123",   "data":[179.2,150.0,5.0,9.0,0.0,169.2,0.0,169.2,156.5,114.6,5.0,9.0,0.0,169.2,30.0,169.2,240.1,142.8,5.0,28.2,0.0,265.6,30.0,265.6,29.0,82.1,5.0,9.4,0.0,177.2,-21.6,177.2,282.8,50.8,5.0,8.3,0.0,131.2,-43.3,131.2]}</v>
      </c>
    </row>
    <row r="217" spans="1:7" x14ac:dyDescent="0.3">
      <c r="A217" s="1" t="str">
        <f>CONCATENATE("{", $E$17,",   ""t"":", TEXT(ent_line!$E217,"0.0"), """,  ", $E$18,",  ",$E$19,",  ",$E$20,",   ""data"":[")</f>
        <v>{"type":"plts",   "t":18.9",  "gid":"16",  "tid":"23",  "pid":"123",   "data":[</v>
      </c>
      <c r="B217" s="1" t="s">
        <v>128</v>
      </c>
      <c r="G217" s="1" t="str">
        <f>CONCATENATE($A217,  ent_line!BK217,$G$22, ",", ent_diag!BK217,$G$22, ",", ent_accel!BK217,$G$22, ",", ent_circle!BK217, ",", $G$22,ent_poly!BK217,$C217,$B217)</f>
        <v>{"type":"plts",   "t":18.9",  "gid":"16",  "tid":"23",  "pid":"123",   "data":[180.1,150.0,5.0,9.0,0.0,170.1,0.0,170.1,157.3,115.1,5.0,9.0,0.0,170.1,30.0,170.1,242.5,144.2,5.0,28.4,0.0,268.5,30.0,268.5,29.8,81.8,5.0,9.4,0.0,178.1,-19.8,178.1,283.4,50.3,5.0,7.6,0.0,131.7,-37.5,131.7]}</v>
      </c>
    </row>
    <row r="218" spans="1:7" x14ac:dyDescent="0.3">
      <c r="A218" s="1" t="str">
        <f>CONCATENATE("{", $E$17,",   ""t"":", TEXT(ent_line!$E218,"0.0"), """,  ", $E$18,",  ",$E$19,",  ",$E$20,",   ""data"":[")</f>
        <v>{"type":"plts",   "t":19.0",  "gid":"16",  "tid":"23",  "pid":"123",   "data":[</v>
      </c>
      <c r="B218" s="1" t="s">
        <v>128</v>
      </c>
      <c r="G218" s="1" t="str">
        <f>CONCATENATE($A218,  ent_line!BK218,$G$22, ",", ent_diag!BK218,$G$22, ",", ent_accel!BK218,$G$22, ",", ent_circle!BK218, ",", $G$22,ent_poly!BK218,$C218,$B218)</f>
        <v>{"type":"plts",   "t":19.0",  "gid":"16",  "tid":"23",  "pid":"123",   "data":[181.0,150.0,5.0,9.0,0.0,171.0,0.0,171.0,158.1,115.5,5.0,9.0,0.0,171.0,30.0,171.0,245.0,145.7,5.0,28.5,0.0,271.3,30.0,271.3,30.7,81.5,5.0,9.4,0.0,179.1,-18.0,179.1,284.0,49.9,5.0,6.8,0.0,132.1,-28.5,132.1]}</v>
      </c>
    </row>
    <row r="219" spans="1:7" x14ac:dyDescent="0.3">
      <c r="A219" s="1" t="str">
        <f>CONCATENATE("{", $E$17,",   ""t"":", TEXT(ent_line!$E219,"0.0"), """,  ", $E$18,",  ",$E$19,",  ",$E$20,",   ""data"":[")</f>
        <v>{"type":"plts",   "t":19.1",  "gid":"16",  "tid":"23",  "pid":"123",   "data":[</v>
      </c>
      <c r="B219" s="1" t="s">
        <v>128</v>
      </c>
      <c r="G219" s="1" t="str">
        <f>CONCATENATE($A219,  ent_line!BK219,$G$22, ",", ent_diag!BK219,$G$22, ",", ent_accel!BK219,$G$22, ",", ent_circle!BK219, ",", $G$22,ent_poly!BK219,$C219,$B219)</f>
        <v>{"type":"plts",   "t":19.1",  "gid":"16",  "tid":"23",  "pid":"123",   "data":[181.9,150.0,5.0,9.0,0.0,171.9,0.0,171.9,158.9,116.0,5.0,9.0,0.0,171.9,30.0,171.9,247.4,147.1,5.0,28.7,0.0,274.2,30.0,274.2,31.6,81.2,5.0,9.4,0.0,180.0,-16.2,180.0,284.6,49.6,5.0,6.2,0.0,132.3,-15.2,132.3]}</v>
      </c>
    </row>
    <row r="220" spans="1:7" x14ac:dyDescent="0.3">
      <c r="A220" s="1" t="str">
        <f>CONCATENATE("{", $E$17,",   ""t"":", TEXT(ent_line!$E220,"0.0"), """,  ", $E$18,",  ",$E$19,",  ",$E$20,",   ""data"":[")</f>
        <v>{"type":"plts",   "t":19.2",  "gid":"16",  "tid":"23",  "pid":"123",   "data":[</v>
      </c>
      <c r="B220" s="1" t="s">
        <v>128</v>
      </c>
      <c r="G220" s="1" t="str">
        <f>CONCATENATE($A220,  ent_line!BK220,$G$22, ",", ent_diag!BK220,$G$22, ",", ent_accel!BK220,$G$22, ",", ent_circle!BK220, ",", $G$22,ent_poly!BK220,$C220,$B220)</f>
        <v>{"type":"plts",   "t":19.2",  "gid":"16",  "tid":"23",  "pid":"123",   "data":[182.8,150.0,5.0,9.0,0.0,172.8,0.0,172.8,159.6,116.4,5.0,9.0,0.0,172.8,30.0,172.8,249.9,148.5,5.0,28.8,0.0,277.1,30.0,277.1,32.5,80.9,5.0,9.4,0.0,180.9,-14.4,180.9,285.2,49.5,5.0,6.0,0.0,132.4,3.0,132.4]}</v>
      </c>
    </row>
    <row r="221" spans="1:7" x14ac:dyDescent="0.3">
      <c r="A221" s="1" t="str">
        <f>CONCATENATE("{", $E$17,",   ""t"":", TEXT(ent_line!$E221,"0.0"), """,  ", $E$18,",  ",$E$19,",  ",$E$20,",   ""data"":[")</f>
        <v>{"type":"plts",   "t":19.3",  "gid":"16",  "tid":"23",  "pid":"123",   "data":[</v>
      </c>
      <c r="B221" s="1" t="s">
        <v>128</v>
      </c>
      <c r="G221" s="1" t="str">
        <f>CONCATENATE($A221,  ent_line!BK221,$G$22, ",", ent_diag!BK221,$G$22, ",", ent_accel!BK221,$G$22, ",", ent_circle!BK221, ",", $G$22,ent_poly!BK221,$C221,$B221)</f>
        <v>{"type":"plts",   "t":19.3",  "gid":"16",  "tid":"23",  "pid":"123",   "data":[183.7,150.0,5.0,9.0,0.0,173.7,0.0,173.7,160.4,116.9,5.0,9.0,0.0,173.7,30.0,173.7,252.4,150.0,5.0,29.0,0.0,279.9,30.0,279.9,33.5,80.7,5.0,9.4,0.0,181.9,-12.6,181.9,285.8,49.7,5.0,6.5,0.0,132.5,23.5,132.5]}</v>
      </c>
    </row>
    <row r="222" spans="1:7" x14ac:dyDescent="0.3">
      <c r="A222" s="1" t="str">
        <f>CONCATENATE("{", $E$17,",   ""t"":", TEXT(ent_line!$E222,"0.0"), """,  ", $E$18,",  ",$E$19,",  ",$E$20,",   ""data"":[")</f>
        <v>{"type":"plts",   "t":19.4",  "gid":"16",  "tid":"23",  "pid":"123",   "data":[</v>
      </c>
      <c r="B222" s="1" t="s">
        <v>128</v>
      </c>
      <c r="G222" s="1" t="str">
        <f>CONCATENATE($A222,  ent_line!BK222,$G$22, ",", ent_diag!BK222,$G$22, ",", ent_accel!BK222,$G$22, ",", ent_circle!BK222, ",", $G$22,ent_poly!BK222,$C222,$B222)</f>
        <v>{"type":"plts",   "t":19.4",  "gid":"16",  "tid":"23",  "pid":"123",   "data":[184.6,150.0,5.0,9.0,0.0,174.6,0.0,174.6,161.2,117.3,5.0,9.0,0.0,174.6,30.0,174.6,255.0,151.4,5.0,29.1,0.0,282.9,30.0,282.9,34.4,80.5,5.0,9.4,0.0,182.8,-10.8,182.8,286.4,50.1,5.0,8.0,0.0,132.9,41.3,132.9]}</v>
      </c>
    </row>
    <row r="223" spans="1:7" x14ac:dyDescent="0.3">
      <c r="A223" s="1" t="str">
        <f>CONCATENATE("{", $E$17,",   ""t"":", TEXT(ent_line!$E223,"0.0"), """,  ", $E$18,",  ",$E$19,",  ",$E$20,",   ""data"":[")</f>
        <v>{"type":"plts",   "t":19.5",  "gid":"16",  "tid":"23",  "pid":"123",   "data":[</v>
      </c>
      <c r="B223" s="1" t="s">
        <v>128</v>
      </c>
      <c r="G223" s="1" t="str">
        <f>CONCATENATE($A223,  ent_line!BK223,$G$22, ",", ent_diag!BK223,$G$22, ",", ent_accel!BK223,$G$22, ",", ent_circle!BK223, ",", $G$22,ent_poly!BK223,$C223,$B223)</f>
        <v>{"type":"plts",   "t":19.5",  "gid":"16",  "tid":"23",  "pid":"123",   "data":[185.5,150.0,5.0,9.0,0.0,175.5,0.0,175.5,162.0,117.8,5.0,9.0,0.0,175.5,30.0,175.5,257.5,152.9,5.0,29.3,0.0,285.8,30.0,285.8,35.3,80.4,5.0,9.4,0.0,183.8,-9.0,183.8,287.0,50.8,5.0,10.3,0.0,133.6,54.2,133.6]}</v>
      </c>
    </row>
    <row r="224" spans="1:7" x14ac:dyDescent="0.3">
      <c r="A224" s="1" t="str">
        <f>CONCATENATE("{", $E$17,",   ""t"":", TEXT(ent_line!$E224,"0.0"), """,  ", $E$18,",  ",$E$19,",  ",$E$20,",   ""data"":[")</f>
        <v>{"type":"plts",   "t":19.6",  "gid":"16",  "tid":"23",  "pid":"123",   "data":[</v>
      </c>
      <c r="B224" s="1" t="s">
        <v>128</v>
      </c>
      <c r="G224" s="1" t="str">
        <f>CONCATENATE($A224,  ent_line!BK224,$G$22, ",", ent_diag!BK224,$G$22, ",", ent_accel!BK224,$G$22, ",", ent_circle!BK224, ",", $G$22,ent_poly!BK224,$C224,$B224)</f>
        <v>{"type":"plts",   "t":19.6",  "gid":"16",  "tid":"23",  "pid":"123",   "data":[186.4,150.0,5.0,9.0,0.0,176.4,0.0,176.4,162.8,118.2,5.0,9.0,0.0,176.4,30.0,176.4,260.0,154.4,5.0,29.4,0.0,288.7,30.0,288.7,36.2,80.2,5.0,9.4,0.0,184.7,-7.2,184.7,287.6,51.8,5.0,13.2,0.0,134.6,63.1,134.6]}</v>
      </c>
    </row>
    <row r="225" spans="1:7" x14ac:dyDescent="0.3">
      <c r="A225" s="1" t="str">
        <f>CONCATENATE("{", $E$17,",   ""t"":", TEXT(ent_line!$E225,"0.0"), """,  ", $E$18,",  ",$E$19,",  ",$E$20,",   ""data"":[")</f>
        <v>{"type":"plts",   "t":19.7",  "gid":"16",  "tid":"23",  "pid":"123",   "data":[</v>
      </c>
      <c r="B225" s="1" t="s">
        <v>128</v>
      </c>
      <c r="G225" s="1" t="str">
        <f>CONCATENATE($A225,  ent_line!BK225,$G$22, ",", ent_diag!BK225,$G$22, ",", ent_accel!BK225,$G$22, ",", ent_circle!BK225, ",", $G$22,ent_poly!BK225,$C225,$B225)</f>
        <v>{"type":"plts",   "t":19.7",  "gid":"16",  "tid":"23",  "pid":"123",   "data":[187.3,150.0,5.0,9.0,0.0,177.3,0.0,177.3,163.5,118.7,5.0,9.0,0.0,177.3,30.0,177.3,262.6,155.8,5.0,29.6,0.0,291.7,30.0,291.7,37.2,80.1,5.0,9.4,0.0,185.7,-5.4,185.7,288.2,53.1,5.0,16.9,0.0,136.0,69.1,136.0]}</v>
      </c>
    </row>
    <row r="226" spans="1:7" x14ac:dyDescent="0.3">
      <c r="A226" s="1" t="str">
        <f>CONCATENATE("{", $E$17,",   ""t"":", TEXT(ent_line!$E226,"0.0"), """,  ", $E$18,",  ",$E$19,",  ",$E$20,",   ""data"":[")</f>
        <v>{"type":"plts",   "t":19.8",  "gid":"16",  "tid":"23",  "pid":"123",   "data":[</v>
      </c>
      <c r="B226" s="1" t="s">
        <v>128</v>
      </c>
      <c r="G226" s="1" t="str">
        <f>CONCATENATE($A226,  ent_line!BK226,$G$22, ",", ent_diag!BK226,$G$22, ",", ent_accel!BK226,$G$22, ",", ent_circle!BK226, ",", $G$22,ent_poly!BK226,$C226,$B226)</f>
        <v>{"type":"plts",   "t":19.8",  "gid":"16",  "tid":"23",  "pid":"123",   "data":[188.2,150.0,5.0,9.0,0.0,178.2,0.0,178.2,164.3,119.1,5.0,9.0,0.0,178.2,30.0,178.2,265.2,157.3,5.0,29.7,0.0,294.6,30.0,294.6,38.1,80.1,5.0,9.4,0.0,186.6,-3.6,186.6,288.8,54.9,5.0,21.0,0.0,137.8,73.4,137.8]}</v>
      </c>
    </row>
    <row r="227" spans="1:7" x14ac:dyDescent="0.3">
      <c r="A227" s="1" t="str">
        <f>CONCATENATE("{", $E$17,",   ""t"":", TEXT(ent_line!$E227,"0.0"), """,  ", $E$18,",  ",$E$19,",  ",$E$20,",   ""data"":[")</f>
        <v>{"type":"plts",   "t":19.9",  "gid":"16",  "tid":"23",  "pid":"123",   "data":[</v>
      </c>
      <c r="B227" s="1" t="s">
        <v>128</v>
      </c>
      <c r="G227" s="1" t="str">
        <f>CONCATENATE($A227,  ent_line!BK227,$G$22, ",", ent_diag!BK227,$G$22, ",", ent_accel!BK227,$G$22, ",", ent_circle!BK227, ",", $G$22,ent_poly!BK227,$C227,$B227)</f>
        <v>{"type":"plts",   "t":19.9",  "gid":"16",  "tid":"23",  "pid":"123",   "data":[189.1,150.0,5.0,9.0,0.0,179.1,0.0,179.1,165.1,119.6,5.0,9.0,0.0,179.1,30.0,179.1,267.7,158.8,5.0,29.9,0.0,297.6,30.0,297.6,39.1,80.0,5.0,9.4,0.0,187.5,-1.8,187.5,289.4,57.2,5.0,25.8,0.0,140.0,76.6,140.0]}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entity_json</vt:lpstr>
      <vt:lpstr>ent_line</vt:lpstr>
      <vt:lpstr>ent_line_mp</vt:lpstr>
      <vt:lpstr>ent_diag</vt:lpstr>
      <vt:lpstr>ent_accel</vt:lpstr>
      <vt:lpstr>ent_circle</vt:lpstr>
      <vt:lpstr>ent_poly</vt:lpstr>
      <vt:lpstr>dart_out</vt:lpstr>
      <vt:lpstr>tracking_entity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Henry</dc:creator>
  <cp:lastModifiedBy>Min-hua Tsai</cp:lastModifiedBy>
  <dcterms:created xsi:type="dcterms:W3CDTF">2014-05-28T01:17:37Z</dcterms:created>
  <dcterms:modified xsi:type="dcterms:W3CDTF">2014-07-07T23:49:09Z</dcterms:modified>
</cp:coreProperties>
</file>