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University\GAU-SEMESTER-IV\excel\Midterm\"/>
    </mc:Choice>
  </mc:AlternateContent>
  <bookViews>
    <workbookView xWindow="0" yWindow="0" windowWidth="20490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11" i="1"/>
  <c r="N12" i="1" l="1"/>
  <c r="N13" i="1"/>
  <c r="N14" i="1"/>
  <c r="N15" i="1"/>
  <c r="N16" i="1"/>
  <c r="N17" i="1"/>
  <c r="N18" i="1"/>
  <c r="N19" i="1"/>
  <c r="N20" i="1"/>
  <c r="N11" i="1"/>
  <c r="M12" i="1"/>
  <c r="M13" i="1"/>
  <c r="M14" i="1"/>
  <c r="M15" i="1"/>
  <c r="M16" i="1"/>
  <c r="M17" i="1"/>
  <c r="M18" i="1"/>
  <c r="M19" i="1"/>
  <c r="M20" i="1"/>
  <c r="M11" i="1"/>
  <c r="K12" i="1"/>
  <c r="K13" i="1"/>
  <c r="K14" i="1"/>
  <c r="K15" i="1"/>
  <c r="K16" i="1"/>
  <c r="K17" i="1"/>
  <c r="K18" i="1"/>
  <c r="K19" i="1"/>
  <c r="K20" i="1"/>
  <c r="K11" i="1"/>
  <c r="J12" i="1"/>
  <c r="J13" i="1"/>
  <c r="J14" i="1"/>
  <c r="J15" i="1"/>
  <c r="J16" i="1"/>
  <c r="J17" i="1"/>
  <c r="J18" i="1"/>
  <c r="J19" i="1"/>
  <c r="J20" i="1"/>
  <c r="J11" i="1"/>
  <c r="I12" i="1"/>
  <c r="I13" i="1"/>
  <c r="I14" i="1"/>
  <c r="I15" i="1"/>
  <c r="I16" i="1"/>
  <c r="I17" i="1"/>
  <c r="I18" i="1"/>
  <c r="I19" i="1"/>
  <c r="I20" i="1"/>
  <c r="I11" i="1"/>
  <c r="H20" i="1"/>
  <c r="H12" i="1"/>
  <c r="H13" i="1"/>
  <c r="H14" i="1"/>
  <c r="H15" i="1"/>
  <c r="H16" i="1"/>
  <c r="H17" i="1"/>
  <c r="H18" i="1"/>
  <c r="H19" i="1"/>
  <c r="H11" i="1"/>
  <c r="G12" i="1"/>
  <c r="G13" i="1"/>
  <c r="G14" i="1"/>
  <c r="G15" i="1"/>
  <c r="G16" i="1"/>
  <c r="G17" i="1"/>
  <c r="G18" i="1"/>
  <c r="G19" i="1"/>
  <c r="G20" i="1"/>
  <c r="G11" i="1"/>
  <c r="F12" i="1"/>
  <c r="F13" i="1"/>
  <c r="F14" i="1"/>
  <c r="F15" i="1"/>
  <c r="F16" i="1"/>
  <c r="F17" i="1"/>
  <c r="F18" i="1"/>
  <c r="F19" i="1"/>
  <c r="F20" i="1"/>
  <c r="F11" i="1"/>
  <c r="E12" i="1"/>
  <c r="E13" i="1"/>
  <c r="E14" i="1"/>
  <c r="E15" i="1"/>
  <c r="E16" i="1"/>
  <c r="E17" i="1"/>
  <c r="E18" i="1"/>
  <c r="E19" i="1"/>
  <c r="E20" i="1"/>
  <c r="E11" i="1"/>
</calcChain>
</file>

<file path=xl/sharedStrings.xml><?xml version="1.0" encoding="utf-8"?>
<sst xmlns="http://schemas.openxmlformats.org/spreadsheetml/2006/main" count="21" uniqueCount="21">
  <si>
    <t>№</t>
  </si>
  <si>
    <t>სახელი გვარი</t>
  </si>
  <si>
    <t>მუშაობის სტაჟი</t>
  </si>
  <si>
    <t>ანაზღაურება</t>
  </si>
  <si>
    <t>დაკავებები</t>
  </si>
  <si>
    <t>სახელმწიფო</t>
  </si>
  <si>
    <t>სამეურნეო</t>
  </si>
  <si>
    <t>სამშენებლო</t>
  </si>
  <si>
    <t>დღგ</t>
  </si>
  <si>
    <t>საპენსიო</t>
  </si>
  <si>
    <t>დაზღვევა</t>
  </si>
  <si>
    <t>აქციზი</t>
  </si>
  <si>
    <t>მატერიალური</t>
  </si>
  <si>
    <t>ფინანსური</t>
  </si>
  <si>
    <t>პრემია</t>
  </si>
  <si>
    <t>სტაჟი</t>
  </si>
  <si>
    <t>მივლინება</t>
  </si>
  <si>
    <t>შვებულება</t>
  </si>
  <si>
    <t>დახმარება</t>
  </si>
  <si>
    <t>ხელზე ასაღები თანხა</t>
  </si>
  <si>
    <t>ჯამი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</si>
</sst>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Dashed">
        <color indexed="64"/>
      </top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/>
      <top style="medium">
        <color indexed="64"/>
      </top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6" xfId="0" applyFont="1" applyBorder="1"/>
    <xf numFmtId="0" fontId="1" fillId="0" borderId="7" xfId="0" applyFont="1" applyBorder="1"/>
    <xf numFmtId="0" fontId="1" fillId="3" borderId="5" xfId="0" applyFont="1" applyFill="1" applyBorder="1"/>
    <xf numFmtId="0" fontId="1" fillId="3" borderId="4" xfId="0" applyFont="1" applyFill="1" applyBorder="1"/>
    <xf numFmtId="164" fontId="1" fillId="0" borderId="3" xfId="0" applyNumberFormat="1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3" borderId="15" xfId="0" applyFont="1" applyFill="1" applyBorder="1"/>
    <xf numFmtId="0" fontId="1" fillId="3" borderId="16" xfId="0" applyFont="1" applyFill="1" applyBorder="1"/>
    <xf numFmtId="0" fontId="1" fillId="3" borderId="17" xfId="0" applyFont="1" applyFill="1" applyBorder="1"/>
    <xf numFmtId="0" fontId="1" fillId="0" borderId="18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textRotation="90"/>
    </xf>
    <xf numFmtId="0" fontId="1" fillId="0" borderId="2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119084</xdr:colOff>
      <xdr:row>1</xdr:row>
      <xdr:rowOff>101133</xdr:rowOff>
    </xdr:from>
    <xdr:to>
      <xdr:col>3</xdr:col>
      <xdr:colOff>719160</xdr:colOff>
      <xdr:row>2</xdr:row>
      <xdr:rowOff>860477</xdr:rowOff>
    </xdr:to>
    <xdr:sp macro="" textlink="">
      <xdr:nvSpPr>
        <xdr:cNvPr id="2" name="Explosion 1 1"/>
        <xdr:cNvSpPr/>
      </xdr:nvSpPr>
      <xdr:spPr>
        <a:xfrm rot="20539750">
          <a:off x="309584" y="263058"/>
          <a:ext cx="1876426" cy="921269"/>
        </a:xfrm>
        <a:prstGeom prst="irregularSeal1">
          <a:avLst/>
        </a:prstGeom>
        <a:ln>
          <a:solidFill>
            <a:schemeClr val="tx1"/>
          </a:solidFill>
        </a:ln>
        <a:effectLst>
          <a:outerShdw blurRad="50800" dist="38100" algn="l" rotWithShape="0">
            <a:prstClr val="black"/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latin typeface="Arial Black" panose="020B0A04020102020204" pitchFamily="34" charset="0"/>
            </a:rPr>
            <a:t>NEW</a:t>
          </a:r>
        </a:p>
      </xdr:txBody>
    </xdr:sp>
    <xdr:clientData/>
  </xdr:twoCellAnchor>
  <xdr:oneCellAnchor>
    <xdr:from>
      <xdr:col>4</xdr:col>
      <xdr:colOff>103511</xdr:colOff>
      <xdr:row>1</xdr:row>
      <xdr:rowOff>36010</xdr:rowOff>
    </xdr:from>
    <xdr:ext cx="4917436" cy="1031629"/>
    <xdr:sp macro="" textlink="">
      <xdr:nvSpPr>
        <xdr:cNvPr id="3" name="Rectangle 2"/>
        <xdr:cNvSpPr/>
      </xdr:nvSpPr>
      <xdr:spPr>
        <a:xfrm>
          <a:off x="2370461" y="197935"/>
          <a:ext cx="4917436" cy="1031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6000" b="1" cap="none" spc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pattFill prst="lgCheck">
                <a:fgClr>
                  <a:schemeClr val="tx2"/>
                </a:fgClr>
                <a:bgClr>
                  <a:schemeClr val="tx2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</a:rPr>
            <a:t>COMPLEX-PRO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Q6" sqref="Q6"/>
    </sheetView>
  </sheetViews>
  <sheetFormatPr defaultRowHeight="12.75" x14ac:dyDescent="0.2"/>
  <cols>
    <col min="1" max="1" width="2.85546875" style="1" bestFit="1" customWidth="1"/>
    <col min="2" max="2" width="12.7109375" style="1" bestFit="1" customWidth="1"/>
    <col min="3" max="3" width="6.42578125" style="1" customWidth="1"/>
    <col min="4" max="4" width="12" style="1" bestFit="1" customWidth="1"/>
    <col min="5" max="13" width="7.28515625" style="1" customWidth="1"/>
    <col min="14" max="14" width="11.7109375" style="1" customWidth="1"/>
    <col min="15" max="16384" width="9.140625" style="1"/>
  </cols>
  <sheetData>
    <row r="1" spans="1:15" x14ac:dyDescent="0.2">
      <c r="A1" s="11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2"/>
    </row>
    <row r="2" spans="1:15" x14ac:dyDescent="0.2">
      <c r="A2" s="1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4"/>
    </row>
    <row r="3" spans="1:15" ht="78" customHeight="1" thickBot="1" x14ac:dyDescent="0.25">
      <c r="A3" s="1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14"/>
    </row>
    <row r="4" spans="1:15" ht="13.5" thickBot="1" x14ac:dyDescent="0.25">
      <c r="A4" s="24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6"/>
      <c r="O4" s="14"/>
    </row>
    <row r="5" spans="1:15" ht="13.5" thickBot="1" x14ac:dyDescent="0.25">
      <c r="A5" s="36" t="s">
        <v>0</v>
      </c>
      <c r="B5" s="21" t="s">
        <v>1</v>
      </c>
      <c r="C5" s="35" t="s">
        <v>2</v>
      </c>
      <c r="D5" s="32" t="s">
        <v>3</v>
      </c>
      <c r="E5" s="32" t="s">
        <v>4</v>
      </c>
      <c r="F5" s="32"/>
      <c r="G5" s="32"/>
      <c r="H5" s="32"/>
      <c r="I5" s="32"/>
      <c r="J5" s="31" t="s">
        <v>18</v>
      </c>
      <c r="K5" s="31"/>
      <c r="L5" s="31"/>
      <c r="M5" s="31"/>
      <c r="N5" s="21" t="s">
        <v>19</v>
      </c>
      <c r="O5" s="14"/>
    </row>
    <row r="6" spans="1:15" ht="15" customHeight="1" thickBot="1" x14ac:dyDescent="0.25">
      <c r="A6" s="37"/>
      <c r="B6" s="22"/>
      <c r="C6" s="28"/>
      <c r="D6" s="33"/>
      <c r="E6" s="33"/>
      <c r="F6" s="33"/>
      <c r="G6" s="33"/>
      <c r="H6" s="33"/>
      <c r="I6" s="33"/>
      <c r="J6" s="30" t="s">
        <v>12</v>
      </c>
      <c r="K6" s="30"/>
      <c r="L6" s="30" t="s">
        <v>13</v>
      </c>
      <c r="M6" s="30"/>
      <c r="N6" s="22"/>
      <c r="O6" s="14"/>
    </row>
    <row r="7" spans="1:15" ht="13.5" thickBot="1" x14ac:dyDescent="0.25">
      <c r="A7" s="37"/>
      <c r="B7" s="22"/>
      <c r="C7" s="28"/>
      <c r="D7" s="33"/>
      <c r="E7" s="33" t="s">
        <v>5</v>
      </c>
      <c r="F7" s="33"/>
      <c r="G7" s="33" t="s">
        <v>6</v>
      </c>
      <c r="H7" s="33"/>
      <c r="I7" s="33"/>
      <c r="J7" s="28" t="s">
        <v>14</v>
      </c>
      <c r="K7" s="28" t="s">
        <v>15</v>
      </c>
      <c r="L7" s="28" t="s">
        <v>16</v>
      </c>
      <c r="M7" s="28" t="s">
        <v>17</v>
      </c>
      <c r="N7" s="22"/>
      <c r="O7" s="14"/>
    </row>
    <row r="8" spans="1:15" ht="13.5" thickBot="1" x14ac:dyDescent="0.25">
      <c r="A8" s="37"/>
      <c r="B8" s="22"/>
      <c r="C8" s="28"/>
      <c r="D8" s="33"/>
      <c r="E8" s="28" t="s">
        <v>7</v>
      </c>
      <c r="F8" s="28" t="s">
        <v>8</v>
      </c>
      <c r="G8" s="28" t="s">
        <v>9</v>
      </c>
      <c r="H8" s="28" t="s">
        <v>10</v>
      </c>
      <c r="I8" s="28" t="s">
        <v>11</v>
      </c>
      <c r="J8" s="28"/>
      <c r="K8" s="28"/>
      <c r="L8" s="28"/>
      <c r="M8" s="28"/>
      <c r="N8" s="22"/>
      <c r="O8" s="14"/>
    </row>
    <row r="9" spans="1:15" ht="81" customHeight="1" thickBot="1" x14ac:dyDescent="0.25">
      <c r="A9" s="38"/>
      <c r="B9" s="23"/>
      <c r="C9" s="29"/>
      <c r="D9" s="34"/>
      <c r="E9" s="29"/>
      <c r="F9" s="29"/>
      <c r="G9" s="29"/>
      <c r="H9" s="29"/>
      <c r="I9" s="29"/>
      <c r="J9" s="29"/>
      <c r="K9" s="29"/>
      <c r="L9" s="29"/>
      <c r="M9" s="29"/>
      <c r="N9" s="23"/>
      <c r="O9" s="14"/>
    </row>
    <row r="10" spans="1:15" ht="14.25" thickTop="1" thickBot="1" x14ac:dyDescent="0.25">
      <c r="A10" s="15"/>
      <c r="B10" s="7">
        <v>1</v>
      </c>
      <c r="C10" s="8">
        <v>2</v>
      </c>
      <c r="D10" s="8">
        <v>3</v>
      </c>
      <c r="E10" s="8">
        <v>4</v>
      </c>
      <c r="F10" s="8">
        <v>5</v>
      </c>
      <c r="G10" s="8">
        <v>6</v>
      </c>
      <c r="H10" s="8">
        <v>7</v>
      </c>
      <c r="I10" s="8">
        <v>8</v>
      </c>
      <c r="J10" s="8">
        <v>9</v>
      </c>
      <c r="K10" s="8">
        <v>10</v>
      </c>
      <c r="L10" s="8">
        <v>11</v>
      </c>
      <c r="M10" s="8">
        <v>12</v>
      </c>
      <c r="N10" s="8">
        <v>13</v>
      </c>
      <c r="O10" s="14"/>
    </row>
    <row r="11" spans="1:15" ht="14.25" thickTop="1" thickBot="1" x14ac:dyDescent="0.25">
      <c r="A11" s="16">
        <v>1</v>
      </c>
      <c r="B11" s="5"/>
      <c r="C11" s="4">
        <v>12</v>
      </c>
      <c r="D11" s="4">
        <v>250</v>
      </c>
      <c r="E11" s="4">
        <f>POWER(D11*2%, 2) - D11*1%</f>
        <v>22.5</v>
      </c>
      <c r="F11" s="4">
        <f>AVERAGE($E$11:$E$20)-(D11*10%)/2</f>
        <v>31.269279999999995</v>
      </c>
      <c r="G11" s="4">
        <f>F11/MIN($E$11:$E$20)</f>
        <v>4.1692373333333324</v>
      </c>
      <c r="H11" s="4">
        <f>(MAX($F$11:$F$20)+MAX($G$11:$G$20))/C11</f>
        <v>3.4254319999999994</v>
      </c>
      <c r="I11" s="4">
        <f>SUM(E11:H11)/10</f>
        <v>6.1363949333333334</v>
      </c>
      <c r="J11" s="4">
        <f>D11*1%</f>
        <v>2.5</v>
      </c>
      <c r="K11" s="4">
        <f>IF(C11&lt;15, C11, (C11-15)*5)</f>
        <v>12</v>
      </c>
      <c r="L11" s="4">
        <f>(12*D11)*5%</f>
        <v>150</v>
      </c>
      <c r="M11" s="4">
        <f>D11+(C11*10)</f>
        <v>370</v>
      </c>
      <c r="N11" s="9">
        <f>D11-SUM(E11:I11)+SUM(J11:M11)</f>
        <v>716.99965573333338</v>
      </c>
      <c r="O11" s="14"/>
    </row>
    <row r="12" spans="1:15" ht="13.5" thickBot="1" x14ac:dyDescent="0.25">
      <c r="A12" s="17">
        <v>2</v>
      </c>
      <c r="B12" s="6"/>
      <c r="C12" s="3">
        <v>20</v>
      </c>
      <c r="D12" s="3">
        <v>345</v>
      </c>
      <c r="E12" s="4">
        <f t="shared" ref="E12:E20" si="0">POWER(D12*2%, 2) - D12*1%</f>
        <v>44.160000000000004</v>
      </c>
      <c r="F12" s="4">
        <f t="shared" ref="F12:F20" si="1">AVERAGE($E$11:$E$20)-(D12*10%)/2</f>
        <v>26.519279999999995</v>
      </c>
      <c r="G12" s="4">
        <f t="shared" ref="G12:G20" si="2">F12/MIN($E$11:$E$20)</f>
        <v>3.5359039999999995</v>
      </c>
      <c r="H12" s="4">
        <f t="shared" ref="H12:H19" si="3">(MAX($F$11:$F$20)+MAX($G$11:$G$20))/C12</f>
        <v>2.0552591999999996</v>
      </c>
      <c r="I12" s="4">
        <f t="shared" ref="I12:I20" si="4">SUM(E12:H12)/10</f>
        <v>7.6270443200000004</v>
      </c>
      <c r="J12" s="4">
        <f t="shared" ref="J12:J20" si="5">D12*1%</f>
        <v>3.45</v>
      </c>
      <c r="K12" s="4">
        <f t="shared" ref="K12:K20" si="6">IF(C12&lt;15, C12, (C12-15)*5)</f>
        <v>25</v>
      </c>
      <c r="L12" s="4">
        <f t="shared" ref="L12:L20" si="7">(12*D12)*5%</f>
        <v>207</v>
      </c>
      <c r="M12" s="4">
        <f t="shared" ref="M12:M20" si="8">D12+(C12*10)</f>
        <v>545</v>
      </c>
      <c r="N12" s="9">
        <f t="shared" ref="N12:N20" si="9">D12-SUM(E12:I12)+SUM(J12:M12)</f>
        <v>1041.5525124800001</v>
      </c>
      <c r="O12" s="14"/>
    </row>
    <row r="13" spans="1:15" ht="13.5" thickBot="1" x14ac:dyDescent="0.25">
      <c r="A13" s="17">
        <v>3</v>
      </c>
      <c r="B13" s="6"/>
      <c r="C13" s="3">
        <v>20</v>
      </c>
      <c r="D13" s="3">
        <v>423</v>
      </c>
      <c r="E13" s="4">
        <f t="shared" si="0"/>
        <v>67.341600000000014</v>
      </c>
      <c r="F13" s="4">
        <f t="shared" si="1"/>
        <v>22.619279999999993</v>
      </c>
      <c r="G13" s="4">
        <f t="shared" si="2"/>
        <v>3.015903999999999</v>
      </c>
      <c r="H13" s="4">
        <f t="shared" si="3"/>
        <v>2.0552591999999996</v>
      </c>
      <c r="I13" s="4">
        <f t="shared" si="4"/>
        <v>9.50320432</v>
      </c>
      <c r="J13" s="4">
        <f t="shared" si="5"/>
        <v>4.2300000000000004</v>
      </c>
      <c r="K13" s="4">
        <f t="shared" si="6"/>
        <v>25</v>
      </c>
      <c r="L13" s="4">
        <f t="shared" si="7"/>
        <v>253.8</v>
      </c>
      <c r="M13" s="4">
        <f t="shared" si="8"/>
        <v>623</v>
      </c>
      <c r="N13" s="9">
        <f t="shared" si="9"/>
        <v>1224.49475248</v>
      </c>
      <c r="O13" s="14"/>
    </row>
    <row r="14" spans="1:15" ht="13.5" thickBot="1" x14ac:dyDescent="0.25">
      <c r="A14" s="17">
        <v>4</v>
      </c>
      <c r="B14" s="6"/>
      <c r="C14" s="3">
        <v>10</v>
      </c>
      <c r="D14" s="3">
        <v>188</v>
      </c>
      <c r="E14" s="4">
        <f t="shared" si="0"/>
        <v>12.257600000000002</v>
      </c>
      <c r="F14" s="4">
        <f t="shared" si="1"/>
        <v>34.369279999999996</v>
      </c>
      <c r="G14" s="4">
        <f t="shared" si="2"/>
        <v>4.5825706666666663</v>
      </c>
      <c r="H14" s="4">
        <f t="shared" si="3"/>
        <v>4.1105183999999992</v>
      </c>
      <c r="I14" s="4">
        <f t="shared" si="4"/>
        <v>5.5319969066666665</v>
      </c>
      <c r="J14" s="4">
        <f t="shared" si="5"/>
        <v>1.8800000000000001</v>
      </c>
      <c r="K14" s="4">
        <f t="shared" si="6"/>
        <v>10</v>
      </c>
      <c r="L14" s="4">
        <f t="shared" si="7"/>
        <v>112.80000000000001</v>
      </c>
      <c r="M14" s="4">
        <f t="shared" si="8"/>
        <v>288</v>
      </c>
      <c r="N14" s="9">
        <f t="shared" si="9"/>
        <v>539.82803402666673</v>
      </c>
      <c r="O14" s="14"/>
    </row>
    <row r="15" spans="1:15" ht="13.5" thickBot="1" x14ac:dyDescent="0.25">
      <c r="A15" s="17">
        <v>5</v>
      </c>
      <c r="B15" s="6"/>
      <c r="C15" s="3">
        <v>5</v>
      </c>
      <c r="D15" s="3">
        <v>522</v>
      </c>
      <c r="E15" s="4">
        <f t="shared" si="0"/>
        <v>103.77359999999999</v>
      </c>
      <c r="F15" s="4">
        <f t="shared" si="1"/>
        <v>17.669279999999993</v>
      </c>
      <c r="G15" s="4">
        <f t="shared" si="2"/>
        <v>2.3559039999999993</v>
      </c>
      <c r="H15" s="4">
        <f t="shared" si="3"/>
        <v>8.2210367999999985</v>
      </c>
      <c r="I15" s="4">
        <f t="shared" si="4"/>
        <v>13.201982079999997</v>
      </c>
      <c r="J15" s="4">
        <f t="shared" si="5"/>
        <v>5.22</v>
      </c>
      <c r="K15" s="4">
        <f t="shared" si="6"/>
        <v>5</v>
      </c>
      <c r="L15" s="4">
        <f t="shared" si="7"/>
        <v>313.20000000000005</v>
      </c>
      <c r="M15" s="4">
        <f t="shared" si="8"/>
        <v>572</v>
      </c>
      <c r="N15" s="9">
        <f t="shared" si="9"/>
        <v>1272.1981971200003</v>
      </c>
      <c r="O15" s="14"/>
    </row>
    <row r="16" spans="1:15" ht="13.5" thickBot="1" x14ac:dyDescent="0.25">
      <c r="A16" s="17">
        <v>6</v>
      </c>
      <c r="B16" s="6"/>
      <c r="C16" s="3">
        <v>25</v>
      </c>
      <c r="D16" s="3">
        <v>400</v>
      </c>
      <c r="E16" s="4">
        <f t="shared" si="0"/>
        <v>60</v>
      </c>
      <c r="F16" s="4">
        <f t="shared" si="1"/>
        <v>23.769279999999995</v>
      </c>
      <c r="G16" s="4">
        <f t="shared" si="2"/>
        <v>3.1692373333333328</v>
      </c>
      <c r="H16" s="4">
        <f t="shared" si="3"/>
        <v>1.6442073599999998</v>
      </c>
      <c r="I16" s="4">
        <f t="shared" si="4"/>
        <v>8.8582724693333326</v>
      </c>
      <c r="J16" s="4">
        <f t="shared" si="5"/>
        <v>4</v>
      </c>
      <c r="K16" s="4">
        <f t="shared" si="6"/>
        <v>50</v>
      </c>
      <c r="L16" s="4">
        <f t="shared" si="7"/>
        <v>240</v>
      </c>
      <c r="M16" s="4">
        <f t="shared" si="8"/>
        <v>650</v>
      </c>
      <c r="N16" s="9">
        <f t="shared" si="9"/>
        <v>1246.5590028373333</v>
      </c>
      <c r="O16" s="14"/>
    </row>
    <row r="17" spans="1:15" ht="13.5" thickBot="1" x14ac:dyDescent="0.25">
      <c r="A17" s="17">
        <v>7</v>
      </c>
      <c r="B17" s="6"/>
      <c r="C17" s="3">
        <v>3</v>
      </c>
      <c r="D17" s="3">
        <v>180</v>
      </c>
      <c r="E17" s="4">
        <f t="shared" si="0"/>
        <v>11.16</v>
      </c>
      <c r="F17" s="4">
        <f t="shared" si="1"/>
        <v>34.769279999999995</v>
      </c>
      <c r="G17" s="4">
        <f t="shared" si="2"/>
        <v>4.6359039999999991</v>
      </c>
      <c r="H17" s="4">
        <f t="shared" si="3"/>
        <v>13.701727999999997</v>
      </c>
      <c r="I17" s="4">
        <f t="shared" si="4"/>
        <v>6.4266911999999987</v>
      </c>
      <c r="J17" s="4">
        <f t="shared" si="5"/>
        <v>1.8</v>
      </c>
      <c r="K17" s="4">
        <f t="shared" si="6"/>
        <v>3</v>
      </c>
      <c r="L17" s="4">
        <f t="shared" si="7"/>
        <v>108</v>
      </c>
      <c r="M17" s="4">
        <f t="shared" si="8"/>
        <v>210</v>
      </c>
      <c r="N17" s="9">
        <f t="shared" si="9"/>
        <v>432.10639680000003</v>
      </c>
      <c r="O17" s="14"/>
    </row>
    <row r="18" spans="1:15" ht="13.5" thickBot="1" x14ac:dyDescent="0.25">
      <c r="A18" s="17">
        <v>8</v>
      </c>
      <c r="B18" s="6"/>
      <c r="C18" s="3">
        <v>1</v>
      </c>
      <c r="D18" s="3">
        <v>150</v>
      </c>
      <c r="E18" s="4">
        <f t="shared" si="0"/>
        <v>7.5</v>
      </c>
      <c r="F18" s="4">
        <f t="shared" si="1"/>
        <v>36.269279999999995</v>
      </c>
      <c r="G18" s="4">
        <f t="shared" si="2"/>
        <v>4.8359039999999993</v>
      </c>
      <c r="H18" s="4">
        <f t="shared" si="3"/>
        <v>41.105183999999994</v>
      </c>
      <c r="I18" s="4">
        <f t="shared" si="4"/>
        <v>8.9710367999999985</v>
      </c>
      <c r="J18" s="4">
        <f t="shared" si="5"/>
        <v>1.5</v>
      </c>
      <c r="K18" s="4">
        <f t="shared" si="6"/>
        <v>1</v>
      </c>
      <c r="L18" s="4">
        <f t="shared" si="7"/>
        <v>90</v>
      </c>
      <c r="M18" s="4">
        <f t="shared" si="8"/>
        <v>160</v>
      </c>
      <c r="N18" s="9">
        <f t="shared" si="9"/>
        <v>303.8185952</v>
      </c>
      <c r="O18" s="14"/>
    </row>
    <row r="19" spans="1:15" ht="13.5" thickBot="1" x14ac:dyDescent="0.25">
      <c r="A19" s="17">
        <v>9</v>
      </c>
      <c r="B19" s="6"/>
      <c r="C19" s="3">
        <v>18</v>
      </c>
      <c r="D19" s="3">
        <v>200</v>
      </c>
      <c r="E19" s="4">
        <f t="shared" si="0"/>
        <v>14</v>
      </c>
      <c r="F19" s="4">
        <f t="shared" si="1"/>
        <v>33.769279999999995</v>
      </c>
      <c r="G19" s="4">
        <f t="shared" si="2"/>
        <v>4.5025706666666663</v>
      </c>
      <c r="H19" s="4">
        <f t="shared" si="3"/>
        <v>2.2836213333333331</v>
      </c>
      <c r="I19" s="4">
        <f t="shared" si="4"/>
        <v>5.4555471999999998</v>
      </c>
      <c r="J19" s="4">
        <f t="shared" si="5"/>
        <v>2</v>
      </c>
      <c r="K19" s="4">
        <f t="shared" si="6"/>
        <v>15</v>
      </c>
      <c r="L19" s="4">
        <f t="shared" si="7"/>
        <v>120</v>
      </c>
      <c r="M19" s="4">
        <f t="shared" si="8"/>
        <v>380</v>
      </c>
      <c r="N19" s="9">
        <f t="shared" si="9"/>
        <v>656.98898080000004</v>
      </c>
      <c r="O19" s="14"/>
    </row>
    <row r="20" spans="1:15" ht="13.5" thickBot="1" x14ac:dyDescent="0.25">
      <c r="A20" s="17">
        <v>10</v>
      </c>
      <c r="B20" s="6"/>
      <c r="C20" s="3">
        <v>20</v>
      </c>
      <c r="D20" s="3">
        <v>500</v>
      </c>
      <c r="E20" s="4">
        <f t="shared" si="0"/>
        <v>95</v>
      </c>
      <c r="F20" s="4">
        <f t="shared" si="1"/>
        <v>18.769279999999995</v>
      </c>
      <c r="G20" s="4">
        <f t="shared" si="2"/>
        <v>2.5025706666666658</v>
      </c>
      <c r="H20" s="4">
        <f>(MAX($F$11:$F$20)+MAX($G$11:$G$20))/C20</f>
        <v>2.0552591999999996</v>
      </c>
      <c r="I20" s="4">
        <f t="shared" si="4"/>
        <v>11.832710986666665</v>
      </c>
      <c r="J20" s="4">
        <f t="shared" si="5"/>
        <v>5</v>
      </c>
      <c r="K20" s="4">
        <f t="shared" si="6"/>
        <v>25</v>
      </c>
      <c r="L20" s="4">
        <f t="shared" si="7"/>
        <v>300</v>
      </c>
      <c r="M20" s="4">
        <f t="shared" si="8"/>
        <v>700</v>
      </c>
      <c r="N20" s="9">
        <f t="shared" si="9"/>
        <v>1399.8401791466667</v>
      </c>
      <c r="O20" s="14"/>
    </row>
    <row r="21" spans="1:15" ht="13.5" thickBot="1" x14ac:dyDescent="0.25">
      <c r="A21" s="18"/>
      <c r="B21" s="27" t="s">
        <v>20</v>
      </c>
      <c r="C21" s="27"/>
      <c r="D21" s="27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20"/>
    </row>
    <row r="22" spans="1:15" x14ac:dyDescent="0.2">
      <c r="G22" s="2"/>
    </row>
  </sheetData>
  <mergeCells count="22">
    <mergeCell ref="E7:F7"/>
    <mergeCell ref="E8:E9"/>
    <mergeCell ref="F8:F9"/>
    <mergeCell ref="G8:G9"/>
    <mergeCell ref="H8:H9"/>
    <mergeCell ref="I8:I9"/>
    <mergeCell ref="N5:N9"/>
    <mergeCell ref="A4:N4"/>
    <mergeCell ref="B21:D21"/>
    <mergeCell ref="K7:K9"/>
    <mergeCell ref="L7:L9"/>
    <mergeCell ref="M7:M9"/>
    <mergeCell ref="J6:K6"/>
    <mergeCell ref="L6:M6"/>
    <mergeCell ref="J5:M5"/>
    <mergeCell ref="E5:I6"/>
    <mergeCell ref="D5:D9"/>
    <mergeCell ref="C5:C9"/>
    <mergeCell ref="B5:B9"/>
    <mergeCell ref="A5:A9"/>
    <mergeCell ref="J7:J9"/>
    <mergeCell ref="G7:I7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somebody .</dc:creator>
  <cp:lastModifiedBy>somebody .</cp:lastModifiedBy>
  <cp:lastPrinted>2021-04-15T12:40:45Z</cp:lastPrinted>
  <dcterms:created xsi:type="dcterms:W3CDTF">2021-04-15T12:03:57Z</dcterms:created>
  <dcterms:modified xsi:type="dcterms:W3CDTF">2021-04-15T13:09:29Z</dcterms:modified>
</cp:coreProperties>
</file>