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niversity\GAU-SEMESTER-IV\excel\ClassWork2\"/>
    </mc:Choice>
  </mc:AlternateContent>
  <bookViews>
    <workbookView xWindow="0" yWindow="0" windowWidth="20490" windowHeight="7770" tabRatio="507" activeTab="3"/>
  </bookViews>
  <sheets>
    <sheet name="Task1" sheetId="1" r:id="rId1"/>
    <sheet name="Task2" sheetId="2" r:id="rId2"/>
    <sheet name="Task3" sheetId="3" r:id="rId3"/>
    <sheet name="Task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4" l="1"/>
  <c r="G9" i="4"/>
  <c r="G10" i="4"/>
  <c r="G8" i="4"/>
  <c r="G12" i="4"/>
  <c r="G17" i="4"/>
  <c r="G14" i="4"/>
  <c r="G15" i="4"/>
  <c r="G16" i="4"/>
  <c r="G11" i="4"/>
  <c r="G13" i="4"/>
  <c r="C7" i="4"/>
  <c r="C9" i="4"/>
  <c r="C10" i="4"/>
  <c r="C8" i="4"/>
  <c r="C12" i="4"/>
  <c r="C17" i="4"/>
  <c r="C14" i="4"/>
  <c r="C15" i="4"/>
  <c r="C16" i="4"/>
  <c r="C11" i="4"/>
  <c r="C13" i="4"/>
  <c r="H6" i="3"/>
  <c r="H7" i="3"/>
  <c r="H8" i="3"/>
  <c r="H14" i="3" s="1"/>
  <c r="H9" i="3"/>
  <c r="H10" i="3"/>
  <c r="H11" i="3"/>
  <c r="H12" i="3"/>
  <c r="H13" i="3"/>
  <c r="H5" i="3"/>
  <c r="G6" i="3"/>
  <c r="G7" i="3"/>
  <c r="G8" i="3"/>
  <c r="G9" i="3"/>
  <c r="G10" i="3"/>
  <c r="G11" i="3"/>
  <c r="G12" i="3"/>
  <c r="G13" i="3"/>
  <c r="G5" i="3"/>
  <c r="F6" i="3"/>
  <c r="F7" i="3"/>
  <c r="F8" i="3"/>
  <c r="F9" i="3"/>
  <c r="F10" i="3"/>
  <c r="F11" i="3"/>
  <c r="F12" i="3"/>
  <c r="F13" i="3"/>
  <c r="F5" i="3"/>
  <c r="E14" i="3"/>
  <c r="G14" i="3"/>
  <c r="D14" i="3"/>
  <c r="D18" i="1"/>
  <c r="C18" i="1"/>
  <c r="C12" i="1"/>
  <c r="C16" i="1"/>
  <c r="D16" i="1"/>
  <c r="D4" i="1"/>
  <c r="C14" i="1"/>
  <c r="D14" i="1"/>
  <c r="C3" i="1"/>
  <c r="D12" i="1"/>
  <c r="C10" i="1"/>
  <c r="D10" i="1"/>
  <c r="C8" i="1"/>
  <c r="D8" i="1"/>
  <c r="C6" i="1"/>
  <c r="D6" i="1" s="1"/>
  <c r="C4" i="1"/>
  <c r="D3" i="1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14" i="3" l="1"/>
</calcChain>
</file>

<file path=xl/sharedStrings.xml><?xml version="1.0" encoding="utf-8"?>
<sst xmlns="http://schemas.openxmlformats.org/spreadsheetml/2006/main" count="61" uniqueCount="57">
  <si>
    <t>№</t>
  </si>
  <si>
    <t>შედეგი</t>
  </si>
  <si>
    <t>x</t>
  </si>
  <si>
    <t>5957.0.12</t>
  </si>
  <si>
    <t>მონაცემები</t>
  </si>
  <si>
    <t>y</t>
  </si>
  <si>
    <t>z</t>
  </si>
  <si>
    <t>c</t>
  </si>
  <si>
    <t>SUM</t>
  </si>
  <si>
    <t>ხელფასის უწყისი</t>
  </si>
  <si>
    <t>გვარი</t>
  </si>
  <si>
    <t>ხელფასი</t>
  </si>
  <si>
    <t>პრემი</t>
  </si>
  <si>
    <t>ჯამი</t>
  </si>
  <si>
    <t>საშემოსავლო</t>
  </si>
  <si>
    <t>ხელზე</t>
  </si>
  <si>
    <t>მეგრელაძე</t>
  </si>
  <si>
    <t>ნინოშვილი</t>
  </si>
  <si>
    <t>ნოზაძე</t>
  </si>
  <si>
    <t>ნინუა</t>
  </si>
  <si>
    <t>კიკალია</t>
  </si>
  <si>
    <t>ბაგრატიონი</t>
  </si>
  <si>
    <t>კვარაცხელია</t>
  </si>
  <si>
    <t>ბარნაძე</t>
  </si>
  <si>
    <t>შავლიაშვილი</t>
  </si>
  <si>
    <t>სულ</t>
  </si>
  <si>
    <t>საშემოსავლოს პროცენტი</t>
  </si>
  <si>
    <t>კლუბი</t>
  </si>
  <si>
    <t>ქალაქი</t>
  </si>
  <si>
    <t>თამაში</t>
  </si>
  <si>
    <t>მოგება</t>
  </si>
  <si>
    <t>წაგება</t>
  </si>
  <si>
    <t>ფრე</t>
  </si>
  <si>
    <t>ქულა</t>
  </si>
  <si>
    <t>იბერია</t>
  </si>
  <si>
    <t>ბათუმი</t>
  </si>
  <si>
    <t>მორკინალი</t>
  </si>
  <si>
    <t>თბილისი</t>
  </si>
  <si>
    <t>დინამო</t>
  </si>
  <si>
    <t>კახეთი</t>
  </si>
  <si>
    <t>ოდიში</t>
  </si>
  <si>
    <t>ტორპედო</t>
  </si>
  <si>
    <t>კოლხეთი</t>
  </si>
  <si>
    <t>მეტალურგი</t>
  </si>
  <si>
    <t>მეტრანი</t>
  </si>
  <si>
    <t>დილა</t>
  </si>
  <si>
    <t>სამტრედია</t>
  </si>
  <si>
    <t>თელავი</t>
  </si>
  <si>
    <t>ზუგდიდი</t>
  </si>
  <si>
    <t>ქუთაისი</t>
  </si>
  <si>
    <t>ფოთი</t>
  </si>
  <si>
    <t>რუსთავი</t>
  </si>
  <si>
    <t>გორი</t>
  </si>
  <si>
    <t>საქართველოს ეროვნული ჩემპიონატი ფეხბურთში</t>
  </si>
  <si>
    <t>I  ჯგუფი</t>
  </si>
  <si>
    <t>გათამაშების ცხრილი</t>
  </si>
  <si>
    <t>მდგომარეობა 23 ნოემბრისათვის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</si>
</sst>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H5" sqref="H5"/>
    </sheetView>
  </sheetViews>
  <sheetFormatPr defaultRowHeight="15" x14ac:dyDescent="0.25"/>
  <cols>
    <col min="1" max="1" width="3.140625" bestFit="1" customWidth="1"/>
    <col min="2" max="3" width="13.28515625" customWidth="1"/>
    <col min="4" max="4" width="15" customWidth="1"/>
  </cols>
  <sheetData>
    <row r="1" spans="1:5" x14ac:dyDescent="0.25">
      <c r="A1" t="s">
        <v>0</v>
      </c>
      <c r="B1" s="2"/>
      <c r="C1" s="2"/>
    </row>
    <row r="2" spans="1:5" x14ac:dyDescent="0.25">
      <c r="A2" s="11">
        <v>1</v>
      </c>
      <c r="B2" s="10" t="s">
        <v>2</v>
      </c>
      <c r="C2" s="10" t="s">
        <v>5</v>
      </c>
      <c r="D2" s="10" t="s">
        <v>6</v>
      </c>
      <c r="E2" s="10" t="s">
        <v>7</v>
      </c>
    </row>
    <row r="3" spans="1:5" x14ac:dyDescent="0.25">
      <c r="A3" s="11"/>
      <c r="B3" s="6">
        <v>4.25</v>
      </c>
      <c r="C3" s="6">
        <f>(SQRT(ABS(1-B3^2)))/(B3+SIN(B3)^2)</f>
        <v>0.81779311888689432</v>
      </c>
      <c r="D3" s="6">
        <f>C3^(1/3)</f>
        <v>0.93514972537654184</v>
      </c>
      <c r="E3" s="6"/>
    </row>
    <row r="4" spans="1:5" x14ac:dyDescent="0.25">
      <c r="A4" s="11">
        <v>2</v>
      </c>
      <c r="B4" s="5">
        <v>2.5099999999999998</v>
      </c>
      <c r="C4" s="5">
        <f>(D4+2)*COS(B4)</f>
        <v>-1.8908939624221605E-2</v>
      </c>
      <c r="D4" s="5">
        <f>SQRT((1+B4^2))*TAN(B4)</f>
        <v>-1.9765714080771937</v>
      </c>
      <c r="E4" s="6"/>
    </row>
    <row r="5" spans="1:5" x14ac:dyDescent="0.25">
      <c r="A5" s="11"/>
      <c r="B5" s="5"/>
      <c r="C5" s="5"/>
      <c r="D5" s="5"/>
      <c r="E5" s="6"/>
    </row>
    <row r="6" spans="1:5" x14ac:dyDescent="0.25">
      <c r="A6" s="11">
        <v>3</v>
      </c>
      <c r="B6" s="5">
        <v>1.5</v>
      </c>
      <c r="C6" s="5">
        <f>((B6)+SQRT(B6))/(SIN(B6)^2)</f>
        <v>2.7384473821346962</v>
      </c>
      <c r="D6" s="5">
        <f>LOG(C6)^2</f>
        <v>0.19141010054323893</v>
      </c>
      <c r="E6" s="6"/>
    </row>
    <row r="7" spans="1:5" x14ac:dyDescent="0.25">
      <c r="A7" s="11"/>
      <c r="B7" s="5"/>
      <c r="C7" s="5"/>
      <c r="D7" s="5"/>
      <c r="E7" s="6"/>
    </row>
    <row r="8" spans="1:5" x14ac:dyDescent="0.25">
      <c r="A8" s="11">
        <v>4</v>
      </c>
      <c r="B8" s="8">
        <v>4.83</v>
      </c>
      <c r="C8" s="8">
        <f>D8^2+D8</f>
        <v>0.73003359687723945</v>
      </c>
      <c r="D8" s="8">
        <f>(1+ATAN(B8))/(EXP(TAN(B8))+B8)</f>
        <v>0.48996646250125031</v>
      </c>
      <c r="E8" s="6"/>
    </row>
    <row r="9" spans="1:5" x14ac:dyDescent="0.25">
      <c r="A9" s="11"/>
      <c r="B9" s="9"/>
      <c r="C9" s="9"/>
      <c r="D9" s="9"/>
      <c r="E9" s="6"/>
    </row>
    <row r="10" spans="1:5" x14ac:dyDescent="0.25">
      <c r="A10" s="11">
        <v>5</v>
      </c>
      <c r="B10" s="8">
        <v>3.18</v>
      </c>
      <c r="C10" s="8">
        <f>(6.3+D10^2)^(1/5)</f>
        <v>3.0961372938333724</v>
      </c>
      <c r="D10" s="8">
        <f>(COS(3.14/1.7)+B10^3)/(EXP(-B10)+E10)</f>
        <v>16.679697368353267</v>
      </c>
      <c r="E10" s="8">
        <v>1.87</v>
      </c>
    </row>
    <row r="11" spans="1:5" x14ac:dyDescent="0.25">
      <c r="A11" s="11"/>
      <c r="B11" s="9"/>
      <c r="C11" s="9"/>
      <c r="D11" s="9"/>
      <c r="E11" s="9"/>
    </row>
    <row r="12" spans="1:5" x14ac:dyDescent="0.25">
      <c r="A12" s="11">
        <v>6</v>
      </c>
      <c r="B12" s="8">
        <v>5.77</v>
      </c>
      <c r="C12" s="8">
        <f>SIN(4*3.14/7) + D12^(1/3)</f>
        <v>8.1088850279954769</v>
      </c>
      <c r="D12" s="8">
        <f>(2^(B12+SQRT(B12)))/(LOG(E12-B12))</f>
        <v>363.04007724834747</v>
      </c>
      <c r="E12" s="8">
        <v>12</v>
      </c>
    </row>
    <row r="13" spans="1:5" x14ac:dyDescent="0.25">
      <c r="A13" s="11"/>
      <c r="B13" s="9"/>
      <c r="C13" s="9"/>
      <c r="D13" s="9"/>
      <c r="E13" s="9"/>
    </row>
    <row r="14" spans="1:5" x14ac:dyDescent="0.25">
      <c r="A14" s="11">
        <v>7</v>
      </c>
      <c r="B14" s="8">
        <v>2.17</v>
      </c>
      <c r="C14" s="8">
        <f>(B14^3)/(SQRT(ABS(D14))+1)</f>
        <v>6.8004271610954259</v>
      </c>
      <c r="D14" s="8">
        <f>B14-(B14^3 + 4)^(1/3)</f>
        <v>-0.25260545151128078</v>
      </c>
      <c r="E14" s="6"/>
    </row>
    <row r="15" spans="1:5" x14ac:dyDescent="0.25">
      <c r="A15" s="11"/>
      <c r="B15" s="9"/>
      <c r="C15" s="9"/>
      <c r="D15" s="9"/>
      <c r="E15" s="6"/>
    </row>
    <row r="16" spans="1:5" x14ac:dyDescent="0.25">
      <c r="A16" s="11">
        <v>8</v>
      </c>
      <c r="B16" s="8">
        <v>3</v>
      </c>
      <c r="C16" s="8">
        <f>(D16^2)/(1+D16^2)</f>
        <v>0.98374993758177132</v>
      </c>
      <c r="D16" s="8">
        <f>((COS(B16)-7.2)/(LOG(B16)+1))-SQRT(B16+2)</f>
        <v>-7.7806314115658681</v>
      </c>
      <c r="E16" s="6"/>
    </row>
    <row r="17" spans="1:5" x14ac:dyDescent="0.25">
      <c r="A17" s="11"/>
      <c r="B17" s="9"/>
      <c r="C17" s="9"/>
      <c r="D17" s="9"/>
      <c r="E17" s="6"/>
    </row>
    <row r="18" spans="1:5" x14ac:dyDescent="0.25">
      <c r="B18" s="12" t="s">
        <v>8</v>
      </c>
      <c r="C18" s="6">
        <f>SUM(C3:C17)</f>
        <v>23.256564578780655</v>
      </c>
      <c r="D18" s="6">
        <f>SUM(D3:D17)</f>
        <v>371.3264926339674</v>
      </c>
    </row>
  </sheetData>
  <mergeCells count="31">
    <mergeCell ref="D16:D17"/>
    <mergeCell ref="C16:C17"/>
    <mergeCell ref="E10:E11"/>
    <mergeCell ref="E12:E13"/>
    <mergeCell ref="B12:B13"/>
    <mergeCell ref="D12:D13"/>
    <mergeCell ref="C12:C13"/>
    <mergeCell ref="B14:B15"/>
    <mergeCell ref="C14:C15"/>
    <mergeCell ref="D14:D15"/>
    <mergeCell ref="D4:D5"/>
    <mergeCell ref="C4:C5"/>
    <mergeCell ref="B4:B5"/>
    <mergeCell ref="D8:D9"/>
    <mergeCell ref="C8:C9"/>
    <mergeCell ref="B8:B9"/>
    <mergeCell ref="A12:A13"/>
    <mergeCell ref="A14:A15"/>
    <mergeCell ref="A16:A17"/>
    <mergeCell ref="D6:D7"/>
    <mergeCell ref="C6:C7"/>
    <mergeCell ref="B6:B7"/>
    <mergeCell ref="D10:D11"/>
    <mergeCell ref="C10:C11"/>
    <mergeCell ref="B10:B11"/>
    <mergeCell ref="B16:B17"/>
    <mergeCell ref="A2:A3"/>
    <mergeCell ref="A4:A5"/>
    <mergeCell ref="A6:A7"/>
    <mergeCell ref="A8:A9"/>
    <mergeCell ref="A10:A1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workbookViewId="0">
      <selection activeCell="K12" sqref="K12"/>
    </sheetView>
  </sheetViews>
  <sheetFormatPr defaultRowHeight="15" x14ac:dyDescent="0.25"/>
  <cols>
    <col min="7" max="7" width="17.42578125" customWidth="1"/>
  </cols>
  <sheetData>
    <row r="2" spans="2:7" x14ac:dyDescent="0.25">
      <c r="B2" s="4" t="s">
        <v>4</v>
      </c>
      <c r="C2" s="4"/>
      <c r="D2" s="4"/>
      <c r="E2" s="4"/>
      <c r="F2" s="4"/>
      <c r="G2" s="7" t="s">
        <v>1</v>
      </c>
    </row>
    <row r="3" spans="2:7" x14ac:dyDescent="0.25">
      <c r="B3" s="7">
        <v>786</v>
      </c>
      <c r="C3" s="7">
        <v>676</v>
      </c>
      <c r="D3" s="7"/>
      <c r="E3" s="7"/>
      <c r="F3" s="7"/>
      <c r="G3" s="7">
        <f>B3+C3</f>
        <v>1462</v>
      </c>
    </row>
    <row r="4" spans="2:7" x14ac:dyDescent="0.25">
      <c r="B4" s="7">
        <v>617</v>
      </c>
      <c r="C4" s="7">
        <v>248</v>
      </c>
      <c r="D4" s="7">
        <v>2</v>
      </c>
      <c r="E4" s="7"/>
      <c r="F4" s="7"/>
      <c r="G4" s="7">
        <f>B4-C4*D4</f>
        <v>121</v>
      </c>
    </row>
    <row r="5" spans="2:7" x14ac:dyDescent="0.25">
      <c r="B5" s="7">
        <v>457895</v>
      </c>
      <c r="C5" s="7">
        <v>37</v>
      </c>
      <c r="D5" s="7"/>
      <c r="E5" s="7"/>
      <c r="F5" s="7"/>
      <c r="G5" s="7">
        <f>B5/C5</f>
        <v>12375.54054054054</v>
      </c>
    </row>
    <row r="6" spans="2:7" x14ac:dyDescent="0.25">
      <c r="B6" s="7">
        <v>728</v>
      </c>
      <c r="C6" s="7">
        <v>32</v>
      </c>
      <c r="D6" s="7">
        <v>924</v>
      </c>
      <c r="E6" s="7"/>
      <c r="F6" s="7"/>
      <c r="G6" s="7">
        <f>B6/C6+D6</f>
        <v>946.75</v>
      </c>
    </row>
    <row r="7" spans="2:7" x14ac:dyDescent="0.25">
      <c r="B7" s="7">
        <v>320</v>
      </c>
      <c r="C7" s="7">
        <v>57</v>
      </c>
      <c r="D7" s="7">
        <v>2</v>
      </c>
      <c r="E7" s="7"/>
      <c r="F7" s="7"/>
      <c r="G7" s="7">
        <f>B7+C7/2</f>
        <v>348.5</v>
      </c>
    </row>
    <row r="8" spans="2:7" x14ac:dyDescent="0.25">
      <c r="B8" s="7">
        <v>320</v>
      </c>
      <c r="C8" s="7">
        <v>57</v>
      </c>
      <c r="D8" s="7">
        <v>2</v>
      </c>
      <c r="E8" s="7"/>
      <c r="F8" s="7"/>
      <c r="G8" s="7">
        <f>(B8+C8)/D8</f>
        <v>188.5</v>
      </c>
    </row>
    <row r="9" spans="2:7" x14ac:dyDescent="0.25">
      <c r="B9" s="7">
        <v>268</v>
      </c>
      <c r="C9" s="7">
        <v>2</v>
      </c>
      <c r="D9" s="7"/>
      <c r="E9" s="7"/>
      <c r="F9" s="7"/>
      <c r="G9" s="7">
        <f>B9^C9</f>
        <v>71824</v>
      </c>
    </row>
    <row r="10" spans="2:7" x14ac:dyDescent="0.25">
      <c r="B10" s="7">
        <v>7562</v>
      </c>
      <c r="C10" s="7">
        <v>3</v>
      </c>
      <c r="D10" s="7"/>
      <c r="E10" s="7"/>
      <c r="F10" s="7"/>
      <c r="G10" s="7">
        <f>B10^C10</f>
        <v>432424228328</v>
      </c>
    </row>
    <row r="11" spans="2:7" x14ac:dyDescent="0.25">
      <c r="B11" s="7">
        <v>321</v>
      </c>
      <c r="C11" s="7">
        <v>7</v>
      </c>
      <c r="D11" s="7"/>
      <c r="E11" s="7"/>
      <c r="F11" s="7"/>
      <c r="G11" s="7">
        <f>B11^C11</f>
        <v>3.5118440890583264E+17</v>
      </c>
    </row>
    <row r="12" spans="2:7" x14ac:dyDescent="0.25">
      <c r="B12" s="7">
        <v>3435453</v>
      </c>
      <c r="C12" s="7">
        <v>1</v>
      </c>
      <c r="D12" s="7">
        <v>2</v>
      </c>
      <c r="E12" s="7"/>
      <c r="F12" s="7"/>
      <c r="G12" s="7">
        <f>B12*(C12/D12)</f>
        <v>1717726.5</v>
      </c>
    </row>
    <row r="13" spans="2:7" x14ac:dyDescent="0.25">
      <c r="B13" s="7">
        <v>45</v>
      </c>
      <c r="C13" s="7">
        <v>12</v>
      </c>
      <c r="D13" s="7">
        <v>2</v>
      </c>
      <c r="E13" s="7">
        <v>3</v>
      </c>
      <c r="F13" s="7"/>
      <c r="G13" s="7">
        <f>((B13-C13)*D13)^E13</f>
        <v>287496</v>
      </c>
    </row>
    <row r="14" spans="2:7" x14ac:dyDescent="0.25">
      <c r="B14" s="7">
        <v>3</v>
      </c>
      <c r="C14" s="7"/>
      <c r="D14" s="7"/>
      <c r="E14" s="7"/>
      <c r="F14" s="7"/>
      <c r="G14" s="7">
        <f>TAN(B14)</f>
        <v>-0.1425465430742778</v>
      </c>
    </row>
    <row r="15" spans="2:7" x14ac:dyDescent="0.25">
      <c r="B15" s="7">
        <v>65</v>
      </c>
      <c r="C15" s="7"/>
      <c r="D15" s="7"/>
      <c r="E15" s="7"/>
      <c r="F15" s="7"/>
      <c r="G15" s="7">
        <f>SIN(B15)</f>
        <v>0.82682867949010341</v>
      </c>
    </row>
    <row r="16" spans="2:7" x14ac:dyDescent="0.25">
      <c r="B16" s="7" t="s">
        <v>3</v>
      </c>
      <c r="C16" s="7"/>
      <c r="D16" s="7"/>
      <c r="E16" s="7"/>
      <c r="F16" s="7"/>
      <c r="G16" s="7" t="e">
        <f>SQRT(B16)</f>
        <v>#VALUE!</v>
      </c>
    </row>
    <row r="17" spans="2:7" x14ac:dyDescent="0.25">
      <c r="B17" s="7">
        <v>6587425</v>
      </c>
      <c r="C17" s="7"/>
      <c r="D17" s="7"/>
      <c r="E17" s="7"/>
      <c r="F17" s="7"/>
      <c r="G17" s="7">
        <f>SQRT(B17)</f>
        <v>2566.5979428028845</v>
      </c>
    </row>
    <row r="18" spans="2:7" x14ac:dyDescent="0.25">
      <c r="B18" s="7">
        <v>45</v>
      </c>
      <c r="C18" s="7">
        <v>78</v>
      </c>
      <c r="D18" s="7">
        <v>35</v>
      </c>
      <c r="E18" s="7">
        <v>47</v>
      </c>
      <c r="F18" s="7">
        <v>37341</v>
      </c>
      <c r="G18" s="7">
        <f>(B18/C18)+(D18/E18)-SQRT(F18)</f>
        <v>-191.91659105426811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"/>
  <sheetViews>
    <sheetView workbookViewId="0">
      <selection activeCell="G19" sqref="G19"/>
    </sheetView>
  </sheetViews>
  <sheetFormatPr defaultRowHeight="15" x14ac:dyDescent="0.25"/>
  <cols>
    <col min="3" max="8" width="15" customWidth="1"/>
  </cols>
  <sheetData>
    <row r="3" spans="2:8" x14ac:dyDescent="0.25">
      <c r="B3" s="11" t="s">
        <v>9</v>
      </c>
      <c r="C3" s="11"/>
      <c r="D3" s="11"/>
      <c r="E3" s="11"/>
      <c r="F3" s="11"/>
      <c r="G3" s="11"/>
      <c r="H3" s="11"/>
    </row>
    <row r="4" spans="2:8" x14ac:dyDescent="0.25">
      <c r="B4" s="16" t="s">
        <v>0</v>
      </c>
      <c r="C4" s="15" t="s">
        <v>10</v>
      </c>
      <c r="D4" s="15" t="s">
        <v>11</v>
      </c>
      <c r="E4" s="15" t="s">
        <v>12</v>
      </c>
      <c r="F4" s="15" t="s">
        <v>13</v>
      </c>
      <c r="G4" s="15" t="s">
        <v>14</v>
      </c>
      <c r="H4" s="15" t="s">
        <v>15</v>
      </c>
    </row>
    <row r="5" spans="2:8" x14ac:dyDescent="0.25">
      <c r="B5" s="16">
        <v>1</v>
      </c>
      <c r="C5" s="6" t="s">
        <v>16</v>
      </c>
      <c r="D5" s="6">
        <v>95</v>
      </c>
      <c r="E5" s="6">
        <v>30</v>
      </c>
      <c r="F5" s="6">
        <f>D5+E5</f>
        <v>125</v>
      </c>
      <c r="G5" s="6">
        <f>F5*$E$16%</f>
        <v>15</v>
      </c>
      <c r="H5" s="6">
        <f>F5-G5</f>
        <v>110</v>
      </c>
    </row>
    <row r="6" spans="2:8" x14ac:dyDescent="0.25">
      <c r="B6" s="16">
        <v>2</v>
      </c>
      <c r="C6" s="6" t="s">
        <v>17</v>
      </c>
      <c r="D6" s="6">
        <v>120</v>
      </c>
      <c r="E6" s="6">
        <v>25</v>
      </c>
      <c r="F6" s="6">
        <f t="shared" ref="F6:F13" si="0">D6+E6</f>
        <v>145</v>
      </c>
      <c r="G6" s="6">
        <f t="shared" ref="G6:G13" si="1">F6*$E$16%</f>
        <v>17.399999999999999</v>
      </c>
      <c r="H6" s="6">
        <f t="shared" ref="H6:H13" si="2">F6-G6</f>
        <v>127.6</v>
      </c>
    </row>
    <row r="7" spans="2:8" x14ac:dyDescent="0.25">
      <c r="B7" s="16">
        <v>3</v>
      </c>
      <c r="C7" s="6" t="s">
        <v>18</v>
      </c>
      <c r="D7" s="6">
        <v>85</v>
      </c>
      <c r="E7" s="6">
        <v>0</v>
      </c>
      <c r="F7" s="6">
        <f t="shared" si="0"/>
        <v>85</v>
      </c>
      <c r="G7" s="6">
        <f t="shared" si="1"/>
        <v>10.199999999999999</v>
      </c>
      <c r="H7" s="6">
        <f t="shared" si="2"/>
        <v>74.8</v>
      </c>
    </row>
    <row r="8" spans="2:8" x14ac:dyDescent="0.25">
      <c r="B8" s="16">
        <v>4</v>
      </c>
      <c r="C8" s="6" t="s">
        <v>19</v>
      </c>
      <c r="D8" s="6">
        <v>150</v>
      </c>
      <c r="E8" s="6">
        <v>35</v>
      </c>
      <c r="F8" s="6">
        <f t="shared" si="0"/>
        <v>185</v>
      </c>
      <c r="G8" s="6">
        <f t="shared" si="1"/>
        <v>22.2</v>
      </c>
      <c r="H8" s="6">
        <f t="shared" si="2"/>
        <v>162.80000000000001</v>
      </c>
    </row>
    <row r="9" spans="2:8" x14ac:dyDescent="0.25">
      <c r="B9" s="16">
        <v>5</v>
      </c>
      <c r="C9" s="6" t="s">
        <v>20</v>
      </c>
      <c r="D9" s="6">
        <v>90</v>
      </c>
      <c r="E9" s="6">
        <v>25</v>
      </c>
      <c r="F9" s="6">
        <f t="shared" si="0"/>
        <v>115</v>
      </c>
      <c r="G9" s="6">
        <f t="shared" si="1"/>
        <v>13.799999999999999</v>
      </c>
      <c r="H9" s="6">
        <f t="shared" si="2"/>
        <v>101.2</v>
      </c>
    </row>
    <row r="10" spans="2:8" x14ac:dyDescent="0.25">
      <c r="B10" s="16">
        <v>6</v>
      </c>
      <c r="C10" s="6" t="s">
        <v>21</v>
      </c>
      <c r="D10" s="6">
        <v>145</v>
      </c>
      <c r="E10" s="6">
        <v>0</v>
      </c>
      <c r="F10" s="6">
        <f t="shared" si="0"/>
        <v>145</v>
      </c>
      <c r="G10" s="6">
        <f t="shared" si="1"/>
        <v>17.399999999999999</v>
      </c>
      <c r="H10" s="6">
        <f t="shared" si="2"/>
        <v>127.6</v>
      </c>
    </row>
    <row r="11" spans="2:8" x14ac:dyDescent="0.25">
      <c r="B11" s="16">
        <v>7</v>
      </c>
      <c r="C11" s="6" t="s">
        <v>22</v>
      </c>
      <c r="D11" s="6">
        <v>125</v>
      </c>
      <c r="E11" s="6">
        <v>35</v>
      </c>
      <c r="F11" s="6">
        <f t="shared" si="0"/>
        <v>160</v>
      </c>
      <c r="G11" s="6">
        <f t="shared" si="1"/>
        <v>19.2</v>
      </c>
      <c r="H11" s="6">
        <f t="shared" si="2"/>
        <v>140.80000000000001</v>
      </c>
    </row>
    <row r="12" spans="2:8" x14ac:dyDescent="0.25">
      <c r="B12" s="16">
        <v>8</v>
      </c>
      <c r="C12" s="6" t="s">
        <v>23</v>
      </c>
      <c r="D12" s="6">
        <v>100</v>
      </c>
      <c r="E12" s="6">
        <v>25</v>
      </c>
      <c r="F12" s="6">
        <f t="shared" si="0"/>
        <v>125</v>
      </c>
      <c r="G12" s="6">
        <f t="shared" si="1"/>
        <v>15</v>
      </c>
      <c r="H12" s="6">
        <f t="shared" si="2"/>
        <v>110</v>
      </c>
    </row>
    <row r="13" spans="2:8" x14ac:dyDescent="0.25">
      <c r="B13" s="16">
        <v>9</v>
      </c>
      <c r="C13" s="6" t="s">
        <v>24</v>
      </c>
      <c r="D13" s="6">
        <v>160</v>
      </c>
      <c r="E13" s="6">
        <v>45</v>
      </c>
      <c r="F13" s="6">
        <f t="shared" si="0"/>
        <v>205</v>
      </c>
      <c r="G13" s="6">
        <f t="shared" si="1"/>
        <v>24.599999999999998</v>
      </c>
      <c r="H13" s="6">
        <f t="shared" si="2"/>
        <v>180.4</v>
      </c>
    </row>
    <row r="14" spans="2:8" x14ac:dyDescent="0.25">
      <c r="B14" s="3"/>
      <c r="C14" s="17" t="s">
        <v>25</v>
      </c>
      <c r="D14" s="3">
        <f>SUM(D5:D13)</f>
        <v>1070</v>
      </c>
      <c r="E14" s="3">
        <f t="shared" ref="E14:H14" si="3">SUM(E5:E13)</f>
        <v>220</v>
      </c>
      <c r="F14" s="3">
        <f t="shared" si="3"/>
        <v>1290</v>
      </c>
      <c r="G14" s="3">
        <f t="shared" si="3"/>
        <v>154.79999999999998</v>
      </c>
      <c r="H14" s="3">
        <f t="shared" si="3"/>
        <v>1135.2</v>
      </c>
    </row>
    <row r="16" spans="2:8" x14ac:dyDescent="0.25">
      <c r="B16" s="13" t="s">
        <v>26</v>
      </c>
      <c r="C16" s="13"/>
      <c r="D16" s="13"/>
      <c r="E16" s="14">
        <v>12</v>
      </c>
    </row>
  </sheetData>
  <mergeCells count="2">
    <mergeCell ref="B3:H3"/>
    <mergeCell ref="B16:D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I16" sqref="I16"/>
    </sheetView>
  </sheetViews>
  <sheetFormatPr defaultRowHeight="15" x14ac:dyDescent="0.25"/>
  <cols>
    <col min="1" max="1" width="12.85546875" bestFit="1" customWidth="1"/>
    <col min="2" max="2" width="12.28515625" bestFit="1" customWidth="1"/>
    <col min="3" max="3" width="12.140625" bestFit="1" customWidth="1"/>
  </cols>
  <sheetData>
    <row r="1" spans="1:7" x14ac:dyDescent="0.25">
      <c r="A1" s="1" t="s">
        <v>53</v>
      </c>
      <c r="B1" s="1"/>
      <c r="C1" s="1"/>
      <c r="D1" s="1"/>
      <c r="E1" s="1"/>
      <c r="F1" s="1"/>
      <c r="G1" s="1"/>
    </row>
    <row r="2" spans="1:7" x14ac:dyDescent="0.25">
      <c r="A2" s="19" t="s">
        <v>54</v>
      </c>
      <c r="B2" s="19"/>
      <c r="C2" s="19"/>
      <c r="D2" s="19"/>
      <c r="E2" s="19"/>
      <c r="F2" s="19"/>
      <c r="G2" s="19"/>
    </row>
    <row r="3" spans="1:7" x14ac:dyDescent="0.25">
      <c r="A3" s="19" t="s">
        <v>55</v>
      </c>
      <c r="B3" s="19"/>
      <c r="C3" s="19"/>
      <c r="D3" s="19"/>
      <c r="E3" s="19"/>
      <c r="F3" s="19"/>
      <c r="G3" s="19"/>
    </row>
    <row r="4" spans="1:7" x14ac:dyDescent="0.25">
      <c r="A4" s="19" t="s">
        <v>56</v>
      </c>
      <c r="B4" s="1"/>
      <c r="C4" s="1"/>
      <c r="D4" s="1"/>
      <c r="E4" s="1"/>
      <c r="F4" s="1"/>
      <c r="G4" s="1"/>
    </row>
    <row r="6" spans="1:7" x14ac:dyDescent="0.25">
      <c r="A6" s="20" t="s">
        <v>27</v>
      </c>
      <c r="B6" s="20" t="s">
        <v>28</v>
      </c>
      <c r="C6" s="20" t="s">
        <v>29</v>
      </c>
      <c r="D6" s="20" t="s">
        <v>30</v>
      </c>
      <c r="E6" s="20" t="s">
        <v>32</v>
      </c>
      <c r="F6" s="20" t="s">
        <v>31</v>
      </c>
      <c r="G6" s="20" t="s">
        <v>33</v>
      </c>
    </row>
    <row r="7" spans="1:7" x14ac:dyDescent="0.25">
      <c r="A7" s="18" t="s">
        <v>35</v>
      </c>
      <c r="B7" s="18" t="s">
        <v>35</v>
      </c>
      <c r="C7" s="6">
        <f>D7+E7+F7</f>
        <v>16</v>
      </c>
      <c r="D7" s="6">
        <v>7</v>
      </c>
      <c r="E7" s="6">
        <v>6</v>
      </c>
      <c r="F7" s="6">
        <v>3</v>
      </c>
      <c r="G7" s="6">
        <f>3*D7+E7</f>
        <v>27</v>
      </c>
    </row>
    <row r="8" spans="1:7" x14ac:dyDescent="0.25">
      <c r="A8" s="18" t="s">
        <v>39</v>
      </c>
      <c r="B8" s="18" t="s">
        <v>47</v>
      </c>
      <c r="C8" s="6">
        <f>D8+E8+F8</f>
        <v>16</v>
      </c>
      <c r="D8" s="6">
        <v>8</v>
      </c>
      <c r="E8" s="6">
        <v>3</v>
      </c>
      <c r="F8" s="6">
        <v>5</v>
      </c>
      <c r="G8" s="6">
        <f>3*D8+E8</f>
        <v>27</v>
      </c>
    </row>
    <row r="9" spans="1:7" x14ac:dyDescent="0.25">
      <c r="A9" s="18" t="s">
        <v>36</v>
      </c>
      <c r="B9" s="18" t="s">
        <v>37</v>
      </c>
      <c r="C9" s="6">
        <f>D9+E9+F9</f>
        <v>13</v>
      </c>
      <c r="D9" s="6">
        <v>6</v>
      </c>
      <c r="E9" s="6">
        <v>4</v>
      </c>
      <c r="F9" s="6">
        <v>3</v>
      </c>
      <c r="G9" s="6">
        <f>3*D9+E9</f>
        <v>22</v>
      </c>
    </row>
    <row r="10" spans="1:7" x14ac:dyDescent="0.25">
      <c r="A10" s="18" t="s">
        <v>38</v>
      </c>
      <c r="B10" s="18" t="s">
        <v>37</v>
      </c>
      <c r="C10" s="6">
        <f>D10+E10+F10</f>
        <v>18</v>
      </c>
      <c r="D10" s="6">
        <v>5</v>
      </c>
      <c r="E10" s="6">
        <v>6</v>
      </c>
      <c r="F10" s="6">
        <v>7</v>
      </c>
      <c r="G10" s="6">
        <f>3*D10+E10</f>
        <v>21</v>
      </c>
    </row>
    <row r="11" spans="1:7" x14ac:dyDescent="0.25">
      <c r="A11" s="18" t="s">
        <v>45</v>
      </c>
      <c r="B11" s="18" t="s">
        <v>52</v>
      </c>
      <c r="C11" s="6">
        <f>D11+E11+F11</f>
        <v>13</v>
      </c>
      <c r="D11" s="6">
        <v>5</v>
      </c>
      <c r="E11" s="6">
        <v>6</v>
      </c>
      <c r="F11" s="6">
        <v>2</v>
      </c>
      <c r="G11" s="6">
        <f>3*D11+E11</f>
        <v>21</v>
      </c>
    </row>
    <row r="12" spans="1:7" x14ac:dyDescent="0.25">
      <c r="A12" s="18" t="s">
        <v>40</v>
      </c>
      <c r="B12" s="18" t="s">
        <v>48</v>
      </c>
      <c r="C12" s="6">
        <f>D12+E12+F12</f>
        <v>12</v>
      </c>
      <c r="D12" s="6">
        <v>5</v>
      </c>
      <c r="E12" s="6">
        <v>4</v>
      </c>
      <c r="F12" s="6">
        <v>3</v>
      </c>
      <c r="G12" s="6">
        <f>3*D12+E12</f>
        <v>19</v>
      </c>
    </row>
    <row r="13" spans="1:7" x14ac:dyDescent="0.25">
      <c r="A13" s="18" t="s">
        <v>34</v>
      </c>
      <c r="B13" s="18" t="s">
        <v>46</v>
      </c>
      <c r="C13" s="6">
        <f>D13+E13+F13</f>
        <v>13</v>
      </c>
      <c r="D13" s="6">
        <v>3</v>
      </c>
      <c r="E13" s="6">
        <v>6</v>
      </c>
      <c r="F13" s="6">
        <v>4</v>
      </c>
      <c r="G13" s="6">
        <f>3*D13+E13</f>
        <v>15</v>
      </c>
    </row>
    <row r="14" spans="1:7" x14ac:dyDescent="0.25">
      <c r="A14" s="18" t="s">
        <v>42</v>
      </c>
      <c r="B14" s="18" t="s">
        <v>50</v>
      </c>
      <c r="C14" s="6">
        <f>D14+E14+F14</f>
        <v>13</v>
      </c>
      <c r="D14" s="6">
        <v>4</v>
      </c>
      <c r="E14" s="6">
        <v>3</v>
      </c>
      <c r="F14" s="6">
        <v>6</v>
      </c>
      <c r="G14" s="6">
        <f>3*D14+E14</f>
        <v>15</v>
      </c>
    </row>
    <row r="15" spans="1:7" x14ac:dyDescent="0.25">
      <c r="A15" s="18" t="s">
        <v>43</v>
      </c>
      <c r="B15" s="18" t="s">
        <v>51</v>
      </c>
      <c r="C15" s="6">
        <f>D15+E15+F15</f>
        <v>14</v>
      </c>
      <c r="D15" s="6">
        <v>4</v>
      </c>
      <c r="E15" s="6">
        <v>3</v>
      </c>
      <c r="F15" s="6">
        <v>7</v>
      </c>
      <c r="G15" s="6">
        <f>3*D15+E15</f>
        <v>15</v>
      </c>
    </row>
    <row r="16" spans="1:7" x14ac:dyDescent="0.25">
      <c r="A16" s="18" t="s">
        <v>44</v>
      </c>
      <c r="B16" s="18" t="s">
        <v>37</v>
      </c>
      <c r="C16" s="6">
        <f>D16+E16+F16</f>
        <v>16</v>
      </c>
      <c r="D16" s="6">
        <v>3</v>
      </c>
      <c r="E16" s="6">
        <v>5</v>
      </c>
      <c r="F16" s="6">
        <v>8</v>
      </c>
      <c r="G16" s="6">
        <f>3*D16+E16</f>
        <v>14</v>
      </c>
    </row>
    <row r="17" spans="1:7" x14ac:dyDescent="0.25">
      <c r="A17" s="18" t="s">
        <v>41</v>
      </c>
      <c r="B17" s="18" t="s">
        <v>49</v>
      </c>
      <c r="C17" s="6">
        <f>D17+E17+F17</f>
        <v>15</v>
      </c>
      <c r="D17" s="6">
        <v>2</v>
      </c>
      <c r="E17" s="6">
        <v>6</v>
      </c>
      <c r="F17" s="6">
        <v>7</v>
      </c>
      <c r="G17" s="6">
        <f>3*D17+E17</f>
        <v>12</v>
      </c>
    </row>
  </sheetData>
  <sortState ref="A7:G17">
    <sortCondition descending="1" ref="G17"/>
  </sortState>
  <mergeCells count="4">
    <mergeCell ref="A1:G1"/>
    <mergeCell ref="A2:G2"/>
    <mergeCell ref="A3:G3"/>
    <mergeCell ref="A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Task1</vt:lpstr>
      <vt:lpstr>Task2</vt:lpstr>
      <vt:lpstr>Task3</vt:lpstr>
      <vt:lpstr>Task4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somebody .</dc:creator>
  <cp:lastModifiedBy>somebody .</cp:lastModifiedBy>
  <cp:lastPrinted>2021-03-04T12:11:10Z</cp:lastPrinted>
  <dcterms:created xsi:type="dcterms:W3CDTF">2021-03-04T12:06:06Z</dcterms:created>
  <dcterms:modified xsi:type="dcterms:W3CDTF">2021-03-04T14:22:27Z</dcterms:modified>
</cp:coreProperties>
</file>