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niversity\GAU-SEMESTER-IV\excel\ClassWork5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L4" i="1"/>
  <c r="L5" i="1"/>
  <c r="L6" i="1"/>
  <c r="L7" i="1"/>
  <c r="L8" i="1"/>
  <c r="L9" i="1"/>
  <c r="L10" i="1"/>
  <c r="L3" i="1"/>
  <c r="O12" i="1"/>
  <c r="N4" i="1"/>
  <c r="N5" i="1"/>
  <c r="N6" i="1"/>
  <c r="N7" i="1"/>
  <c r="N8" i="1"/>
  <c r="N9" i="1"/>
  <c r="N10" i="1"/>
  <c r="N11" i="1"/>
  <c r="N12" i="1" s="1"/>
  <c r="N3" i="1"/>
  <c r="M4" i="1"/>
  <c r="M5" i="1"/>
  <c r="M6" i="1"/>
  <c r="M7" i="1"/>
  <c r="M8" i="1"/>
  <c r="M9" i="1"/>
  <c r="M10" i="1"/>
  <c r="M11" i="1"/>
  <c r="M3" i="1"/>
  <c r="K4" i="1"/>
  <c r="K5" i="1"/>
  <c r="K6" i="1"/>
  <c r="K7" i="1"/>
  <c r="K8" i="1"/>
  <c r="K9" i="1"/>
  <c r="K10" i="1"/>
  <c r="K11" i="1"/>
  <c r="K3" i="1"/>
  <c r="J4" i="1"/>
  <c r="J5" i="1"/>
  <c r="J6" i="1"/>
  <c r="J7" i="1"/>
  <c r="J12" i="1" s="1"/>
  <c r="J8" i="1"/>
  <c r="J9" i="1"/>
  <c r="J10" i="1"/>
  <c r="J11" i="1"/>
  <c r="J3" i="1"/>
  <c r="H11" i="1"/>
  <c r="H4" i="1"/>
  <c r="H12" i="1" s="1"/>
  <c r="H5" i="1"/>
  <c r="H6" i="1"/>
  <c r="H7" i="1"/>
  <c r="H8" i="1"/>
  <c r="H9" i="1"/>
  <c r="H10" i="1"/>
  <c r="H3" i="1"/>
  <c r="F4" i="1"/>
  <c r="F5" i="1"/>
  <c r="F12" i="1" s="1"/>
  <c r="F6" i="1"/>
  <c r="F7" i="1"/>
  <c r="F8" i="1"/>
  <c r="F9" i="1"/>
  <c r="F10" i="1"/>
  <c r="F11" i="1"/>
  <c r="F3" i="1"/>
  <c r="D4" i="1"/>
  <c r="D5" i="1"/>
  <c r="D6" i="1"/>
  <c r="D7" i="1"/>
  <c r="D8" i="1"/>
  <c r="D9" i="1"/>
  <c r="D10" i="1"/>
  <c r="D11" i="1"/>
  <c r="D3" i="1"/>
  <c r="C4" i="1"/>
  <c r="C5" i="1"/>
  <c r="C6" i="1"/>
  <c r="C7" i="1"/>
  <c r="C8" i="1"/>
  <c r="C9" i="1"/>
  <c r="C10" i="1"/>
  <c r="C11" i="1"/>
  <c r="C3" i="1"/>
  <c r="E12" i="1"/>
  <c r="G12" i="1"/>
  <c r="I12" i="1"/>
  <c r="M12" i="1"/>
  <c r="B12" i="1"/>
  <c r="L12" i="1" l="1"/>
  <c r="K12" i="1"/>
  <c r="D12" i="1"/>
  <c r="C12" i="1"/>
</calcChain>
</file>

<file path=xl/sharedStrings.xml><?xml version="1.0" encoding="utf-8"?>
<sst xmlns="http://schemas.openxmlformats.org/spreadsheetml/2006/main" count="20" uniqueCount="16">
  <si>
    <t>№</t>
  </si>
  <si>
    <t>ხელფასი</t>
  </si>
  <si>
    <t>ხელფასის ჯამის შეფარდება თითოეულზე</t>
  </si>
  <si>
    <t>მიღებულისა და ხელფასის საშუალო არითმეტიკული</t>
  </si>
  <si>
    <t>რაოდენობა</t>
  </si>
  <si>
    <t>შემოსავალი</t>
  </si>
  <si>
    <t>შემოსავლების ჯამი</t>
  </si>
  <si>
    <t>თუ შემ&lt;1000 მაშინ შემ-შემ ის 5% თუ არა მაშინ შემ - თავისი თავის 3%</t>
  </si>
  <si>
    <t>იანვარი</t>
  </si>
  <si>
    <t>მარტი</t>
  </si>
  <si>
    <t>მაისი</t>
  </si>
  <si>
    <t>მინიმალური</t>
  </si>
  <si>
    <t>მაქსიმალური</t>
  </si>
  <si>
    <t>დაკავებული უჯრების რაოდენობა</t>
  </si>
  <si>
    <t>ამორჩევა</t>
  </si>
  <si>
    <t>სულ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</si>
</sst>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/>
    </xf>
    <xf numFmtId="0" fontId="0" fillId="0" borderId="1" xfId="0" applyFill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a-GE"/>
              <a:t>ხელფასი, შემოსავლების ჯამი და მინიმალური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მინიმალური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Sheet1!$B$3:$B$11</c:f>
              <c:numCache>
                <c:formatCode>General</c:formatCode>
                <c:ptCount val="9"/>
                <c:pt idx="0">
                  <c:v>150</c:v>
                </c:pt>
                <c:pt idx="1">
                  <c:v>270</c:v>
                </c:pt>
                <c:pt idx="2">
                  <c:v>350</c:v>
                </c:pt>
                <c:pt idx="3">
                  <c:v>480</c:v>
                </c:pt>
                <c:pt idx="4">
                  <c:v>320</c:v>
                </c:pt>
                <c:pt idx="5">
                  <c:v>240</c:v>
                </c:pt>
                <c:pt idx="6">
                  <c:v>780</c:v>
                </c:pt>
                <c:pt idx="7">
                  <c:v>580</c:v>
                </c:pt>
                <c:pt idx="8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8-45D9-88DB-30ED81585CB5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შემოსავლების ჯამი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Sheet1!$K$3:$K$11</c:f>
              <c:numCache>
                <c:formatCode>General</c:formatCode>
                <c:ptCount val="9"/>
                <c:pt idx="0">
                  <c:v>12300</c:v>
                </c:pt>
                <c:pt idx="1">
                  <c:v>46980</c:v>
                </c:pt>
                <c:pt idx="2">
                  <c:v>37100</c:v>
                </c:pt>
                <c:pt idx="3">
                  <c:v>67200</c:v>
                </c:pt>
                <c:pt idx="4">
                  <c:v>48320</c:v>
                </c:pt>
                <c:pt idx="5">
                  <c:v>28560</c:v>
                </c:pt>
                <c:pt idx="6">
                  <c:v>89700</c:v>
                </c:pt>
                <c:pt idx="7">
                  <c:v>64380</c:v>
                </c:pt>
                <c:pt idx="8">
                  <c:v>40710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8-45D9-88DB-30ED81585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747664"/>
        <c:axId val="403747992"/>
      </c:barChart>
      <c:lineChart>
        <c:grouping val="standard"/>
        <c:varyColors val="0"/>
        <c:ser>
          <c:idx val="2"/>
          <c:order val="2"/>
          <c:tx>
            <c:strRef>
              <c:f>Sheet1!$B$1</c:f>
              <c:strCache>
                <c:ptCount val="1"/>
                <c:pt idx="0">
                  <c:v>ხელფასი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Sheet1!$M$3:$M$11</c:f>
              <c:numCache>
                <c:formatCode>General</c:formatCode>
                <c:ptCount val="9"/>
                <c:pt idx="0">
                  <c:v>1800</c:v>
                </c:pt>
                <c:pt idx="1">
                  <c:v>12150</c:v>
                </c:pt>
                <c:pt idx="2">
                  <c:v>4200</c:v>
                </c:pt>
                <c:pt idx="3">
                  <c:v>11040</c:v>
                </c:pt>
                <c:pt idx="4">
                  <c:v>13760</c:v>
                </c:pt>
                <c:pt idx="5">
                  <c:v>3600</c:v>
                </c:pt>
                <c:pt idx="6">
                  <c:v>21840</c:v>
                </c:pt>
                <c:pt idx="7">
                  <c:v>9860</c:v>
                </c:pt>
                <c:pt idx="8">
                  <c:v>6210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8-45D9-88DB-30ED81585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747664"/>
        <c:axId val="403747992"/>
      </c:lineChart>
      <c:catAx>
        <c:axId val="40374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47992"/>
        <c:crosses val="autoZero"/>
        <c:auto val="1"/>
        <c:lblAlgn val="ctr"/>
        <c:lblOffset val="100"/>
        <c:noMultiLvlLbl val="0"/>
      </c:catAx>
      <c:valAx>
        <c:axId val="40374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4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a-GE"/>
              <a:t>შემოსავლები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იანვარი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Sheet1!$F$3:$F$11</c:f>
              <c:numCache>
                <c:formatCode>General</c:formatCode>
                <c:ptCount val="9"/>
                <c:pt idx="0">
                  <c:v>1800</c:v>
                </c:pt>
                <c:pt idx="1">
                  <c:v>12150</c:v>
                </c:pt>
                <c:pt idx="2">
                  <c:v>5250</c:v>
                </c:pt>
                <c:pt idx="3">
                  <c:v>11040</c:v>
                </c:pt>
                <c:pt idx="4">
                  <c:v>19840</c:v>
                </c:pt>
                <c:pt idx="5">
                  <c:v>12720</c:v>
                </c:pt>
                <c:pt idx="6">
                  <c:v>31980</c:v>
                </c:pt>
                <c:pt idx="7">
                  <c:v>9860</c:v>
                </c:pt>
                <c:pt idx="8">
                  <c:v>6210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9-4214-A7FB-966063C67BAE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მარტი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Sheet1!$H$3:$H$11</c:f>
              <c:numCache>
                <c:formatCode>General</c:formatCode>
                <c:ptCount val="9"/>
                <c:pt idx="0">
                  <c:v>3450</c:v>
                </c:pt>
                <c:pt idx="1">
                  <c:v>12150</c:v>
                </c:pt>
                <c:pt idx="2">
                  <c:v>27650</c:v>
                </c:pt>
                <c:pt idx="3">
                  <c:v>20640</c:v>
                </c:pt>
                <c:pt idx="4">
                  <c:v>14720</c:v>
                </c:pt>
                <c:pt idx="5">
                  <c:v>3600</c:v>
                </c:pt>
                <c:pt idx="6">
                  <c:v>21840</c:v>
                </c:pt>
                <c:pt idx="7">
                  <c:v>43500</c:v>
                </c:pt>
                <c:pt idx="8">
                  <c:v>15870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9-4214-A7FB-966063C67BAE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მაისი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Sheet1!$J$3:$J$11</c:f>
              <c:numCache>
                <c:formatCode>General</c:formatCode>
                <c:ptCount val="9"/>
                <c:pt idx="0">
                  <c:v>7050</c:v>
                </c:pt>
                <c:pt idx="1">
                  <c:v>22680</c:v>
                </c:pt>
                <c:pt idx="2">
                  <c:v>4200</c:v>
                </c:pt>
                <c:pt idx="3">
                  <c:v>35520</c:v>
                </c:pt>
                <c:pt idx="4">
                  <c:v>13760</c:v>
                </c:pt>
                <c:pt idx="5">
                  <c:v>12240</c:v>
                </c:pt>
                <c:pt idx="6">
                  <c:v>35880</c:v>
                </c:pt>
                <c:pt idx="7">
                  <c:v>11020</c:v>
                </c:pt>
                <c:pt idx="8">
                  <c:v>18630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C9-4214-A7FB-966063C67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358392"/>
        <c:axId val="411354456"/>
      </c:barChart>
      <c:catAx>
        <c:axId val="41135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54456"/>
        <c:crosses val="autoZero"/>
        <c:auto val="1"/>
        <c:lblAlgn val="ctr"/>
        <c:lblOffset val="100"/>
        <c:noMultiLvlLbl val="0"/>
      </c:catAx>
      <c:valAx>
        <c:axId val="41135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5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12</xdr:row>
      <xdr:rowOff>190499</xdr:rowOff>
    </xdr:from>
    <xdr:to>
      <xdr:col>8</xdr:col>
      <xdr:colOff>171450</xdr:colOff>
      <xdr:row>24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12</xdr:row>
      <xdr:rowOff>123825</xdr:rowOff>
    </xdr:from>
    <xdr:to>
      <xdr:col>15</xdr:col>
      <xdr:colOff>533400</xdr:colOff>
      <xdr:row>27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zoomScale="70" zoomScaleNormal="70" workbookViewId="0">
      <selection activeCell="L3" sqref="L3:L11"/>
    </sheetView>
  </sheetViews>
  <sheetFormatPr defaultRowHeight="15" x14ac:dyDescent="0.25"/>
  <cols>
    <col min="4" max="4" width="19.42578125" customWidth="1"/>
    <col min="12" max="12" width="12.5703125" customWidth="1"/>
  </cols>
  <sheetData>
    <row r="1" spans="1:15" x14ac:dyDescent="0.25">
      <c r="A1" s="1" t="s">
        <v>0</v>
      </c>
      <c r="B1" s="2" t="s">
        <v>1</v>
      </c>
      <c r="C1" s="3" t="s">
        <v>2</v>
      </c>
      <c r="D1" s="4" t="s">
        <v>3</v>
      </c>
      <c r="E1" s="1" t="s">
        <v>8</v>
      </c>
      <c r="F1" s="1"/>
      <c r="G1" s="1" t="s">
        <v>9</v>
      </c>
      <c r="H1" s="1"/>
      <c r="I1" s="1" t="s">
        <v>10</v>
      </c>
      <c r="J1" s="1"/>
      <c r="K1" s="2" t="s">
        <v>6</v>
      </c>
      <c r="L1" s="4" t="s">
        <v>7</v>
      </c>
      <c r="M1" s="1" t="s">
        <v>14</v>
      </c>
      <c r="N1" s="1"/>
      <c r="O1" s="1"/>
    </row>
    <row r="2" spans="1:15" ht="115.5" customHeight="1" x14ac:dyDescent="0.25">
      <c r="A2" s="1"/>
      <c r="B2" s="2"/>
      <c r="C2" s="3"/>
      <c r="D2" s="4"/>
      <c r="E2" s="5" t="s">
        <v>4</v>
      </c>
      <c r="F2" s="5" t="s">
        <v>5</v>
      </c>
      <c r="G2" s="5" t="s">
        <v>4</v>
      </c>
      <c r="H2" s="5" t="s">
        <v>5</v>
      </c>
      <c r="I2" s="5" t="s">
        <v>4</v>
      </c>
      <c r="J2" s="5" t="s">
        <v>5</v>
      </c>
      <c r="K2" s="2"/>
      <c r="L2" s="4"/>
      <c r="M2" s="6" t="s">
        <v>11</v>
      </c>
      <c r="N2" s="6" t="s">
        <v>12</v>
      </c>
      <c r="O2" s="6" t="s">
        <v>13</v>
      </c>
    </row>
    <row r="3" spans="1:15" x14ac:dyDescent="0.25">
      <c r="A3" s="7">
        <v>1</v>
      </c>
      <c r="B3" s="7">
        <v>150</v>
      </c>
      <c r="C3" s="8">
        <f>$B$12/B3</f>
        <v>23.433333333333334</v>
      </c>
      <c r="D3" s="8">
        <f>AVERAGE(B3:C3)</f>
        <v>86.716666666666669</v>
      </c>
      <c r="E3" s="7">
        <v>12</v>
      </c>
      <c r="F3" s="7">
        <f>E3*B3</f>
        <v>1800</v>
      </c>
      <c r="G3" s="7">
        <v>23</v>
      </c>
      <c r="H3" s="7">
        <f>G3*B3</f>
        <v>3450</v>
      </c>
      <c r="I3" s="7">
        <v>47</v>
      </c>
      <c r="J3" s="7">
        <f>I3*B3</f>
        <v>7050</v>
      </c>
      <c r="K3" s="7">
        <f>SUM(J3,H3,F3)</f>
        <v>12300</v>
      </c>
      <c r="L3" s="7">
        <f>IF(K3&lt;42000,K3-K3*5%,K3-K3*3%)</f>
        <v>11685</v>
      </c>
      <c r="M3" s="7">
        <f>MIN(J3,H3,F3)</f>
        <v>1800</v>
      </c>
      <c r="N3" s="7">
        <f>MAX(K3,I3,G3)</f>
        <v>12300</v>
      </c>
      <c r="O3" s="7"/>
    </row>
    <row r="4" spans="1:15" x14ac:dyDescent="0.25">
      <c r="A4" s="7">
        <v>2</v>
      </c>
      <c r="B4" s="7">
        <v>270</v>
      </c>
      <c r="C4" s="8">
        <f t="shared" ref="C4:C11" si="0">$B$12/B4</f>
        <v>13.018518518518519</v>
      </c>
      <c r="D4" s="8">
        <f t="shared" ref="D4:D11" si="1">AVERAGE(B4:C4)</f>
        <v>141.50925925925927</v>
      </c>
      <c r="E4" s="7">
        <v>45</v>
      </c>
      <c r="F4" s="7">
        <f t="shared" ref="F4:F11" si="2">E4*B4</f>
        <v>12150</v>
      </c>
      <c r="G4" s="7">
        <v>45</v>
      </c>
      <c r="H4" s="7">
        <f t="shared" ref="H4:H10" si="3">G4*B4</f>
        <v>12150</v>
      </c>
      <c r="I4" s="7">
        <v>84</v>
      </c>
      <c r="J4" s="7">
        <f t="shared" ref="J4:J11" si="4">I4*B4</f>
        <v>22680</v>
      </c>
      <c r="K4" s="7">
        <f t="shared" ref="K4:K11" si="5">SUM(J4,H4,F4)</f>
        <v>46980</v>
      </c>
      <c r="L4" s="7">
        <f t="shared" ref="L4:L10" si="6">IF(K4&lt;42000,K4-K4*5%,K4-K4*3%)</f>
        <v>45570.6</v>
      </c>
      <c r="M4" s="7">
        <f t="shared" ref="M4:M11" si="7">MIN(J4,H4,F4)</f>
        <v>12150</v>
      </c>
      <c r="N4" s="7">
        <f t="shared" ref="N4:N11" si="8">MAX(K4,I4,G4)</f>
        <v>46980</v>
      </c>
      <c r="O4" s="7"/>
    </row>
    <row r="5" spans="1:15" x14ac:dyDescent="0.25">
      <c r="A5" s="7">
        <v>3</v>
      </c>
      <c r="B5" s="7">
        <v>350</v>
      </c>
      <c r="C5" s="8">
        <f t="shared" si="0"/>
        <v>10.042857142857143</v>
      </c>
      <c r="D5" s="8">
        <f t="shared" si="1"/>
        <v>180.02142857142857</v>
      </c>
      <c r="E5" s="7">
        <v>15</v>
      </c>
      <c r="F5" s="7">
        <f t="shared" si="2"/>
        <v>5250</v>
      </c>
      <c r="G5" s="7">
        <v>79</v>
      </c>
      <c r="H5" s="7">
        <f t="shared" si="3"/>
        <v>27650</v>
      </c>
      <c r="I5" s="7">
        <v>12</v>
      </c>
      <c r="J5" s="7">
        <f t="shared" si="4"/>
        <v>4200</v>
      </c>
      <c r="K5" s="7">
        <f t="shared" si="5"/>
        <v>37100</v>
      </c>
      <c r="L5" s="7">
        <f t="shared" si="6"/>
        <v>35245</v>
      </c>
      <c r="M5" s="7">
        <f t="shared" si="7"/>
        <v>4200</v>
      </c>
      <c r="N5" s="7">
        <f t="shared" si="8"/>
        <v>37100</v>
      </c>
      <c r="O5" s="7"/>
    </row>
    <row r="6" spans="1:15" x14ac:dyDescent="0.25">
      <c r="A6" s="7">
        <v>4</v>
      </c>
      <c r="B6" s="7">
        <v>480</v>
      </c>
      <c r="C6" s="8">
        <f t="shared" si="0"/>
        <v>7.322916666666667</v>
      </c>
      <c r="D6" s="8">
        <f t="shared" si="1"/>
        <v>243.66145833333334</v>
      </c>
      <c r="E6" s="7">
        <v>23</v>
      </c>
      <c r="F6" s="7">
        <f t="shared" si="2"/>
        <v>11040</v>
      </c>
      <c r="G6" s="7">
        <v>43</v>
      </c>
      <c r="H6" s="7">
        <f t="shared" si="3"/>
        <v>20640</v>
      </c>
      <c r="I6" s="7">
        <v>74</v>
      </c>
      <c r="J6" s="7">
        <f t="shared" si="4"/>
        <v>35520</v>
      </c>
      <c r="K6" s="7">
        <f t="shared" si="5"/>
        <v>67200</v>
      </c>
      <c r="L6" s="7">
        <f t="shared" si="6"/>
        <v>65184</v>
      </c>
      <c r="M6" s="7">
        <f t="shared" si="7"/>
        <v>11040</v>
      </c>
      <c r="N6" s="7">
        <f t="shared" si="8"/>
        <v>67200</v>
      </c>
      <c r="O6" s="7"/>
    </row>
    <row r="7" spans="1:15" x14ac:dyDescent="0.25">
      <c r="A7" s="7">
        <v>5</v>
      </c>
      <c r="B7" s="7">
        <v>320</v>
      </c>
      <c r="C7" s="8">
        <f t="shared" si="0"/>
        <v>10.984375</v>
      </c>
      <c r="D7" s="8">
        <f t="shared" si="1"/>
        <v>165.4921875</v>
      </c>
      <c r="E7" s="7">
        <v>62</v>
      </c>
      <c r="F7" s="7">
        <f t="shared" si="2"/>
        <v>19840</v>
      </c>
      <c r="G7" s="7">
        <v>46</v>
      </c>
      <c r="H7" s="7">
        <f t="shared" si="3"/>
        <v>14720</v>
      </c>
      <c r="I7" s="7">
        <v>43</v>
      </c>
      <c r="J7" s="7">
        <f t="shared" si="4"/>
        <v>13760</v>
      </c>
      <c r="K7" s="7">
        <f t="shared" si="5"/>
        <v>48320</v>
      </c>
      <c r="L7" s="7">
        <f t="shared" si="6"/>
        <v>46870.400000000001</v>
      </c>
      <c r="M7" s="7">
        <f t="shared" si="7"/>
        <v>13760</v>
      </c>
      <c r="N7" s="7">
        <f t="shared" si="8"/>
        <v>48320</v>
      </c>
      <c r="O7" s="7"/>
    </row>
    <row r="8" spans="1:15" x14ac:dyDescent="0.25">
      <c r="A8" s="7">
        <v>6</v>
      </c>
      <c r="B8" s="7">
        <v>240</v>
      </c>
      <c r="C8" s="8">
        <f t="shared" si="0"/>
        <v>14.645833333333334</v>
      </c>
      <c r="D8" s="8">
        <f t="shared" si="1"/>
        <v>127.32291666666667</v>
      </c>
      <c r="E8" s="7">
        <v>53</v>
      </c>
      <c r="F8" s="7">
        <f t="shared" si="2"/>
        <v>12720</v>
      </c>
      <c r="G8" s="7">
        <v>15</v>
      </c>
      <c r="H8" s="7">
        <f t="shared" si="3"/>
        <v>3600</v>
      </c>
      <c r="I8" s="7">
        <v>51</v>
      </c>
      <c r="J8" s="7">
        <f t="shared" si="4"/>
        <v>12240</v>
      </c>
      <c r="K8" s="7">
        <f t="shared" si="5"/>
        <v>28560</v>
      </c>
      <c r="L8" s="7">
        <f t="shared" si="6"/>
        <v>27132</v>
      </c>
      <c r="M8" s="7">
        <f t="shared" si="7"/>
        <v>3600</v>
      </c>
      <c r="N8" s="7">
        <f t="shared" si="8"/>
        <v>28560</v>
      </c>
      <c r="O8" s="7"/>
    </row>
    <row r="9" spans="1:15" x14ac:dyDescent="0.25">
      <c r="A9" s="7">
        <v>7</v>
      </c>
      <c r="B9" s="7">
        <v>780</v>
      </c>
      <c r="C9" s="8">
        <f t="shared" si="0"/>
        <v>4.5064102564102564</v>
      </c>
      <c r="D9" s="8">
        <f t="shared" si="1"/>
        <v>392.25320512820514</v>
      </c>
      <c r="E9" s="7">
        <v>41</v>
      </c>
      <c r="F9" s="7">
        <f t="shared" si="2"/>
        <v>31980</v>
      </c>
      <c r="G9" s="7">
        <v>28</v>
      </c>
      <c r="H9" s="7">
        <f t="shared" si="3"/>
        <v>21840</v>
      </c>
      <c r="I9" s="7">
        <v>46</v>
      </c>
      <c r="J9" s="7">
        <f t="shared" si="4"/>
        <v>35880</v>
      </c>
      <c r="K9" s="7">
        <f t="shared" si="5"/>
        <v>89700</v>
      </c>
      <c r="L9" s="7">
        <f t="shared" si="6"/>
        <v>87009</v>
      </c>
      <c r="M9" s="7">
        <f t="shared" si="7"/>
        <v>21840</v>
      </c>
      <c r="N9" s="7">
        <f t="shared" si="8"/>
        <v>89700</v>
      </c>
      <c r="O9" s="7"/>
    </row>
    <row r="10" spans="1:15" x14ac:dyDescent="0.25">
      <c r="A10" s="7">
        <v>8</v>
      </c>
      <c r="B10" s="7">
        <v>580</v>
      </c>
      <c r="C10" s="8">
        <f t="shared" si="0"/>
        <v>6.0603448275862073</v>
      </c>
      <c r="D10" s="8">
        <f t="shared" si="1"/>
        <v>293.03017241379308</v>
      </c>
      <c r="E10" s="7">
        <v>17</v>
      </c>
      <c r="F10" s="7">
        <f t="shared" si="2"/>
        <v>9860</v>
      </c>
      <c r="G10" s="7">
        <v>75</v>
      </c>
      <c r="H10" s="7">
        <f t="shared" si="3"/>
        <v>43500</v>
      </c>
      <c r="I10" s="7">
        <v>19</v>
      </c>
      <c r="J10" s="7">
        <f t="shared" si="4"/>
        <v>11020</v>
      </c>
      <c r="K10" s="7">
        <f t="shared" si="5"/>
        <v>64380</v>
      </c>
      <c r="L10" s="7">
        <f t="shared" si="6"/>
        <v>62448.6</v>
      </c>
      <c r="M10" s="7">
        <f t="shared" si="7"/>
        <v>9860</v>
      </c>
      <c r="N10" s="7">
        <f t="shared" si="8"/>
        <v>64380</v>
      </c>
      <c r="O10" s="7"/>
    </row>
    <row r="11" spans="1:15" x14ac:dyDescent="0.25">
      <c r="A11" s="7">
        <v>9</v>
      </c>
      <c r="B11" s="7">
        <v>345</v>
      </c>
      <c r="C11" s="8">
        <f t="shared" si="0"/>
        <v>10.188405797101449</v>
      </c>
      <c r="D11" s="8">
        <f t="shared" si="1"/>
        <v>177.59420289855072</v>
      </c>
      <c r="E11" s="7">
        <v>18</v>
      </c>
      <c r="F11" s="7">
        <f t="shared" si="2"/>
        <v>6210</v>
      </c>
      <c r="G11" s="7">
        <v>46</v>
      </c>
      <c r="H11" s="7">
        <f>G11*B11</f>
        <v>15870</v>
      </c>
      <c r="I11" s="7">
        <v>54</v>
      </c>
      <c r="J11" s="7">
        <f t="shared" si="4"/>
        <v>18630</v>
      </c>
      <c r="K11" s="7">
        <f t="shared" si="5"/>
        <v>40710</v>
      </c>
      <c r="L11" s="7">
        <f>IF(K11&lt;42000,K11-K11*5%,K11-K11*3%)</f>
        <v>38674.5</v>
      </c>
      <c r="M11" s="7">
        <f t="shared" si="7"/>
        <v>6210</v>
      </c>
      <c r="N11" s="7">
        <f t="shared" si="8"/>
        <v>40710</v>
      </c>
      <c r="O11" s="7"/>
    </row>
    <row r="12" spans="1:15" x14ac:dyDescent="0.25">
      <c r="A12" s="7" t="s">
        <v>15</v>
      </c>
      <c r="B12" s="7">
        <f>SUM(B3:B11)</f>
        <v>3515</v>
      </c>
      <c r="C12" s="7">
        <f t="shared" ref="C12:O12" si="9">SUM(C3:C11)</f>
        <v>100.20299487580692</v>
      </c>
      <c r="D12" s="7">
        <f t="shared" si="9"/>
        <v>1807.6014974379034</v>
      </c>
      <c r="E12" s="7">
        <f t="shared" si="9"/>
        <v>286</v>
      </c>
      <c r="F12" s="7">
        <f t="shared" si="9"/>
        <v>110850</v>
      </c>
      <c r="G12" s="7">
        <f t="shared" si="9"/>
        <v>400</v>
      </c>
      <c r="H12" s="7">
        <f t="shared" si="9"/>
        <v>163420</v>
      </c>
      <c r="I12" s="7">
        <f t="shared" si="9"/>
        <v>430</v>
      </c>
      <c r="J12" s="7">
        <f t="shared" si="9"/>
        <v>160980</v>
      </c>
      <c r="K12" s="7">
        <f t="shared" si="9"/>
        <v>435250</v>
      </c>
      <c r="L12" s="7">
        <f t="shared" si="9"/>
        <v>419819.1</v>
      </c>
      <c r="M12" s="7">
        <f t="shared" si="9"/>
        <v>84460</v>
      </c>
      <c r="N12" s="7">
        <f t="shared" si="9"/>
        <v>435250</v>
      </c>
      <c r="O12" s="7">
        <f>COUNT(B3:N11)</f>
        <v>117</v>
      </c>
    </row>
  </sheetData>
  <mergeCells count="10">
    <mergeCell ref="C1:C2"/>
    <mergeCell ref="B1:B2"/>
    <mergeCell ref="A1:A2"/>
    <mergeCell ref="L1:L2"/>
    <mergeCell ref="M1:O1"/>
    <mergeCell ref="G1:H1"/>
    <mergeCell ref="I1:J1"/>
    <mergeCell ref="E1:F1"/>
    <mergeCell ref="K1:K2"/>
    <mergeCell ref="D1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somebody .</dc:creator>
  <cp:lastModifiedBy>somebody .</cp:lastModifiedBy>
  <dcterms:created xsi:type="dcterms:W3CDTF">2021-03-25T14:02:38Z</dcterms:created>
  <dcterms:modified xsi:type="dcterms:W3CDTF">2021-03-25T14:20:49Z</dcterms:modified>
</cp:coreProperties>
</file>