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Final\"/>
    </mc:Choice>
  </mc:AlternateContent>
  <xr:revisionPtr revIDLastSave="0" documentId="13_ncr:1_{CF1A9F1F-ECF2-476B-AC6D-970C76422A40}" xr6:coauthVersionLast="45" xr6:coauthVersionMax="45" xr10:uidLastSave="{00000000-0000-0000-0000-000000000000}"/>
  <bookViews>
    <workbookView xWindow="-19320" yWindow="-1845" windowWidth="19440" windowHeight="15150" tabRatio="748" xr2:uid="{98380A33-105E-4363-B49C-E5BE33CF1A18}"/>
  </bookViews>
  <sheets>
    <sheet name="I კვარტალი" sheetId="1" r:id="rId1"/>
    <sheet name="II კვარტალი" sheetId="13" r:id="rId2"/>
    <sheet name="III კვარტალი" sheetId="16" r:id="rId3"/>
    <sheet name="IV კვარტალი" sheetId="17" r:id="rId4"/>
    <sheet name="ანალიზი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8" l="1"/>
  <c r="C18" i="18"/>
  <c r="D18" i="18"/>
  <c r="E18" i="18"/>
  <c r="F18" i="18"/>
  <c r="G18" i="18"/>
  <c r="H18" i="18"/>
  <c r="I18" i="18"/>
  <c r="J18" i="18"/>
  <c r="K18" i="18"/>
  <c r="L18" i="18"/>
  <c r="M18" i="18"/>
  <c r="J29" i="1"/>
  <c r="S29" i="1" s="1"/>
  <c r="G29" i="1"/>
  <c r="P29" i="1" s="1"/>
  <c r="D29" i="1"/>
  <c r="E29" i="1" s="1"/>
  <c r="J28" i="1"/>
  <c r="K28" i="1" s="1"/>
  <c r="G28" i="1"/>
  <c r="P28" i="1" s="1"/>
  <c r="D28" i="1"/>
  <c r="M28" i="1" s="1"/>
  <c r="W28" i="1" s="1"/>
  <c r="J27" i="1"/>
  <c r="K27" i="1" s="1"/>
  <c r="G27" i="1"/>
  <c r="H27" i="1" s="1"/>
  <c r="D27" i="1"/>
  <c r="M27" i="1" s="1"/>
  <c r="J26" i="1"/>
  <c r="S26" i="1" s="1"/>
  <c r="G26" i="1"/>
  <c r="P26" i="1" s="1"/>
  <c r="D26" i="1"/>
  <c r="M26" i="1" s="1"/>
  <c r="J25" i="1"/>
  <c r="S25" i="1" s="1"/>
  <c r="G25" i="1"/>
  <c r="P25" i="1" s="1"/>
  <c r="D25" i="1"/>
  <c r="E25" i="1" s="1"/>
  <c r="J24" i="1"/>
  <c r="S24" i="1" s="1"/>
  <c r="G24" i="1"/>
  <c r="P24" i="1" s="1"/>
  <c r="D24" i="1"/>
  <c r="E24" i="1" s="1"/>
  <c r="J23" i="1"/>
  <c r="S23" i="1" s="1"/>
  <c r="AC23" i="1" s="1"/>
  <c r="G23" i="1"/>
  <c r="P23" i="1" s="1"/>
  <c r="D23" i="1"/>
  <c r="M23" i="1" s="1"/>
  <c r="J22" i="1"/>
  <c r="S22" i="1" s="1"/>
  <c r="G22" i="1"/>
  <c r="H22" i="1" s="1"/>
  <c r="D22" i="1"/>
  <c r="M22" i="1" s="1"/>
  <c r="J21" i="1"/>
  <c r="S21" i="1" s="1"/>
  <c r="G21" i="1"/>
  <c r="P21" i="1" s="1"/>
  <c r="D21" i="1"/>
  <c r="M21" i="1" s="1"/>
  <c r="W21" i="1" s="1"/>
  <c r="J20" i="1"/>
  <c r="S20" i="1" s="1"/>
  <c r="AC20" i="1" s="1"/>
  <c r="G20" i="1"/>
  <c r="H20" i="1" s="1"/>
  <c r="D20" i="1"/>
  <c r="E20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5" i="1"/>
  <c r="K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5" i="1"/>
  <c r="H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5" i="1"/>
  <c r="E5" i="1" s="1"/>
  <c r="AD23" i="1" l="1"/>
  <c r="AE23" i="1" s="1"/>
  <c r="X21" i="1"/>
  <c r="Y21" i="1" s="1"/>
  <c r="X28" i="1"/>
  <c r="Y28" i="1" s="1"/>
  <c r="AD20" i="1"/>
  <c r="AE20" i="1" s="1"/>
  <c r="I23" i="13"/>
  <c r="S23" i="13" s="1"/>
  <c r="T23" i="13" s="1"/>
  <c r="I20" i="13"/>
  <c r="S20" i="13" s="1"/>
  <c r="T20" i="13" s="1"/>
  <c r="C28" i="13"/>
  <c r="C21" i="13"/>
  <c r="S28" i="1"/>
  <c r="AC28" i="1" s="1"/>
  <c r="E28" i="1"/>
  <c r="H26" i="1"/>
  <c r="H23" i="1"/>
  <c r="T21" i="1"/>
  <c r="U21" i="1" s="1"/>
  <c r="AC21" i="1"/>
  <c r="N23" i="1"/>
  <c r="O23" i="1" s="1"/>
  <c r="W23" i="1"/>
  <c r="E21" i="1"/>
  <c r="K21" i="1"/>
  <c r="E23" i="1"/>
  <c r="H25" i="1"/>
  <c r="E27" i="1"/>
  <c r="S27" i="1"/>
  <c r="AC27" i="1" s="1"/>
  <c r="M25" i="1"/>
  <c r="W25" i="1" s="1"/>
  <c r="K23" i="1"/>
  <c r="H29" i="1"/>
  <c r="T20" i="1"/>
  <c r="U20" i="1" s="1"/>
  <c r="H21" i="1"/>
  <c r="M29" i="1"/>
  <c r="W29" i="1" s="1"/>
  <c r="AC26" i="1"/>
  <c r="T26" i="1"/>
  <c r="U26" i="1" s="1"/>
  <c r="Q29" i="1"/>
  <c r="R29" i="1" s="1"/>
  <c r="Z29" i="1"/>
  <c r="P20" i="1"/>
  <c r="N22" i="1"/>
  <c r="O22" i="1" s="1"/>
  <c r="W22" i="1"/>
  <c r="Q25" i="1"/>
  <c r="R25" i="1" s="1"/>
  <c r="Z25" i="1"/>
  <c r="N26" i="1"/>
  <c r="O26" i="1" s="1"/>
  <c r="W26" i="1"/>
  <c r="N27" i="1"/>
  <c r="O27" i="1" s="1"/>
  <c r="W27" i="1"/>
  <c r="Z28" i="1"/>
  <c r="Q28" i="1"/>
  <c r="R28" i="1" s="1"/>
  <c r="Q21" i="1"/>
  <c r="R21" i="1" s="1"/>
  <c r="Z21" i="1"/>
  <c r="Z23" i="1"/>
  <c r="Q23" i="1"/>
  <c r="R23" i="1" s="1"/>
  <c r="Z24" i="1"/>
  <c r="Q24" i="1"/>
  <c r="R24" i="1" s="1"/>
  <c r="Q26" i="1"/>
  <c r="R26" i="1" s="1"/>
  <c r="Z26" i="1"/>
  <c r="T29" i="1"/>
  <c r="U29" i="1" s="1"/>
  <c r="AC29" i="1"/>
  <c r="AC22" i="1"/>
  <c r="T22" i="1"/>
  <c r="U22" i="1" s="1"/>
  <c r="T24" i="1"/>
  <c r="U24" i="1" s="1"/>
  <c r="AC24" i="1"/>
  <c r="T25" i="1"/>
  <c r="U25" i="1" s="1"/>
  <c r="AC25" i="1"/>
  <c r="M20" i="1"/>
  <c r="N21" i="1"/>
  <c r="O21" i="1" s="1"/>
  <c r="E22" i="1"/>
  <c r="K22" i="1"/>
  <c r="T23" i="1"/>
  <c r="U23" i="1" s="1"/>
  <c r="H24" i="1"/>
  <c r="M24" i="1"/>
  <c r="E26" i="1"/>
  <c r="K26" i="1"/>
  <c r="P27" i="1"/>
  <c r="H28" i="1"/>
  <c r="K25" i="1"/>
  <c r="N28" i="1"/>
  <c r="O28" i="1" s="1"/>
  <c r="K29" i="1"/>
  <c r="P22" i="1"/>
  <c r="K20" i="1"/>
  <c r="K24" i="1"/>
  <c r="S13" i="1"/>
  <c r="S9" i="1"/>
  <c r="S12" i="1"/>
  <c r="S8" i="1"/>
  <c r="S11" i="1"/>
  <c r="S7" i="1"/>
  <c r="S14" i="1"/>
  <c r="S10" i="1"/>
  <c r="S6" i="1"/>
  <c r="P13" i="1"/>
  <c r="P9" i="1"/>
  <c r="S5" i="1"/>
  <c r="P12" i="1"/>
  <c r="P8" i="1"/>
  <c r="P11" i="1"/>
  <c r="P7" i="1"/>
  <c r="P14" i="1"/>
  <c r="P10" i="1"/>
  <c r="P6" i="1"/>
  <c r="P5" i="1"/>
  <c r="M13" i="1"/>
  <c r="W13" i="1" s="1"/>
  <c r="M9" i="1"/>
  <c r="W9" i="1" s="1"/>
  <c r="M12" i="1"/>
  <c r="W12" i="1" s="1"/>
  <c r="M8" i="1"/>
  <c r="W8" i="1" s="1"/>
  <c r="M11" i="1"/>
  <c r="W11" i="1" s="1"/>
  <c r="M7" i="1"/>
  <c r="W7" i="1" s="1"/>
  <c r="M14" i="1"/>
  <c r="W14" i="1" s="1"/>
  <c r="M10" i="1"/>
  <c r="W10" i="1" s="1"/>
  <c r="M6" i="1"/>
  <c r="W6" i="1" s="1"/>
  <c r="M5" i="1"/>
  <c r="W5" i="1" s="1"/>
  <c r="L11" i="1"/>
  <c r="B10" i="18" s="1"/>
  <c r="L13" i="1"/>
  <c r="B12" i="18" s="1"/>
  <c r="L9" i="1"/>
  <c r="B8" i="18" s="1"/>
  <c r="L7" i="1"/>
  <c r="B6" i="18" s="1"/>
  <c r="L10" i="1"/>
  <c r="B9" i="18" s="1"/>
  <c r="L6" i="1"/>
  <c r="B5" i="18" s="1"/>
  <c r="L14" i="1"/>
  <c r="B13" i="18" s="1"/>
  <c r="L12" i="1"/>
  <c r="B11" i="18" s="1"/>
  <c r="L8" i="1"/>
  <c r="B7" i="18" s="1"/>
  <c r="L5" i="1"/>
  <c r="B4" i="18" s="1"/>
  <c r="L29" i="1" l="1"/>
  <c r="L27" i="1"/>
  <c r="B26" i="18" s="1"/>
  <c r="AH21" i="1"/>
  <c r="AJ23" i="1"/>
  <c r="L20" i="1"/>
  <c r="B19" i="18" s="1"/>
  <c r="AJ20" i="1"/>
  <c r="L28" i="1"/>
  <c r="B27" i="18" s="1"/>
  <c r="AH28" i="1"/>
  <c r="C6" i="13"/>
  <c r="M6" i="13" s="1"/>
  <c r="N6" i="13" s="1"/>
  <c r="C10" i="13"/>
  <c r="D10" i="13" s="1"/>
  <c r="E10" i="13" s="1"/>
  <c r="C8" i="13"/>
  <c r="M8" i="13" s="1"/>
  <c r="N8" i="13" s="1"/>
  <c r="O8" i="13" s="1"/>
  <c r="C13" i="13"/>
  <c r="M13" i="13" s="1"/>
  <c r="C14" i="13"/>
  <c r="D14" i="13" s="1"/>
  <c r="E14" i="13" s="1"/>
  <c r="C12" i="13"/>
  <c r="M12" i="13" s="1"/>
  <c r="N12" i="13" s="1"/>
  <c r="C11" i="13"/>
  <c r="M11" i="13" s="1"/>
  <c r="N11" i="13" s="1"/>
  <c r="O11" i="13" s="1"/>
  <c r="C5" i="13"/>
  <c r="D5" i="13" s="1"/>
  <c r="E5" i="13" s="1"/>
  <c r="C7" i="13"/>
  <c r="M7" i="13" s="1"/>
  <c r="C9" i="13"/>
  <c r="M9" i="13" s="1"/>
  <c r="N9" i="13" s="1"/>
  <c r="J23" i="13"/>
  <c r="J20" i="13"/>
  <c r="D28" i="13"/>
  <c r="E28" i="13" s="1"/>
  <c r="M28" i="13"/>
  <c r="N28" i="13" s="1"/>
  <c r="D21" i="13"/>
  <c r="E21" i="13" s="1"/>
  <c r="M21" i="13"/>
  <c r="AD25" i="1"/>
  <c r="AE25" i="1" s="1"/>
  <c r="AJ25" i="1" s="1"/>
  <c r="I25" i="13"/>
  <c r="S25" i="13" s="1"/>
  <c r="T25" i="13" s="1"/>
  <c r="AD22" i="1"/>
  <c r="AE22" i="1" s="1"/>
  <c r="AJ22" i="1" s="1"/>
  <c r="I22" i="13"/>
  <c r="S22" i="13" s="1"/>
  <c r="T22" i="13" s="1"/>
  <c r="AD27" i="1"/>
  <c r="AE27" i="1" s="1"/>
  <c r="I27" i="13"/>
  <c r="S27" i="13" s="1"/>
  <c r="T27" i="13" s="1"/>
  <c r="AD21" i="1"/>
  <c r="AE21" i="1" s="1"/>
  <c r="AJ21" i="1" s="1"/>
  <c r="I21" i="13"/>
  <c r="S21" i="13" s="1"/>
  <c r="T21" i="13" s="1"/>
  <c r="AD24" i="1"/>
  <c r="AE24" i="1" s="1"/>
  <c r="AJ24" i="1" s="1"/>
  <c r="I24" i="13"/>
  <c r="S24" i="13" s="1"/>
  <c r="T24" i="13" s="1"/>
  <c r="AD29" i="1"/>
  <c r="AE29" i="1" s="1"/>
  <c r="AJ29" i="1" s="1"/>
  <c r="I29" i="13"/>
  <c r="S29" i="13" s="1"/>
  <c r="T29" i="13" s="1"/>
  <c r="AD26" i="1"/>
  <c r="AE26" i="1" s="1"/>
  <c r="AJ26" i="1" s="1"/>
  <c r="I26" i="13"/>
  <c r="S26" i="13" s="1"/>
  <c r="T26" i="13" s="1"/>
  <c r="AD28" i="1"/>
  <c r="AE28" i="1" s="1"/>
  <c r="I28" i="13"/>
  <c r="S28" i="13" s="1"/>
  <c r="T28" i="13" s="1"/>
  <c r="AA23" i="1"/>
  <c r="AB23" i="1" s="1"/>
  <c r="AI23" i="1" s="1"/>
  <c r="F23" i="13"/>
  <c r="AA28" i="1"/>
  <c r="AB28" i="1" s="1"/>
  <c r="AI28" i="1" s="1"/>
  <c r="F28" i="13"/>
  <c r="AA21" i="1"/>
  <c r="AB21" i="1" s="1"/>
  <c r="AI21" i="1" s="1"/>
  <c r="F21" i="13"/>
  <c r="AA25" i="1"/>
  <c r="AB25" i="1" s="1"/>
  <c r="AI25" i="1" s="1"/>
  <c r="F25" i="13"/>
  <c r="AA24" i="1"/>
  <c r="AB24" i="1" s="1"/>
  <c r="AI24" i="1" s="1"/>
  <c r="F24" i="13"/>
  <c r="AA29" i="1"/>
  <c r="AB29" i="1" s="1"/>
  <c r="AI29" i="1" s="1"/>
  <c r="F29" i="13"/>
  <c r="AA26" i="1"/>
  <c r="AB26" i="1" s="1"/>
  <c r="AI26" i="1" s="1"/>
  <c r="F26" i="13"/>
  <c r="X27" i="1"/>
  <c r="Y27" i="1" s="1"/>
  <c r="AH27" i="1" s="1"/>
  <c r="C27" i="13"/>
  <c r="X29" i="1"/>
  <c r="Y29" i="1" s="1"/>
  <c r="C29" i="13"/>
  <c r="X23" i="1"/>
  <c r="Y23" i="1" s="1"/>
  <c r="AH23" i="1" s="1"/>
  <c r="C23" i="13"/>
  <c r="X26" i="1"/>
  <c r="Y26" i="1" s="1"/>
  <c r="AH26" i="1" s="1"/>
  <c r="C26" i="13"/>
  <c r="X22" i="1"/>
  <c r="Y22" i="1" s="1"/>
  <c r="AH22" i="1" s="1"/>
  <c r="C22" i="13"/>
  <c r="X25" i="1"/>
  <c r="Y25" i="1" s="1"/>
  <c r="C25" i="13"/>
  <c r="T28" i="1"/>
  <c r="U28" i="1" s="1"/>
  <c r="AJ28" i="1" s="1"/>
  <c r="N25" i="1"/>
  <c r="O25" i="1" s="1"/>
  <c r="L23" i="1"/>
  <c r="B22" i="18" s="1"/>
  <c r="L25" i="1"/>
  <c r="B24" i="18" s="1"/>
  <c r="N29" i="1"/>
  <c r="O29" i="1" s="1"/>
  <c r="V23" i="1"/>
  <c r="C22" i="18" s="1"/>
  <c r="V21" i="1"/>
  <c r="C20" i="18" s="1"/>
  <c r="L21" i="1"/>
  <c r="B20" i="18" s="1"/>
  <c r="T27" i="1"/>
  <c r="U27" i="1" s="1"/>
  <c r="AJ27" i="1" s="1"/>
  <c r="L22" i="1"/>
  <c r="B21" i="18" s="1"/>
  <c r="W20" i="1"/>
  <c r="N20" i="1"/>
  <c r="O20" i="1" s="1"/>
  <c r="L24" i="1"/>
  <c r="B23" i="18" s="1"/>
  <c r="Z27" i="1"/>
  <c r="Q27" i="1"/>
  <c r="R27" i="1" s="1"/>
  <c r="W24" i="1"/>
  <c r="N24" i="1"/>
  <c r="O24" i="1" s="1"/>
  <c r="V26" i="1"/>
  <c r="C25" i="18" s="1"/>
  <c r="Q22" i="1"/>
  <c r="R22" i="1" s="1"/>
  <c r="Z22" i="1"/>
  <c r="L26" i="1"/>
  <c r="B25" i="18" s="1"/>
  <c r="Z20" i="1"/>
  <c r="Q20" i="1"/>
  <c r="R20" i="1" s="1"/>
  <c r="T8" i="1"/>
  <c r="U8" i="1" s="1"/>
  <c r="AC8" i="1"/>
  <c r="T12" i="1"/>
  <c r="U12" i="1" s="1"/>
  <c r="AC12" i="1"/>
  <c r="T7" i="1"/>
  <c r="U7" i="1" s="1"/>
  <c r="AC7" i="1"/>
  <c r="T9" i="1"/>
  <c r="U9" i="1" s="1"/>
  <c r="AC9" i="1"/>
  <c r="T10" i="1"/>
  <c r="U10" i="1" s="1"/>
  <c r="AC10" i="1"/>
  <c r="T14" i="1"/>
  <c r="U14" i="1" s="1"/>
  <c r="AC14" i="1"/>
  <c r="T6" i="1"/>
  <c r="U6" i="1" s="1"/>
  <c r="AC6" i="1"/>
  <c r="T11" i="1"/>
  <c r="U11" i="1" s="1"/>
  <c r="AC11" i="1"/>
  <c r="T13" i="1"/>
  <c r="U13" i="1" s="1"/>
  <c r="AC13" i="1"/>
  <c r="T5" i="1"/>
  <c r="U5" i="1" s="1"/>
  <c r="AC5" i="1"/>
  <c r="Q7" i="1"/>
  <c r="R7" i="1" s="1"/>
  <c r="Z7" i="1"/>
  <c r="Q6" i="1"/>
  <c r="R6" i="1" s="1"/>
  <c r="Z6" i="1"/>
  <c r="Q9" i="1"/>
  <c r="R9" i="1" s="1"/>
  <c r="Z9" i="1"/>
  <c r="Q10" i="1"/>
  <c r="R10" i="1" s="1"/>
  <c r="Z10" i="1"/>
  <c r="Q8" i="1"/>
  <c r="R8" i="1" s="1"/>
  <c r="Z8" i="1"/>
  <c r="Q13" i="1"/>
  <c r="R13" i="1" s="1"/>
  <c r="Z13" i="1"/>
  <c r="Q11" i="1"/>
  <c r="R11" i="1" s="1"/>
  <c r="Z11" i="1"/>
  <c r="Q14" i="1"/>
  <c r="R14" i="1" s="1"/>
  <c r="Z14" i="1"/>
  <c r="Q12" i="1"/>
  <c r="R12" i="1" s="1"/>
  <c r="Z12" i="1"/>
  <c r="Q5" i="1"/>
  <c r="Z5" i="1"/>
  <c r="N8" i="1"/>
  <c r="O8" i="1" s="1"/>
  <c r="X8" i="1"/>
  <c r="Y8" i="1" s="1"/>
  <c r="N14" i="1"/>
  <c r="O14" i="1" s="1"/>
  <c r="X14" i="1"/>
  <c r="Y14" i="1" s="1"/>
  <c r="N12" i="1"/>
  <c r="O12" i="1" s="1"/>
  <c r="X12" i="1"/>
  <c r="Y12" i="1" s="1"/>
  <c r="N10" i="1"/>
  <c r="O10" i="1" s="1"/>
  <c r="X10" i="1"/>
  <c r="Y10" i="1" s="1"/>
  <c r="N7" i="1"/>
  <c r="O7" i="1" s="1"/>
  <c r="X7" i="1"/>
  <c r="Y7" i="1" s="1"/>
  <c r="N9" i="1"/>
  <c r="O9" i="1" s="1"/>
  <c r="X9" i="1"/>
  <c r="Y9" i="1" s="1"/>
  <c r="N6" i="1"/>
  <c r="O6" i="1" s="1"/>
  <c r="X6" i="1"/>
  <c r="Y6" i="1" s="1"/>
  <c r="N11" i="1"/>
  <c r="O11" i="1" s="1"/>
  <c r="X11" i="1"/>
  <c r="Y11" i="1" s="1"/>
  <c r="N13" i="1"/>
  <c r="O13" i="1" s="1"/>
  <c r="X13" i="1"/>
  <c r="Y13" i="1" s="1"/>
  <c r="N5" i="1"/>
  <c r="O5" i="1" s="1"/>
  <c r="X5" i="1"/>
  <c r="Y5" i="1" s="1"/>
  <c r="V8" i="1"/>
  <c r="C7" i="18" s="1"/>
  <c r="AH25" i="1" l="1"/>
  <c r="AH13" i="1"/>
  <c r="AH6" i="1"/>
  <c r="AH12" i="1"/>
  <c r="AH8" i="1"/>
  <c r="AH7" i="1"/>
  <c r="AH9" i="1"/>
  <c r="V29" i="1"/>
  <c r="AH29" i="1"/>
  <c r="AH11" i="1"/>
  <c r="AH10" i="1"/>
  <c r="AH14" i="1"/>
  <c r="R5" i="1"/>
  <c r="V5" i="1" s="1"/>
  <c r="C4" i="18" s="1"/>
  <c r="AH5" i="1"/>
  <c r="V28" i="1"/>
  <c r="C27" i="18" s="1"/>
  <c r="V22" i="1"/>
  <c r="C21" i="18" s="1"/>
  <c r="V24" i="1"/>
  <c r="C23" i="18" s="1"/>
  <c r="V25" i="1"/>
  <c r="C24" i="18" s="1"/>
  <c r="V7" i="1"/>
  <c r="C6" i="18" s="1"/>
  <c r="D8" i="13"/>
  <c r="E8" i="13" s="1"/>
  <c r="D13" i="13"/>
  <c r="E13" i="13" s="1"/>
  <c r="D9" i="13"/>
  <c r="E9" i="13" s="1"/>
  <c r="D7" i="13"/>
  <c r="E7" i="13" s="1"/>
  <c r="D12" i="13"/>
  <c r="E12" i="13" s="1"/>
  <c r="D11" i="13"/>
  <c r="E11" i="13" s="1"/>
  <c r="D6" i="13"/>
  <c r="E6" i="13" s="1"/>
  <c r="M5" i="13"/>
  <c r="W5" i="13" s="1"/>
  <c r="M10" i="13"/>
  <c r="W10" i="13" s="1"/>
  <c r="M14" i="13"/>
  <c r="W14" i="13" s="1"/>
  <c r="G29" i="13"/>
  <c r="H29" i="13" s="1"/>
  <c r="P29" i="13"/>
  <c r="Q29" i="13" s="1"/>
  <c r="G25" i="13"/>
  <c r="H25" i="13" s="1"/>
  <c r="P25" i="13"/>
  <c r="Q25" i="13" s="1"/>
  <c r="G28" i="13"/>
  <c r="H28" i="13" s="1"/>
  <c r="P28" i="13"/>
  <c r="Q28" i="13" s="1"/>
  <c r="W28" i="13"/>
  <c r="G26" i="13"/>
  <c r="H26" i="13" s="1"/>
  <c r="P26" i="13"/>
  <c r="Q26" i="13" s="1"/>
  <c r="G24" i="13"/>
  <c r="H24" i="13" s="1"/>
  <c r="P24" i="13"/>
  <c r="Q24" i="13" s="1"/>
  <c r="G21" i="13"/>
  <c r="H21" i="13" s="1"/>
  <c r="P21" i="13"/>
  <c r="Q21" i="13" s="1"/>
  <c r="G23" i="13"/>
  <c r="H23" i="13" s="1"/>
  <c r="P23" i="13"/>
  <c r="Q23" i="13" s="1"/>
  <c r="J26" i="13"/>
  <c r="K26" i="13" s="1"/>
  <c r="J24" i="13"/>
  <c r="K24" i="13" s="1"/>
  <c r="J27" i="13"/>
  <c r="K27" i="13" s="1"/>
  <c r="J25" i="13"/>
  <c r="K25" i="13" s="1"/>
  <c r="J28" i="13"/>
  <c r="J29" i="13"/>
  <c r="K29" i="13" s="1"/>
  <c r="J21" i="13"/>
  <c r="K21" i="13" s="1"/>
  <c r="J22" i="13"/>
  <c r="K23" i="13"/>
  <c r="K20" i="13"/>
  <c r="W21" i="13"/>
  <c r="N21" i="13"/>
  <c r="O21" i="13" s="1"/>
  <c r="W11" i="13"/>
  <c r="W6" i="13"/>
  <c r="D22" i="13"/>
  <c r="E22" i="13" s="1"/>
  <c r="M22" i="13"/>
  <c r="N22" i="13" s="1"/>
  <c r="D23" i="13"/>
  <c r="E23" i="13" s="1"/>
  <c r="M23" i="13"/>
  <c r="N23" i="13" s="1"/>
  <c r="D27" i="13"/>
  <c r="E27" i="13" s="1"/>
  <c r="M27" i="13"/>
  <c r="N27" i="13" s="1"/>
  <c r="D25" i="13"/>
  <c r="E25" i="13" s="1"/>
  <c r="M25" i="13"/>
  <c r="N25" i="13" s="1"/>
  <c r="D26" i="13"/>
  <c r="E26" i="13" s="1"/>
  <c r="M26" i="13"/>
  <c r="N26" i="13" s="1"/>
  <c r="D29" i="13"/>
  <c r="E29" i="13" s="1"/>
  <c r="M29" i="13"/>
  <c r="N29" i="13" s="1"/>
  <c r="O28" i="13"/>
  <c r="W9" i="13"/>
  <c r="W12" i="13"/>
  <c r="AF28" i="1"/>
  <c r="D27" i="18" s="1"/>
  <c r="W13" i="13"/>
  <c r="N13" i="13"/>
  <c r="O13" i="13" s="1"/>
  <c r="W7" i="13"/>
  <c r="N7" i="13"/>
  <c r="O7" i="13" s="1"/>
  <c r="W8" i="13"/>
  <c r="O9" i="13"/>
  <c r="AF26" i="1"/>
  <c r="D25" i="18" s="1"/>
  <c r="AF23" i="1"/>
  <c r="D22" i="18" s="1"/>
  <c r="AF29" i="1"/>
  <c r="AF21" i="1"/>
  <c r="D20" i="18" s="1"/>
  <c r="AF25" i="1"/>
  <c r="D24" i="18" s="1"/>
  <c r="O12" i="13"/>
  <c r="AA22" i="1"/>
  <c r="AB22" i="1" s="1"/>
  <c r="AI22" i="1" s="1"/>
  <c r="F22" i="13"/>
  <c r="AA27" i="1"/>
  <c r="AB27" i="1" s="1"/>
  <c r="AI27" i="1" s="1"/>
  <c r="F27" i="13"/>
  <c r="AA20" i="1"/>
  <c r="AB20" i="1" s="1"/>
  <c r="AI20" i="1" s="1"/>
  <c r="F20" i="13"/>
  <c r="X24" i="1"/>
  <c r="Y24" i="1" s="1"/>
  <c r="AH24" i="1" s="1"/>
  <c r="C24" i="13"/>
  <c r="X20" i="1"/>
  <c r="Y20" i="1" s="1"/>
  <c r="AH20" i="1" s="1"/>
  <c r="C20" i="13"/>
  <c r="AD11" i="1"/>
  <c r="AE11" i="1" s="1"/>
  <c r="AJ11" i="1" s="1"/>
  <c r="I11" i="13"/>
  <c r="AD12" i="1"/>
  <c r="AE12" i="1" s="1"/>
  <c r="AJ12" i="1" s="1"/>
  <c r="I12" i="13"/>
  <c r="AD9" i="1"/>
  <c r="AE9" i="1" s="1"/>
  <c r="AJ9" i="1" s="1"/>
  <c r="I9" i="13"/>
  <c r="AD13" i="1"/>
  <c r="AE13" i="1" s="1"/>
  <c r="AJ13" i="1" s="1"/>
  <c r="I13" i="13"/>
  <c r="AD6" i="1"/>
  <c r="AE6" i="1" s="1"/>
  <c r="AJ6" i="1" s="1"/>
  <c r="I6" i="13"/>
  <c r="AD10" i="1"/>
  <c r="AE10" i="1" s="1"/>
  <c r="AJ10" i="1" s="1"/>
  <c r="I10" i="13"/>
  <c r="AD7" i="1"/>
  <c r="AE7" i="1" s="1"/>
  <c r="AJ7" i="1" s="1"/>
  <c r="I7" i="13"/>
  <c r="AD8" i="1"/>
  <c r="AE8" i="1" s="1"/>
  <c r="AJ8" i="1" s="1"/>
  <c r="I8" i="13"/>
  <c r="AD14" i="1"/>
  <c r="AE14" i="1" s="1"/>
  <c r="AJ14" i="1" s="1"/>
  <c r="I14" i="13"/>
  <c r="O6" i="13"/>
  <c r="AD5" i="1"/>
  <c r="AE5" i="1" s="1"/>
  <c r="AJ5" i="1" s="1"/>
  <c r="I5" i="13"/>
  <c r="AA6" i="1"/>
  <c r="AB6" i="1" s="1"/>
  <c r="AI6" i="1" s="1"/>
  <c r="F6" i="13"/>
  <c r="AA14" i="1"/>
  <c r="AB14" i="1" s="1"/>
  <c r="AI14" i="1" s="1"/>
  <c r="F14" i="13"/>
  <c r="AA13" i="1"/>
  <c r="AB13" i="1" s="1"/>
  <c r="AI13" i="1" s="1"/>
  <c r="F13" i="13"/>
  <c r="AA10" i="1"/>
  <c r="AB10" i="1" s="1"/>
  <c r="AI10" i="1" s="1"/>
  <c r="F10" i="13"/>
  <c r="AA12" i="1"/>
  <c r="AB12" i="1" s="1"/>
  <c r="AI12" i="1" s="1"/>
  <c r="F12" i="13"/>
  <c r="AA11" i="1"/>
  <c r="AB11" i="1" s="1"/>
  <c r="AI11" i="1" s="1"/>
  <c r="F11" i="13"/>
  <c r="AA8" i="1"/>
  <c r="AB8" i="1" s="1"/>
  <c r="AI8" i="1" s="1"/>
  <c r="F8" i="13"/>
  <c r="AA9" i="1"/>
  <c r="AB9" i="1" s="1"/>
  <c r="AI9" i="1" s="1"/>
  <c r="F9" i="13"/>
  <c r="AA7" i="1"/>
  <c r="AB7" i="1" s="1"/>
  <c r="AI7" i="1" s="1"/>
  <c r="F7" i="13"/>
  <c r="AA5" i="1"/>
  <c r="AB5" i="1" s="1"/>
  <c r="F5" i="13"/>
  <c r="V27" i="1"/>
  <c r="C26" i="18" s="1"/>
  <c r="V11" i="1"/>
  <c r="C10" i="18" s="1"/>
  <c r="V9" i="1"/>
  <c r="C8" i="18" s="1"/>
  <c r="V10" i="1"/>
  <c r="C9" i="18" s="1"/>
  <c r="V20" i="1"/>
  <c r="C19" i="18" s="1"/>
  <c r="V12" i="1"/>
  <c r="C11" i="18" s="1"/>
  <c r="V14" i="1"/>
  <c r="C13" i="18" s="1"/>
  <c r="V6" i="1"/>
  <c r="C5" i="18" s="1"/>
  <c r="V13" i="1"/>
  <c r="C12" i="18" s="1"/>
  <c r="AI5" i="1" l="1"/>
  <c r="AF27" i="1"/>
  <c r="D26" i="18" s="1"/>
  <c r="AF22" i="1"/>
  <c r="D21" i="18" s="1"/>
  <c r="AF24" i="1"/>
  <c r="D23" i="18" s="1"/>
  <c r="X28" i="13"/>
  <c r="Y28" i="13" s="1"/>
  <c r="AH28" i="13" s="1"/>
  <c r="C28" i="16"/>
  <c r="D28" i="16" s="1"/>
  <c r="X21" i="13"/>
  <c r="Y21" i="13" s="1"/>
  <c r="AH21" i="13" s="1"/>
  <c r="C21" i="16"/>
  <c r="D21" i="16" s="1"/>
  <c r="X13" i="13"/>
  <c r="Y13" i="13" s="1"/>
  <c r="AH13" i="13" s="1"/>
  <c r="C13" i="16"/>
  <c r="D13" i="16" s="1"/>
  <c r="X14" i="13"/>
  <c r="Y14" i="13" s="1"/>
  <c r="C14" i="16"/>
  <c r="D14" i="16" s="1"/>
  <c r="X12" i="13"/>
  <c r="Y12" i="13" s="1"/>
  <c r="AH12" i="13" s="1"/>
  <c r="C12" i="16"/>
  <c r="D12" i="16" s="1"/>
  <c r="X11" i="13"/>
  <c r="Y11" i="13" s="1"/>
  <c r="AH11" i="13" s="1"/>
  <c r="C11" i="16"/>
  <c r="D11" i="16" s="1"/>
  <c r="X8" i="13"/>
  <c r="Y8" i="13" s="1"/>
  <c r="AH8" i="13" s="1"/>
  <c r="C8" i="16"/>
  <c r="D8" i="16" s="1"/>
  <c r="X6" i="13"/>
  <c r="Y6" i="13" s="1"/>
  <c r="AH6" i="13" s="1"/>
  <c r="C6" i="16"/>
  <c r="D6" i="16" s="1"/>
  <c r="X10" i="13"/>
  <c r="Y10" i="13" s="1"/>
  <c r="C10" i="16"/>
  <c r="D10" i="16" s="1"/>
  <c r="X7" i="13"/>
  <c r="Y7" i="13" s="1"/>
  <c r="AH7" i="13" s="1"/>
  <c r="C7" i="16"/>
  <c r="D7" i="16" s="1"/>
  <c r="X9" i="13"/>
  <c r="Y9" i="13" s="1"/>
  <c r="AH9" i="13" s="1"/>
  <c r="C9" i="16"/>
  <c r="D9" i="16" s="1"/>
  <c r="X5" i="13"/>
  <c r="Y5" i="13" s="1"/>
  <c r="C5" i="16"/>
  <c r="D5" i="16" s="1"/>
  <c r="N10" i="13"/>
  <c r="O10" i="13" s="1"/>
  <c r="AH10" i="13" s="1"/>
  <c r="N14" i="13"/>
  <c r="O14" i="13" s="1"/>
  <c r="N5" i="13"/>
  <c r="O5" i="13" s="1"/>
  <c r="AH5" i="13" s="1"/>
  <c r="K22" i="13"/>
  <c r="K28" i="13"/>
  <c r="G27" i="13"/>
  <c r="H27" i="13" s="1"/>
  <c r="P27" i="13"/>
  <c r="Q27" i="13" s="1"/>
  <c r="G22" i="13"/>
  <c r="H22" i="13" s="1"/>
  <c r="P22" i="13"/>
  <c r="Q22" i="13" s="1"/>
  <c r="G20" i="13"/>
  <c r="H20" i="13" s="1"/>
  <c r="P20" i="13"/>
  <c r="Q20" i="13" s="1"/>
  <c r="AC23" i="13"/>
  <c r="U23" i="13"/>
  <c r="AC20" i="13"/>
  <c r="U20" i="13"/>
  <c r="J14" i="13"/>
  <c r="K14" i="13" s="1"/>
  <c r="S14" i="13"/>
  <c r="T14" i="13" s="1"/>
  <c r="J9" i="13"/>
  <c r="K9" i="13" s="1"/>
  <c r="S9" i="13"/>
  <c r="T9" i="13" s="1"/>
  <c r="J8" i="13"/>
  <c r="K8" i="13" s="1"/>
  <c r="S8" i="13"/>
  <c r="T8" i="13" s="1"/>
  <c r="J10" i="13"/>
  <c r="K10" i="13" s="1"/>
  <c r="S10" i="13"/>
  <c r="T10" i="13" s="1"/>
  <c r="J13" i="13"/>
  <c r="K13" i="13" s="1"/>
  <c r="S13" i="13"/>
  <c r="T13" i="13" s="1"/>
  <c r="J12" i="13"/>
  <c r="K12" i="13" s="1"/>
  <c r="S12" i="13"/>
  <c r="T12" i="13" s="1"/>
  <c r="J6" i="13"/>
  <c r="K6" i="13" s="1"/>
  <c r="S6" i="13"/>
  <c r="T6" i="13" s="1"/>
  <c r="J11" i="13"/>
  <c r="K11" i="13" s="1"/>
  <c r="S11" i="13"/>
  <c r="T11" i="13" s="1"/>
  <c r="L29" i="13"/>
  <c r="J7" i="13"/>
  <c r="K7" i="13" s="1"/>
  <c r="S7" i="13"/>
  <c r="T7" i="13" s="1"/>
  <c r="J5" i="13"/>
  <c r="K5" i="13" s="1"/>
  <c r="S5" i="13"/>
  <c r="T5" i="13" s="1"/>
  <c r="G7" i="13"/>
  <c r="H7" i="13" s="1"/>
  <c r="P7" i="13"/>
  <c r="Q7" i="13" s="1"/>
  <c r="G13" i="13"/>
  <c r="H13" i="13" s="1"/>
  <c r="P13" i="13"/>
  <c r="Q13" i="13" s="1"/>
  <c r="G12" i="13"/>
  <c r="H12" i="13" s="1"/>
  <c r="P12" i="13"/>
  <c r="Q12" i="13" s="1"/>
  <c r="G9" i="13"/>
  <c r="H9" i="13" s="1"/>
  <c r="P9" i="13"/>
  <c r="Q9" i="13" s="1"/>
  <c r="G8" i="13"/>
  <c r="H8" i="13" s="1"/>
  <c r="P8" i="13"/>
  <c r="Q8" i="13" s="1"/>
  <c r="G6" i="13"/>
  <c r="H6" i="13" s="1"/>
  <c r="P6" i="13"/>
  <c r="Q6" i="13" s="1"/>
  <c r="G11" i="13"/>
  <c r="H11" i="13" s="1"/>
  <c r="P11" i="13"/>
  <c r="Q11" i="13" s="1"/>
  <c r="G10" i="13"/>
  <c r="H10" i="13" s="1"/>
  <c r="P10" i="13"/>
  <c r="Q10" i="13" s="1"/>
  <c r="G14" i="13"/>
  <c r="P14" i="13"/>
  <c r="Q14" i="13" s="1"/>
  <c r="G5" i="13"/>
  <c r="H5" i="13" s="1"/>
  <c r="P5" i="13"/>
  <c r="Q5" i="13" s="1"/>
  <c r="D24" i="13"/>
  <c r="E24" i="13" s="1"/>
  <c r="M24" i="13"/>
  <c r="N24" i="13" s="1"/>
  <c r="D20" i="13"/>
  <c r="E20" i="13" s="1"/>
  <c r="M20" i="13"/>
  <c r="N20" i="13" s="1"/>
  <c r="L23" i="13"/>
  <c r="E22" i="18" s="1"/>
  <c r="AC21" i="13"/>
  <c r="U21" i="13"/>
  <c r="U25" i="13"/>
  <c r="AC25" i="13"/>
  <c r="U28" i="13"/>
  <c r="AC28" i="13"/>
  <c r="U24" i="13"/>
  <c r="AC24" i="13"/>
  <c r="U22" i="13"/>
  <c r="AC22" i="13"/>
  <c r="L21" i="13"/>
  <c r="E20" i="18" s="1"/>
  <c r="U27" i="13"/>
  <c r="AC27" i="13"/>
  <c r="U26" i="13"/>
  <c r="AC26" i="13"/>
  <c r="U29" i="13"/>
  <c r="AC29" i="13"/>
  <c r="L25" i="13"/>
  <c r="E24" i="18" s="1"/>
  <c r="AF20" i="1"/>
  <c r="D19" i="18" s="1"/>
  <c r="R25" i="13"/>
  <c r="Z25" i="13"/>
  <c r="R21" i="13"/>
  <c r="Z21" i="13"/>
  <c r="Z26" i="13"/>
  <c r="R26" i="13"/>
  <c r="R23" i="13"/>
  <c r="Z23" i="13"/>
  <c r="Z24" i="13"/>
  <c r="R24" i="13"/>
  <c r="R29" i="13"/>
  <c r="Z29" i="13"/>
  <c r="L26" i="13"/>
  <c r="E25" i="18" s="1"/>
  <c r="R28" i="13"/>
  <c r="Z28" i="13"/>
  <c r="W23" i="13"/>
  <c r="O23" i="13"/>
  <c r="W26" i="13"/>
  <c r="O26" i="13"/>
  <c r="O29" i="13"/>
  <c r="W29" i="13"/>
  <c r="W25" i="13"/>
  <c r="O25" i="13"/>
  <c r="W27" i="13"/>
  <c r="O27" i="13"/>
  <c r="O22" i="13"/>
  <c r="W22" i="13"/>
  <c r="AF7" i="1"/>
  <c r="D6" i="18" s="1"/>
  <c r="AF6" i="1"/>
  <c r="D5" i="18" s="1"/>
  <c r="AF9" i="1"/>
  <c r="D8" i="18" s="1"/>
  <c r="AF11" i="1"/>
  <c r="D10" i="18" s="1"/>
  <c r="AF14" i="1"/>
  <c r="D13" i="18" s="1"/>
  <c r="AF10" i="1"/>
  <c r="D9" i="18" s="1"/>
  <c r="AF12" i="1"/>
  <c r="D11" i="18" s="1"/>
  <c r="AF8" i="1"/>
  <c r="D7" i="18" s="1"/>
  <c r="AF13" i="1"/>
  <c r="D12" i="18" s="1"/>
  <c r="AF5" i="1"/>
  <c r="D4" i="18" s="1"/>
  <c r="AH14" i="13" l="1"/>
  <c r="L24" i="13"/>
  <c r="E23" i="18" s="1"/>
  <c r="L28" i="13"/>
  <c r="E27" i="18" s="1"/>
  <c r="L27" i="13"/>
  <c r="E26" i="18" s="1"/>
  <c r="L22" i="13"/>
  <c r="E21" i="18" s="1"/>
  <c r="AD24" i="13"/>
  <c r="AE24" i="13" s="1"/>
  <c r="AJ24" i="13" s="1"/>
  <c r="I24" i="16"/>
  <c r="J24" i="16" s="1"/>
  <c r="AD25" i="13"/>
  <c r="AE25" i="13" s="1"/>
  <c r="AJ25" i="13" s="1"/>
  <c r="I25" i="16"/>
  <c r="J25" i="16" s="1"/>
  <c r="AD26" i="13"/>
  <c r="AE26" i="13" s="1"/>
  <c r="AJ26" i="13" s="1"/>
  <c r="I26" i="16"/>
  <c r="J26" i="16" s="1"/>
  <c r="AD23" i="13"/>
  <c r="AE23" i="13" s="1"/>
  <c r="AJ23" i="13" s="1"/>
  <c r="I23" i="16"/>
  <c r="J23" i="16" s="1"/>
  <c r="AD22" i="13"/>
  <c r="AE22" i="13" s="1"/>
  <c r="AJ22" i="13" s="1"/>
  <c r="I22" i="16"/>
  <c r="J22" i="16" s="1"/>
  <c r="AD28" i="13"/>
  <c r="AE28" i="13" s="1"/>
  <c r="AJ28" i="13" s="1"/>
  <c r="I28" i="16"/>
  <c r="J28" i="16" s="1"/>
  <c r="AD29" i="13"/>
  <c r="AE29" i="13" s="1"/>
  <c r="AJ29" i="13" s="1"/>
  <c r="I29" i="16"/>
  <c r="J29" i="16" s="1"/>
  <c r="AD27" i="13"/>
  <c r="AE27" i="13" s="1"/>
  <c r="AJ27" i="13" s="1"/>
  <c r="I27" i="16"/>
  <c r="J27" i="16" s="1"/>
  <c r="AD21" i="13"/>
  <c r="AE21" i="13" s="1"/>
  <c r="AJ21" i="13" s="1"/>
  <c r="I21" i="16"/>
  <c r="J21" i="16" s="1"/>
  <c r="AD20" i="13"/>
  <c r="AE20" i="13" s="1"/>
  <c r="AJ20" i="13" s="1"/>
  <c r="I20" i="16"/>
  <c r="J20" i="16" s="1"/>
  <c r="AA25" i="13"/>
  <c r="AB25" i="13" s="1"/>
  <c r="AI25" i="13" s="1"/>
  <c r="F25" i="16"/>
  <c r="G25" i="16" s="1"/>
  <c r="AA26" i="13"/>
  <c r="AB26" i="13" s="1"/>
  <c r="AI26" i="13" s="1"/>
  <c r="F26" i="16"/>
  <c r="G26" i="16" s="1"/>
  <c r="AA28" i="13"/>
  <c r="AB28" i="13" s="1"/>
  <c r="AI28" i="13" s="1"/>
  <c r="F28" i="16"/>
  <c r="G28" i="16" s="1"/>
  <c r="AA24" i="13"/>
  <c r="AB24" i="13" s="1"/>
  <c r="AI24" i="13" s="1"/>
  <c r="F24" i="16"/>
  <c r="G24" i="16" s="1"/>
  <c r="AA29" i="13"/>
  <c r="AB29" i="13" s="1"/>
  <c r="AI29" i="13" s="1"/>
  <c r="F29" i="16"/>
  <c r="G29" i="16" s="1"/>
  <c r="AA23" i="13"/>
  <c r="AB23" i="13" s="1"/>
  <c r="AI23" i="13" s="1"/>
  <c r="F23" i="16"/>
  <c r="G23" i="16" s="1"/>
  <c r="AA21" i="13"/>
  <c r="AB21" i="13" s="1"/>
  <c r="AI21" i="13" s="1"/>
  <c r="F21" i="16"/>
  <c r="G21" i="16" s="1"/>
  <c r="X22" i="13"/>
  <c r="Y22" i="13" s="1"/>
  <c r="AH22" i="13" s="1"/>
  <c r="C22" i="16"/>
  <c r="D22" i="16" s="1"/>
  <c r="X29" i="13"/>
  <c r="Y29" i="13" s="1"/>
  <c r="AH29" i="13" s="1"/>
  <c r="C29" i="16"/>
  <c r="D29" i="16" s="1"/>
  <c r="E21" i="16"/>
  <c r="M21" i="16"/>
  <c r="X27" i="13"/>
  <c r="Y27" i="13" s="1"/>
  <c r="AH27" i="13" s="1"/>
  <c r="C27" i="16"/>
  <c r="D27" i="16" s="1"/>
  <c r="E28" i="16"/>
  <c r="M28" i="16"/>
  <c r="X23" i="13"/>
  <c r="Y23" i="13" s="1"/>
  <c r="AH23" i="13" s="1"/>
  <c r="C23" i="16"/>
  <c r="D23" i="16" s="1"/>
  <c r="X25" i="13"/>
  <c r="Y25" i="13" s="1"/>
  <c r="AH25" i="13" s="1"/>
  <c r="C25" i="16"/>
  <c r="D25" i="16" s="1"/>
  <c r="X26" i="13"/>
  <c r="Y26" i="13" s="1"/>
  <c r="AH26" i="13" s="1"/>
  <c r="C26" i="16"/>
  <c r="D26" i="16" s="1"/>
  <c r="M10" i="16"/>
  <c r="E10" i="16"/>
  <c r="M8" i="16"/>
  <c r="E8" i="16"/>
  <c r="M14" i="16"/>
  <c r="E14" i="16"/>
  <c r="E7" i="16"/>
  <c r="M7" i="16"/>
  <c r="E6" i="16"/>
  <c r="M6" i="16"/>
  <c r="M12" i="16"/>
  <c r="E12" i="16"/>
  <c r="E13" i="16"/>
  <c r="M13" i="16"/>
  <c r="M9" i="16"/>
  <c r="E9" i="16"/>
  <c r="M11" i="16"/>
  <c r="E11" i="16"/>
  <c r="M5" i="16"/>
  <c r="E5" i="16"/>
  <c r="V28" i="13"/>
  <c r="F27" i="18" s="1"/>
  <c r="L7" i="13"/>
  <c r="E6" i="18" s="1"/>
  <c r="L9" i="13"/>
  <c r="E8" i="18" s="1"/>
  <c r="H14" i="13"/>
  <c r="V23" i="13"/>
  <c r="F22" i="18" s="1"/>
  <c r="L20" i="13"/>
  <c r="E19" i="18" s="1"/>
  <c r="V21" i="13"/>
  <c r="F20" i="18" s="1"/>
  <c r="V29" i="13"/>
  <c r="V25" i="13"/>
  <c r="F24" i="18" s="1"/>
  <c r="R22" i="13"/>
  <c r="V22" i="13" s="1"/>
  <c r="F21" i="18" s="1"/>
  <c r="Z22" i="13"/>
  <c r="Z27" i="13"/>
  <c r="R27" i="13"/>
  <c r="V27" i="13" s="1"/>
  <c r="F26" i="18" s="1"/>
  <c r="V26" i="13"/>
  <c r="F25" i="18" s="1"/>
  <c r="Z20" i="13"/>
  <c r="R20" i="13"/>
  <c r="L5" i="13"/>
  <c r="E4" i="18" s="1"/>
  <c r="O24" i="13"/>
  <c r="V24" i="13" s="1"/>
  <c r="F23" i="18" s="1"/>
  <c r="W24" i="13"/>
  <c r="O20" i="13"/>
  <c r="W20" i="13"/>
  <c r="L11" i="13"/>
  <c r="E10" i="18" s="1"/>
  <c r="L13" i="13"/>
  <c r="E12" i="18" s="1"/>
  <c r="L10" i="13"/>
  <c r="E9" i="18" s="1"/>
  <c r="L12" i="13"/>
  <c r="E11" i="18" s="1"/>
  <c r="L8" i="13"/>
  <c r="E7" i="18" s="1"/>
  <c r="AC6" i="13"/>
  <c r="U6" i="13"/>
  <c r="L6" i="13"/>
  <c r="E5" i="18" s="1"/>
  <c r="AC9" i="13"/>
  <c r="U9" i="13"/>
  <c r="AC14" i="13"/>
  <c r="U14" i="13"/>
  <c r="U13" i="13"/>
  <c r="AC13" i="13"/>
  <c r="AC11" i="13"/>
  <c r="U11" i="13"/>
  <c r="AC8" i="13"/>
  <c r="U8" i="13"/>
  <c r="U12" i="13"/>
  <c r="AC12" i="13"/>
  <c r="AC10" i="13"/>
  <c r="U10" i="13"/>
  <c r="AC7" i="13"/>
  <c r="U7" i="13"/>
  <c r="AC5" i="13"/>
  <c r="U5" i="13"/>
  <c r="R10" i="13"/>
  <c r="Z10" i="13"/>
  <c r="R8" i="13"/>
  <c r="Z8" i="13"/>
  <c r="Z9" i="13"/>
  <c r="R9" i="13"/>
  <c r="Z6" i="13"/>
  <c r="R6" i="13"/>
  <c r="R14" i="13"/>
  <c r="Z14" i="13"/>
  <c r="R13" i="13"/>
  <c r="V13" i="13" s="1"/>
  <c r="F12" i="18" s="1"/>
  <c r="Z13" i="13"/>
  <c r="Z7" i="13"/>
  <c r="R7" i="13"/>
  <c r="V7" i="13" s="1"/>
  <c r="F6" i="18" s="1"/>
  <c r="R11" i="13"/>
  <c r="Z11" i="13"/>
  <c r="R12" i="13"/>
  <c r="Z12" i="13"/>
  <c r="Z5" i="13"/>
  <c r="R5" i="13"/>
  <c r="V5" i="13" s="1"/>
  <c r="F4" i="18" s="1"/>
  <c r="L14" i="13" l="1"/>
  <c r="E13" i="18" s="1"/>
  <c r="AF21" i="13"/>
  <c r="G20" i="18" s="1"/>
  <c r="V12" i="13"/>
  <c r="F11" i="18" s="1"/>
  <c r="AF29" i="13"/>
  <c r="AF28" i="13"/>
  <c r="G27" i="18" s="1"/>
  <c r="V20" i="13"/>
  <c r="F19" i="18" s="1"/>
  <c r="AF23" i="13"/>
  <c r="G22" i="18" s="1"/>
  <c r="AF25" i="13"/>
  <c r="G24" i="18" s="1"/>
  <c r="K27" i="16"/>
  <c r="S27" i="16"/>
  <c r="K28" i="16"/>
  <c r="S28" i="16"/>
  <c r="K23" i="16"/>
  <c r="S23" i="16"/>
  <c r="K25" i="16"/>
  <c r="S25" i="16"/>
  <c r="S21" i="16"/>
  <c r="K21" i="16"/>
  <c r="S29" i="16"/>
  <c r="K29" i="16"/>
  <c r="K22" i="16"/>
  <c r="S22" i="16"/>
  <c r="K26" i="16"/>
  <c r="S26" i="16"/>
  <c r="K24" i="16"/>
  <c r="S24" i="16"/>
  <c r="K20" i="16"/>
  <c r="S20" i="16"/>
  <c r="AF26" i="13"/>
  <c r="G25" i="18" s="1"/>
  <c r="AA22" i="13"/>
  <c r="AB22" i="13" s="1"/>
  <c r="AF22" i="13" s="1"/>
  <c r="G21" i="18" s="1"/>
  <c r="F22" i="16"/>
  <c r="G22" i="16" s="1"/>
  <c r="H24" i="16"/>
  <c r="P24" i="16"/>
  <c r="P26" i="16"/>
  <c r="H26" i="16"/>
  <c r="P21" i="16"/>
  <c r="H21" i="16"/>
  <c r="P29" i="16"/>
  <c r="H29" i="16"/>
  <c r="P28" i="16"/>
  <c r="H28" i="16"/>
  <c r="P25" i="16"/>
  <c r="H25" i="16"/>
  <c r="H23" i="16"/>
  <c r="P23" i="16"/>
  <c r="AA27" i="13"/>
  <c r="AB27" i="13" s="1"/>
  <c r="AF27" i="13" s="1"/>
  <c r="G26" i="18" s="1"/>
  <c r="F27" i="16"/>
  <c r="G27" i="16" s="1"/>
  <c r="AA20" i="13"/>
  <c r="AB20" i="13" s="1"/>
  <c r="AI20" i="13" s="1"/>
  <c r="F20" i="16"/>
  <c r="G20" i="16" s="1"/>
  <c r="X24" i="13"/>
  <c r="Y24" i="13" s="1"/>
  <c r="AF24" i="13" s="1"/>
  <c r="G23" i="18" s="1"/>
  <c r="C24" i="16"/>
  <c r="D24" i="16" s="1"/>
  <c r="M25" i="16"/>
  <c r="E25" i="16"/>
  <c r="W28" i="16"/>
  <c r="N28" i="16"/>
  <c r="O28" i="16" s="1"/>
  <c r="E29" i="16"/>
  <c r="M29" i="16"/>
  <c r="E26" i="16"/>
  <c r="M26" i="16"/>
  <c r="M23" i="16"/>
  <c r="E23" i="16"/>
  <c r="W21" i="16"/>
  <c r="N21" i="16"/>
  <c r="O21" i="16" s="1"/>
  <c r="M22" i="16"/>
  <c r="E22" i="16"/>
  <c r="M27" i="16"/>
  <c r="E27" i="16"/>
  <c r="X20" i="13"/>
  <c r="Y20" i="13" s="1"/>
  <c r="AH20" i="13" s="1"/>
  <c r="C20" i="16"/>
  <c r="D20" i="16" s="1"/>
  <c r="AD10" i="13"/>
  <c r="AE10" i="13" s="1"/>
  <c r="AJ10" i="13" s="1"/>
  <c r="I10" i="16"/>
  <c r="J10" i="16" s="1"/>
  <c r="AD12" i="13"/>
  <c r="AE12" i="13" s="1"/>
  <c r="AJ12" i="13" s="1"/>
  <c r="I12" i="16"/>
  <c r="J12" i="16" s="1"/>
  <c r="AD9" i="13"/>
  <c r="AE9" i="13" s="1"/>
  <c r="AJ9" i="13" s="1"/>
  <c r="I9" i="16"/>
  <c r="J9" i="16" s="1"/>
  <c r="AD7" i="13"/>
  <c r="AE7" i="13" s="1"/>
  <c r="AJ7" i="13" s="1"/>
  <c r="I7" i="16"/>
  <c r="J7" i="16" s="1"/>
  <c r="AD11" i="13"/>
  <c r="AE11" i="13" s="1"/>
  <c r="AJ11" i="13" s="1"/>
  <c r="I11" i="16"/>
  <c r="J11" i="16" s="1"/>
  <c r="AD14" i="13"/>
  <c r="AE14" i="13" s="1"/>
  <c r="AJ14" i="13" s="1"/>
  <c r="I14" i="16"/>
  <c r="J14" i="16" s="1"/>
  <c r="AD8" i="13"/>
  <c r="AE8" i="13" s="1"/>
  <c r="AJ8" i="13" s="1"/>
  <c r="I8" i="16"/>
  <c r="J8" i="16" s="1"/>
  <c r="AD13" i="13"/>
  <c r="AE13" i="13" s="1"/>
  <c r="AJ13" i="13" s="1"/>
  <c r="I13" i="16"/>
  <c r="J13" i="16" s="1"/>
  <c r="AD6" i="13"/>
  <c r="AE6" i="13" s="1"/>
  <c r="AJ6" i="13" s="1"/>
  <c r="I6" i="16"/>
  <c r="J6" i="16" s="1"/>
  <c r="AD5" i="13"/>
  <c r="AE5" i="13" s="1"/>
  <c r="AJ5" i="13" s="1"/>
  <c r="I5" i="16"/>
  <c r="J5" i="16" s="1"/>
  <c r="AA12" i="13"/>
  <c r="AB12" i="13" s="1"/>
  <c r="AI12" i="13" s="1"/>
  <c r="F12" i="16"/>
  <c r="G12" i="16" s="1"/>
  <c r="AA7" i="13"/>
  <c r="AB7" i="13" s="1"/>
  <c r="AI7" i="13" s="1"/>
  <c r="F7" i="16"/>
  <c r="G7" i="16" s="1"/>
  <c r="AA9" i="13"/>
  <c r="AB9" i="13" s="1"/>
  <c r="AI9" i="13" s="1"/>
  <c r="F9" i="16"/>
  <c r="G9" i="16" s="1"/>
  <c r="AA10" i="13"/>
  <c r="AB10" i="13" s="1"/>
  <c r="AI10" i="13" s="1"/>
  <c r="F10" i="16"/>
  <c r="G10" i="16" s="1"/>
  <c r="AA11" i="13"/>
  <c r="AB11" i="13" s="1"/>
  <c r="AI11" i="13" s="1"/>
  <c r="F11" i="16"/>
  <c r="G11" i="16" s="1"/>
  <c r="AA13" i="13"/>
  <c r="AB13" i="13" s="1"/>
  <c r="AI13" i="13" s="1"/>
  <c r="F13" i="16"/>
  <c r="G13" i="16" s="1"/>
  <c r="AA8" i="13"/>
  <c r="AB8" i="13" s="1"/>
  <c r="AI8" i="13" s="1"/>
  <c r="F8" i="16"/>
  <c r="G8" i="16" s="1"/>
  <c r="AA14" i="13"/>
  <c r="AB14" i="13" s="1"/>
  <c r="AI14" i="13" s="1"/>
  <c r="F14" i="16"/>
  <c r="G14" i="16" s="1"/>
  <c r="AA6" i="13"/>
  <c r="AB6" i="13" s="1"/>
  <c r="AI6" i="13" s="1"/>
  <c r="F6" i="16"/>
  <c r="G6" i="16" s="1"/>
  <c r="AA5" i="13"/>
  <c r="AB5" i="13" s="1"/>
  <c r="AI5" i="13" s="1"/>
  <c r="F5" i="16"/>
  <c r="G5" i="16" s="1"/>
  <c r="W9" i="16"/>
  <c r="N9" i="16"/>
  <c r="O9" i="16" s="1"/>
  <c r="W8" i="16"/>
  <c r="N8" i="16"/>
  <c r="O8" i="16" s="1"/>
  <c r="W13" i="16"/>
  <c r="N13" i="16"/>
  <c r="O13" i="16" s="1"/>
  <c r="N6" i="16"/>
  <c r="O6" i="16" s="1"/>
  <c r="W6" i="16"/>
  <c r="N12" i="16"/>
  <c r="O12" i="16" s="1"/>
  <c r="W12" i="16"/>
  <c r="W11" i="16"/>
  <c r="N11" i="16"/>
  <c r="O11" i="16" s="1"/>
  <c r="W14" i="16"/>
  <c r="N14" i="16"/>
  <c r="O14" i="16" s="1"/>
  <c r="W10" i="16"/>
  <c r="N10" i="16"/>
  <c r="O10" i="16" s="1"/>
  <c r="N7" i="16"/>
  <c r="O7" i="16" s="1"/>
  <c r="W7" i="16"/>
  <c r="W5" i="16"/>
  <c r="N5" i="16"/>
  <c r="O5" i="16" s="1"/>
  <c r="V9" i="13"/>
  <c r="F8" i="18" s="1"/>
  <c r="V8" i="13"/>
  <c r="F7" i="18" s="1"/>
  <c r="V10" i="13"/>
  <c r="F9" i="18" s="1"/>
  <c r="V14" i="13"/>
  <c r="F13" i="18" s="1"/>
  <c r="V6" i="13"/>
  <c r="F5" i="18" s="1"/>
  <c r="V11" i="13"/>
  <c r="F10" i="18" s="1"/>
  <c r="AH24" i="13" l="1"/>
  <c r="AI27" i="13"/>
  <c r="AI22" i="13"/>
  <c r="AF20" i="13"/>
  <c r="G19" i="18" s="1"/>
  <c r="X21" i="16"/>
  <c r="Y21" i="16" s="1"/>
  <c r="AH21" i="16" s="1"/>
  <c r="C21" i="17"/>
  <c r="D21" i="17" s="1"/>
  <c r="X28" i="16"/>
  <c r="Y28" i="16" s="1"/>
  <c r="AH28" i="16" s="1"/>
  <c r="C28" i="17"/>
  <c r="D28" i="17" s="1"/>
  <c r="X9" i="16"/>
  <c r="Y9" i="16" s="1"/>
  <c r="AH9" i="16" s="1"/>
  <c r="C9" i="17"/>
  <c r="D9" i="17" s="1"/>
  <c r="X14" i="16"/>
  <c r="Y14" i="16" s="1"/>
  <c r="AH14" i="16" s="1"/>
  <c r="C14" i="17"/>
  <c r="D14" i="17" s="1"/>
  <c r="X13" i="16"/>
  <c r="Y13" i="16" s="1"/>
  <c r="AH13" i="16" s="1"/>
  <c r="C13" i="17"/>
  <c r="D13" i="17" s="1"/>
  <c r="X6" i="16"/>
  <c r="Y6" i="16" s="1"/>
  <c r="AH6" i="16" s="1"/>
  <c r="C6" i="17"/>
  <c r="D6" i="17" s="1"/>
  <c r="X10" i="16"/>
  <c r="Y10" i="16" s="1"/>
  <c r="AH10" i="16" s="1"/>
  <c r="C10" i="17"/>
  <c r="D10" i="17" s="1"/>
  <c r="X11" i="16"/>
  <c r="Y11" i="16" s="1"/>
  <c r="AH11" i="16" s="1"/>
  <c r="C11" i="17"/>
  <c r="D11" i="17" s="1"/>
  <c r="X8" i="16"/>
  <c r="Y8" i="16" s="1"/>
  <c r="AH8" i="16" s="1"/>
  <c r="C8" i="17"/>
  <c r="D8" i="17" s="1"/>
  <c r="X7" i="16"/>
  <c r="Y7" i="16" s="1"/>
  <c r="AH7" i="16" s="1"/>
  <c r="C7" i="17"/>
  <c r="D7" i="17" s="1"/>
  <c r="X12" i="16"/>
  <c r="Y12" i="16" s="1"/>
  <c r="AH12" i="16" s="1"/>
  <c r="C12" i="17"/>
  <c r="D12" i="17" s="1"/>
  <c r="X5" i="16"/>
  <c r="Y5" i="16" s="1"/>
  <c r="AH5" i="16" s="1"/>
  <c r="C5" i="17"/>
  <c r="D5" i="17" s="1"/>
  <c r="L28" i="16"/>
  <c r="H27" i="18" s="1"/>
  <c r="L21" i="16"/>
  <c r="H20" i="18" s="1"/>
  <c r="L26" i="16"/>
  <c r="H25" i="18" s="1"/>
  <c r="AC26" i="16"/>
  <c r="T26" i="16"/>
  <c r="U26" i="16" s="1"/>
  <c r="AC25" i="16"/>
  <c r="T25" i="16"/>
  <c r="U25" i="16" s="1"/>
  <c r="T28" i="16"/>
  <c r="U28" i="16" s="1"/>
  <c r="AC28" i="16"/>
  <c r="T29" i="16"/>
  <c r="U29" i="16" s="1"/>
  <c r="AC29" i="16"/>
  <c r="AC24" i="16"/>
  <c r="T24" i="16"/>
  <c r="U24" i="16" s="1"/>
  <c r="AC22" i="16"/>
  <c r="T22" i="16"/>
  <c r="U22" i="16" s="1"/>
  <c r="T23" i="16"/>
  <c r="U23" i="16" s="1"/>
  <c r="AC23" i="16"/>
  <c r="T27" i="16"/>
  <c r="U27" i="16" s="1"/>
  <c r="AC27" i="16"/>
  <c r="AC21" i="16"/>
  <c r="T21" i="16"/>
  <c r="U21" i="16" s="1"/>
  <c r="T20" i="16"/>
  <c r="U20" i="16" s="1"/>
  <c r="AC20" i="16"/>
  <c r="AF5" i="13"/>
  <c r="G4" i="18" s="1"/>
  <c r="AF14" i="13"/>
  <c r="G13" i="18" s="1"/>
  <c r="AF13" i="13"/>
  <c r="G12" i="18" s="1"/>
  <c r="AF7" i="13"/>
  <c r="G6" i="18" s="1"/>
  <c r="L23" i="16"/>
  <c r="H22" i="18" s="1"/>
  <c r="P27" i="16"/>
  <c r="H27" i="16"/>
  <c r="Q24" i="16"/>
  <c r="R24" i="16" s="1"/>
  <c r="Z24" i="16"/>
  <c r="Z25" i="16"/>
  <c r="Q25" i="16"/>
  <c r="R25" i="16" s="1"/>
  <c r="Z29" i="16"/>
  <c r="Q29" i="16"/>
  <c r="R29" i="16" s="1"/>
  <c r="L25" i="16"/>
  <c r="H24" i="18" s="1"/>
  <c r="Z23" i="16"/>
  <c r="Q23" i="16"/>
  <c r="R23" i="16" s="1"/>
  <c r="P22" i="16"/>
  <c r="H22" i="16"/>
  <c r="L29" i="16"/>
  <c r="Q28" i="16"/>
  <c r="R28" i="16" s="1"/>
  <c r="Z28" i="16"/>
  <c r="Z21" i="16"/>
  <c r="Q21" i="16"/>
  <c r="R21" i="16" s="1"/>
  <c r="Q26" i="16"/>
  <c r="R26" i="16" s="1"/>
  <c r="Z26" i="16"/>
  <c r="H20" i="16"/>
  <c r="P20" i="16"/>
  <c r="N29" i="16"/>
  <c r="O29" i="16" s="1"/>
  <c r="W29" i="16"/>
  <c r="N22" i="16"/>
  <c r="O22" i="16" s="1"/>
  <c r="W22" i="16"/>
  <c r="W23" i="16"/>
  <c r="N23" i="16"/>
  <c r="O23" i="16" s="1"/>
  <c r="N25" i="16"/>
  <c r="O25" i="16" s="1"/>
  <c r="W25" i="16"/>
  <c r="N26" i="16"/>
  <c r="O26" i="16" s="1"/>
  <c r="W26" i="16"/>
  <c r="E24" i="16"/>
  <c r="M24" i="16"/>
  <c r="W27" i="16"/>
  <c r="N27" i="16"/>
  <c r="O27" i="16" s="1"/>
  <c r="AF10" i="13"/>
  <c r="G9" i="18" s="1"/>
  <c r="E20" i="16"/>
  <c r="M20" i="16"/>
  <c r="AF12" i="13"/>
  <c r="G11" i="18" s="1"/>
  <c r="AF11" i="13"/>
  <c r="G10" i="18" s="1"/>
  <c r="AF6" i="13"/>
  <c r="G5" i="18" s="1"/>
  <c r="AF8" i="13"/>
  <c r="G7" i="18" s="1"/>
  <c r="AF9" i="13"/>
  <c r="G8" i="18" s="1"/>
  <c r="K14" i="16"/>
  <c r="S14" i="16"/>
  <c r="K7" i="16"/>
  <c r="S7" i="16"/>
  <c r="K12" i="16"/>
  <c r="S12" i="16"/>
  <c r="S6" i="16"/>
  <c r="K6" i="16"/>
  <c r="K8" i="16"/>
  <c r="S8" i="16"/>
  <c r="K11" i="16"/>
  <c r="S11" i="16"/>
  <c r="S9" i="16"/>
  <c r="K9" i="16"/>
  <c r="K10" i="16"/>
  <c r="S10" i="16"/>
  <c r="S13" i="16"/>
  <c r="K13" i="16"/>
  <c r="K5" i="16"/>
  <c r="S5" i="16"/>
  <c r="P13" i="16"/>
  <c r="H13" i="16"/>
  <c r="H10" i="16"/>
  <c r="P10" i="16"/>
  <c r="P8" i="16"/>
  <c r="H8" i="16"/>
  <c r="P11" i="16"/>
  <c r="H11" i="16"/>
  <c r="H12" i="16"/>
  <c r="P12" i="16"/>
  <c r="P6" i="16"/>
  <c r="H6" i="16"/>
  <c r="P9" i="16"/>
  <c r="H9" i="16"/>
  <c r="P14" i="16"/>
  <c r="H14" i="16"/>
  <c r="P7" i="16"/>
  <c r="H7" i="16"/>
  <c r="H5" i="16"/>
  <c r="P5" i="16"/>
  <c r="L27" i="16" l="1"/>
  <c r="H26" i="18" s="1"/>
  <c r="L24" i="16"/>
  <c r="H23" i="18" s="1"/>
  <c r="L22" i="16"/>
  <c r="H21" i="18" s="1"/>
  <c r="L6" i="16"/>
  <c r="H5" i="18" s="1"/>
  <c r="L9" i="16"/>
  <c r="H8" i="18" s="1"/>
  <c r="L12" i="16"/>
  <c r="H11" i="18" s="1"/>
  <c r="L5" i="16"/>
  <c r="H4" i="18" s="1"/>
  <c r="L10" i="16"/>
  <c r="H9" i="18" s="1"/>
  <c r="L13" i="16"/>
  <c r="H12" i="18" s="1"/>
  <c r="AD21" i="16"/>
  <c r="AE21" i="16" s="1"/>
  <c r="AJ21" i="16" s="1"/>
  <c r="I21" i="17"/>
  <c r="J21" i="17" s="1"/>
  <c r="AD24" i="16"/>
  <c r="AE24" i="16" s="1"/>
  <c r="AJ24" i="16" s="1"/>
  <c r="I24" i="17"/>
  <c r="J24" i="17" s="1"/>
  <c r="AD26" i="16"/>
  <c r="AE26" i="16" s="1"/>
  <c r="AJ26" i="16" s="1"/>
  <c r="I26" i="17"/>
  <c r="J26" i="17" s="1"/>
  <c r="AD27" i="16"/>
  <c r="AE27" i="16" s="1"/>
  <c r="AJ27" i="16" s="1"/>
  <c r="I27" i="17"/>
  <c r="J27" i="17" s="1"/>
  <c r="AD29" i="16"/>
  <c r="AE29" i="16" s="1"/>
  <c r="AJ29" i="16" s="1"/>
  <c r="I29" i="17"/>
  <c r="J29" i="17" s="1"/>
  <c r="AD22" i="16"/>
  <c r="AE22" i="16" s="1"/>
  <c r="AJ22" i="16" s="1"/>
  <c r="I22" i="17"/>
  <c r="J22" i="17" s="1"/>
  <c r="AD25" i="16"/>
  <c r="AE25" i="16" s="1"/>
  <c r="AJ25" i="16" s="1"/>
  <c r="I25" i="17"/>
  <c r="J25" i="17" s="1"/>
  <c r="AD23" i="16"/>
  <c r="AE23" i="16" s="1"/>
  <c r="AJ23" i="16" s="1"/>
  <c r="I23" i="17"/>
  <c r="J23" i="17" s="1"/>
  <c r="AD28" i="16"/>
  <c r="AE28" i="16" s="1"/>
  <c r="AJ28" i="16" s="1"/>
  <c r="I28" i="17"/>
  <c r="J28" i="17" s="1"/>
  <c r="AD20" i="16"/>
  <c r="AE20" i="16" s="1"/>
  <c r="AJ20" i="16" s="1"/>
  <c r="I20" i="17"/>
  <c r="J20" i="17" s="1"/>
  <c r="AA28" i="16"/>
  <c r="AB28" i="16" s="1"/>
  <c r="AI28" i="16" s="1"/>
  <c r="F28" i="17"/>
  <c r="G28" i="17" s="1"/>
  <c r="AA24" i="16"/>
  <c r="AB24" i="16" s="1"/>
  <c r="AI24" i="16" s="1"/>
  <c r="F24" i="17"/>
  <c r="G24" i="17" s="1"/>
  <c r="AA29" i="16"/>
  <c r="AB29" i="16" s="1"/>
  <c r="AI29" i="16" s="1"/>
  <c r="F29" i="17"/>
  <c r="G29" i="17" s="1"/>
  <c r="AA23" i="16"/>
  <c r="AB23" i="16" s="1"/>
  <c r="AI23" i="16" s="1"/>
  <c r="F23" i="17"/>
  <c r="G23" i="17" s="1"/>
  <c r="AA26" i="16"/>
  <c r="AB26" i="16" s="1"/>
  <c r="AI26" i="16" s="1"/>
  <c r="F26" i="17"/>
  <c r="G26" i="17" s="1"/>
  <c r="AA21" i="16"/>
  <c r="AB21" i="16" s="1"/>
  <c r="AI21" i="16" s="1"/>
  <c r="F21" i="17"/>
  <c r="G21" i="17" s="1"/>
  <c r="AA25" i="16"/>
  <c r="AB25" i="16" s="1"/>
  <c r="AI25" i="16" s="1"/>
  <c r="F25" i="17"/>
  <c r="G25" i="17" s="1"/>
  <c r="E28" i="17"/>
  <c r="M28" i="17"/>
  <c r="X27" i="16"/>
  <c r="Y27" i="16" s="1"/>
  <c r="AH27" i="16" s="1"/>
  <c r="C27" i="17"/>
  <c r="D27" i="17" s="1"/>
  <c r="X23" i="16"/>
  <c r="Y23" i="16" s="1"/>
  <c r="AH23" i="16" s="1"/>
  <c r="C23" i="17"/>
  <c r="D23" i="17" s="1"/>
  <c r="X26" i="16"/>
  <c r="Y26" i="16" s="1"/>
  <c r="AF26" i="16" s="1"/>
  <c r="J25" i="18" s="1"/>
  <c r="C26" i="17"/>
  <c r="D26" i="17" s="1"/>
  <c r="X29" i="16"/>
  <c r="Y29" i="16" s="1"/>
  <c r="AH29" i="16" s="1"/>
  <c r="C29" i="17"/>
  <c r="D29" i="17" s="1"/>
  <c r="X22" i="16"/>
  <c r="Y22" i="16" s="1"/>
  <c r="AH22" i="16" s="1"/>
  <c r="C22" i="17"/>
  <c r="D22" i="17" s="1"/>
  <c r="M21" i="17"/>
  <c r="E21" i="17"/>
  <c r="X25" i="16"/>
  <c r="Y25" i="16" s="1"/>
  <c r="AF25" i="16" s="1"/>
  <c r="J24" i="18" s="1"/>
  <c r="C25" i="17"/>
  <c r="D25" i="17" s="1"/>
  <c r="M7" i="17"/>
  <c r="E7" i="17"/>
  <c r="M11" i="17"/>
  <c r="E11" i="17"/>
  <c r="M14" i="17"/>
  <c r="E14" i="17"/>
  <c r="E12" i="17"/>
  <c r="M12" i="17"/>
  <c r="M8" i="17"/>
  <c r="E8" i="17"/>
  <c r="E10" i="17"/>
  <c r="M10" i="17"/>
  <c r="M13" i="17"/>
  <c r="E13" i="17"/>
  <c r="M9" i="17"/>
  <c r="E9" i="17"/>
  <c r="M6" i="17"/>
  <c r="E6" i="17"/>
  <c r="AF28" i="16"/>
  <c r="J27" i="18" s="1"/>
  <c r="E5" i="17"/>
  <c r="M5" i="17"/>
  <c r="V26" i="16"/>
  <c r="I25" i="18" s="1"/>
  <c r="V21" i="16"/>
  <c r="I20" i="18" s="1"/>
  <c r="V28" i="16"/>
  <c r="I27" i="18" s="1"/>
  <c r="V29" i="16"/>
  <c r="L20" i="16"/>
  <c r="H19" i="18" s="1"/>
  <c r="V25" i="16"/>
  <c r="I24" i="18" s="1"/>
  <c r="V23" i="16"/>
  <c r="I22" i="18" s="1"/>
  <c r="Z27" i="16"/>
  <c r="Q27" i="16"/>
  <c r="R27" i="16" s="1"/>
  <c r="V27" i="16" s="1"/>
  <c r="I26" i="18" s="1"/>
  <c r="Q22" i="16"/>
  <c r="R22" i="16" s="1"/>
  <c r="V22" i="16" s="1"/>
  <c r="I21" i="18" s="1"/>
  <c r="Z22" i="16"/>
  <c r="Z20" i="16"/>
  <c r="Q20" i="16"/>
  <c r="R20" i="16" s="1"/>
  <c r="N24" i="16"/>
  <c r="O24" i="16" s="1"/>
  <c r="V24" i="16" s="1"/>
  <c r="I23" i="18" s="1"/>
  <c r="W24" i="16"/>
  <c r="N20" i="16"/>
  <c r="O20" i="16" s="1"/>
  <c r="W20" i="16"/>
  <c r="L11" i="16"/>
  <c r="H10" i="18" s="1"/>
  <c r="L14" i="16"/>
  <c r="H13" i="18" s="1"/>
  <c r="L7" i="16"/>
  <c r="H6" i="18" s="1"/>
  <c r="L8" i="16"/>
  <c r="H7" i="18" s="1"/>
  <c r="T11" i="16"/>
  <c r="U11" i="16" s="1"/>
  <c r="AC11" i="16"/>
  <c r="AC7" i="16"/>
  <c r="T7" i="16"/>
  <c r="U7" i="16" s="1"/>
  <c r="AC6" i="16"/>
  <c r="T6" i="16"/>
  <c r="U6" i="16" s="1"/>
  <c r="AC10" i="16"/>
  <c r="T10" i="16"/>
  <c r="U10" i="16" s="1"/>
  <c r="AC8" i="16"/>
  <c r="T8" i="16"/>
  <c r="U8" i="16" s="1"/>
  <c r="AC12" i="16"/>
  <c r="T12" i="16"/>
  <c r="U12" i="16" s="1"/>
  <c r="T14" i="16"/>
  <c r="U14" i="16" s="1"/>
  <c r="AC14" i="16"/>
  <c r="T13" i="16"/>
  <c r="U13" i="16" s="1"/>
  <c r="AC13" i="16"/>
  <c r="T9" i="16"/>
  <c r="U9" i="16" s="1"/>
  <c r="AC9" i="16"/>
  <c r="AC5" i="16"/>
  <c r="T5" i="16"/>
  <c r="U5" i="16" s="1"/>
  <c r="Z14" i="16"/>
  <c r="Q14" i="16"/>
  <c r="R14" i="16" s="1"/>
  <c r="Q6" i="16"/>
  <c r="R6" i="16" s="1"/>
  <c r="Z6" i="16"/>
  <c r="Z11" i="16"/>
  <c r="Q11" i="16"/>
  <c r="R11" i="16" s="1"/>
  <c r="Z10" i="16"/>
  <c r="Q10" i="16"/>
  <c r="R10" i="16" s="1"/>
  <c r="V10" i="16" s="1"/>
  <c r="I9" i="18" s="1"/>
  <c r="Q7" i="16"/>
  <c r="R7" i="16" s="1"/>
  <c r="Z7" i="16"/>
  <c r="Q9" i="16"/>
  <c r="R9" i="16" s="1"/>
  <c r="Z9" i="16"/>
  <c r="Q12" i="16"/>
  <c r="R12" i="16" s="1"/>
  <c r="Z12" i="16"/>
  <c r="Q8" i="16"/>
  <c r="R8" i="16" s="1"/>
  <c r="Z8" i="16"/>
  <c r="Z13" i="16"/>
  <c r="Q13" i="16"/>
  <c r="R13" i="16" s="1"/>
  <c r="Q5" i="16"/>
  <c r="R5" i="16" s="1"/>
  <c r="Z5" i="16"/>
  <c r="AH26" i="16" l="1"/>
  <c r="AH25" i="16"/>
  <c r="AF29" i="16"/>
  <c r="AF21" i="16"/>
  <c r="J20" i="18" s="1"/>
  <c r="AF23" i="16"/>
  <c r="J22" i="18" s="1"/>
  <c r="S23" i="17"/>
  <c r="K23" i="17"/>
  <c r="S22" i="17"/>
  <c r="K22" i="17"/>
  <c r="S27" i="17"/>
  <c r="K27" i="17"/>
  <c r="K24" i="17"/>
  <c r="S24" i="17"/>
  <c r="K28" i="17"/>
  <c r="S28" i="17"/>
  <c r="K25" i="17"/>
  <c r="S25" i="17"/>
  <c r="S29" i="17"/>
  <c r="K29" i="17"/>
  <c r="K26" i="17"/>
  <c r="S26" i="17"/>
  <c r="K21" i="17"/>
  <c r="S21" i="17"/>
  <c r="S20" i="17"/>
  <c r="K20" i="17"/>
  <c r="P25" i="17"/>
  <c r="H25" i="17"/>
  <c r="P26" i="17"/>
  <c r="H26" i="17"/>
  <c r="P29" i="17"/>
  <c r="H29" i="17"/>
  <c r="P28" i="17"/>
  <c r="H28" i="17"/>
  <c r="H21" i="17"/>
  <c r="P21" i="17"/>
  <c r="H23" i="17"/>
  <c r="P23" i="17"/>
  <c r="H24" i="17"/>
  <c r="P24" i="17"/>
  <c r="AA27" i="16"/>
  <c r="AB27" i="16" s="1"/>
  <c r="AF27" i="16" s="1"/>
  <c r="J26" i="18" s="1"/>
  <c r="F27" i="17"/>
  <c r="G27" i="17" s="1"/>
  <c r="AA22" i="16"/>
  <c r="AB22" i="16" s="1"/>
  <c r="AF22" i="16" s="1"/>
  <c r="J21" i="18" s="1"/>
  <c r="F22" i="17"/>
  <c r="G22" i="17" s="1"/>
  <c r="AA20" i="16"/>
  <c r="AB20" i="16" s="1"/>
  <c r="AI20" i="16" s="1"/>
  <c r="F20" i="17"/>
  <c r="G20" i="17" s="1"/>
  <c r="E25" i="17"/>
  <c r="M25" i="17"/>
  <c r="M22" i="17"/>
  <c r="E22" i="17"/>
  <c r="E26" i="17"/>
  <c r="M26" i="17"/>
  <c r="M27" i="17"/>
  <c r="E27" i="17"/>
  <c r="E29" i="17"/>
  <c r="M29" i="17"/>
  <c r="E23" i="17"/>
  <c r="M23" i="17"/>
  <c r="W28" i="17"/>
  <c r="X28" i="17" s="1"/>
  <c r="Y28" i="17" s="1"/>
  <c r="N28" i="17"/>
  <c r="O28" i="17" s="1"/>
  <c r="X24" i="16"/>
  <c r="Y24" i="16" s="1"/>
  <c r="AF24" i="16" s="1"/>
  <c r="J23" i="18" s="1"/>
  <c r="C24" i="17"/>
  <c r="D24" i="17" s="1"/>
  <c r="W21" i="17"/>
  <c r="X21" i="17" s="1"/>
  <c r="Y21" i="17" s="1"/>
  <c r="N21" i="17"/>
  <c r="O21" i="17" s="1"/>
  <c r="X20" i="16"/>
  <c r="Y20" i="16" s="1"/>
  <c r="AH20" i="16" s="1"/>
  <c r="C20" i="17"/>
  <c r="D20" i="17" s="1"/>
  <c r="AD11" i="16"/>
  <c r="AE11" i="16" s="1"/>
  <c r="AJ11" i="16" s="1"/>
  <c r="I11" i="17"/>
  <c r="J11" i="17" s="1"/>
  <c r="AD8" i="16"/>
  <c r="AE8" i="16" s="1"/>
  <c r="AJ8" i="16" s="1"/>
  <c r="I8" i="17"/>
  <c r="J8" i="17" s="1"/>
  <c r="AD6" i="16"/>
  <c r="AE6" i="16" s="1"/>
  <c r="AJ6" i="16" s="1"/>
  <c r="I6" i="17"/>
  <c r="J6" i="17" s="1"/>
  <c r="AD14" i="16"/>
  <c r="AE14" i="16" s="1"/>
  <c r="AJ14" i="16" s="1"/>
  <c r="I14" i="17"/>
  <c r="J14" i="17" s="1"/>
  <c r="AD13" i="16"/>
  <c r="AE13" i="16" s="1"/>
  <c r="AJ13" i="16" s="1"/>
  <c r="I13" i="17"/>
  <c r="J13" i="17" s="1"/>
  <c r="AD9" i="16"/>
  <c r="AE9" i="16" s="1"/>
  <c r="AJ9" i="16" s="1"/>
  <c r="I9" i="17"/>
  <c r="J9" i="17" s="1"/>
  <c r="AD12" i="16"/>
  <c r="AE12" i="16" s="1"/>
  <c r="AJ12" i="16" s="1"/>
  <c r="I12" i="17"/>
  <c r="J12" i="17" s="1"/>
  <c r="AD10" i="16"/>
  <c r="AE10" i="16" s="1"/>
  <c r="AJ10" i="16" s="1"/>
  <c r="I10" i="17"/>
  <c r="J10" i="17" s="1"/>
  <c r="AD7" i="16"/>
  <c r="AE7" i="16" s="1"/>
  <c r="AJ7" i="16" s="1"/>
  <c r="I7" i="17"/>
  <c r="J7" i="17" s="1"/>
  <c r="AD5" i="16"/>
  <c r="AE5" i="16" s="1"/>
  <c r="AJ5" i="16" s="1"/>
  <c r="I5" i="17"/>
  <c r="J5" i="17" s="1"/>
  <c r="AA13" i="16"/>
  <c r="AB13" i="16" s="1"/>
  <c r="AF13" i="16" s="1"/>
  <c r="J12" i="18" s="1"/>
  <c r="F13" i="17"/>
  <c r="G13" i="17" s="1"/>
  <c r="AA11" i="16"/>
  <c r="AB11" i="16" s="1"/>
  <c r="AI11" i="16" s="1"/>
  <c r="F11" i="17"/>
  <c r="G11" i="17" s="1"/>
  <c r="AA14" i="16"/>
  <c r="AB14" i="16" s="1"/>
  <c r="AI14" i="16" s="1"/>
  <c r="F14" i="17"/>
  <c r="G14" i="17" s="1"/>
  <c r="AA7" i="16"/>
  <c r="AB7" i="16" s="1"/>
  <c r="AI7" i="16" s="1"/>
  <c r="F7" i="17"/>
  <c r="G7" i="17" s="1"/>
  <c r="AA12" i="16"/>
  <c r="AB12" i="16" s="1"/>
  <c r="AF12" i="16" s="1"/>
  <c r="J11" i="18" s="1"/>
  <c r="F12" i="17"/>
  <c r="G12" i="17" s="1"/>
  <c r="AA8" i="16"/>
  <c r="AB8" i="16" s="1"/>
  <c r="AI8" i="16" s="1"/>
  <c r="F8" i="17"/>
  <c r="G8" i="17" s="1"/>
  <c r="AA9" i="16"/>
  <c r="AB9" i="16" s="1"/>
  <c r="AI9" i="16" s="1"/>
  <c r="F9" i="17"/>
  <c r="G9" i="17" s="1"/>
  <c r="AA6" i="16"/>
  <c r="AB6" i="16" s="1"/>
  <c r="AI6" i="16" s="1"/>
  <c r="F6" i="17"/>
  <c r="G6" i="17" s="1"/>
  <c r="AA10" i="16"/>
  <c r="AB10" i="16" s="1"/>
  <c r="AI10" i="16" s="1"/>
  <c r="F10" i="17"/>
  <c r="G10" i="17" s="1"/>
  <c r="AA5" i="16"/>
  <c r="AB5" i="16" s="1"/>
  <c r="AF5" i="16" s="1"/>
  <c r="J4" i="18" s="1"/>
  <c r="F5" i="17"/>
  <c r="G5" i="17" s="1"/>
  <c r="N10" i="17"/>
  <c r="O10" i="17" s="1"/>
  <c r="W10" i="17"/>
  <c r="X10" i="17" s="1"/>
  <c r="Y10" i="17" s="1"/>
  <c r="W12" i="17"/>
  <c r="X12" i="17" s="1"/>
  <c r="Y12" i="17" s="1"/>
  <c r="N12" i="17"/>
  <c r="O12" i="17" s="1"/>
  <c r="W9" i="17"/>
  <c r="X9" i="17" s="1"/>
  <c r="Y9" i="17" s="1"/>
  <c r="N9" i="17"/>
  <c r="O9" i="17" s="1"/>
  <c r="N11" i="17"/>
  <c r="O11" i="17" s="1"/>
  <c r="W11" i="17"/>
  <c r="X11" i="17" s="1"/>
  <c r="Y11" i="17" s="1"/>
  <c r="W6" i="17"/>
  <c r="X6" i="17" s="1"/>
  <c r="Y6" i="17" s="1"/>
  <c r="N6" i="17"/>
  <c r="O6" i="17" s="1"/>
  <c r="N13" i="17"/>
  <c r="O13" i="17" s="1"/>
  <c r="W13" i="17"/>
  <c r="X13" i="17" s="1"/>
  <c r="Y13" i="17" s="1"/>
  <c r="W8" i="17"/>
  <c r="X8" i="17" s="1"/>
  <c r="Y8" i="17" s="1"/>
  <c r="N8" i="17"/>
  <c r="O8" i="17" s="1"/>
  <c r="W14" i="17"/>
  <c r="X14" i="17" s="1"/>
  <c r="Y14" i="17" s="1"/>
  <c r="N14" i="17"/>
  <c r="O14" i="17" s="1"/>
  <c r="W7" i="17"/>
  <c r="X7" i="17" s="1"/>
  <c r="Y7" i="17" s="1"/>
  <c r="N7" i="17"/>
  <c r="O7" i="17" s="1"/>
  <c r="W5" i="17"/>
  <c r="X5" i="17" s="1"/>
  <c r="Y5" i="17" s="1"/>
  <c r="N5" i="17"/>
  <c r="O5" i="17" s="1"/>
  <c r="V20" i="16"/>
  <c r="I19" i="18" s="1"/>
  <c r="V13" i="16"/>
  <c r="I12" i="18" s="1"/>
  <c r="V8" i="16"/>
  <c r="I7" i="18" s="1"/>
  <c r="V6" i="16"/>
  <c r="I5" i="18" s="1"/>
  <c r="V9" i="16"/>
  <c r="I8" i="18" s="1"/>
  <c r="V11" i="16"/>
  <c r="I10" i="18" s="1"/>
  <c r="V14" i="16"/>
  <c r="I13" i="18" s="1"/>
  <c r="V5" i="16"/>
  <c r="I4" i="18" s="1"/>
  <c r="V12" i="16"/>
  <c r="I11" i="18" s="1"/>
  <c r="V7" i="16"/>
  <c r="I6" i="18" s="1"/>
  <c r="AH21" i="17" l="1"/>
  <c r="AH28" i="17"/>
  <c r="L21" i="17"/>
  <c r="K20" i="18" s="1"/>
  <c r="AH10" i="17"/>
  <c r="AH5" i="17"/>
  <c r="AH14" i="17"/>
  <c r="AH12" i="17"/>
  <c r="AH11" i="17"/>
  <c r="AH13" i="17"/>
  <c r="AH7" i="17"/>
  <c r="AH8" i="17"/>
  <c r="AH6" i="17"/>
  <c r="AH9" i="17"/>
  <c r="AI27" i="16"/>
  <c r="AI22" i="16"/>
  <c r="AH24" i="16"/>
  <c r="AI12" i="16"/>
  <c r="AI13" i="16"/>
  <c r="AI5" i="16"/>
  <c r="AF14" i="16"/>
  <c r="J13" i="18" s="1"/>
  <c r="AF8" i="16"/>
  <c r="J7" i="18" s="1"/>
  <c r="L28" i="17"/>
  <c r="K27" i="18" s="1"/>
  <c r="T26" i="17"/>
  <c r="U26" i="17" s="1"/>
  <c r="AC26" i="17"/>
  <c r="AD26" i="17" s="1"/>
  <c r="AE26" i="17" s="1"/>
  <c r="AC25" i="17"/>
  <c r="AD25" i="17" s="1"/>
  <c r="AE25" i="17" s="1"/>
  <c r="T25" i="17"/>
  <c r="U25" i="17" s="1"/>
  <c r="AC24" i="17"/>
  <c r="AD24" i="17" s="1"/>
  <c r="AE24" i="17" s="1"/>
  <c r="T24" i="17"/>
  <c r="U24" i="17" s="1"/>
  <c r="AC22" i="17"/>
  <c r="AD22" i="17" s="1"/>
  <c r="AE22" i="17" s="1"/>
  <c r="T22" i="17"/>
  <c r="U22" i="17" s="1"/>
  <c r="AC21" i="17"/>
  <c r="AD21" i="17" s="1"/>
  <c r="AE21" i="17" s="1"/>
  <c r="T21" i="17"/>
  <c r="U21" i="17" s="1"/>
  <c r="T28" i="17"/>
  <c r="U28" i="17" s="1"/>
  <c r="AC28" i="17"/>
  <c r="AD28" i="17" s="1"/>
  <c r="AE28" i="17" s="1"/>
  <c r="T29" i="17"/>
  <c r="U29" i="17" s="1"/>
  <c r="AC29" i="17"/>
  <c r="AD29" i="17" s="1"/>
  <c r="AE29" i="17" s="1"/>
  <c r="AC27" i="17"/>
  <c r="AD27" i="17" s="1"/>
  <c r="AE27" i="17" s="1"/>
  <c r="T27" i="17"/>
  <c r="U27" i="17" s="1"/>
  <c r="AC23" i="17"/>
  <c r="AD23" i="17" s="1"/>
  <c r="AE23" i="17" s="1"/>
  <c r="T23" i="17"/>
  <c r="U23" i="17" s="1"/>
  <c r="L29" i="17"/>
  <c r="L25" i="17"/>
  <c r="K24" i="18" s="1"/>
  <c r="AC20" i="17"/>
  <c r="AD20" i="17" s="1"/>
  <c r="AE20" i="17" s="1"/>
  <c r="T20" i="17"/>
  <c r="U20" i="17" s="1"/>
  <c r="AF20" i="16"/>
  <c r="J19" i="18" s="1"/>
  <c r="AF11" i="16"/>
  <c r="J10" i="18" s="1"/>
  <c r="L26" i="17"/>
  <c r="K25" i="18" s="1"/>
  <c r="Q24" i="17"/>
  <c r="R24" i="17" s="1"/>
  <c r="Z24" i="17"/>
  <c r="AA24" i="17" s="1"/>
  <c r="AB24" i="17" s="1"/>
  <c r="Z21" i="17"/>
  <c r="AA21" i="17" s="1"/>
  <c r="AB21" i="17" s="1"/>
  <c r="Q21" i="17"/>
  <c r="R21" i="17" s="1"/>
  <c r="Q28" i="17"/>
  <c r="R28" i="17" s="1"/>
  <c r="Z28" i="17"/>
  <c r="AA28" i="17" s="1"/>
  <c r="AB28" i="17" s="1"/>
  <c r="Z26" i="17"/>
  <c r="AA26" i="17" s="1"/>
  <c r="AB26" i="17" s="1"/>
  <c r="Q26" i="17"/>
  <c r="R26" i="17" s="1"/>
  <c r="L23" i="17"/>
  <c r="K22" i="18" s="1"/>
  <c r="H27" i="17"/>
  <c r="P27" i="17"/>
  <c r="H22" i="17"/>
  <c r="P22" i="17"/>
  <c r="Z23" i="17"/>
  <c r="AA23" i="17" s="1"/>
  <c r="AB23" i="17" s="1"/>
  <c r="Q23" i="17"/>
  <c r="R23" i="17" s="1"/>
  <c r="Z29" i="17"/>
  <c r="AA29" i="17" s="1"/>
  <c r="AB29" i="17" s="1"/>
  <c r="Q29" i="17"/>
  <c r="R29" i="17" s="1"/>
  <c r="Q25" i="17"/>
  <c r="R25" i="17" s="1"/>
  <c r="Z25" i="17"/>
  <c r="AA25" i="17" s="1"/>
  <c r="AB25" i="17" s="1"/>
  <c r="H20" i="17"/>
  <c r="P20" i="17"/>
  <c r="AF6" i="16"/>
  <c r="J5" i="18" s="1"/>
  <c r="AF7" i="16"/>
  <c r="J6" i="18" s="1"/>
  <c r="AF10" i="16"/>
  <c r="J9" i="18" s="1"/>
  <c r="AF9" i="16"/>
  <c r="J8" i="18" s="1"/>
  <c r="M24" i="17"/>
  <c r="E24" i="17"/>
  <c r="N27" i="17"/>
  <c r="O27" i="17" s="1"/>
  <c r="W27" i="17"/>
  <c r="X27" i="17" s="1"/>
  <c r="Y27" i="17" s="1"/>
  <c r="N22" i="17"/>
  <c r="O22" i="17" s="1"/>
  <c r="W22" i="17"/>
  <c r="X22" i="17" s="1"/>
  <c r="Y22" i="17" s="1"/>
  <c r="W29" i="17"/>
  <c r="X29" i="17" s="1"/>
  <c r="Y29" i="17" s="1"/>
  <c r="N29" i="17"/>
  <c r="O29" i="17" s="1"/>
  <c r="N26" i="17"/>
  <c r="O26" i="17" s="1"/>
  <c r="W26" i="17"/>
  <c r="X26" i="17" s="1"/>
  <c r="Y26" i="17" s="1"/>
  <c r="N25" i="17"/>
  <c r="O25" i="17" s="1"/>
  <c r="W25" i="17"/>
  <c r="X25" i="17" s="1"/>
  <c r="Y25" i="17" s="1"/>
  <c r="W23" i="17"/>
  <c r="X23" i="17" s="1"/>
  <c r="Y23" i="17" s="1"/>
  <c r="N23" i="17"/>
  <c r="O23" i="17" s="1"/>
  <c r="M20" i="17"/>
  <c r="E20" i="17"/>
  <c r="K10" i="17"/>
  <c r="S10" i="17"/>
  <c r="S14" i="17"/>
  <c r="K14" i="17"/>
  <c r="S8" i="17"/>
  <c r="K8" i="17"/>
  <c r="K7" i="17"/>
  <c r="S7" i="17"/>
  <c r="S12" i="17"/>
  <c r="K12" i="17"/>
  <c r="S13" i="17"/>
  <c r="K13" i="17"/>
  <c r="S6" i="17"/>
  <c r="K6" i="17"/>
  <c r="S11" i="17"/>
  <c r="K11" i="17"/>
  <c r="S9" i="17"/>
  <c r="K9" i="17"/>
  <c r="S5" i="17"/>
  <c r="K5" i="17"/>
  <c r="H14" i="17"/>
  <c r="P14" i="17"/>
  <c r="P13" i="17"/>
  <c r="H13" i="17"/>
  <c r="H10" i="17"/>
  <c r="P10" i="17"/>
  <c r="H9" i="17"/>
  <c r="P9" i="17"/>
  <c r="P12" i="17"/>
  <c r="H12" i="17"/>
  <c r="P11" i="17"/>
  <c r="H11" i="17"/>
  <c r="H7" i="17"/>
  <c r="P7" i="17"/>
  <c r="P6" i="17"/>
  <c r="H6" i="17"/>
  <c r="H8" i="17"/>
  <c r="P8" i="17"/>
  <c r="H5" i="17"/>
  <c r="P5" i="17"/>
  <c r="AI26" i="17" l="1"/>
  <c r="AI21" i="17"/>
  <c r="AH26" i="17"/>
  <c r="AH22" i="17"/>
  <c r="AI25" i="17"/>
  <c r="AJ28" i="17"/>
  <c r="AH25" i="17"/>
  <c r="AH27" i="17"/>
  <c r="AI29" i="17"/>
  <c r="AJ23" i="17"/>
  <c r="AJ29" i="17"/>
  <c r="AJ21" i="17"/>
  <c r="AI28" i="17"/>
  <c r="AI24" i="17"/>
  <c r="AJ25" i="17"/>
  <c r="AH29" i="17"/>
  <c r="AJ20" i="17"/>
  <c r="AJ24" i="17"/>
  <c r="AJ26" i="17"/>
  <c r="AH23" i="17"/>
  <c r="AI23" i="17"/>
  <c r="AJ27" i="17"/>
  <c r="AJ22" i="17"/>
  <c r="L24" i="17"/>
  <c r="K23" i="18" s="1"/>
  <c r="L27" i="17"/>
  <c r="K26" i="18" s="1"/>
  <c r="L22" i="17"/>
  <c r="K21" i="18" s="1"/>
  <c r="L11" i="17"/>
  <c r="K10" i="18" s="1"/>
  <c r="L12" i="17"/>
  <c r="K11" i="18" s="1"/>
  <c r="L10" i="17"/>
  <c r="K9" i="18" s="1"/>
  <c r="AF29" i="17"/>
  <c r="L13" i="17"/>
  <c r="K12" i="18" s="1"/>
  <c r="AF21" i="17"/>
  <c r="M20" i="18" s="1"/>
  <c r="AF23" i="17"/>
  <c r="M22" i="18" s="1"/>
  <c r="V29" i="17"/>
  <c r="V26" i="17"/>
  <c r="L25" i="18" s="1"/>
  <c r="AF28" i="17"/>
  <c r="M27" i="18" s="1"/>
  <c r="V23" i="17"/>
  <c r="L22" i="18" s="1"/>
  <c r="AF26" i="17"/>
  <c r="M25" i="18" s="1"/>
  <c r="V21" i="17"/>
  <c r="L20" i="18" s="1"/>
  <c r="V28" i="17"/>
  <c r="L27" i="18" s="1"/>
  <c r="AF25" i="17"/>
  <c r="M24" i="18" s="1"/>
  <c r="L7" i="17"/>
  <c r="K6" i="18" s="1"/>
  <c r="L20" i="17"/>
  <c r="K19" i="18" s="1"/>
  <c r="Z27" i="17"/>
  <c r="AA27" i="17" s="1"/>
  <c r="AB27" i="17" s="1"/>
  <c r="AF27" i="17" s="1"/>
  <c r="M26" i="18" s="1"/>
  <c r="Q27" i="17"/>
  <c r="R27" i="17" s="1"/>
  <c r="V27" i="17" s="1"/>
  <c r="L26" i="18" s="1"/>
  <c r="V25" i="17"/>
  <c r="L24" i="18" s="1"/>
  <c r="Z22" i="17"/>
  <c r="AA22" i="17" s="1"/>
  <c r="AB22" i="17" s="1"/>
  <c r="AF22" i="17" s="1"/>
  <c r="M21" i="18" s="1"/>
  <c r="Q22" i="17"/>
  <c r="R22" i="17" s="1"/>
  <c r="V22" i="17" s="1"/>
  <c r="L21" i="18" s="1"/>
  <c r="Q20" i="17"/>
  <c r="R20" i="17" s="1"/>
  <c r="Z20" i="17"/>
  <c r="AA20" i="17" s="1"/>
  <c r="AB20" i="17" s="1"/>
  <c r="W24" i="17"/>
  <c r="X24" i="17" s="1"/>
  <c r="Y24" i="17" s="1"/>
  <c r="AF24" i="17" s="1"/>
  <c r="M23" i="18" s="1"/>
  <c r="N24" i="17"/>
  <c r="O24" i="17" s="1"/>
  <c r="V24" i="17" s="1"/>
  <c r="L23" i="18" s="1"/>
  <c r="L8" i="17"/>
  <c r="K7" i="18" s="1"/>
  <c r="L6" i="17"/>
  <c r="K5" i="18" s="1"/>
  <c r="N20" i="17"/>
  <c r="O20" i="17" s="1"/>
  <c r="W20" i="17"/>
  <c r="X20" i="17" s="1"/>
  <c r="Y20" i="17" s="1"/>
  <c r="L5" i="17"/>
  <c r="K4" i="18" s="1"/>
  <c r="L9" i="17"/>
  <c r="K8" i="18" s="1"/>
  <c r="T11" i="17"/>
  <c r="U11" i="17" s="1"/>
  <c r="AC11" i="17"/>
  <c r="AD11" i="17" s="1"/>
  <c r="AE11" i="17" s="1"/>
  <c r="T13" i="17"/>
  <c r="U13" i="17" s="1"/>
  <c r="AC13" i="17"/>
  <c r="AD13" i="17" s="1"/>
  <c r="AE13" i="17" s="1"/>
  <c r="T14" i="17"/>
  <c r="U14" i="17" s="1"/>
  <c r="AC14" i="17"/>
  <c r="AD14" i="17" s="1"/>
  <c r="AE14" i="17" s="1"/>
  <c r="AC10" i="17"/>
  <c r="AD10" i="17" s="1"/>
  <c r="AE10" i="17" s="1"/>
  <c r="T10" i="17"/>
  <c r="U10" i="17" s="1"/>
  <c r="AC7" i="17"/>
  <c r="AD7" i="17" s="1"/>
  <c r="AE7" i="17" s="1"/>
  <c r="T7" i="17"/>
  <c r="U7" i="17" s="1"/>
  <c r="L14" i="17"/>
  <c r="K13" i="18" s="1"/>
  <c r="AC9" i="17"/>
  <c r="AD9" i="17" s="1"/>
  <c r="AE9" i="17" s="1"/>
  <c r="T9" i="17"/>
  <c r="U9" i="17" s="1"/>
  <c r="AC6" i="17"/>
  <c r="AD6" i="17" s="1"/>
  <c r="AE6" i="17" s="1"/>
  <c r="T6" i="17"/>
  <c r="U6" i="17" s="1"/>
  <c r="AC12" i="17"/>
  <c r="AD12" i="17" s="1"/>
  <c r="AE12" i="17" s="1"/>
  <c r="T12" i="17"/>
  <c r="U12" i="17" s="1"/>
  <c r="AC8" i="17"/>
  <c r="AD8" i="17" s="1"/>
  <c r="AE8" i="17" s="1"/>
  <c r="T8" i="17"/>
  <c r="U8" i="17" s="1"/>
  <c r="AC5" i="17"/>
  <c r="AD5" i="17" s="1"/>
  <c r="AE5" i="17" s="1"/>
  <c r="T5" i="17"/>
  <c r="U5" i="17" s="1"/>
  <c r="Z11" i="17"/>
  <c r="AA11" i="17" s="1"/>
  <c r="AB11" i="17" s="1"/>
  <c r="AF11" i="17" s="1"/>
  <c r="M10" i="18" s="1"/>
  <c r="Q11" i="17"/>
  <c r="R11" i="17" s="1"/>
  <c r="Q10" i="17"/>
  <c r="R10" i="17" s="1"/>
  <c r="V10" i="17" s="1"/>
  <c r="L9" i="18" s="1"/>
  <c r="Z10" i="17"/>
  <c r="AA10" i="17" s="1"/>
  <c r="AB10" i="17" s="1"/>
  <c r="Z12" i="17"/>
  <c r="AA12" i="17" s="1"/>
  <c r="AB12" i="17" s="1"/>
  <c r="Q12" i="17"/>
  <c r="R12" i="17" s="1"/>
  <c r="Q14" i="17"/>
  <c r="R14" i="17" s="1"/>
  <c r="Z14" i="17"/>
  <c r="AA14" i="17" s="1"/>
  <c r="AB14" i="17" s="1"/>
  <c r="Q8" i="17"/>
  <c r="R8" i="17" s="1"/>
  <c r="Z8" i="17"/>
  <c r="AA8" i="17" s="1"/>
  <c r="AB8" i="17" s="1"/>
  <c r="Q13" i="17"/>
  <c r="R13" i="17" s="1"/>
  <c r="Z13" i="17"/>
  <c r="AA13" i="17" s="1"/>
  <c r="AB13" i="17" s="1"/>
  <c r="Q9" i="17"/>
  <c r="R9" i="17" s="1"/>
  <c r="Z9" i="17"/>
  <c r="AA9" i="17" s="1"/>
  <c r="AB9" i="17" s="1"/>
  <c r="Z7" i="17"/>
  <c r="AA7" i="17" s="1"/>
  <c r="AB7" i="17" s="1"/>
  <c r="Q7" i="17"/>
  <c r="R7" i="17" s="1"/>
  <c r="Z6" i="17"/>
  <c r="AA6" i="17" s="1"/>
  <c r="AB6" i="17" s="1"/>
  <c r="AF6" i="17" s="1"/>
  <c r="M5" i="18" s="1"/>
  <c r="Q6" i="17"/>
  <c r="R6" i="17" s="1"/>
  <c r="V6" i="17" s="1"/>
  <c r="L5" i="18" s="1"/>
  <c r="Z5" i="17"/>
  <c r="AA5" i="17" s="1"/>
  <c r="AB5" i="17" s="1"/>
  <c r="AF5" i="17" s="1"/>
  <c r="M4" i="18" s="1"/>
  <c r="Q5" i="17"/>
  <c r="R5" i="17" s="1"/>
  <c r="V5" i="17" s="1"/>
  <c r="L4" i="18" s="1"/>
  <c r="AJ7" i="17" l="1"/>
  <c r="AH20" i="17"/>
  <c r="AI20" i="17"/>
  <c r="AJ10" i="17"/>
  <c r="AH24" i="17"/>
  <c r="AJ8" i="17"/>
  <c r="AJ6" i="17"/>
  <c r="AI22" i="17"/>
  <c r="AJ13" i="17"/>
  <c r="AI7" i="17"/>
  <c r="AJ5" i="17"/>
  <c r="AJ12" i="17"/>
  <c r="AJ9" i="17"/>
  <c r="AJ14" i="17"/>
  <c r="AJ11" i="17"/>
  <c r="AI27" i="17"/>
  <c r="AI14" i="17"/>
  <c r="AI13" i="17"/>
  <c r="AI9" i="17"/>
  <c r="AI8" i="17"/>
  <c r="AI12" i="17"/>
  <c r="AI11" i="17"/>
  <c r="AI10" i="17"/>
  <c r="AI6" i="17"/>
  <c r="AI5" i="17"/>
  <c r="V13" i="17"/>
  <c r="L12" i="18" s="1"/>
  <c r="AF20" i="17"/>
  <c r="M19" i="18" s="1"/>
  <c r="V20" i="17"/>
  <c r="L19" i="18" s="1"/>
  <c r="V9" i="17"/>
  <c r="L8" i="18" s="1"/>
  <c r="V8" i="17"/>
  <c r="L7" i="18" s="1"/>
  <c r="AF10" i="17"/>
  <c r="M9" i="18" s="1"/>
  <c r="AF12" i="17"/>
  <c r="M11" i="18" s="1"/>
  <c r="AF13" i="17"/>
  <c r="M12" i="18" s="1"/>
  <c r="AF7" i="17"/>
  <c r="M6" i="18" s="1"/>
  <c r="V14" i="17"/>
  <c r="L13" i="18" s="1"/>
  <c r="AF9" i="17"/>
  <c r="M8" i="18" s="1"/>
  <c r="V12" i="17"/>
  <c r="L11" i="18" s="1"/>
  <c r="V11" i="17"/>
  <c r="L10" i="18" s="1"/>
  <c r="V7" i="17"/>
  <c r="L6" i="18" s="1"/>
  <c r="AF14" i="17"/>
  <c r="M13" i="18" s="1"/>
  <c r="AF8" i="17"/>
  <c r="M7" i="18" s="1"/>
</calcChain>
</file>

<file path=xl/sharedStrings.xml><?xml version="1.0" encoding="utf-8"?>
<sst xmlns="http://schemas.openxmlformats.org/spreadsheetml/2006/main" count="628" uniqueCount="42">
  <si>
    <t>ID</t>
  </si>
  <si>
    <t>აბონენტის სახელი</t>
  </si>
  <si>
    <t>აბონენტი 1</t>
  </si>
  <si>
    <t>აბონენტი 2</t>
  </si>
  <si>
    <t>აბონენტი 3</t>
  </si>
  <si>
    <t>აბონენტი 4</t>
  </si>
  <si>
    <t>აბონენტი 5</t>
  </si>
  <si>
    <t>აბონენტი 6</t>
  </si>
  <si>
    <t>აბონენტი 7</t>
  </si>
  <si>
    <t>აბონენტი 8</t>
  </si>
  <si>
    <t>აბონენტი 9</t>
  </si>
  <si>
    <t>აბონენტი 10</t>
  </si>
  <si>
    <t>იანვარი</t>
  </si>
  <si>
    <t>გაზი</t>
  </si>
  <si>
    <t>დენი</t>
  </si>
  <si>
    <t>წყალი</t>
  </si>
  <si>
    <t>კომუნალურები</t>
  </si>
  <si>
    <t>წინა ჩვენება</t>
  </si>
  <si>
    <t>ახალი ჩვენება</t>
  </si>
  <si>
    <t>დარიცხული თანხა</t>
  </si>
  <si>
    <t>სულ</t>
  </si>
  <si>
    <t>თებერვალი</t>
  </si>
  <si>
    <t>მარტი</t>
  </si>
  <si>
    <t>-</t>
  </si>
  <si>
    <t>ტარიფები</t>
  </si>
  <si>
    <t>ჩვენება</t>
  </si>
  <si>
    <t>ისანი</t>
  </si>
  <si>
    <t>ვარკეთილი</t>
  </si>
  <si>
    <t>აპრილი</t>
  </si>
  <si>
    <t>მაისი</t>
  </si>
  <si>
    <t>ივნისი</t>
  </si>
  <si>
    <t>ივლისი</t>
  </si>
  <si>
    <t>აგვისტო</t>
  </si>
  <si>
    <t>სექტემბერი</t>
  </si>
  <si>
    <t>ოქტომბერი</t>
  </si>
  <si>
    <t>ნოემბერი</t>
  </si>
  <si>
    <t>დეკემბერი</t>
  </si>
  <si>
    <t>I კვარტალი</t>
  </si>
  <si>
    <t>II კვარტალი</t>
  </si>
  <si>
    <t>III კვარტალი</t>
  </si>
  <si>
    <t>IV კვარტალი</t>
  </si>
  <si>
    <t>კვარტალური ანალიზი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</si>
</sst>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</a:t>
            </a:r>
            <a:r>
              <a:rPr lang="ka-GE"/>
              <a:t>კვარტალური ანალიზი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 კვარტალი'!$AH$4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კვარტალი'!$AH$5:$AH$14</c:f>
              <c:numCache>
                <c:formatCode>General</c:formatCode>
                <c:ptCount val="10"/>
                <c:pt idx="0">
                  <c:v>537.20000000000005</c:v>
                </c:pt>
                <c:pt idx="1">
                  <c:v>428.4</c:v>
                </c:pt>
                <c:pt idx="2">
                  <c:v>632.4</c:v>
                </c:pt>
                <c:pt idx="3">
                  <c:v>652.79999999999995</c:v>
                </c:pt>
                <c:pt idx="4">
                  <c:v>680</c:v>
                </c:pt>
                <c:pt idx="5">
                  <c:v>193.8</c:v>
                </c:pt>
                <c:pt idx="6">
                  <c:v>353.59999999999997</c:v>
                </c:pt>
                <c:pt idx="7">
                  <c:v>486.20000000000005</c:v>
                </c:pt>
                <c:pt idx="8">
                  <c:v>408</c:v>
                </c:pt>
                <c:pt idx="9">
                  <c:v>448.8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1A4-9A78-A858C200C24C}"/>
            </c:ext>
          </c:extLst>
        </c:ser>
        <c:ser>
          <c:idx val="1"/>
          <c:order val="1"/>
          <c:tx>
            <c:strRef>
              <c:f>'I კვარტალი'!$AI$4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კვარტალი'!$AI$5:$AI$14</c:f>
              <c:numCache>
                <c:formatCode>General</c:formatCode>
                <c:ptCount val="10"/>
                <c:pt idx="0">
                  <c:v>324</c:v>
                </c:pt>
                <c:pt idx="1">
                  <c:v>324</c:v>
                </c:pt>
                <c:pt idx="2">
                  <c:v>285</c:v>
                </c:pt>
                <c:pt idx="3">
                  <c:v>156</c:v>
                </c:pt>
                <c:pt idx="4">
                  <c:v>336</c:v>
                </c:pt>
                <c:pt idx="5">
                  <c:v>337.5</c:v>
                </c:pt>
                <c:pt idx="6">
                  <c:v>216</c:v>
                </c:pt>
                <c:pt idx="7">
                  <c:v>196.5</c:v>
                </c:pt>
                <c:pt idx="8">
                  <c:v>307.5</c:v>
                </c:pt>
                <c:pt idx="9">
                  <c:v>226.5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1A4-9A78-A858C200C24C}"/>
            </c:ext>
          </c:extLst>
        </c:ser>
        <c:ser>
          <c:idx val="2"/>
          <c:order val="2"/>
          <c:tx>
            <c:strRef>
              <c:f>'I კვარტალი'!$AJ$4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კვარტალი'!$AJ$5:$AJ$14</c:f>
              <c:numCache>
                <c:formatCode>General</c:formatCode>
                <c:ptCount val="10"/>
                <c:pt idx="0">
                  <c:v>333.5</c:v>
                </c:pt>
                <c:pt idx="1">
                  <c:v>690.19999999999993</c:v>
                </c:pt>
                <c:pt idx="2">
                  <c:v>243.6</c:v>
                </c:pt>
                <c:pt idx="3">
                  <c:v>539.4</c:v>
                </c:pt>
                <c:pt idx="4">
                  <c:v>493</c:v>
                </c:pt>
                <c:pt idx="5">
                  <c:v>490.1</c:v>
                </c:pt>
                <c:pt idx="6">
                  <c:v>423.4</c:v>
                </c:pt>
                <c:pt idx="7">
                  <c:v>403.1</c:v>
                </c:pt>
                <c:pt idx="8">
                  <c:v>406</c:v>
                </c:pt>
                <c:pt idx="9">
                  <c:v>429.2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1A4-9A78-A858C200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827952"/>
        <c:axId val="2007010352"/>
      </c:barChart>
      <c:catAx>
        <c:axId val="20048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10352"/>
        <c:crosses val="autoZero"/>
        <c:auto val="1"/>
        <c:lblAlgn val="ctr"/>
        <c:lblOffset val="100"/>
        <c:noMultiLvlLbl val="0"/>
      </c:catAx>
      <c:valAx>
        <c:axId val="2007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</a:t>
            </a:r>
            <a:r>
              <a:rPr lang="ka-GE"/>
              <a:t>კვარტალური ანალიზი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 კვარტალი'!$AH$19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კვარტალი'!$AH$20:$AH$29</c:f>
              <c:numCache>
                <c:formatCode>General</c:formatCode>
                <c:ptCount val="10"/>
                <c:pt idx="0">
                  <c:v>203.99999999999997</c:v>
                </c:pt>
                <c:pt idx="1">
                  <c:v>445.4</c:v>
                </c:pt>
                <c:pt idx="2">
                  <c:v>601.79999999999995</c:v>
                </c:pt>
                <c:pt idx="3">
                  <c:v>513.4</c:v>
                </c:pt>
                <c:pt idx="4">
                  <c:v>486.2</c:v>
                </c:pt>
                <c:pt idx="5">
                  <c:v>574.6</c:v>
                </c:pt>
                <c:pt idx="6">
                  <c:v>227.79999999999998</c:v>
                </c:pt>
                <c:pt idx="7">
                  <c:v>720.8</c:v>
                </c:pt>
                <c:pt idx="8">
                  <c:v>438.59999999999997</c:v>
                </c:pt>
                <c:pt idx="9">
                  <c:v>584.79999999999995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BDD-BDDA-3288FBEACDE6}"/>
            </c:ext>
          </c:extLst>
        </c:ser>
        <c:ser>
          <c:idx val="1"/>
          <c:order val="1"/>
          <c:tx>
            <c:strRef>
              <c:f>'I კვარტალი'!$AI$19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კვარტალი'!$AI$20:$AI$29</c:f>
              <c:numCache>
                <c:formatCode>General</c:formatCode>
                <c:ptCount val="10"/>
                <c:pt idx="0">
                  <c:v>313.5</c:v>
                </c:pt>
                <c:pt idx="1">
                  <c:v>385.5</c:v>
                </c:pt>
                <c:pt idx="2">
                  <c:v>255</c:v>
                </c:pt>
                <c:pt idx="3">
                  <c:v>157.5</c:v>
                </c:pt>
                <c:pt idx="4">
                  <c:v>243</c:v>
                </c:pt>
                <c:pt idx="5">
                  <c:v>232.5</c:v>
                </c:pt>
                <c:pt idx="6">
                  <c:v>298.5</c:v>
                </c:pt>
                <c:pt idx="7">
                  <c:v>202.5</c:v>
                </c:pt>
                <c:pt idx="8">
                  <c:v>429</c:v>
                </c:pt>
                <c:pt idx="9">
                  <c:v>262.5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6-4BDD-BDDA-3288FBEACDE6}"/>
            </c:ext>
          </c:extLst>
        </c:ser>
        <c:ser>
          <c:idx val="2"/>
          <c:order val="2"/>
          <c:tx>
            <c:strRef>
              <c:f>'I კვარტალი'!$AJ$19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 კვარტალი'!$AJ$20:$AJ$29</c:f>
              <c:numCache>
                <c:formatCode>General</c:formatCode>
                <c:ptCount val="10"/>
                <c:pt idx="0">
                  <c:v>287.09999999999997</c:v>
                </c:pt>
                <c:pt idx="1">
                  <c:v>498.79999999999995</c:v>
                </c:pt>
                <c:pt idx="2">
                  <c:v>643.79999999999995</c:v>
                </c:pt>
                <c:pt idx="3">
                  <c:v>426.29999999999995</c:v>
                </c:pt>
                <c:pt idx="4">
                  <c:v>722.09999999999991</c:v>
                </c:pt>
                <c:pt idx="5">
                  <c:v>406</c:v>
                </c:pt>
                <c:pt idx="6">
                  <c:v>574.20000000000005</c:v>
                </c:pt>
                <c:pt idx="7">
                  <c:v>374.1</c:v>
                </c:pt>
                <c:pt idx="8">
                  <c:v>455.29999999999995</c:v>
                </c:pt>
                <c:pt idx="9">
                  <c:v>437.9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6-4BDD-BDDA-3288FBEA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59696"/>
        <c:axId val="2007007856"/>
      </c:barChart>
      <c:catAx>
        <c:axId val="20671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07856"/>
        <c:crosses val="autoZero"/>
        <c:auto val="1"/>
        <c:lblAlgn val="ctr"/>
        <c:lblOffset val="100"/>
        <c:noMultiLvlLbl val="0"/>
      </c:catAx>
      <c:valAx>
        <c:axId val="2007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 კვარტალი'!$AH$4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კვარტალი'!$AH$5:$AH$14</c:f>
              <c:numCache>
                <c:formatCode>General</c:formatCode>
                <c:ptCount val="10"/>
                <c:pt idx="0">
                  <c:v>486.2</c:v>
                </c:pt>
                <c:pt idx="1">
                  <c:v>792.2</c:v>
                </c:pt>
                <c:pt idx="2">
                  <c:v>646</c:v>
                </c:pt>
                <c:pt idx="3">
                  <c:v>465.79999999999995</c:v>
                </c:pt>
                <c:pt idx="4">
                  <c:v>608.6</c:v>
                </c:pt>
                <c:pt idx="5">
                  <c:v>544</c:v>
                </c:pt>
                <c:pt idx="6">
                  <c:v>516.79999999999995</c:v>
                </c:pt>
                <c:pt idx="7">
                  <c:v>268.60000000000002</c:v>
                </c:pt>
                <c:pt idx="8">
                  <c:v>404.59999999999997</c:v>
                </c:pt>
                <c:pt idx="9">
                  <c:v>452.2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3-43B1-8C46-7769BC7A2143}"/>
            </c:ext>
          </c:extLst>
        </c:ser>
        <c:ser>
          <c:idx val="1"/>
          <c:order val="1"/>
          <c:tx>
            <c:strRef>
              <c:f>'II კვარტალი'!$AI$4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კვარტალი'!$AI$5:$AI$14</c:f>
              <c:numCache>
                <c:formatCode>General</c:formatCode>
                <c:ptCount val="10"/>
                <c:pt idx="0">
                  <c:v>291</c:v>
                </c:pt>
                <c:pt idx="1">
                  <c:v>274.5</c:v>
                </c:pt>
                <c:pt idx="2">
                  <c:v>165</c:v>
                </c:pt>
                <c:pt idx="3">
                  <c:v>103.5</c:v>
                </c:pt>
                <c:pt idx="4">
                  <c:v>360</c:v>
                </c:pt>
                <c:pt idx="5">
                  <c:v>328.5</c:v>
                </c:pt>
                <c:pt idx="6">
                  <c:v>214.5</c:v>
                </c:pt>
                <c:pt idx="7">
                  <c:v>148.5</c:v>
                </c:pt>
                <c:pt idx="8">
                  <c:v>153</c:v>
                </c:pt>
                <c:pt idx="9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3-43B1-8C46-7769BC7A2143}"/>
            </c:ext>
          </c:extLst>
        </c:ser>
        <c:ser>
          <c:idx val="2"/>
          <c:order val="2"/>
          <c:tx>
            <c:strRef>
              <c:f>'II კვარტალი'!$AJ$4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კვარტალი'!$AJ$5:$AJ$14</c:f>
              <c:numCache>
                <c:formatCode>General</c:formatCode>
                <c:ptCount val="10"/>
                <c:pt idx="0">
                  <c:v>487.2</c:v>
                </c:pt>
                <c:pt idx="1">
                  <c:v>600.29999999999995</c:v>
                </c:pt>
                <c:pt idx="2">
                  <c:v>669.89999999999986</c:v>
                </c:pt>
                <c:pt idx="3">
                  <c:v>481.4</c:v>
                </c:pt>
                <c:pt idx="4">
                  <c:v>417.59999999999997</c:v>
                </c:pt>
                <c:pt idx="5">
                  <c:v>719.2</c:v>
                </c:pt>
                <c:pt idx="6">
                  <c:v>359.6</c:v>
                </c:pt>
                <c:pt idx="7">
                  <c:v>379.9</c:v>
                </c:pt>
                <c:pt idx="8">
                  <c:v>614.79999999999995</c:v>
                </c:pt>
                <c:pt idx="9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3-43B1-8C46-7769BC7A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54528"/>
        <c:axId val="2006979152"/>
      </c:barChart>
      <c:catAx>
        <c:axId val="2066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79152"/>
        <c:crosses val="autoZero"/>
        <c:auto val="1"/>
        <c:lblAlgn val="ctr"/>
        <c:lblOffset val="100"/>
        <c:noMultiLvlLbl val="0"/>
      </c:catAx>
      <c:valAx>
        <c:axId val="2006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 კვარტალი'!$AH$19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კვარტალი'!$AH$20:$AH$29</c:f>
              <c:numCache>
                <c:formatCode>General</c:formatCode>
                <c:ptCount val="10"/>
                <c:pt idx="0">
                  <c:v>768.39999999999986</c:v>
                </c:pt>
                <c:pt idx="1">
                  <c:v>170</c:v>
                </c:pt>
                <c:pt idx="2">
                  <c:v>496.4</c:v>
                </c:pt>
                <c:pt idx="3">
                  <c:v>686.8</c:v>
                </c:pt>
                <c:pt idx="4">
                  <c:v>649.40000000000009</c:v>
                </c:pt>
                <c:pt idx="5">
                  <c:v>370.6</c:v>
                </c:pt>
                <c:pt idx="6">
                  <c:v>312.8</c:v>
                </c:pt>
                <c:pt idx="7">
                  <c:v>445.4</c:v>
                </c:pt>
                <c:pt idx="8">
                  <c:v>493</c:v>
                </c:pt>
                <c:pt idx="9">
                  <c:v>360.40000000000003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5-405E-9DE4-4648D936E38D}"/>
            </c:ext>
          </c:extLst>
        </c:ser>
        <c:ser>
          <c:idx val="1"/>
          <c:order val="1"/>
          <c:tx>
            <c:strRef>
              <c:f>'II კვარტალი'!$AI$19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კვარტალი'!$AI$20:$AI$29</c:f>
              <c:numCache>
                <c:formatCode>General</c:formatCode>
                <c:ptCount val="10"/>
                <c:pt idx="0">
                  <c:v>384</c:v>
                </c:pt>
                <c:pt idx="1">
                  <c:v>184.5</c:v>
                </c:pt>
                <c:pt idx="2">
                  <c:v>178.5</c:v>
                </c:pt>
                <c:pt idx="3">
                  <c:v>358.5</c:v>
                </c:pt>
                <c:pt idx="4">
                  <c:v>297</c:v>
                </c:pt>
                <c:pt idx="5">
                  <c:v>262.5</c:v>
                </c:pt>
                <c:pt idx="6">
                  <c:v>136.5</c:v>
                </c:pt>
                <c:pt idx="7">
                  <c:v>189</c:v>
                </c:pt>
                <c:pt idx="8">
                  <c:v>192</c:v>
                </c:pt>
                <c:pt idx="9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5-405E-9DE4-4648D936E38D}"/>
            </c:ext>
          </c:extLst>
        </c:ser>
        <c:ser>
          <c:idx val="2"/>
          <c:order val="2"/>
          <c:tx>
            <c:strRef>
              <c:f>'II კვარტალი'!$AJ$19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 კვარტალი'!$AJ$20:$AJ$29</c:f>
              <c:numCache>
                <c:formatCode>General</c:formatCode>
                <c:ptCount val="10"/>
                <c:pt idx="0">
                  <c:v>458.19999999999993</c:v>
                </c:pt>
                <c:pt idx="1">
                  <c:v>385.69999999999993</c:v>
                </c:pt>
                <c:pt idx="2">
                  <c:v>440.8</c:v>
                </c:pt>
                <c:pt idx="3">
                  <c:v>524.9</c:v>
                </c:pt>
                <c:pt idx="4">
                  <c:v>429.2</c:v>
                </c:pt>
                <c:pt idx="5">
                  <c:v>513.29999999999995</c:v>
                </c:pt>
                <c:pt idx="6">
                  <c:v>385.7</c:v>
                </c:pt>
                <c:pt idx="7">
                  <c:v>385.7</c:v>
                </c:pt>
                <c:pt idx="8">
                  <c:v>513.29999999999995</c:v>
                </c:pt>
                <c:pt idx="9">
                  <c:v>548.1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5-405E-9DE4-4648D936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851520"/>
        <c:axId val="2006994960"/>
      </c:barChart>
      <c:catAx>
        <c:axId val="19108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4960"/>
        <c:crosses val="autoZero"/>
        <c:auto val="1"/>
        <c:lblAlgn val="ctr"/>
        <c:lblOffset val="100"/>
        <c:noMultiLvlLbl val="0"/>
      </c:catAx>
      <c:valAx>
        <c:axId val="20069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'III კვარტალი'!$AH$4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კვარტალი'!$AH$5:$AH$14</c:f>
              <c:numCache>
                <c:formatCode>General</c:formatCode>
                <c:ptCount val="10"/>
                <c:pt idx="0">
                  <c:v>489.59999999999997</c:v>
                </c:pt>
                <c:pt idx="1">
                  <c:v>595</c:v>
                </c:pt>
                <c:pt idx="2">
                  <c:v>656.19999999999993</c:v>
                </c:pt>
                <c:pt idx="3">
                  <c:v>292.39999999999998</c:v>
                </c:pt>
                <c:pt idx="4">
                  <c:v>503.2</c:v>
                </c:pt>
                <c:pt idx="5">
                  <c:v>503.19999999999993</c:v>
                </c:pt>
                <c:pt idx="6">
                  <c:v>778.6</c:v>
                </c:pt>
                <c:pt idx="7">
                  <c:v>564.4</c:v>
                </c:pt>
                <c:pt idx="8">
                  <c:v>639.19999999999993</c:v>
                </c:pt>
                <c:pt idx="9">
                  <c:v>775.19999999999993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D01-8461-A0001FFEC7F8}"/>
            </c:ext>
          </c:extLst>
        </c:ser>
        <c:ser>
          <c:idx val="1"/>
          <c:order val="1"/>
          <c:tx>
            <c:strRef>
              <c:f>'III კვარტალი'!$AI$4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კვარტალი'!$AI$5:$AI$14</c:f>
              <c:numCache>
                <c:formatCode>General</c:formatCode>
                <c:ptCount val="10"/>
                <c:pt idx="0">
                  <c:v>340.5</c:v>
                </c:pt>
                <c:pt idx="1">
                  <c:v>199.5</c:v>
                </c:pt>
                <c:pt idx="2">
                  <c:v>222</c:v>
                </c:pt>
                <c:pt idx="3">
                  <c:v>150</c:v>
                </c:pt>
                <c:pt idx="4">
                  <c:v>157.5</c:v>
                </c:pt>
                <c:pt idx="5">
                  <c:v>166.5</c:v>
                </c:pt>
                <c:pt idx="6">
                  <c:v>300</c:v>
                </c:pt>
                <c:pt idx="7">
                  <c:v>289.5</c:v>
                </c:pt>
                <c:pt idx="8">
                  <c:v>157.5</c:v>
                </c:pt>
                <c:pt idx="9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D01-8461-A0001FFEC7F8}"/>
            </c:ext>
          </c:extLst>
        </c:ser>
        <c:ser>
          <c:idx val="2"/>
          <c:order val="2"/>
          <c:tx>
            <c:strRef>
              <c:f>'III კვარტალი'!$AJ$4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'III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კვარტალი'!$AJ$5:$AJ$14</c:f>
              <c:numCache>
                <c:formatCode>General</c:formatCode>
                <c:ptCount val="10"/>
                <c:pt idx="0">
                  <c:v>698.9</c:v>
                </c:pt>
                <c:pt idx="1">
                  <c:v>507.5</c:v>
                </c:pt>
                <c:pt idx="2">
                  <c:v>745.3</c:v>
                </c:pt>
                <c:pt idx="3">
                  <c:v>252.3</c:v>
                </c:pt>
                <c:pt idx="4">
                  <c:v>417.6</c:v>
                </c:pt>
                <c:pt idx="5">
                  <c:v>620.59999999999991</c:v>
                </c:pt>
                <c:pt idx="6">
                  <c:v>461.1</c:v>
                </c:pt>
                <c:pt idx="7">
                  <c:v>321.90000000000003</c:v>
                </c:pt>
                <c:pt idx="8">
                  <c:v>295.8</c:v>
                </c:pt>
                <c:pt idx="9">
                  <c:v>165.3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D01-8461-A0001FFE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47920"/>
        <c:axId val="2006997872"/>
      </c:barChart>
      <c:catAx>
        <c:axId val="20667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7872"/>
        <c:crosses val="autoZero"/>
        <c:auto val="1"/>
        <c:lblAlgn val="ctr"/>
        <c:lblOffset val="100"/>
        <c:noMultiLvlLbl val="0"/>
      </c:catAx>
      <c:valAx>
        <c:axId val="2006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'III კვარტალი'!$AH$19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კვარტალი'!$AH$20:$AH$29</c:f>
              <c:numCache>
                <c:formatCode>General</c:formatCode>
                <c:ptCount val="10"/>
                <c:pt idx="0">
                  <c:v>523.59999999999991</c:v>
                </c:pt>
                <c:pt idx="1">
                  <c:v>380.79999999999995</c:v>
                </c:pt>
                <c:pt idx="2">
                  <c:v>710.6</c:v>
                </c:pt>
                <c:pt idx="3">
                  <c:v>476</c:v>
                </c:pt>
                <c:pt idx="4">
                  <c:v>465.79999999999995</c:v>
                </c:pt>
                <c:pt idx="5">
                  <c:v>731</c:v>
                </c:pt>
                <c:pt idx="6">
                  <c:v>652.79999999999995</c:v>
                </c:pt>
                <c:pt idx="7">
                  <c:v>482.79999999999995</c:v>
                </c:pt>
                <c:pt idx="8">
                  <c:v>503.20000000000005</c:v>
                </c:pt>
                <c:pt idx="9">
                  <c:v>795.6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B31-89EE-1DFC42EA4885}"/>
            </c:ext>
          </c:extLst>
        </c:ser>
        <c:ser>
          <c:idx val="1"/>
          <c:order val="1"/>
          <c:tx>
            <c:strRef>
              <c:f>'III კვარტალი'!$AI$19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კვარტალი'!$AI$20:$AI$29</c:f>
              <c:numCache>
                <c:formatCode>General</c:formatCode>
                <c:ptCount val="10"/>
                <c:pt idx="0">
                  <c:v>132</c:v>
                </c:pt>
                <c:pt idx="1">
                  <c:v>354</c:v>
                </c:pt>
                <c:pt idx="2">
                  <c:v>175.5</c:v>
                </c:pt>
                <c:pt idx="3">
                  <c:v>346.5</c:v>
                </c:pt>
                <c:pt idx="4">
                  <c:v>355.5</c:v>
                </c:pt>
                <c:pt idx="5">
                  <c:v>223.5</c:v>
                </c:pt>
                <c:pt idx="6">
                  <c:v>48</c:v>
                </c:pt>
                <c:pt idx="7">
                  <c:v>271.5</c:v>
                </c:pt>
                <c:pt idx="8">
                  <c:v>313.5</c:v>
                </c:pt>
                <c:pt idx="9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E-4B31-89EE-1DFC42EA4885}"/>
            </c:ext>
          </c:extLst>
        </c:ser>
        <c:ser>
          <c:idx val="2"/>
          <c:order val="2"/>
          <c:tx>
            <c:strRef>
              <c:f>'III კვარტალი'!$AJ$19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'III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'III კვარტალი'!$AJ$20:$AJ$29</c:f>
              <c:numCache>
                <c:formatCode>General</c:formatCode>
                <c:ptCount val="10"/>
                <c:pt idx="0">
                  <c:v>203</c:v>
                </c:pt>
                <c:pt idx="1">
                  <c:v>330.6</c:v>
                </c:pt>
                <c:pt idx="2">
                  <c:v>664.09999999999991</c:v>
                </c:pt>
                <c:pt idx="3">
                  <c:v>516.20000000000005</c:v>
                </c:pt>
                <c:pt idx="4">
                  <c:v>545.19999999999993</c:v>
                </c:pt>
                <c:pt idx="5">
                  <c:v>246.5</c:v>
                </c:pt>
                <c:pt idx="6">
                  <c:v>368.29999999999995</c:v>
                </c:pt>
                <c:pt idx="7">
                  <c:v>635.1</c:v>
                </c:pt>
                <c:pt idx="8">
                  <c:v>687.3</c:v>
                </c:pt>
                <c:pt idx="9">
                  <c:v>432.09999999999997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E-4B31-89EE-1DFC42EA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561088"/>
        <c:axId val="2006999120"/>
      </c:barChart>
      <c:catAx>
        <c:axId val="19265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9120"/>
        <c:crosses val="autoZero"/>
        <c:auto val="1"/>
        <c:lblAlgn val="ctr"/>
        <c:lblOffset val="100"/>
        <c:noMultiLvlLbl val="0"/>
      </c:catAx>
      <c:valAx>
        <c:axId val="2006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 კვარტალი'!$AH$4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'IV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კვარტალი'!$AH$5:$AH$14</c:f>
              <c:numCache>
                <c:formatCode>General</c:formatCode>
                <c:ptCount val="10"/>
                <c:pt idx="0">
                  <c:v>809.2</c:v>
                </c:pt>
                <c:pt idx="1">
                  <c:v>615.4</c:v>
                </c:pt>
                <c:pt idx="2">
                  <c:v>220.99999999999997</c:v>
                </c:pt>
                <c:pt idx="3">
                  <c:v>533.79999999999995</c:v>
                </c:pt>
                <c:pt idx="4">
                  <c:v>408</c:v>
                </c:pt>
                <c:pt idx="5">
                  <c:v>428.4</c:v>
                </c:pt>
                <c:pt idx="6">
                  <c:v>431.8</c:v>
                </c:pt>
                <c:pt idx="7">
                  <c:v>353.6</c:v>
                </c:pt>
                <c:pt idx="8">
                  <c:v>408</c:v>
                </c:pt>
                <c:pt idx="9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B-4E89-A6CE-2A2266411FC7}"/>
            </c:ext>
          </c:extLst>
        </c:ser>
        <c:ser>
          <c:idx val="1"/>
          <c:order val="1"/>
          <c:tx>
            <c:strRef>
              <c:f>'IV კვარტალი'!$AI$4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'IV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კვარტალი'!$AI$5:$AI$14</c:f>
              <c:numCache>
                <c:formatCode>General</c:formatCode>
                <c:ptCount val="10"/>
                <c:pt idx="0">
                  <c:v>231</c:v>
                </c:pt>
                <c:pt idx="1">
                  <c:v>60</c:v>
                </c:pt>
                <c:pt idx="2">
                  <c:v>246</c:v>
                </c:pt>
                <c:pt idx="3">
                  <c:v>142.5</c:v>
                </c:pt>
                <c:pt idx="4">
                  <c:v>193.5</c:v>
                </c:pt>
                <c:pt idx="5">
                  <c:v>195</c:v>
                </c:pt>
                <c:pt idx="6">
                  <c:v>190.5</c:v>
                </c:pt>
                <c:pt idx="7">
                  <c:v>267</c:v>
                </c:pt>
                <c:pt idx="8">
                  <c:v>231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E89-A6CE-2A2266411FC7}"/>
            </c:ext>
          </c:extLst>
        </c:ser>
        <c:ser>
          <c:idx val="2"/>
          <c:order val="2"/>
          <c:tx>
            <c:strRef>
              <c:f>'IV კვარტალი'!$AJ$4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'IV კვარტალი'!$B$5:$B$14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კვარტალი'!$AJ$5:$AJ$14</c:f>
              <c:numCache>
                <c:formatCode>General</c:formatCode>
                <c:ptCount val="10"/>
                <c:pt idx="0">
                  <c:v>466.9</c:v>
                </c:pt>
                <c:pt idx="1">
                  <c:v>719.2</c:v>
                </c:pt>
                <c:pt idx="2">
                  <c:v>377</c:v>
                </c:pt>
                <c:pt idx="3">
                  <c:v>374.1</c:v>
                </c:pt>
                <c:pt idx="4">
                  <c:v>507.5</c:v>
                </c:pt>
                <c:pt idx="5">
                  <c:v>200.1</c:v>
                </c:pt>
                <c:pt idx="6">
                  <c:v>542.29999999999995</c:v>
                </c:pt>
                <c:pt idx="7">
                  <c:v>522</c:v>
                </c:pt>
                <c:pt idx="8">
                  <c:v>484.29999999999995</c:v>
                </c:pt>
                <c:pt idx="9">
                  <c:v>652.5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E89-A6CE-2A226641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030784"/>
        <c:axId val="2007010768"/>
      </c:barChart>
      <c:catAx>
        <c:axId val="20610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10768"/>
        <c:crosses val="autoZero"/>
        <c:auto val="1"/>
        <c:lblAlgn val="ctr"/>
        <c:lblOffset val="100"/>
        <c:noMultiLvlLbl val="0"/>
      </c:catAx>
      <c:valAx>
        <c:axId val="2007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 კვარტალი'!$AH$19</c:f>
              <c:strCache>
                <c:ptCount val="1"/>
                <c:pt idx="0">
                  <c:v>გაზი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'IV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კვარტალი'!$AH$20:$AH$29</c:f>
              <c:numCache>
                <c:formatCode>General</c:formatCode>
                <c:ptCount val="10"/>
                <c:pt idx="0">
                  <c:v>506.6</c:v>
                </c:pt>
                <c:pt idx="1">
                  <c:v>537.20000000000005</c:v>
                </c:pt>
                <c:pt idx="2">
                  <c:v>414.79999999999995</c:v>
                </c:pt>
                <c:pt idx="3">
                  <c:v>598.4</c:v>
                </c:pt>
                <c:pt idx="4">
                  <c:v>554.20000000000005</c:v>
                </c:pt>
                <c:pt idx="5">
                  <c:v>618.79999999999995</c:v>
                </c:pt>
                <c:pt idx="6">
                  <c:v>493</c:v>
                </c:pt>
                <c:pt idx="7">
                  <c:v>615.4</c:v>
                </c:pt>
                <c:pt idx="8">
                  <c:v>734.4</c:v>
                </c:pt>
                <c:pt idx="9">
                  <c:v>659.6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1-4285-A4E1-69709D14502E}"/>
            </c:ext>
          </c:extLst>
        </c:ser>
        <c:ser>
          <c:idx val="1"/>
          <c:order val="1"/>
          <c:tx>
            <c:strRef>
              <c:f>'IV კვარტალი'!$AI$19</c:f>
              <c:strCache>
                <c:ptCount val="1"/>
                <c:pt idx="0">
                  <c:v>წყალი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'IV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კვარტალი'!$AI$20:$AI$29</c:f>
              <c:numCache>
                <c:formatCode>General</c:formatCode>
                <c:ptCount val="10"/>
                <c:pt idx="0">
                  <c:v>168</c:v>
                </c:pt>
                <c:pt idx="1">
                  <c:v>141</c:v>
                </c:pt>
                <c:pt idx="2">
                  <c:v>270</c:v>
                </c:pt>
                <c:pt idx="3">
                  <c:v>295.5</c:v>
                </c:pt>
                <c:pt idx="4">
                  <c:v>289.5</c:v>
                </c:pt>
                <c:pt idx="5">
                  <c:v>198</c:v>
                </c:pt>
                <c:pt idx="6">
                  <c:v>319.5</c:v>
                </c:pt>
                <c:pt idx="7">
                  <c:v>256.5</c:v>
                </c:pt>
                <c:pt idx="8">
                  <c:v>112.5</c:v>
                </c:pt>
                <c:pt idx="9">
                  <c:v>181.5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1-4285-A4E1-69709D14502E}"/>
            </c:ext>
          </c:extLst>
        </c:ser>
        <c:ser>
          <c:idx val="2"/>
          <c:order val="2"/>
          <c:tx>
            <c:strRef>
              <c:f>'IV კვარტალი'!$AJ$19</c:f>
              <c:strCache>
                <c:ptCount val="1"/>
                <c:pt idx="0">
                  <c:v>დენი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'IV კვარტალი'!$B$20:$B$29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'IV კვარტალი'!$AJ$20:$AJ$29</c:f>
              <c:numCache>
                <c:formatCode>General</c:formatCode>
                <c:ptCount val="10"/>
                <c:pt idx="0">
                  <c:v>333.5</c:v>
                </c:pt>
                <c:pt idx="1">
                  <c:v>597.4</c:v>
                </c:pt>
                <c:pt idx="2">
                  <c:v>371.20000000000005</c:v>
                </c:pt>
                <c:pt idx="3">
                  <c:v>203</c:v>
                </c:pt>
                <c:pt idx="4">
                  <c:v>339.29999999999995</c:v>
                </c:pt>
                <c:pt idx="5">
                  <c:v>527.79999999999995</c:v>
                </c:pt>
                <c:pt idx="6">
                  <c:v>588.69999999999993</c:v>
                </c:pt>
                <c:pt idx="7">
                  <c:v>574.19999999999993</c:v>
                </c:pt>
                <c:pt idx="8">
                  <c:v>379.9</c:v>
                </c:pt>
                <c:pt idx="9">
                  <c:v>548.1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1-4285-A4E1-69709D14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03424"/>
        <c:axId val="2006985392"/>
      </c:barChart>
      <c:catAx>
        <c:axId val="20151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85392"/>
        <c:crosses val="autoZero"/>
        <c:auto val="1"/>
        <c:lblAlgn val="ctr"/>
        <c:lblOffset val="100"/>
        <c:noMultiLvlLbl val="0"/>
      </c:catAx>
      <c:valAx>
        <c:axId val="20069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ანალიზი!$B$3</c:f>
              <c:strCache>
                <c:ptCount val="1"/>
                <c:pt idx="0">
                  <c:v>იანვარი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ანალიზი!$B$4:$B$13</c:f>
              <c:numCache>
                <c:formatCode>General</c:formatCode>
                <c:ptCount val="10"/>
                <c:pt idx="0">
                  <c:v>271.10000000000002</c:v>
                </c:pt>
                <c:pt idx="1">
                  <c:v>583.29999999999995</c:v>
                </c:pt>
                <c:pt idx="2">
                  <c:v>404</c:v>
                </c:pt>
                <c:pt idx="3">
                  <c:v>417.2</c:v>
                </c:pt>
                <c:pt idx="4">
                  <c:v>655.9</c:v>
                </c:pt>
                <c:pt idx="5">
                  <c:v>422.59999999999997</c:v>
                </c:pt>
                <c:pt idx="6">
                  <c:v>159</c:v>
                </c:pt>
                <c:pt idx="7">
                  <c:v>288.39999999999998</c:v>
                </c:pt>
                <c:pt idx="8">
                  <c:v>339.9</c:v>
                </c:pt>
                <c:pt idx="9">
                  <c:v>611.9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998-A018-31D662BBE42C}"/>
            </c:ext>
          </c:extLst>
        </c:ser>
        <c:ser>
          <c:idx val="1"/>
          <c:order val="1"/>
          <c:tx>
            <c:strRef>
              <c:f>ანალიზი!$C$3</c:f>
              <c:strCache>
                <c:ptCount val="1"/>
                <c:pt idx="0">
                  <c:v>თებერვალი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ანალიზი!$C$4:$C$13</c:f>
              <c:numCache>
                <c:formatCode>General</c:formatCode>
                <c:ptCount val="10"/>
                <c:pt idx="0">
                  <c:v>278</c:v>
                </c:pt>
                <c:pt idx="1">
                  <c:v>582</c:v>
                </c:pt>
                <c:pt idx="2">
                  <c:v>522.9</c:v>
                </c:pt>
                <c:pt idx="3">
                  <c:v>434.19999999999993</c:v>
                </c:pt>
                <c:pt idx="4">
                  <c:v>633.09999999999991</c:v>
                </c:pt>
                <c:pt idx="5">
                  <c:v>344</c:v>
                </c:pt>
                <c:pt idx="6">
                  <c:v>505.9</c:v>
                </c:pt>
                <c:pt idx="7">
                  <c:v>313.60000000000002</c:v>
                </c:pt>
                <c:pt idx="8">
                  <c:v>531.9</c:v>
                </c:pt>
                <c:pt idx="9">
                  <c:v>248.9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998-A018-31D662BBE42C}"/>
            </c:ext>
          </c:extLst>
        </c:ser>
        <c:ser>
          <c:idx val="2"/>
          <c:order val="2"/>
          <c:tx>
            <c:strRef>
              <c:f>ანალიზი!$D$3</c:f>
              <c:strCache>
                <c:ptCount val="1"/>
                <c:pt idx="0">
                  <c:v>მარტი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ანალიზი!$D$4:$D$13</c:f>
              <c:numCache>
                <c:formatCode>General</c:formatCode>
                <c:ptCount val="10"/>
                <c:pt idx="0">
                  <c:v>645.6</c:v>
                </c:pt>
                <c:pt idx="1">
                  <c:v>277.3</c:v>
                </c:pt>
                <c:pt idx="2">
                  <c:v>234.1</c:v>
                </c:pt>
                <c:pt idx="3">
                  <c:v>496.79999999999995</c:v>
                </c:pt>
                <c:pt idx="4">
                  <c:v>220</c:v>
                </c:pt>
                <c:pt idx="5">
                  <c:v>254.8</c:v>
                </c:pt>
                <c:pt idx="6">
                  <c:v>328.09999999999997</c:v>
                </c:pt>
                <c:pt idx="7">
                  <c:v>483.79999999999995</c:v>
                </c:pt>
                <c:pt idx="8">
                  <c:v>249.7</c:v>
                </c:pt>
                <c:pt idx="9">
                  <c:v>243.7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998-A018-31D662BBE42C}"/>
            </c:ext>
          </c:extLst>
        </c:ser>
        <c:ser>
          <c:idx val="3"/>
          <c:order val="3"/>
          <c:tx>
            <c:strRef>
              <c:f>ანალიზი!$E$3</c:f>
              <c:strCache>
                <c:ptCount val="1"/>
                <c:pt idx="0">
                  <c:v>აპრილი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ანალიზი!$E$4:$E$13</c:f>
              <c:numCache>
                <c:formatCode>General</c:formatCode>
                <c:ptCount val="10"/>
                <c:pt idx="0">
                  <c:v>305.10000000000002</c:v>
                </c:pt>
                <c:pt idx="1">
                  <c:v>438.3</c:v>
                </c:pt>
                <c:pt idx="2">
                  <c:v>522.5</c:v>
                </c:pt>
                <c:pt idx="3">
                  <c:v>303.7</c:v>
                </c:pt>
                <c:pt idx="4">
                  <c:v>452.79999999999995</c:v>
                </c:pt>
                <c:pt idx="5">
                  <c:v>303.5</c:v>
                </c:pt>
                <c:pt idx="6">
                  <c:v>230.6</c:v>
                </c:pt>
                <c:pt idx="7">
                  <c:v>367.4</c:v>
                </c:pt>
                <c:pt idx="8">
                  <c:v>335</c:v>
                </c:pt>
                <c:pt idx="9">
                  <c:v>413.6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2-4998-A018-31D662BBE42C}"/>
            </c:ext>
          </c:extLst>
        </c:ser>
        <c:ser>
          <c:idx val="4"/>
          <c:order val="4"/>
          <c:tx>
            <c:strRef>
              <c:f>ანალიზი!$F$3</c:f>
              <c:strCache>
                <c:ptCount val="1"/>
                <c:pt idx="0">
                  <c:v>მაისი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ანალიზი!$F$4:$F$13</c:f>
              <c:numCache>
                <c:formatCode>General</c:formatCode>
                <c:ptCount val="10"/>
                <c:pt idx="0">
                  <c:v>240.8</c:v>
                </c:pt>
                <c:pt idx="1">
                  <c:v>552.5</c:v>
                </c:pt>
                <c:pt idx="2">
                  <c:v>448.19999999999993</c:v>
                </c:pt>
                <c:pt idx="3">
                  <c:v>302.3</c:v>
                </c:pt>
                <c:pt idx="4">
                  <c:v>427.6</c:v>
                </c:pt>
                <c:pt idx="5">
                  <c:v>625.4</c:v>
                </c:pt>
                <c:pt idx="6">
                  <c:v>605.5</c:v>
                </c:pt>
                <c:pt idx="7">
                  <c:v>206.89999999999998</c:v>
                </c:pt>
                <c:pt idx="8">
                  <c:v>504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2-4998-A018-31D662BBE42C}"/>
            </c:ext>
          </c:extLst>
        </c:ser>
        <c:ser>
          <c:idx val="5"/>
          <c:order val="5"/>
          <c:tx>
            <c:strRef>
              <c:f>ანალიზი!$G$3</c:f>
              <c:strCache>
                <c:ptCount val="1"/>
                <c:pt idx="0">
                  <c:v>ივნისი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ანალიზი!$G$4:$G$13</c:f>
              <c:numCache>
                <c:formatCode>General</c:formatCode>
                <c:ptCount val="10"/>
                <c:pt idx="0">
                  <c:v>718.5</c:v>
                </c:pt>
                <c:pt idx="1">
                  <c:v>676.2</c:v>
                </c:pt>
                <c:pt idx="2">
                  <c:v>510.19999999999993</c:v>
                </c:pt>
                <c:pt idx="3">
                  <c:v>444.7</c:v>
                </c:pt>
                <c:pt idx="4">
                  <c:v>505.79999999999995</c:v>
                </c:pt>
                <c:pt idx="5">
                  <c:v>662.8</c:v>
                </c:pt>
                <c:pt idx="6">
                  <c:v>254.79999999999998</c:v>
                </c:pt>
                <c:pt idx="7">
                  <c:v>222.7</c:v>
                </c:pt>
                <c:pt idx="8">
                  <c:v>333.40000000000003</c:v>
                </c:pt>
                <c:pt idx="9">
                  <c:v>410.59999999999997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2-4998-A018-31D662BBE42C}"/>
            </c:ext>
          </c:extLst>
        </c:ser>
        <c:ser>
          <c:idx val="6"/>
          <c:order val="6"/>
          <c:tx>
            <c:strRef>
              <c:f>ანალიზი!$H$3</c:f>
              <c:strCache>
                <c:ptCount val="1"/>
                <c:pt idx="0">
                  <c:v>ივლისი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ანალიზი!$H$4:$H$13</c:f>
              <c:numCache>
                <c:formatCode>General</c:formatCode>
                <c:ptCount val="10"/>
                <c:pt idx="0">
                  <c:v>513.69999999999993</c:v>
                </c:pt>
                <c:pt idx="1">
                  <c:v>556.5</c:v>
                </c:pt>
                <c:pt idx="2">
                  <c:v>580.5</c:v>
                </c:pt>
                <c:pt idx="3">
                  <c:v>225.79999999999998</c:v>
                </c:pt>
                <c:pt idx="4">
                  <c:v>497.9</c:v>
                </c:pt>
                <c:pt idx="5">
                  <c:v>502.2</c:v>
                </c:pt>
                <c:pt idx="6">
                  <c:v>478.79999999999995</c:v>
                </c:pt>
                <c:pt idx="7">
                  <c:v>431.8</c:v>
                </c:pt>
                <c:pt idx="8">
                  <c:v>461.29999999999995</c:v>
                </c:pt>
                <c:pt idx="9">
                  <c:v>285.8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2-4998-A018-31D662BBE42C}"/>
            </c:ext>
          </c:extLst>
        </c:ser>
        <c:ser>
          <c:idx val="7"/>
          <c:order val="7"/>
          <c:tx>
            <c:strRef>
              <c:f>ანალიზი!$I$3</c:f>
              <c:strCache>
                <c:ptCount val="1"/>
                <c:pt idx="0">
                  <c:v>აგვისტო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ანალიზი!$I$4:$I$13</c:f>
              <c:numCache>
                <c:formatCode>General</c:formatCode>
                <c:ptCount val="10"/>
                <c:pt idx="0">
                  <c:v>567.20000000000005</c:v>
                </c:pt>
                <c:pt idx="1">
                  <c:v>184.1</c:v>
                </c:pt>
                <c:pt idx="2">
                  <c:v>486.5</c:v>
                </c:pt>
                <c:pt idx="3">
                  <c:v>307.29999999999995</c:v>
                </c:pt>
                <c:pt idx="4">
                  <c:v>283.2</c:v>
                </c:pt>
                <c:pt idx="5">
                  <c:v>393.29999999999995</c:v>
                </c:pt>
                <c:pt idx="6">
                  <c:v>493.8</c:v>
                </c:pt>
                <c:pt idx="7">
                  <c:v>319.89999999999998</c:v>
                </c:pt>
                <c:pt idx="8">
                  <c:v>379.6</c:v>
                </c:pt>
                <c:pt idx="9">
                  <c:v>476.29999999999995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2-4998-A018-31D662BBE42C}"/>
            </c:ext>
          </c:extLst>
        </c:ser>
        <c:ser>
          <c:idx val="8"/>
          <c:order val="8"/>
          <c:tx>
            <c:strRef>
              <c:f>ანალიზი!$J$3</c:f>
              <c:strCache>
                <c:ptCount val="1"/>
                <c:pt idx="0">
                  <c:v>სექტემბერი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ანალიზი!$J$4:$J$13</c:f>
              <c:numCache>
                <c:formatCode>General</c:formatCode>
                <c:ptCount val="10"/>
                <c:pt idx="0">
                  <c:v>448.09999999999997</c:v>
                </c:pt>
                <c:pt idx="1">
                  <c:v>561.39999999999986</c:v>
                </c:pt>
                <c:pt idx="2">
                  <c:v>556.5</c:v>
                </c:pt>
                <c:pt idx="3">
                  <c:v>161.6</c:v>
                </c:pt>
                <c:pt idx="4">
                  <c:v>297.2</c:v>
                </c:pt>
                <c:pt idx="5">
                  <c:v>394.79999999999995</c:v>
                </c:pt>
                <c:pt idx="6">
                  <c:v>567.1</c:v>
                </c:pt>
                <c:pt idx="7">
                  <c:v>424.1</c:v>
                </c:pt>
                <c:pt idx="8">
                  <c:v>251.59999999999997</c:v>
                </c:pt>
                <c:pt idx="9">
                  <c:v>421.4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72-4998-A018-31D662BBE42C}"/>
            </c:ext>
          </c:extLst>
        </c:ser>
        <c:ser>
          <c:idx val="9"/>
          <c:order val="9"/>
          <c:tx>
            <c:strRef>
              <c:f>ანალიზი!$K$3</c:f>
              <c:strCache>
                <c:ptCount val="1"/>
                <c:pt idx="0">
                  <c:v>ოქტომბერი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ანალიზი!$K$4:$K$13</c:f>
              <c:numCache>
                <c:formatCode>General</c:formatCode>
                <c:ptCount val="10"/>
                <c:pt idx="0">
                  <c:v>599</c:v>
                </c:pt>
                <c:pt idx="1">
                  <c:v>556.70000000000005</c:v>
                </c:pt>
                <c:pt idx="2">
                  <c:v>363.2</c:v>
                </c:pt>
                <c:pt idx="3">
                  <c:v>339.9</c:v>
                </c:pt>
                <c:pt idx="4">
                  <c:v>383.70000000000005</c:v>
                </c:pt>
                <c:pt idx="5">
                  <c:v>328.3</c:v>
                </c:pt>
                <c:pt idx="6">
                  <c:v>531.4</c:v>
                </c:pt>
                <c:pt idx="7">
                  <c:v>522.4</c:v>
                </c:pt>
                <c:pt idx="8">
                  <c:v>370.1</c:v>
                </c:pt>
                <c:pt idx="9">
                  <c:v>471.1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72-4998-A018-31D662BBE42C}"/>
            </c:ext>
          </c:extLst>
        </c:ser>
        <c:ser>
          <c:idx val="10"/>
          <c:order val="10"/>
          <c:tx>
            <c:strRef>
              <c:f>ანალიზი!$L$3</c:f>
              <c:strCache>
                <c:ptCount val="1"/>
                <c:pt idx="0">
                  <c:v>ნოემბერი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ანალიზი!$L$4:$L$13</c:f>
              <c:numCache>
                <c:formatCode>General</c:formatCode>
                <c:ptCount val="10"/>
                <c:pt idx="0">
                  <c:v>351.1</c:v>
                </c:pt>
                <c:pt idx="1">
                  <c:v>368.1</c:v>
                </c:pt>
                <c:pt idx="2">
                  <c:v>327.3</c:v>
                </c:pt>
                <c:pt idx="3">
                  <c:v>397.2</c:v>
                </c:pt>
                <c:pt idx="4">
                  <c:v>253.89999999999998</c:v>
                </c:pt>
                <c:pt idx="5">
                  <c:v>175.1</c:v>
                </c:pt>
                <c:pt idx="6">
                  <c:v>380.3</c:v>
                </c:pt>
                <c:pt idx="7">
                  <c:v>162.69999999999999</c:v>
                </c:pt>
                <c:pt idx="8">
                  <c:v>432.79999999999995</c:v>
                </c:pt>
                <c:pt idx="9">
                  <c:v>569.20000000000005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72-4998-A018-31D662BBE42C}"/>
            </c:ext>
          </c:extLst>
        </c:ser>
        <c:ser>
          <c:idx val="11"/>
          <c:order val="11"/>
          <c:tx>
            <c:strRef>
              <c:f>ანალიზი!$M$3</c:f>
              <c:strCache>
                <c:ptCount val="1"/>
                <c:pt idx="0">
                  <c:v>დეკემბერი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ანალიზი!$A$4:$A$13</c:f>
              <c:strCache>
                <c:ptCount val="10"/>
                <c:pt idx="0">
                  <c:v>აბონენტი 1</c:v>
                </c:pt>
                <c:pt idx="1">
                  <c:v>აბონენტი 2</c:v>
                </c:pt>
                <c:pt idx="2">
                  <c:v>აბონენტი 3</c:v>
                </c:pt>
                <c:pt idx="3">
                  <c:v>აბონენტი 4</c:v>
                </c:pt>
                <c:pt idx="4">
                  <c:v>აბონენტი 5</c:v>
                </c:pt>
                <c:pt idx="5">
                  <c:v>აბონენტი 6</c:v>
                </c:pt>
                <c:pt idx="6">
                  <c:v>აბონენტი 7</c:v>
                </c:pt>
                <c:pt idx="7">
                  <c:v>აბონენტი 8</c:v>
                </c:pt>
                <c:pt idx="8">
                  <c:v>აბონენტი 9</c:v>
                </c:pt>
                <c:pt idx="9">
                  <c:v>აბონენტი 10</c:v>
                </c:pt>
              </c:strCache>
            </c:strRef>
          </c:cat>
          <c:val>
            <c:numRef>
              <c:f>ანალიზი!$M$4:$M$13</c:f>
              <c:numCache>
                <c:formatCode>General</c:formatCode>
                <c:ptCount val="10"/>
                <c:pt idx="0">
                  <c:v>557</c:v>
                </c:pt>
                <c:pt idx="1">
                  <c:v>469.79999999999995</c:v>
                </c:pt>
                <c:pt idx="2">
                  <c:v>153.5</c:v>
                </c:pt>
                <c:pt idx="3">
                  <c:v>313.29999999999995</c:v>
                </c:pt>
                <c:pt idx="4">
                  <c:v>471.4</c:v>
                </c:pt>
                <c:pt idx="5">
                  <c:v>320.10000000000002</c:v>
                </c:pt>
                <c:pt idx="6">
                  <c:v>252.89999999999998</c:v>
                </c:pt>
                <c:pt idx="7">
                  <c:v>457.5</c:v>
                </c:pt>
                <c:pt idx="8">
                  <c:v>320.39999999999998</c:v>
                </c:pt>
                <c:pt idx="9">
                  <c:v>635.20000000000005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72-4998-A018-31D662BB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326656"/>
        <c:axId val="2068280064"/>
      </c:barChart>
      <c:catAx>
        <c:axId val="20083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0064"/>
        <c:crosses val="autoZero"/>
        <c:auto val="1"/>
        <c:lblAlgn val="ctr"/>
        <c:lblOffset val="100"/>
        <c:noMultiLvlLbl val="0"/>
      </c:catAx>
      <c:valAx>
        <c:axId val="20682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254000</xdr:colOff>
      <xdr:row>1</xdr:row>
      <xdr:rowOff>342900</xdr:rowOff>
    </xdr:from>
    <xdr:to>
      <xdr:col>45</xdr:col>
      <xdr:colOff>0</xdr:colOff>
      <xdr:row>14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363DC-21BC-4B5E-BBE1-760804A2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174625</xdr:colOff>
      <xdr:row>17</xdr:row>
      <xdr:rowOff>168275</xdr:rowOff>
    </xdr:from>
    <xdr:to>
      <xdr:col>44</xdr:col>
      <xdr:colOff>523875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A52A9-41D2-4D9E-AC8D-FE875FE4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206375</xdr:colOff>
      <xdr:row>2</xdr:row>
      <xdr:rowOff>25400</xdr:rowOff>
    </xdr:from>
    <xdr:to>
      <xdr:col>44</xdr:col>
      <xdr:colOff>555625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8D63B-F637-45D0-A50F-46805D02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301625</xdr:colOff>
      <xdr:row>16</xdr:row>
      <xdr:rowOff>104775</xdr:rowOff>
    </xdr:from>
    <xdr:to>
      <xdr:col>45</xdr:col>
      <xdr:colOff>47625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B9F9C-5A70-4F03-98A3-482971E4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257174</xdr:colOff>
      <xdr:row>1</xdr:row>
      <xdr:rowOff>180974</xdr:rowOff>
    </xdr:from>
    <xdr:to>
      <xdr:col>44</xdr:col>
      <xdr:colOff>561974</xdr:colOff>
      <xdr:row>14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7AA3-6917-4626-AD72-3C5883E6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600074</xdr:colOff>
      <xdr:row>17</xdr:row>
      <xdr:rowOff>142874</xdr:rowOff>
    </xdr:from>
    <xdr:to>
      <xdr:col>44</xdr:col>
      <xdr:colOff>295274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41D43-6FF4-4BD4-93EE-FCE712D0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111125</xdr:colOff>
      <xdr:row>1</xdr:row>
      <xdr:rowOff>88900</xdr:rowOff>
    </xdr:from>
    <xdr:to>
      <xdr:col>44</xdr:col>
      <xdr:colOff>460375</xdr:colOff>
      <xdr:row>13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29FA2-3183-4B32-827C-C34C6059C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269875</xdr:colOff>
      <xdr:row>17</xdr:row>
      <xdr:rowOff>104775</xdr:rowOff>
    </xdr:from>
    <xdr:to>
      <xdr:col>44</xdr:col>
      <xdr:colOff>15875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B7E89-B99C-4EAA-835B-3EC71F0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0</xdr:rowOff>
    </xdr:from>
    <xdr:to>
      <xdr:col>26</xdr:col>
      <xdr:colOff>107156</xdr:colOff>
      <xdr:row>14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AFCCE-1928-4EEB-BA8E-DFCBA6EF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CE8E-0318-4EB9-8840-91E87ADAFFD1}">
  <dimension ref="A1:AJ33"/>
  <sheetViews>
    <sheetView tabSelected="1" zoomScale="60" zoomScaleNormal="60" workbookViewId="0">
      <selection activeCell="AY11" sqref="AY11"/>
    </sheetView>
  </sheetViews>
  <sheetFormatPr defaultRowHeight="15" outlineLevelCol="1" x14ac:dyDescent="0.25"/>
  <cols>
    <col min="2" max="2" width="14.85546875" customWidth="1"/>
    <col min="3" max="4" width="9.140625" hidden="1" customWidth="1" outlineLevel="1"/>
    <col min="5" max="5" width="14.42578125" hidden="1" customWidth="1" outlineLevel="1"/>
    <col min="6" max="11" width="9.140625" hidden="1" customWidth="1" outlineLevel="1"/>
    <col min="12" max="12" width="9.140625" collapsed="1"/>
    <col min="13" max="21" width="9.140625" hidden="1" customWidth="1" outlineLevel="1"/>
    <col min="22" max="22" width="12.85546875" bestFit="1" customWidth="1" collapsed="1"/>
    <col min="23" max="31" width="9.140625" hidden="1" customWidth="1" outlineLevel="1"/>
    <col min="32" max="32" width="9.140625" collapsed="1"/>
  </cols>
  <sheetData>
    <row r="1" spans="1:36" ht="47.25" thickBot="1" x14ac:dyDescent="0.3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6" ht="30" customHeight="1" thickBot="1" x14ac:dyDescent="0.3">
      <c r="A2" s="2"/>
      <c r="B2" s="2"/>
      <c r="C2" s="14" t="s">
        <v>16</v>
      </c>
      <c r="D2" s="15"/>
      <c r="E2" s="15"/>
      <c r="F2" s="15"/>
      <c r="G2" s="15"/>
      <c r="H2" s="15"/>
      <c r="I2" s="15"/>
      <c r="J2" s="15"/>
      <c r="K2" s="16"/>
      <c r="L2" s="2"/>
      <c r="M2" s="14" t="s">
        <v>16</v>
      </c>
      <c r="N2" s="15"/>
      <c r="O2" s="15"/>
      <c r="P2" s="15"/>
      <c r="Q2" s="15"/>
      <c r="R2" s="15"/>
      <c r="S2" s="15"/>
      <c r="T2" s="15"/>
      <c r="U2" s="16"/>
      <c r="V2" s="2"/>
      <c r="W2" s="14" t="s">
        <v>16</v>
      </c>
      <c r="X2" s="15"/>
      <c r="Y2" s="15"/>
      <c r="Z2" s="15"/>
      <c r="AA2" s="15"/>
      <c r="AB2" s="15"/>
      <c r="AC2" s="15"/>
      <c r="AD2" s="15"/>
      <c r="AE2" s="16"/>
      <c r="AF2" s="2"/>
    </row>
    <row r="3" spans="1:36" x14ac:dyDescent="0.25">
      <c r="A3" s="3" t="s">
        <v>0</v>
      </c>
      <c r="B3" s="4" t="s">
        <v>1</v>
      </c>
      <c r="C3" s="12" t="s">
        <v>13</v>
      </c>
      <c r="D3" s="12"/>
      <c r="E3" s="12"/>
      <c r="F3" s="12" t="s">
        <v>15</v>
      </c>
      <c r="G3" s="12"/>
      <c r="H3" s="12"/>
      <c r="I3" s="12" t="s">
        <v>14</v>
      </c>
      <c r="J3" s="12"/>
      <c r="K3" s="13"/>
      <c r="L3" s="17" t="s">
        <v>12</v>
      </c>
      <c r="M3" s="12" t="s">
        <v>13</v>
      </c>
      <c r="N3" s="12"/>
      <c r="O3" s="12"/>
      <c r="P3" s="12" t="s">
        <v>15</v>
      </c>
      <c r="Q3" s="12"/>
      <c r="R3" s="12"/>
      <c r="S3" s="12" t="s">
        <v>14</v>
      </c>
      <c r="T3" s="12"/>
      <c r="U3" s="13"/>
      <c r="V3" s="18" t="s">
        <v>21</v>
      </c>
      <c r="W3" s="12" t="s">
        <v>13</v>
      </c>
      <c r="X3" s="12"/>
      <c r="Y3" s="12"/>
      <c r="Z3" s="12" t="s">
        <v>15</v>
      </c>
      <c r="AA3" s="12"/>
      <c r="AB3" s="12"/>
      <c r="AC3" s="12" t="s">
        <v>14</v>
      </c>
      <c r="AD3" s="12"/>
      <c r="AE3" s="13"/>
      <c r="AF3" s="17" t="s">
        <v>22</v>
      </c>
      <c r="AH3" s="1" t="s">
        <v>41</v>
      </c>
      <c r="AI3" s="1"/>
      <c r="AJ3" s="1"/>
    </row>
    <row r="4" spans="1:36" ht="45" x14ac:dyDescent="0.25">
      <c r="A4" s="3"/>
      <c r="B4" s="4"/>
      <c r="C4" s="24" t="s">
        <v>17</v>
      </c>
      <c r="D4" s="25" t="s">
        <v>18</v>
      </c>
      <c r="E4" s="26" t="s">
        <v>19</v>
      </c>
      <c r="F4" s="24" t="s">
        <v>17</v>
      </c>
      <c r="G4" s="25" t="s">
        <v>18</v>
      </c>
      <c r="H4" s="26" t="s">
        <v>19</v>
      </c>
      <c r="I4" s="24" t="s">
        <v>17</v>
      </c>
      <c r="J4" s="25" t="s">
        <v>18</v>
      </c>
      <c r="K4" s="27" t="s">
        <v>19</v>
      </c>
      <c r="L4" s="7" t="s">
        <v>20</v>
      </c>
      <c r="M4" s="24" t="s">
        <v>25</v>
      </c>
      <c r="N4" s="25" t="s">
        <v>18</v>
      </c>
      <c r="O4" s="26" t="s">
        <v>19</v>
      </c>
      <c r="P4" s="24" t="s">
        <v>25</v>
      </c>
      <c r="Q4" s="25" t="s">
        <v>18</v>
      </c>
      <c r="R4" s="26" t="s">
        <v>19</v>
      </c>
      <c r="S4" s="24" t="s">
        <v>25</v>
      </c>
      <c r="T4" s="25" t="s">
        <v>18</v>
      </c>
      <c r="U4" s="27" t="s">
        <v>19</v>
      </c>
      <c r="V4" s="7" t="s">
        <v>20</v>
      </c>
      <c r="W4" s="24" t="s">
        <v>25</v>
      </c>
      <c r="X4" s="25" t="s">
        <v>18</v>
      </c>
      <c r="Y4" s="26" t="s">
        <v>19</v>
      </c>
      <c r="Z4" s="24" t="s">
        <v>25</v>
      </c>
      <c r="AA4" s="25" t="s">
        <v>18</v>
      </c>
      <c r="AB4" s="26" t="s">
        <v>19</v>
      </c>
      <c r="AC4" s="24" t="s">
        <v>25</v>
      </c>
      <c r="AD4" s="25" t="s">
        <v>18</v>
      </c>
      <c r="AE4" s="27" t="s">
        <v>19</v>
      </c>
      <c r="AF4" s="7" t="s">
        <v>20</v>
      </c>
      <c r="AH4" t="s">
        <v>13</v>
      </c>
      <c r="AI4" t="s">
        <v>15</v>
      </c>
      <c r="AJ4" t="s">
        <v>14</v>
      </c>
    </row>
    <row r="5" spans="1:36" x14ac:dyDescent="0.25">
      <c r="A5" s="2">
        <v>1</v>
      </c>
      <c r="B5" s="2" t="s">
        <v>2</v>
      </c>
      <c r="C5" s="10" t="s">
        <v>23</v>
      </c>
      <c r="D5" s="10">
        <f ca="1">RANDBETWEEN(5, 100)</f>
        <v>32</v>
      </c>
      <c r="E5" s="10">
        <f ca="1">D5*$AH$33</f>
        <v>108.8</v>
      </c>
      <c r="F5" s="10" t="s">
        <v>23</v>
      </c>
      <c r="G5" s="10">
        <f ca="1">RANDBETWEEN(5, 100)</f>
        <v>85</v>
      </c>
      <c r="H5" s="10">
        <f ca="1">G5*$AI$33</f>
        <v>127.5</v>
      </c>
      <c r="I5" s="10" t="s">
        <v>23</v>
      </c>
      <c r="J5" s="10">
        <f ca="1">RANDBETWEEN(5, 100)</f>
        <v>12</v>
      </c>
      <c r="K5" s="11">
        <f ca="1">J5*$AJ$33</f>
        <v>34.799999999999997</v>
      </c>
      <c r="L5" s="19">
        <f ca="1">SUM(K5,H5,E5)</f>
        <v>271.10000000000002</v>
      </c>
      <c r="M5" s="10">
        <f ca="1">RANDBETWEEN(5, 100)+D5</f>
        <v>68</v>
      </c>
      <c r="N5" s="10">
        <f ca="1">M5-D5</f>
        <v>36</v>
      </c>
      <c r="O5" s="10">
        <f ca="1">N5*$AH$33</f>
        <v>122.39999999999999</v>
      </c>
      <c r="P5" s="10">
        <f ca="1">G5+RANDBETWEEN(5, 100)</f>
        <v>123</v>
      </c>
      <c r="Q5" s="10">
        <f ca="1">P5-G5</f>
        <v>38</v>
      </c>
      <c r="R5" s="10">
        <f ca="1">Q5*$AI$33</f>
        <v>57</v>
      </c>
      <c r="S5" s="10">
        <f ca="1">J5+RANDBETWEEN(5, 100)</f>
        <v>46</v>
      </c>
      <c r="T5" s="10">
        <f ca="1">S5-J5</f>
        <v>34</v>
      </c>
      <c r="U5" s="11">
        <f ca="1">T5*$AJ$33</f>
        <v>98.6</v>
      </c>
      <c r="V5" s="19">
        <f ca="1">SUM(U5,R5,O5)</f>
        <v>278</v>
      </c>
      <c r="W5" s="10">
        <f ca="1">M5+RANDBETWEEN(5,100)</f>
        <v>158</v>
      </c>
      <c r="X5" s="10">
        <f ca="1">W5-M5</f>
        <v>90</v>
      </c>
      <c r="Y5" s="10">
        <f ca="1">X5*$AH$33</f>
        <v>306</v>
      </c>
      <c r="Z5" s="10">
        <f ca="1">P5+RANDBETWEEN(5,100)</f>
        <v>216</v>
      </c>
      <c r="AA5" s="10">
        <f ca="1">Z5-P5</f>
        <v>93</v>
      </c>
      <c r="AB5" s="10">
        <f ca="1">AA5*$AI$33</f>
        <v>139.5</v>
      </c>
      <c r="AC5" s="10">
        <f ca="1">S5+RANDBETWEEN(5,100)</f>
        <v>115</v>
      </c>
      <c r="AD5" s="10">
        <f ca="1">AC5-S5</f>
        <v>69</v>
      </c>
      <c r="AE5" s="11">
        <f ca="1">AD5*$AJ$33</f>
        <v>200.1</v>
      </c>
      <c r="AF5" s="19">
        <f ca="1">SUM(AE5,AB5,Y5)</f>
        <v>645.6</v>
      </c>
      <c r="AH5">
        <f ca="1">SUM(E5,O5,Y5)</f>
        <v>537.20000000000005</v>
      </c>
      <c r="AI5">
        <f ca="1">SUM(H5,R5,AB5)</f>
        <v>324</v>
      </c>
      <c r="AJ5">
        <f ca="1">SUM(K5,U5,AE5)</f>
        <v>333.5</v>
      </c>
    </row>
    <row r="6" spans="1:36" x14ac:dyDescent="0.25">
      <c r="A6" s="2">
        <v>2</v>
      </c>
      <c r="B6" s="2" t="s">
        <v>3</v>
      </c>
      <c r="C6" s="10" t="s">
        <v>23</v>
      </c>
      <c r="D6" s="10">
        <f t="shared" ref="D6:D14" ca="1" si="0">RANDBETWEEN(5, 100)</f>
        <v>61</v>
      </c>
      <c r="E6" s="10">
        <f ca="1">D6*$AH$33</f>
        <v>207.4</v>
      </c>
      <c r="F6" s="10" t="s">
        <v>23</v>
      </c>
      <c r="G6" s="10">
        <f t="shared" ref="G6:G14" ca="1" si="1">RANDBETWEEN(5, 100)</f>
        <v>65</v>
      </c>
      <c r="H6" s="10">
        <f ca="1">G6*$AI$33</f>
        <v>97.5</v>
      </c>
      <c r="I6" s="10" t="s">
        <v>23</v>
      </c>
      <c r="J6" s="10">
        <f t="shared" ref="J6:J14" ca="1" si="2">RANDBETWEEN(5, 100)</f>
        <v>96</v>
      </c>
      <c r="K6" s="11">
        <f ca="1">J6*$AJ$33</f>
        <v>278.39999999999998</v>
      </c>
      <c r="L6" s="19">
        <f t="shared" ref="L6:L14" ca="1" si="3">SUM(K6,H6,E6)</f>
        <v>583.29999999999995</v>
      </c>
      <c r="M6" s="10">
        <f t="shared" ref="M6:M14" ca="1" si="4">RANDBETWEEN(5, 100)+D6</f>
        <v>116</v>
      </c>
      <c r="N6" s="10">
        <f t="shared" ref="N6:N14" ca="1" si="5">M6-D6</f>
        <v>55</v>
      </c>
      <c r="O6" s="10">
        <f ca="1">N6*$AH$33</f>
        <v>187</v>
      </c>
      <c r="P6" s="10">
        <f t="shared" ref="P6:P14" ca="1" si="6">G6+RANDBETWEEN(5, 100)</f>
        <v>135</v>
      </c>
      <c r="Q6" s="10">
        <f t="shared" ref="Q6:Q14" ca="1" si="7">P6-G6</f>
        <v>70</v>
      </c>
      <c r="R6" s="10">
        <f ca="1">Q6*$AI$33</f>
        <v>105</v>
      </c>
      <c r="S6" s="10">
        <f t="shared" ref="S6:S14" ca="1" si="8">J6+RANDBETWEEN(5, 100)</f>
        <v>196</v>
      </c>
      <c r="T6" s="10">
        <f t="shared" ref="T6:T14" ca="1" si="9">S6-J6</f>
        <v>100</v>
      </c>
      <c r="U6" s="11">
        <f ca="1">T6*$AJ$33</f>
        <v>290</v>
      </c>
      <c r="V6" s="19">
        <f t="shared" ref="V6:V14" ca="1" si="10">SUM(U6,R6,O6)</f>
        <v>582</v>
      </c>
      <c r="W6" s="10">
        <f t="shared" ref="W6:W14" ca="1" si="11">M6+RANDBETWEEN(5,100)</f>
        <v>126</v>
      </c>
      <c r="X6" s="10">
        <f t="shared" ref="X6:X14" ca="1" si="12">W6-M6</f>
        <v>10</v>
      </c>
      <c r="Y6" s="10">
        <f ca="1">X6*$AH$33</f>
        <v>34</v>
      </c>
      <c r="Z6" s="10">
        <f t="shared" ref="Z6:Z14" ca="1" si="13">P6+RANDBETWEEN(5,100)</f>
        <v>216</v>
      </c>
      <c r="AA6" s="10">
        <f t="shared" ref="AA6:AA14" ca="1" si="14">Z6-P6</f>
        <v>81</v>
      </c>
      <c r="AB6" s="10">
        <f ca="1">AA6*$AI$33</f>
        <v>121.5</v>
      </c>
      <c r="AC6" s="10">
        <f t="shared" ref="AC6:AC14" ca="1" si="15">S6+RANDBETWEEN(5,100)</f>
        <v>238</v>
      </c>
      <c r="AD6" s="10">
        <f t="shared" ref="AD6:AD14" ca="1" si="16">AC6-S6</f>
        <v>42</v>
      </c>
      <c r="AE6" s="11">
        <f ca="1">AD6*$AJ$33</f>
        <v>121.8</v>
      </c>
      <c r="AF6" s="19">
        <f t="shared" ref="AF6:AF14" ca="1" si="17">SUM(AE6,AB6,Y6)</f>
        <v>277.3</v>
      </c>
      <c r="AH6">
        <f t="shared" ref="AH6:AH14" ca="1" si="18">SUM(E6,O6,Y6)</f>
        <v>428.4</v>
      </c>
      <c r="AI6">
        <f t="shared" ref="AI6:AI14" ca="1" si="19">SUM(H6,R6,AB6)</f>
        <v>324</v>
      </c>
      <c r="AJ6">
        <f t="shared" ref="AJ6:AJ14" ca="1" si="20">SUM(K6,U6,AE6)</f>
        <v>690.19999999999993</v>
      </c>
    </row>
    <row r="7" spans="1:36" x14ac:dyDescent="0.25">
      <c r="A7" s="2">
        <v>3</v>
      </c>
      <c r="B7" s="2" t="s">
        <v>4</v>
      </c>
      <c r="C7" s="10" t="s">
        <v>23</v>
      </c>
      <c r="D7" s="10">
        <f t="shared" ca="1" si="0"/>
        <v>44</v>
      </c>
      <c r="E7" s="10">
        <f ca="1">D7*$AH$33</f>
        <v>149.6</v>
      </c>
      <c r="F7" s="10" t="s">
        <v>23</v>
      </c>
      <c r="G7" s="10">
        <f t="shared" ca="1" si="1"/>
        <v>100</v>
      </c>
      <c r="H7" s="10">
        <f ca="1">G7*$AI$33</f>
        <v>150</v>
      </c>
      <c r="I7" s="10" t="s">
        <v>23</v>
      </c>
      <c r="J7" s="10">
        <f t="shared" ca="1" si="2"/>
        <v>36</v>
      </c>
      <c r="K7" s="11">
        <f ca="1">J7*$AJ$33</f>
        <v>104.39999999999999</v>
      </c>
      <c r="L7" s="19">
        <f t="shared" ca="1" si="3"/>
        <v>404</v>
      </c>
      <c r="M7" s="10">
        <f t="shared" ca="1" si="4"/>
        <v>132</v>
      </c>
      <c r="N7" s="10">
        <f t="shared" ca="1" si="5"/>
        <v>88</v>
      </c>
      <c r="O7" s="10">
        <f ca="1">N7*$AH$33</f>
        <v>299.2</v>
      </c>
      <c r="P7" s="10">
        <f t="shared" ca="1" si="6"/>
        <v>166</v>
      </c>
      <c r="Q7" s="10">
        <f t="shared" ca="1" si="7"/>
        <v>66</v>
      </c>
      <c r="R7" s="10">
        <f ca="1">Q7*$AI$33</f>
        <v>99</v>
      </c>
      <c r="S7" s="10">
        <f t="shared" ca="1" si="8"/>
        <v>79</v>
      </c>
      <c r="T7" s="10">
        <f t="shared" ca="1" si="9"/>
        <v>43</v>
      </c>
      <c r="U7" s="11">
        <f ca="1">T7*$AJ$33</f>
        <v>124.7</v>
      </c>
      <c r="V7" s="19">
        <f t="shared" ca="1" si="10"/>
        <v>522.9</v>
      </c>
      <c r="W7" s="10">
        <f t="shared" ca="1" si="11"/>
        <v>186</v>
      </c>
      <c r="X7" s="10">
        <f t="shared" ca="1" si="12"/>
        <v>54</v>
      </c>
      <c r="Y7" s="10">
        <f ca="1">X7*$AH$33</f>
        <v>183.6</v>
      </c>
      <c r="Z7" s="10">
        <f t="shared" ca="1" si="13"/>
        <v>190</v>
      </c>
      <c r="AA7" s="10">
        <f t="shared" ca="1" si="14"/>
        <v>24</v>
      </c>
      <c r="AB7" s="10">
        <f ca="1">AA7*$AI$33</f>
        <v>36</v>
      </c>
      <c r="AC7" s="10">
        <f t="shared" ca="1" si="15"/>
        <v>84</v>
      </c>
      <c r="AD7" s="10">
        <f t="shared" ca="1" si="16"/>
        <v>5</v>
      </c>
      <c r="AE7" s="11">
        <f ca="1">AD7*$AJ$33</f>
        <v>14.5</v>
      </c>
      <c r="AF7" s="19">
        <f t="shared" ca="1" si="17"/>
        <v>234.1</v>
      </c>
      <c r="AH7">
        <f t="shared" ca="1" si="18"/>
        <v>632.4</v>
      </c>
      <c r="AI7">
        <f t="shared" ca="1" si="19"/>
        <v>285</v>
      </c>
      <c r="AJ7">
        <f t="shared" ca="1" si="20"/>
        <v>243.6</v>
      </c>
    </row>
    <row r="8" spans="1:36" x14ac:dyDescent="0.25">
      <c r="A8" s="2">
        <v>4</v>
      </c>
      <c r="B8" s="2" t="s">
        <v>5</v>
      </c>
      <c r="C8" s="10" t="s">
        <v>23</v>
      </c>
      <c r="D8" s="10">
        <f t="shared" ca="1" si="0"/>
        <v>65</v>
      </c>
      <c r="E8" s="10">
        <f ca="1">D8*$AH$33</f>
        <v>221</v>
      </c>
      <c r="F8" s="10" t="s">
        <v>23</v>
      </c>
      <c r="G8" s="10">
        <f t="shared" ca="1" si="1"/>
        <v>9</v>
      </c>
      <c r="H8" s="10">
        <f ca="1">G8*$AI$33</f>
        <v>13.5</v>
      </c>
      <c r="I8" s="10" t="s">
        <v>23</v>
      </c>
      <c r="J8" s="10">
        <f t="shared" ca="1" si="2"/>
        <v>63</v>
      </c>
      <c r="K8" s="11">
        <f ca="1">J8*$AJ$33</f>
        <v>182.7</v>
      </c>
      <c r="L8" s="19">
        <f t="shared" ca="1" si="3"/>
        <v>417.2</v>
      </c>
      <c r="M8" s="10">
        <f t="shared" ca="1" si="4"/>
        <v>107</v>
      </c>
      <c r="N8" s="10">
        <f t="shared" ca="1" si="5"/>
        <v>42</v>
      </c>
      <c r="O8" s="10">
        <f ca="1">N8*$AH$33</f>
        <v>142.79999999999998</v>
      </c>
      <c r="P8" s="10">
        <f t="shared" ca="1" si="6"/>
        <v>95</v>
      </c>
      <c r="Q8" s="10">
        <f t="shared" ca="1" si="7"/>
        <v>86</v>
      </c>
      <c r="R8" s="10">
        <f ca="1">Q8*$AI$33</f>
        <v>129</v>
      </c>
      <c r="S8" s="10">
        <f t="shared" ca="1" si="8"/>
        <v>119</v>
      </c>
      <c r="T8" s="10">
        <f t="shared" ca="1" si="9"/>
        <v>56</v>
      </c>
      <c r="U8" s="11">
        <f ca="1">T8*$AJ$33</f>
        <v>162.4</v>
      </c>
      <c r="V8" s="19">
        <f t="shared" ca="1" si="10"/>
        <v>434.19999999999993</v>
      </c>
      <c r="W8" s="10">
        <f t="shared" ca="1" si="11"/>
        <v>192</v>
      </c>
      <c r="X8" s="10">
        <f t="shared" ca="1" si="12"/>
        <v>85</v>
      </c>
      <c r="Y8" s="10">
        <f ca="1">X8*$AH$33</f>
        <v>289</v>
      </c>
      <c r="Z8" s="10">
        <f t="shared" ca="1" si="13"/>
        <v>104</v>
      </c>
      <c r="AA8" s="10">
        <f t="shared" ca="1" si="14"/>
        <v>9</v>
      </c>
      <c r="AB8" s="10">
        <f ca="1">AA8*$AI$33</f>
        <v>13.5</v>
      </c>
      <c r="AC8" s="10">
        <f t="shared" ca="1" si="15"/>
        <v>186</v>
      </c>
      <c r="AD8" s="10">
        <f t="shared" ca="1" si="16"/>
        <v>67</v>
      </c>
      <c r="AE8" s="11">
        <f ca="1">AD8*$AJ$33</f>
        <v>194.29999999999998</v>
      </c>
      <c r="AF8" s="19">
        <f t="shared" ca="1" si="17"/>
        <v>496.79999999999995</v>
      </c>
      <c r="AH8">
        <f t="shared" ca="1" si="18"/>
        <v>652.79999999999995</v>
      </c>
      <c r="AI8">
        <f t="shared" ca="1" si="19"/>
        <v>156</v>
      </c>
      <c r="AJ8">
        <f t="shared" ca="1" si="20"/>
        <v>539.4</v>
      </c>
    </row>
    <row r="9" spans="1:36" x14ac:dyDescent="0.25">
      <c r="A9" s="2">
        <v>5</v>
      </c>
      <c r="B9" s="2" t="s">
        <v>6</v>
      </c>
      <c r="C9" s="10" t="s">
        <v>23</v>
      </c>
      <c r="D9" s="10">
        <f t="shared" ca="1" si="0"/>
        <v>78</v>
      </c>
      <c r="E9" s="10">
        <f ca="1">D9*$AH$33</f>
        <v>265.2</v>
      </c>
      <c r="F9" s="10" t="s">
        <v>23</v>
      </c>
      <c r="G9" s="10">
        <f t="shared" ca="1" si="1"/>
        <v>71</v>
      </c>
      <c r="H9" s="10">
        <f ca="1">G9*$AI$33</f>
        <v>106.5</v>
      </c>
      <c r="I9" s="10" t="s">
        <v>23</v>
      </c>
      <c r="J9" s="10">
        <f t="shared" ca="1" si="2"/>
        <v>98</v>
      </c>
      <c r="K9" s="11">
        <f ca="1">J9*$AJ$33</f>
        <v>284.2</v>
      </c>
      <c r="L9" s="19">
        <f t="shared" ca="1" si="3"/>
        <v>655.9</v>
      </c>
      <c r="M9" s="10">
        <f t="shared" ca="1" si="4"/>
        <v>175</v>
      </c>
      <c r="N9" s="10">
        <f t="shared" ca="1" si="5"/>
        <v>97</v>
      </c>
      <c r="O9" s="10">
        <f ca="1">N9*$AH$33</f>
        <v>329.8</v>
      </c>
      <c r="P9" s="10">
        <f t="shared" ca="1" si="6"/>
        <v>163</v>
      </c>
      <c r="Q9" s="10">
        <f t="shared" ca="1" si="7"/>
        <v>92</v>
      </c>
      <c r="R9" s="10">
        <f ca="1">Q9*$AI$33</f>
        <v>138</v>
      </c>
      <c r="S9" s="10">
        <f t="shared" ca="1" si="8"/>
        <v>155</v>
      </c>
      <c r="T9" s="10">
        <f t="shared" ca="1" si="9"/>
        <v>57</v>
      </c>
      <c r="U9" s="11">
        <f ca="1">T9*$AJ$33</f>
        <v>165.29999999999998</v>
      </c>
      <c r="V9" s="19">
        <f t="shared" ca="1" si="10"/>
        <v>633.09999999999991</v>
      </c>
      <c r="W9" s="10">
        <f t="shared" ca="1" si="11"/>
        <v>200</v>
      </c>
      <c r="X9" s="10">
        <f t="shared" ca="1" si="12"/>
        <v>25</v>
      </c>
      <c r="Y9" s="10">
        <f ca="1">X9*$AH$33</f>
        <v>85</v>
      </c>
      <c r="Z9" s="10">
        <f t="shared" ca="1" si="13"/>
        <v>224</v>
      </c>
      <c r="AA9" s="10">
        <f t="shared" ca="1" si="14"/>
        <v>61</v>
      </c>
      <c r="AB9" s="10">
        <f ca="1">AA9*$AI$33</f>
        <v>91.5</v>
      </c>
      <c r="AC9" s="10">
        <f t="shared" ca="1" si="15"/>
        <v>170</v>
      </c>
      <c r="AD9" s="10">
        <f t="shared" ca="1" si="16"/>
        <v>15</v>
      </c>
      <c r="AE9" s="11">
        <f ca="1">AD9*$AJ$33</f>
        <v>43.5</v>
      </c>
      <c r="AF9" s="19">
        <f t="shared" ca="1" si="17"/>
        <v>220</v>
      </c>
      <c r="AH9">
        <f t="shared" ca="1" si="18"/>
        <v>680</v>
      </c>
      <c r="AI9">
        <f t="shared" ca="1" si="19"/>
        <v>336</v>
      </c>
      <c r="AJ9">
        <f t="shared" ca="1" si="20"/>
        <v>493</v>
      </c>
    </row>
    <row r="10" spans="1:36" x14ac:dyDescent="0.25">
      <c r="A10" s="2">
        <v>6</v>
      </c>
      <c r="B10" s="2" t="s">
        <v>7</v>
      </c>
      <c r="C10" s="10" t="s">
        <v>23</v>
      </c>
      <c r="D10" s="10">
        <f t="shared" ca="1" si="0"/>
        <v>18</v>
      </c>
      <c r="E10" s="10">
        <f ca="1">D10*$AH$33</f>
        <v>61.199999999999996</v>
      </c>
      <c r="F10" s="10" t="s">
        <v>23</v>
      </c>
      <c r="G10" s="10">
        <f t="shared" ca="1" si="1"/>
        <v>94</v>
      </c>
      <c r="H10" s="10">
        <f ca="1">G10*$AI$33</f>
        <v>141</v>
      </c>
      <c r="I10" s="10" t="s">
        <v>23</v>
      </c>
      <c r="J10" s="10">
        <f t="shared" ca="1" si="2"/>
        <v>76</v>
      </c>
      <c r="K10" s="11">
        <f ca="1">J10*$AJ$33</f>
        <v>220.4</v>
      </c>
      <c r="L10" s="19">
        <f t="shared" ca="1" si="3"/>
        <v>422.59999999999997</v>
      </c>
      <c r="M10" s="10">
        <f t="shared" ca="1" si="4"/>
        <v>30</v>
      </c>
      <c r="N10" s="10">
        <f t="shared" ca="1" si="5"/>
        <v>12</v>
      </c>
      <c r="O10" s="10">
        <f ca="1">N10*$AH$33</f>
        <v>40.799999999999997</v>
      </c>
      <c r="P10" s="10">
        <f t="shared" ca="1" si="6"/>
        <v>126</v>
      </c>
      <c r="Q10" s="10">
        <f t="shared" ca="1" si="7"/>
        <v>32</v>
      </c>
      <c r="R10" s="10">
        <f ca="1">Q10*$AI$33</f>
        <v>48</v>
      </c>
      <c r="S10" s="10">
        <f t="shared" ca="1" si="8"/>
        <v>164</v>
      </c>
      <c r="T10" s="10">
        <f t="shared" ca="1" si="9"/>
        <v>88</v>
      </c>
      <c r="U10" s="11">
        <f ca="1">T10*$AJ$33</f>
        <v>255.2</v>
      </c>
      <c r="V10" s="19">
        <f t="shared" ca="1" si="10"/>
        <v>344</v>
      </c>
      <c r="W10" s="10">
        <f t="shared" ca="1" si="11"/>
        <v>57</v>
      </c>
      <c r="X10" s="10">
        <f t="shared" ca="1" si="12"/>
        <v>27</v>
      </c>
      <c r="Y10" s="10">
        <f ca="1">X10*$AH$33</f>
        <v>91.8</v>
      </c>
      <c r="Z10" s="10">
        <f t="shared" ca="1" si="13"/>
        <v>225</v>
      </c>
      <c r="AA10" s="10">
        <f t="shared" ca="1" si="14"/>
        <v>99</v>
      </c>
      <c r="AB10" s="10">
        <f ca="1">AA10*$AI$33</f>
        <v>148.5</v>
      </c>
      <c r="AC10" s="10">
        <f t="shared" ca="1" si="15"/>
        <v>169</v>
      </c>
      <c r="AD10" s="10">
        <f t="shared" ca="1" si="16"/>
        <v>5</v>
      </c>
      <c r="AE10" s="11">
        <f ca="1">AD10*$AJ$33</f>
        <v>14.5</v>
      </c>
      <c r="AF10" s="19">
        <f t="shared" ca="1" si="17"/>
        <v>254.8</v>
      </c>
      <c r="AH10">
        <f t="shared" ca="1" si="18"/>
        <v>193.8</v>
      </c>
      <c r="AI10">
        <f t="shared" ca="1" si="19"/>
        <v>337.5</v>
      </c>
      <c r="AJ10">
        <f t="shared" ca="1" si="20"/>
        <v>490.1</v>
      </c>
    </row>
    <row r="11" spans="1:36" x14ac:dyDescent="0.25">
      <c r="A11" s="2">
        <v>7</v>
      </c>
      <c r="B11" s="2" t="s">
        <v>8</v>
      </c>
      <c r="C11" s="10" t="s">
        <v>23</v>
      </c>
      <c r="D11" s="10">
        <f t="shared" ca="1" si="0"/>
        <v>14</v>
      </c>
      <c r="E11" s="10">
        <f ca="1">D11*$AH$33</f>
        <v>47.6</v>
      </c>
      <c r="F11" s="10" t="s">
        <v>23</v>
      </c>
      <c r="G11" s="10">
        <f t="shared" ca="1" si="1"/>
        <v>24</v>
      </c>
      <c r="H11" s="10">
        <f ca="1">G11*$AI$33</f>
        <v>36</v>
      </c>
      <c r="I11" s="10" t="s">
        <v>23</v>
      </c>
      <c r="J11" s="10">
        <f t="shared" ca="1" si="2"/>
        <v>26</v>
      </c>
      <c r="K11" s="11">
        <f ca="1">J11*$AJ$33</f>
        <v>75.399999999999991</v>
      </c>
      <c r="L11" s="19">
        <f t="shared" ca="1" si="3"/>
        <v>159</v>
      </c>
      <c r="M11" s="10">
        <f t="shared" ca="1" si="4"/>
        <v>78</v>
      </c>
      <c r="N11" s="10">
        <f t="shared" ca="1" si="5"/>
        <v>64</v>
      </c>
      <c r="O11" s="10">
        <f ca="1">N11*$AH$33</f>
        <v>217.6</v>
      </c>
      <c r="P11" s="10">
        <f t="shared" ca="1" si="6"/>
        <v>77</v>
      </c>
      <c r="Q11" s="10">
        <f t="shared" ca="1" si="7"/>
        <v>53</v>
      </c>
      <c r="R11" s="10">
        <f ca="1">Q11*$AI$33</f>
        <v>79.5</v>
      </c>
      <c r="S11" s="10">
        <f t="shared" ca="1" si="8"/>
        <v>98</v>
      </c>
      <c r="T11" s="10">
        <f t="shared" ca="1" si="9"/>
        <v>72</v>
      </c>
      <c r="U11" s="11">
        <f ca="1">T11*$AJ$33</f>
        <v>208.79999999999998</v>
      </c>
      <c r="V11" s="19">
        <f t="shared" ca="1" si="10"/>
        <v>505.9</v>
      </c>
      <c r="W11" s="10">
        <f t="shared" ca="1" si="11"/>
        <v>104</v>
      </c>
      <c r="X11" s="10">
        <f t="shared" ca="1" si="12"/>
        <v>26</v>
      </c>
      <c r="Y11" s="10">
        <f ca="1">X11*$AH$33</f>
        <v>88.399999999999991</v>
      </c>
      <c r="Z11" s="10">
        <f t="shared" ca="1" si="13"/>
        <v>144</v>
      </c>
      <c r="AA11" s="10">
        <f t="shared" ca="1" si="14"/>
        <v>67</v>
      </c>
      <c r="AB11" s="10">
        <f ca="1">AA11*$AI$33</f>
        <v>100.5</v>
      </c>
      <c r="AC11" s="10">
        <f t="shared" ca="1" si="15"/>
        <v>146</v>
      </c>
      <c r="AD11" s="10">
        <f t="shared" ca="1" si="16"/>
        <v>48</v>
      </c>
      <c r="AE11" s="11">
        <f ca="1">AD11*$AJ$33</f>
        <v>139.19999999999999</v>
      </c>
      <c r="AF11" s="19">
        <f t="shared" ca="1" si="17"/>
        <v>328.09999999999997</v>
      </c>
      <c r="AH11">
        <f t="shared" ca="1" si="18"/>
        <v>353.59999999999997</v>
      </c>
      <c r="AI11">
        <f t="shared" ca="1" si="19"/>
        <v>216</v>
      </c>
      <c r="AJ11">
        <f t="shared" ca="1" si="20"/>
        <v>423.4</v>
      </c>
    </row>
    <row r="12" spans="1:36" x14ac:dyDescent="0.25">
      <c r="A12" s="2">
        <v>8</v>
      </c>
      <c r="B12" s="2" t="s">
        <v>9</v>
      </c>
      <c r="C12" s="10" t="s">
        <v>23</v>
      </c>
      <c r="D12" s="10">
        <f t="shared" ca="1" si="0"/>
        <v>54</v>
      </c>
      <c r="E12" s="10">
        <f ca="1">D12*$AH$33</f>
        <v>183.6</v>
      </c>
      <c r="F12" s="10" t="s">
        <v>23</v>
      </c>
      <c r="G12" s="10">
        <f t="shared" ca="1" si="1"/>
        <v>37</v>
      </c>
      <c r="H12" s="10">
        <f ca="1">G12*$AI$33</f>
        <v>55.5</v>
      </c>
      <c r="I12" s="10" t="s">
        <v>23</v>
      </c>
      <c r="J12" s="10">
        <f t="shared" ca="1" si="2"/>
        <v>17</v>
      </c>
      <c r="K12" s="11">
        <f ca="1">J12*$AJ$33</f>
        <v>49.3</v>
      </c>
      <c r="L12" s="19">
        <f t="shared" ca="1" si="3"/>
        <v>288.39999999999998</v>
      </c>
      <c r="M12" s="10">
        <f t="shared" ca="1" si="4"/>
        <v>77</v>
      </c>
      <c r="N12" s="10">
        <f t="shared" ca="1" si="5"/>
        <v>23</v>
      </c>
      <c r="O12" s="10">
        <f ca="1">N12*$AH$33</f>
        <v>78.2</v>
      </c>
      <c r="P12" s="10">
        <f t="shared" ca="1" si="6"/>
        <v>105</v>
      </c>
      <c r="Q12" s="10">
        <f t="shared" ca="1" si="7"/>
        <v>68</v>
      </c>
      <c r="R12" s="10">
        <f ca="1">Q12*$AI$33</f>
        <v>102</v>
      </c>
      <c r="S12" s="10">
        <f t="shared" ca="1" si="8"/>
        <v>63</v>
      </c>
      <c r="T12" s="10">
        <f t="shared" ca="1" si="9"/>
        <v>46</v>
      </c>
      <c r="U12" s="11">
        <f ca="1">T12*$AJ$33</f>
        <v>133.4</v>
      </c>
      <c r="V12" s="19">
        <f t="shared" ca="1" si="10"/>
        <v>313.60000000000002</v>
      </c>
      <c r="W12" s="10">
        <f t="shared" ca="1" si="11"/>
        <v>143</v>
      </c>
      <c r="X12" s="10">
        <f t="shared" ca="1" si="12"/>
        <v>66</v>
      </c>
      <c r="Y12" s="10">
        <f ca="1">X12*$AH$33</f>
        <v>224.4</v>
      </c>
      <c r="Z12" s="10">
        <f t="shared" ca="1" si="13"/>
        <v>131</v>
      </c>
      <c r="AA12" s="10">
        <f t="shared" ca="1" si="14"/>
        <v>26</v>
      </c>
      <c r="AB12" s="10">
        <f ca="1">AA12*$AI$33</f>
        <v>39</v>
      </c>
      <c r="AC12" s="10">
        <f t="shared" ca="1" si="15"/>
        <v>139</v>
      </c>
      <c r="AD12" s="10">
        <f t="shared" ca="1" si="16"/>
        <v>76</v>
      </c>
      <c r="AE12" s="11">
        <f ca="1">AD12*$AJ$33</f>
        <v>220.4</v>
      </c>
      <c r="AF12" s="19">
        <f t="shared" ca="1" si="17"/>
        <v>483.79999999999995</v>
      </c>
      <c r="AH12">
        <f t="shared" ca="1" si="18"/>
        <v>486.20000000000005</v>
      </c>
      <c r="AI12">
        <f t="shared" ca="1" si="19"/>
        <v>196.5</v>
      </c>
      <c r="AJ12">
        <f t="shared" ca="1" si="20"/>
        <v>403.1</v>
      </c>
    </row>
    <row r="13" spans="1:36" x14ac:dyDescent="0.25">
      <c r="A13" s="2">
        <v>9</v>
      </c>
      <c r="B13" s="2" t="s">
        <v>10</v>
      </c>
      <c r="C13" s="10" t="s">
        <v>23</v>
      </c>
      <c r="D13" s="10">
        <f t="shared" ca="1" si="0"/>
        <v>6</v>
      </c>
      <c r="E13" s="10">
        <f ca="1">D13*$AH$33</f>
        <v>20.399999999999999</v>
      </c>
      <c r="F13" s="10" t="s">
        <v>23</v>
      </c>
      <c r="G13" s="10">
        <f t="shared" ca="1" si="1"/>
        <v>97</v>
      </c>
      <c r="H13" s="10">
        <f ca="1">G13*$AI$33</f>
        <v>145.5</v>
      </c>
      <c r="I13" s="10" t="s">
        <v>23</v>
      </c>
      <c r="J13" s="10">
        <f t="shared" ca="1" si="2"/>
        <v>60</v>
      </c>
      <c r="K13" s="11">
        <f ca="1">J13*$AJ$33</f>
        <v>174</v>
      </c>
      <c r="L13" s="19">
        <f t="shared" ca="1" si="3"/>
        <v>339.9</v>
      </c>
      <c r="M13" s="10">
        <f t="shared" ca="1" si="4"/>
        <v>68</v>
      </c>
      <c r="N13" s="10">
        <f t="shared" ca="1" si="5"/>
        <v>62</v>
      </c>
      <c r="O13" s="10">
        <f ca="1">N13*$AH$33</f>
        <v>210.79999999999998</v>
      </c>
      <c r="P13" s="10">
        <f t="shared" ca="1" si="6"/>
        <v>197</v>
      </c>
      <c r="Q13" s="10">
        <f t="shared" ca="1" si="7"/>
        <v>100</v>
      </c>
      <c r="R13" s="10">
        <f ca="1">Q13*$AI$33</f>
        <v>150</v>
      </c>
      <c r="S13" s="10">
        <f t="shared" ca="1" si="8"/>
        <v>119</v>
      </c>
      <c r="T13" s="10">
        <f t="shared" ca="1" si="9"/>
        <v>59</v>
      </c>
      <c r="U13" s="11">
        <f ca="1">T13*$AJ$33</f>
        <v>171.1</v>
      </c>
      <c r="V13" s="19">
        <f t="shared" ca="1" si="10"/>
        <v>531.9</v>
      </c>
      <c r="W13" s="10">
        <f t="shared" ca="1" si="11"/>
        <v>120</v>
      </c>
      <c r="X13" s="10">
        <f t="shared" ca="1" si="12"/>
        <v>52</v>
      </c>
      <c r="Y13" s="10">
        <f ca="1">X13*$AH$33</f>
        <v>176.79999999999998</v>
      </c>
      <c r="Z13" s="10">
        <f t="shared" ca="1" si="13"/>
        <v>205</v>
      </c>
      <c r="AA13" s="10">
        <f t="shared" ca="1" si="14"/>
        <v>8</v>
      </c>
      <c r="AB13" s="10">
        <f ca="1">AA13*$AI$33</f>
        <v>12</v>
      </c>
      <c r="AC13" s="10">
        <f t="shared" ca="1" si="15"/>
        <v>140</v>
      </c>
      <c r="AD13" s="10">
        <f t="shared" ca="1" si="16"/>
        <v>21</v>
      </c>
      <c r="AE13" s="11">
        <f ca="1">AD13*$AJ$33</f>
        <v>60.9</v>
      </c>
      <c r="AF13" s="19">
        <f t="shared" ca="1" si="17"/>
        <v>249.7</v>
      </c>
      <c r="AH13">
        <f t="shared" ca="1" si="18"/>
        <v>408</v>
      </c>
      <c r="AI13">
        <f t="shared" ca="1" si="19"/>
        <v>307.5</v>
      </c>
      <c r="AJ13">
        <f t="shared" ca="1" si="20"/>
        <v>406</v>
      </c>
    </row>
    <row r="14" spans="1:36" ht="15.75" thickBot="1" x14ac:dyDescent="0.3">
      <c r="A14" s="2">
        <v>10</v>
      </c>
      <c r="B14" s="2" t="s">
        <v>11</v>
      </c>
      <c r="C14" s="10" t="s">
        <v>23</v>
      </c>
      <c r="D14" s="10">
        <f t="shared" ca="1" si="0"/>
        <v>90</v>
      </c>
      <c r="E14" s="10">
        <f ca="1">D14*$AH$33</f>
        <v>306</v>
      </c>
      <c r="F14" s="10" t="s">
        <v>23</v>
      </c>
      <c r="G14" s="10">
        <f t="shared" ca="1" si="1"/>
        <v>57</v>
      </c>
      <c r="H14" s="10">
        <f ca="1">G14*$AI$33</f>
        <v>85.5</v>
      </c>
      <c r="I14" s="10" t="s">
        <v>23</v>
      </c>
      <c r="J14" s="10">
        <f t="shared" ca="1" si="2"/>
        <v>76</v>
      </c>
      <c r="K14" s="11">
        <f ca="1">J14*$AJ$33</f>
        <v>220.4</v>
      </c>
      <c r="L14" s="20">
        <f t="shared" ca="1" si="3"/>
        <v>611.9</v>
      </c>
      <c r="M14" s="10">
        <f t="shared" ca="1" si="4"/>
        <v>105</v>
      </c>
      <c r="N14" s="10">
        <f t="shared" ca="1" si="5"/>
        <v>15</v>
      </c>
      <c r="O14" s="10">
        <f ca="1">N14*$AH$33</f>
        <v>51</v>
      </c>
      <c r="P14" s="10">
        <f t="shared" ca="1" si="6"/>
        <v>100</v>
      </c>
      <c r="Q14" s="10">
        <f t="shared" ca="1" si="7"/>
        <v>43</v>
      </c>
      <c r="R14" s="10">
        <f ca="1">Q14*$AI$33</f>
        <v>64.5</v>
      </c>
      <c r="S14" s="10">
        <f t="shared" ca="1" si="8"/>
        <v>122</v>
      </c>
      <c r="T14" s="10">
        <f t="shared" ca="1" si="9"/>
        <v>46</v>
      </c>
      <c r="U14" s="11">
        <f ca="1">T14*$AJ$33</f>
        <v>133.4</v>
      </c>
      <c r="V14" s="20">
        <f t="shared" ca="1" si="10"/>
        <v>248.9</v>
      </c>
      <c r="W14" s="10">
        <f t="shared" ca="1" si="11"/>
        <v>132</v>
      </c>
      <c r="X14" s="10">
        <f t="shared" ca="1" si="12"/>
        <v>27</v>
      </c>
      <c r="Y14" s="10">
        <f ca="1">X14*$AH$33</f>
        <v>91.8</v>
      </c>
      <c r="Z14" s="10">
        <f t="shared" ca="1" si="13"/>
        <v>151</v>
      </c>
      <c r="AA14" s="10">
        <f t="shared" ca="1" si="14"/>
        <v>51</v>
      </c>
      <c r="AB14" s="10">
        <f ca="1">AA14*$AI$33</f>
        <v>76.5</v>
      </c>
      <c r="AC14" s="10">
        <f t="shared" ca="1" si="15"/>
        <v>148</v>
      </c>
      <c r="AD14" s="10">
        <f t="shared" ca="1" si="16"/>
        <v>26</v>
      </c>
      <c r="AE14" s="11">
        <f ca="1">AD14*$AJ$33</f>
        <v>75.399999999999991</v>
      </c>
      <c r="AF14" s="20">
        <f t="shared" ca="1" si="17"/>
        <v>243.7</v>
      </c>
      <c r="AH14">
        <f t="shared" ca="1" si="18"/>
        <v>448.8</v>
      </c>
      <c r="AI14">
        <f t="shared" ca="1" si="19"/>
        <v>226.5</v>
      </c>
      <c r="AJ14">
        <f t="shared" ca="1" si="20"/>
        <v>429.2</v>
      </c>
    </row>
    <row r="16" spans="1:36" ht="29.25" thickBot="1" x14ac:dyDescent="0.3">
      <c r="A16" s="28" t="s">
        <v>27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6" ht="15.75" thickBot="1" x14ac:dyDescent="0.3">
      <c r="A17" s="2"/>
      <c r="B17" s="2"/>
      <c r="C17" s="14" t="s">
        <v>16</v>
      </c>
      <c r="D17" s="15"/>
      <c r="E17" s="15"/>
      <c r="F17" s="15"/>
      <c r="G17" s="15"/>
      <c r="H17" s="15"/>
      <c r="I17" s="15"/>
      <c r="J17" s="15"/>
      <c r="K17" s="16"/>
      <c r="L17" s="2"/>
      <c r="M17" s="14" t="s">
        <v>16</v>
      </c>
      <c r="N17" s="15"/>
      <c r="O17" s="15"/>
      <c r="P17" s="15"/>
      <c r="Q17" s="15"/>
      <c r="R17" s="15"/>
      <c r="S17" s="15"/>
      <c r="T17" s="15"/>
      <c r="U17" s="16"/>
      <c r="V17" s="2"/>
      <c r="W17" s="14" t="s">
        <v>16</v>
      </c>
      <c r="X17" s="15"/>
      <c r="Y17" s="15"/>
      <c r="Z17" s="15"/>
      <c r="AA17" s="15"/>
      <c r="AB17" s="15"/>
      <c r="AC17" s="15"/>
      <c r="AD17" s="15"/>
      <c r="AE17" s="16"/>
      <c r="AF17" s="2"/>
    </row>
    <row r="18" spans="1:36" x14ac:dyDescent="0.25">
      <c r="A18" s="3" t="s">
        <v>0</v>
      </c>
      <c r="B18" s="4" t="s">
        <v>1</v>
      </c>
      <c r="C18" s="12" t="s">
        <v>13</v>
      </c>
      <c r="D18" s="12"/>
      <c r="E18" s="12"/>
      <c r="F18" s="12" t="s">
        <v>15</v>
      </c>
      <c r="G18" s="12"/>
      <c r="H18" s="12"/>
      <c r="I18" s="12" t="s">
        <v>14</v>
      </c>
      <c r="J18" s="12"/>
      <c r="K18" s="13"/>
      <c r="L18" s="17" t="s">
        <v>12</v>
      </c>
      <c r="M18" s="12" t="s">
        <v>13</v>
      </c>
      <c r="N18" s="12"/>
      <c r="O18" s="12"/>
      <c r="P18" s="12" t="s">
        <v>15</v>
      </c>
      <c r="Q18" s="12"/>
      <c r="R18" s="12"/>
      <c r="S18" s="12" t="s">
        <v>14</v>
      </c>
      <c r="T18" s="12"/>
      <c r="U18" s="13"/>
      <c r="V18" s="18" t="s">
        <v>21</v>
      </c>
      <c r="W18" s="12" t="s">
        <v>13</v>
      </c>
      <c r="X18" s="12"/>
      <c r="Y18" s="12"/>
      <c r="Z18" s="12" t="s">
        <v>15</v>
      </c>
      <c r="AA18" s="12"/>
      <c r="AB18" s="12"/>
      <c r="AC18" s="12" t="s">
        <v>14</v>
      </c>
      <c r="AD18" s="12"/>
      <c r="AE18" s="13"/>
      <c r="AF18" s="17" t="s">
        <v>22</v>
      </c>
      <c r="AH18" s="1" t="s">
        <v>41</v>
      </c>
      <c r="AI18" s="1"/>
      <c r="AJ18" s="1"/>
    </row>
    <row r="19" spans="1:36" ht="45" x14ac:dyDescent="0.25">
      <c r="A19" s="3"/>
      <c r="B19" s="4"/>
      <c r="C19" s="24" t="s">
        <v>17</v>
      </c>
      <c r="D19" s="25" t="s">
        <v>18</v>
      </c>
      <c r="E19" s="26" t="s">
        <v>19</v>
      </c>
      <c r="F19" s="24" t="s">
        <v>17</v>
      </c>
      <c r="G19" s="25" t="s">
        <v>18</v>
      </c>
      <c r="H19" s="26" t="s">
        <v>19</v>
      </c>
      <c r="I19" s="24" t="s">
        <v>17</v>
      </c>
      <c r="J19" s="25" t="s">
        <v>18</v>
      </c>
      <c r="K19" s="27" t="s">
        <v>19</v>
      </c>
      <c r="L19" s="7" t="s">
        <v>20</v>
      </c>
      <c r="M19" s="24" t="s">
        <v>25</v>
      </c>
      <c r="N19" s="25" t="s">
        <v>18</v>
      </c>
      <c r="O19" s="26" t="s">
        <v>19</v>
      </c>
      <c r="P19" s="24" t="s">
        <v>25</v>
      </c>
      <c r="Q19" s="25" t="s">
        <v>18</v>
      </c>
      <c r="R19" s="26" t="s">
        <v>19</v>
      </c>
      <c r="S19" s="24" t="s">
        <v>25</v>
      </c>
      <c r="T19" s="25" t="s">
        <v>18</v>
      </c>
      <c r="U19" s="27" t="s">
        <v>19</v>
      </c>
      <c r="V19" s="7" t="s">
        <v>20</v>
      </c>
      <c r="W19" s="24" t="s">
        <v>25</v>
      </c>
      <c r="X19" s="25" t="s">
        <v>18</v>
      </c>
      <c r="Y19" s="26" t="s">
        <v>19</v>
      </c>
      <c r="Z19" s="24" t="s">
        <v>25</v>
      </c>
      <c r="AA19" s="25" t="s">
        <v>18</v>
      </c>
      <c r="AB19" s="26" t="s">
        <v>19</v>
      </c>
      <c r="AC19" s="24" t="s">
        <v>25</v>
      </c>
      <c r="AD19" s="25" t="s">
        <v>18</v>
      </c>
      <c r="AE19" s="27" t="s">
        <v>19</v>
      </c>
      <c r="AF19" s="7" t="s">
        <v>20</v>
      </c>
      <c r="AH19" t="s">
        <v>13</v>
      </c>
      <c r="AI19" t="s">
        <v>15</v>
      </c>
      <c r="AJ19" t="s">
        <v>14</v>
      </c>
    </row>
    <row r="20" spans="1:36" x14ac:dyDescent="0.25">
      <c r="A20" s="2">
        <v>1</v>
      </c>
      <c r="B20" s="2" t="s">
        <v>2</v>
      </c>
      <c r="C20" s="10" t="s">
        <v>23</v>
      </c>
      <c r="D20" s="10">
        <f ca="1">RANDBETWEEN(5, 100)</f>
        <v>39</v>
      </c>
      <c r="E20" s="10">
        <f ca="1">D20*$AH$33</f>
        <v>132.6</v>
      </c>
      <c r="F20" s="10" t="s">
        <v>23</v>
      </c>
      <c r="G20" s="10">
        <f ca="1">RANDBETWEEN(5, 100)</f>
        <v>84</v>
      </c>
      <c r="H20" s="10">
        <f ca="1">G20*$AI$33</f>
        <v>126</v>
      </c>
      <c r="I20" s="10" t="s">
        <v>23</v>
      </c>
      <c r="J20" s="10">
        <f ca="1">RANDBETWEEN(5, 100)</f>
        <v>48</v>
      </c>
      <c r="K20" s="11">
        <f ca="1">J20*$AJ$33</f>
        <v>139.19999999999999</v>
      </c>
      <c r="L20" s="19">
        <f ca="1">SUM(K20,H20,E20)</f>
        <v>397.79999999999995</v>
      </c>
      <c r="M20" s="10">
        <f ca="1">RANDBETWEEN(5, 100)+D20</f>
        <v>51</v>
      </c>
      <c r="N20" s="10">
        <f ca="1">M20-D20</f>
        <v>12</v>
      </c>
      <c r="O20" s="10">
        <f ca="1">N20*$AH$33</f>
        <v>40.799999999999997</v>
      </c>
      <c r="P20" s="10">
        <f ca="1">G20+RANDBETWEEN(5, 100)</f>
        <v>129</v>
      </c>
      <c r="Q20" s="10">
        <f ca="1">P20-G20</f>
        <v>45</v>
      </c>
      <c r="R20" s="10">
        <f ca="1">Q20*$AI$33</f>
        <v>67.5</v>
      </c>
      <c r="S20" s="10">
        <f ca="1">J20+RANDBETWEEN(5, 100)</f>
        <v>77</v>
      </c>
      <c r="T20" s="10">
        <f ca="1">S20-J20</f>
        <v>29</v>
      </c>
      <c r="U20" s="11">
        <f ca="1">T20*$AJ$33</f>
        <v>84.1</v>
      </c>
      <c r="V20" s="19">
        <f ca="1">SUM(U20,R20,O20)</f>
        <v>192.39999999999998</v>
      </c>
      <c r="W20" s="10">
        <f ca="1">M20+RANDBETWEEN(5,100)</f>
        <v>60</v>
      </c>
      <c r="X20" s="10">
        <f ca="1">W20-M20</f>
        <v>9</v>
      </c>
      <c r="Y20" s="10">
        <f ca="1">X20*$AH$33</f>
        <v>30.599999999999998</v>
      </c>
      <c r="Z20" s="10">
        <f ca="1">P20+RANDBETWEEN(5,100)</f>
        <v>209</v>
      </c>
      <c r="AA20" s="10">
        <f ca="1">Z20-P20</f>
        <v>80</v>
      </c>
      <c r="AB20" s="10">
        <f ca="1">AA20*$AI$33</f>
        <v>120</v>
      </c>
      <c r="AC20" s="10">
        <f ca="1">S20+RANDBETWEEN(5,100)</f>
        <v>99</v>
      </c>
      <c r="AD20" s="10">
        <f ca="1">AC20-S20</f>
        <v>22</v>
      </c>
      <c r="AE20" s="11">
        <f ca="1">AD20*$AJ$33</f>
        <v>63.8</v>
      </c>
      <c r="AF20" s="19">
        <f ca="1">SUM(AE20,AB20,Y20)</f>
        <v>214.4</v>
      </c>
      <c r="AH20">
        <f ca="1">SUM(E20,O20,Y20)</f>
        <v>203.99999999999997</v>
      </c>
      <c r="AI20">
        <f ca="1">SUM(H20,R20,AB20)</f>
        <v>313.5</v>
      </c>
      <c r="AJ20">
        <f ca="1">SUM(K20,U20,AE20)</f>
        <v>287.09999999999997</v>
      </c>
    </row>
    <row r="21" spans="1:36" x14ac:dyDescent="0.25">
      <c r="A21" s="2">
        <v>2</v>
      </c>
      <c r="B21" s="2" t="s">
        <v>3</v>
      </c>
      <c r="C21" s="10" t="s">
        <v>23</v>
      </c>
      <c r="D21" s="10">
        <f t="shared" ref="D21:D29" ca="1" si="21">RANDBETWEEN(5, 100)</f>
        <v>14</v>
      </c>
      <c r="E21" s="10">
        <f ca="1">D21*$AH$33</f>
        <v>47.6</v>
      </c>
      <c r="F21" s="10" t="s">
        <v>23</v>
      </c>
      <c r="G21" s="10">
        <f t="shared" ref="G21:G29" ca="1" si="22">RANDBETWEEN(5, 100)</f>
        <v>97</v>
      </c>
      <c r="H21" s="10">
        <f ca="1">G21*$AI$33</f>
        <v>145.5</v>
      </c>
      <c r="I21" s="10" t="s">
        <v>23</v>
      </c>
      <c r="J21" s="10">
        <f t="shared" ref="J21:J29" ca="1" si="23">RANDBETWEEN(5, 100)</f>
        <v>13</v>
      </c>
      <c r="K21" s="11">
        <f ca="1">J21*$AJ$33</f>
        <v>37.699999999999996</v>
      </c>
      <c r="L21" s="19">
        <f t="shared" ref="L21:L29" ca="1" si="24">SUM(K21,H21,E21)</f>
        <v>230.79999999999998</v>
      </c>
      <c r="M21" s="10">
        <f t="shared" ref="M21:M29" ca="1" si="25">RANDBETWEEN(5, 100)+D21</f>
        <v>45</v>
      </c>
      <c r="N21" s="10">
        <f t="shared" ref="N21:N29" ca="1" si="26">M21-D21</f>
        <v>31</v>
      </c>
      <c r="O21" s="10">
        <f ca="1">N21*$AH$33</f>
        <v>105.39999999999999</v>
      </c>
      <c r="P21" s="10">
        <f t="shared" ref="P21:P29" ca="1" si="27">G21+RANDBETWEEN(5, 100)</f>
        <v>161</v>
      </c>
      <c r="Q21" s="10">
        <f t="shared" ref="Q21:Q29" ca="1" si="28">P21-G21</f>
        <v>64</v>
      </c>
      <c r="R21" s="10">
        <f ca="1">Q21*$AI$33</f>
        <v>96</v>
      </c>
      <c r="S21" s="10">
        <f t="shared" ref="S21:S29" ca="1" si="29">J21+RANDBETWEEN(5, 100)</f>
        <v>82</v>
      </c>
      <c r="T21" s="10">
        <f t="shared" ref="T21:T29" ca="1" si="30">S21-J21</f>
        <v>69</v>
      </c>
      <c r="U21" s="11">
        <f ca="1">T21*$AJ$33</f>
        <v>200.1</v>
      </c>
      <c r="V21" s="19">
        <f t="shared" ref="V21:V29" ca="1" si="31">SUM(U21,R21,O21)</f>
        <v>401.5</v>
      </c>
      <c r="W21" s="10">
        <f t="shared" ref="W21:W29" ca="1" si="32">M21+RANDBETWEEN(5,100)</f>
        <v>131</v>
      </c>
      <c r="X21" s="10">
        <f t="shared" ref="X21:X29" ca="1" si="33">W21-M21</f>
        <v>86</v>
      </c>
      <c r="Y21" s="10">
        <f ca="1">X21*$AH$33</f>
        <v>292.39999999999998</v>
      </c>
      <c r="Z21" s="10">
        <f t="shared" ref="Z21:Z29" ca="1" si="34">P21+RANDBETWEEN(5,100)</f>
        <v>257</v>
      </c>
      <c r="AA21" s="10">
        <f t="shared" ref="AA21:AA29" ca="1" si="35">Z21-P21</f>
        <v>96</v>
      </c>
      <c r="AB21" s="10">
        <f ca="1">AA21*$AI$33</f>
        <v>144</v>
      </c>
      <c r="AC21" s="10">
        <f t="shared" ref="AC21:AC29" ca="1" si="36">S21+RANDBETWEEN(5,100)</f>
        <v>172</v>
      </c>
      <c r="AD21" s="10">
        <f t="shared" ref="AD21:AD29" ca="1" si="37">AC21-S21</f>
        <v>90</v>
      </c>
      <c r="AE21" s="11">
        <f ca="1">AD21*$AJ$33</f>
        <v>261</v>
      </c>
      <c r="AF21" s="19">
        <f t="shared" ref="AF21:AF29" ca="1" si="38">SUM(AE21,AB21,Y21)</f>
        <v>697.4</v>
      </c>
      <c r="AH21">
        <f t="shared" ref="AH21:AH29" ca="1" si="39">SUM(E21,O21,Y21)</f>
        <v>445.4</v>
      </c>
      <c r="AI21">
        <f t="shared" ref="AI21:AI29" ca="1" si="40">SUM(H21,R21,AB21)</f>
        <v>385.5</v>
      </c>
      <c r="AJ21">
        <f t="shared" ref="AJ21:AJ29" ca="1" si="41">SUM(K21,U21,AE21)</f>
        <v>498.79999999999995</v>
      </c>
    </row>
    <row r="22" spans="1:36" x14ac:dyDescent="0.25">
      <c r="A22" s="2">
        <v>3</v>
      </c>
      <c r="B22" s="2" t="s">
        <v>4</v>
      </c>
      <c r="C22" s="10" t="s">
        <v>23</v>
      </c>
      <c r="D22" s="10">
        <f t="shared" ca="1" si="21"/>
        <v>19</v>
      </c>
      <c r="E22" s="10">
        <f ca="1">D22*$AH$33</f>
        <v>64.599999999999994</v>
      </c>
      <c r="F22" s="10" t="s">
        <v>23</v>
      </c>
      <c r="G22" s="10">
        <f t="shared" ca="1" si="22"/>
        <v>7</v>
      </c>
      <c r="H22" s="10">
        <f ca="1">G22*$AI$33</f>
        <v>10.5</v>
      </c>
      <c r="I22" s="10" t="s">
        <v>23</v>
      </c>
      <c r="J22" s="10">
        <f t="shared" ca="1" si="23"/>
        <v>93</v>
      </c>
      <c r="K22" s="11">
        <f ca="1">J22*$AJ$33</f>
        <v>269.7</v>
      </c>
      <c r="L22" s="19">
        <f t="shared" ca="1" si="24"/>
        <v>344.79999999999995</v>
      </c>
      <c r="M22" s="10">
        <f t="shared" ca="1" si="25"/>
        <v>110</v>
      </c>
      <c r="N22" s="10">
        <f t="shared" ca="1" si="26"/>
        <v>91</v>
      </c>
      <c r="O22" s="10">
        <f ca="1">N22*$AH$33</f>
        <v>309.39999999999998</v>
      </c>
      <c r="P22" s="10">
        <f t="shared" ca="1" si="27"/>
        <v>84</v>
      </c>
      <c r="Q22" s="10">
        <f t="shared" ca="1" si="28"/>
        <v>77</v>
      </c>
      <c r="R22" s="10">
        <f ca="1">Q22*$AI$33</f>
        <v>115.5</v>
      </c>
      <c r="S22" s="10">
        <f t="shared" ca="1" si="29"/>
        <v>161</v>
      </c>
      <c r="T22" s="10">
        <f t="shared" ca="1" si="30"/>
        <v>68</v>
      </c>
      <c r="U22" s="11">
        <f ca="1">T22*$AJ$33</f>
        <v>197.2</v>
      </c>
      <c r="V22" s="19">
        <f t="shared" ca="1" si="31"/>
        <v>622.09999999999991</v>
      </c>
      <c r="W22" s="10">
        <f t="shared" ca="1" si="32"/>
        <v>177</v>
      </c>
      <c r="X22" s="10">
        <f t="shared" ca="1" si="33"/>
        <v>67</v>
      </c>
      <c r="Y22" s="10">
        <f ca="1">X22*$AH$33</f>
        <v>227.79999999999998</v>
      </c>
      <c r="Z22" s="10">
        <f t="shared" ca="1" si="34"/>
        <v>170</v>
      </c>
      <c r="AA22" s="10">
        <f t="shared" ca="1" si="35"/>
        <v>86</v>
      </c>
      <c r="AB22" s="10">
        <f ca="1">AA22*$AI$33</f>
        <v>129</v>
      </c>
      <c r="AC22" s="10">
        <f t="shared" ca="1" si="36"/>
        <v>222</v>
      </c>
      <c r="AD22" s="10">
        <f t="shared" ca="1" si="37"/>
        <v>61</v>
      </c>
      <c r="AE22" s="11">
        <f ca="1">AD22*$AJ$33</f>
        <v>176.9</v>
      </c>
      <c r="AF22" s="19">
        <f t="shared" ca="1" si="38"/>
        <v>533.69999999999993</v>
      </c>
      <c r="AH22">
        <f t="shared" ca="1" si="39"/>
        <v>601.79999999999995</v>
      </c>
      <c r="AI22">
        <f t="shared" ca="1" si="40"/>
        <v>255</v>
      </c>
      <c r="AJ22">
        <f t="shared" ca="1" si="41"/>
        <v>643.79999999999995</v>
      </c>
    </row>
    <row r="23" spans="1:36" x14ac:dyDescent="0.25">
      <c r="A23" s="2">
        <v>4</v>
      </c>
      <c r="B23" s="2" t="s">
        <v>5</v>
      </c>
      <c r="C23" s="10" t="s">
        <v>23</v>
      </c>
      <c r="D23" s="10">
        <f t="shared" ca="1" si="21"/>
        <v>16</v>
      </c>
      <c r="E23" s="10">
        <f ca="1">D23*$AH$33</f>
        <v>54.4</v>
      </c>
      <c r="F23" s="10" t="s">
        <v>23</v>
      </c>
      <c r="G23" s="10">
        <f t="shared" ca="1" si="22"/>
        <v>46</v>
      </c>
      <c r="H23" s="10">
        <f ca="1">G23*$AI$33</f>
        <v>69</v>
      </c>
      <c r="I23" s="10" t="s">
        <v>23</v>
      </c>
      <c r="J23" s="10">
        <f t="shared" ca="1" si="23"/>
        <v>80</v>
      </c>
      <c r="K23" s="11">
        <f ca="1">J23*$AJ$33</f>
        <v>232</v>
      </c>
      <c r="L23" s="19">
        <f t="shared" ca="1" si="24"/>
        <v>355.4</v>
      </c>
      <c r="M23" s="10">
        <f t="shared" ca="1" si="25"/>
        <v>83</v>
      </c>
      <c r="N23" s="10">
        <f t="shared" ca="1" si="26"/>
        <v>67</v>
      </c>
      <c r="O23" s="10">
        <f ca="1">N23*$AH$33</f>
        <v>227.79999999999998</v>
      </c>
      <c r="P23" s="10">
        <f t="shared" ca="1" si="27"/>
        <v>71</v>
      </c>
      <c r="Q23" s="10">
        <f t="shared" ca="1" si="28"/>
        <v>25</v>
      </c>
      <c r="R23" s="10">
        <f ca="1">Q23*$AI$33</f>
        <v>37.5</v>
      </c>
      <c r="S23" s="10">
        <f t="shared" ca="1" si="29"/>
        <v>96</v>
      </c>
      <c r="T23" s="10">
        <f t="shared" ca="1" si="30"/>
        <v>16</v>
      </c>
      <c r="U23" s="11">
        <f ca="1">T23*$AJ$33</f>
        <v>46.4</v>
      </c>
      <c r="V23" s="19">
        <f t="shared" ca="1" si="31"/>
        <v>311.7</v>
      </c>
      <c r="W23" s="10">
        <f t="shared" ca="1" si="32"/>
        <v>151</v>
      </c>
      <c r="X23" s="10">
        <f t="shared" ca="1" si="33"/>
        <v>68</v>
      </c>
      <c r="Y23" s="10">
        <f ca="1">X23*$AH$33</f>
        <v>231.2</v>
      </c>
      <c r="Z23" s="10">
        <f t="shared" ca="1" si="34"/>
        <v>105</v>
      </c>
      <c r="AA23" s="10">
        <f t="shared" ca="1" si="35"/>
        <v>34</v>
      </c>
      <c r="AB23" s="10">
        <f ca="1">AA23*$AI$33</f>
        <v>51</v>
      </c>
      <c r="AC23" s="10">
        <f t="shared" ca="1" si="36"/>
        <v>147</v>
      </c>
      <c r="AD23" s="10">
        <f t="shared" ca="1" si="37"/>
        <v>51</v>
      </c>
      <c r="AE23" s="11">
        <f ca="1">AD23*$AJ$33</f>
        <v>147.9</v>
      </c>
      <c r="AF23" s="19">
        <f t="shared" ca="1" si="38"/>
        <v>430.1</v>
      </c>
      <c r="AH23">
        <f t="shared" ca="1" si="39"/>
        <v>513.4</v>
      </c>
      <c r="AI23">
        <f t="shared" ca="1" si="40"/>
        <v>157.5</v>
      </c>
      <c r="AJ23">
        <f t="shared" ca="1" si="41"/>
        <v>426.29999999999995</v>
      </c>
    </row>
    <row r="24" spans="1:36" x14ac:dyDescent="0.25">
      <c r="A24" s="2">
        <v>5</v>
      </c>
      <c r="B24" s="2" t="s">
        <v>6</v>
      </c>
      <c r="C24" s="10" t="s">
        <v>23</v>
      </c>
      <c r="D24" s="10">
        <f t="shared" ca="1" si="21"/>
        <v>54</v>
      </c>
      <c r="E24" s="10">
        <f ca="1">D24*$AH$33</f>
        <v>183.6</v>
      </c>
      <c r="F24" s="10" t="s">
        <v>23</v>
      </c>
      <c r="G24" s="10">
        <f t="shared" ca="1" si="22"/>
        <v>31</v>
      </c>
      <c r="H24" s="10">
        <f ca="1">G24*$AI$33</f>
        <v>46.5</v>
      </c>
      <c r="I24" s="10" t="s">
        <v>23</v>
      </c>
      <c r="J24" s="10">
        <f t="shared" ca="1" si="23"/>
        <v>52</v>
      </c>
      <c r="K24" s="11">
        <f ca="1">J24*$AJ$33</f>
        <v>150.79999999999998</v>
      </c>
      <c r="L24" s="19">
        <f t="shared" ca="1" si="24"/>
        <v>380.9</v>
      </c>
      <c r="M24" s="10">
        <f t="shared" ca="1" si="25"/>
        <v>72</v>
      </c>
      <c r="N24" s="10">
        <f t="shared" ca="1" si="26"/>
        <v>18</v>
      </c>
      <c r="O24" s="10">
        <f ca="1">N24*$AH$33</f>
        <v>61.199999999999996</v>
      </c>
      <c r="P24" s="10">
        <f t="shared" ca="1" si="27"/>
        <v>96</v>
      </c>
      <c r="Q24" s="10">
        <f t="shared" ca="1" si="28"/>
        <v>65</v>
      </c>
      <c r="R24" s="10">
        <f ca="1">Q24*$AI$33</f>
        <v>97.5</v>
      </c>
      <c r="S24" s="10">
        <f t="shared" ca="1" si="29"/>
        <v>150</v>
      </c>
      <c r="T24" s="10">
        <f t="shared" ca="1" si="30"/>
        <v>98</v>
      </c>
      <c r="U24" s="11">
        <f ca="1">T24*$AJ$33</f>
        <v>284.2</v>
      </c>
      <c r="V24" s="19">
        <f t="shared" ca="1" si="31"/>
        <v>442.9</v>
      </c>
      <c r="W24" s="10">
        <f t="shared" ca="1" si="32"/>
        <v>143</v>
      </c>
      <c r="X24" s="10">
        <f t="shared" ca="1" si="33"/>
        <v>71</v>
      </c>
      <c r="Y24" s="10">
        <f ca="1">X24*$AH$33</f>
        <v>241.4</v>
      </c>
      <c r="Z24" s="10">
        <f t="shared" ca="1" si="34"/>
        <v>162</v>
      </c>
      <c r="AA24" s="10">
        <f t="shared" ca="1" si="35"/>
        <v>66</v>
      </c>
      <c r="AB24" s="10">
        <f ca="1">AA24*$AI$33</f>
        <v>99</v>
      </c>
      <c r="AC24" s="10">
        <f t="shared" ca="1" si="36"/>
        <v>249</v>
      </c>
      <c r="AD24" s="10">
        <f t="shared" ca="1" si="37"/>
        <v>99</v>
      </c>
      <c r="AE24" s="11">
        <f ca="1">AD24*$AJ$33</f>
        <v>287.09999999999997</v>
      </c>
      <c r="AF24" s="19">
        <f t="shared" ca="1" si="38"/>
        <v>627.5</v>
      </c>
      <c r="AH24">
        <f t="shared" ca="1" si="39"/>
        <v>486.2</v>
      </c>
      <c r="AI24">
        <f t="shared" ca="1" si="40"/>
        <v>243</v>
      </c>
      <c r="AJ24">
        <f t="shared" ca="1" si="41"/>
        <v>722.09999999999991</v>
      </c>
    </row>
    <row r="25" spans="1:36" x14ac:dyDescent="0.25">
      <c r="A25" s="2">
        <v>6</v>
      </c>
      <c r="B25" s="2" t="s">
        <v>7</v>
      </c>
      <c r="C25" s="10" t="s">
        <v>23</v>
      </c>
      <c r="D25" s="10">
        <f t="shared" ca="1" si="21"/>
        <v>56</v>
      </c>
      <c r="E25" s="10">
        <f ca="1">D25*$AH$33</f>
        <v>190.4</v>
      </c>
      <c r="F25" s="10" t="s">
        <v>23</v>
      </c>
      <c r="G25" s="10">
        <f t="shared" ca="1" si="22"/>
        <v>53</v>
      </c>
      <c r="H25" s="10">
        <f ca="1">G25*$AI$33</f>
        <v>79.5</v>
      </c>
      <c r="I25" s="10" t="s">
        <v>23</v>
      </c>
      <c r="J25" s="10">
        <f t="shared" ca="1" si="23"/>
        <v>54</v>
      </c>
      <c r="K25" s="11">
        <f ca="1">J25*$AJ$33</f>
        <v>156.6</v>
      </c>
      <c r="L25" s="19">
        <f t="shared" ca="1" si="24"/>
        <v>426.5</v>
      </c>
      <c r="M25" s="10">
        <f t="shared" ca="1" si="25"/>
        <v>87</v>
      </c>
      <c r="N25" s="10">
        <f t="shared" ca="1" si="26"/>
        <v>31</v>
      </c>
      <c r="O25" s="10">
        <f ca="1">N25*$AH$33</f>
        <v>105.39999999999999</v>
      </c>
      <c r="P25" s="10">
        <f t="shared" ca="1" si="27"/>
        <v>77</v>
      </c>
      <c r="Q25" s="10">
        <f t="shared" ca="1" si="28"/>
        <v>24</v>
      </c>
      <c r="R25" s="10">
        <f ca="1">Q25*$AI$33</f>
        <v>36</v>
      </c>
      <c r="S25" s="10">
        <f t="shared" ca="1" si="29"/>
        <v>74</v>
      </c>
      <c r="T25" s="10">
        <f t="shared" ca="1" si="30"/>
        <v>20</v>
      </c>
      <c r="U25" s="11">
        <f ca="1">T25*$AJ$33</f>
        <v>58</v>
      </c>
      <c r="V25" s="19">
        <f t="shared" ca="1" si="31"/>
        <v>199.39999999999998</v>
      </c>
      <c r="W25" s="10">
        <f t="shared" ca="1" si="32"/>
        <v>169</v>
      </c>
      <c r="X25" s="10">
        <f t="shared" ca="1" si="33"/>
        <v>82</v>
      </c>
      <c r="Y25" s="10">
        <f ca="1">X25*$AH$33</f>
        <v>278.8</v>
      </c>
      <c r="Z25" s="10">
        <f t="shared" ca="1" si="34"/>
        <v>155</v>
      </c>
      <c r="AA25" s="10">
        <f t="shared" ca="1" si="35"/>
        <v>78</v>
      </c>
      <c r="AB25" s="10">
        <f ca="1">AA25*$AI$33</f>
        <v>117</v>
      </c>
      <c r="AC25" s="10">
        <f t="shared" ca="1" si="36"/>
        <v>140</v>
      </c>
      <c r="AD25" s="10">
        <f t="shared" ca="1" si="37"/>
        <v>66</v>
      </c>
      <c r="AE25" s="11">
        <f ca="1">AD25*$AJ$33</f>
        <v>191.4</v>
      </c>
      <c r="AF25" s="19">
        <f t="shared" ca="1" si="38"/>
        <v>587.20000000000005</v>
      </c>
      <c r="AH25">
        <f t="shared" ca="1" si="39"/>
        <v>574.6</v>
      </c>
      <c r="AI25">
        <f t="shared" ca="1" si="40"/>
        <v>232.5</v>
      </c>
      <c r="AJ25">
        <f t="shared" ca="1" si="41"/>
        <v>406</v>
      </c>
    </row>
    <row r="26" spans="1:36" x14ac:dyDescent="0.25">
      <c r="A26" s="2">
        <v>7</v>
      </c>
      <c r="B26" s="2" t="s">
        <v>8</v>
      </c>
      <c r="C26" s="10" t="s">
        <v>23</v>
      </c>
      <c r="D26" s="10">
        <f t="shared" ca="1" si="21"/>
        <v>42</v>
      </c>
      <c r="E26" s="10">
        <f ca="1">D26*$AH$33</f>
        <v>142.79999999999998</v>
      </c>
      <c r="F26" s="10" t="s">
        <v>23</v>
      </c>
      <c r="G26" s="10">
        <f t="shared" ca="1" si="22"/>
        <v>81</v>
      </c>
      <c r="H26" s="10">
        <f ca="1">G26*$AI$33</f>
        <v>121.5</v>
      </c>
      <c r="I26" s="10" t="s">
        <v>23</v>
      </c>
      <c r="J26" s="10">
        <f t="shared" ca="1" si="23"/>
        <v>65</v>
      </c>
      <c r="K26" s="11">
        <f ca="1">J26*$AJ$33</f>
        <v>188.5</v>
      </c>
      <c r="L26" s="19">
        <f t="shared" ca="1" si="24"/>
        <v>452.79999999999995</v>
      </c>
      <c r="M26" s="10">
        <f t="shared" ca="1" si="25"/>
        <v>62</v>
      </c>
      <c r="N26" s="10">
        <f t="shared" ca="1" si="26"/>
        <v>20</v>
      </c>
      <c r="O26" s="10">
        <f ca="1">N26*$AH$33</f>
        <v>68</v>
      </c>
      <c r="P26" s="10">
        <f t="shared" ca="1" si="27"/>
        <v>159</v>
      </c>
      <c r="Q26" s="10">
        <f t="shared" ca="1" si="28"/>
        <v>78</v>
      </c>
      <c r="R26" s="10">
        <f ca="1">Q26*$AI$33</f>
        <v>117</v>
      </c>
      <c r="S26" s="10">
        <f t="shared" ca="1" si="29"/>
        <v>165</v>
      </c>
      <c r="T26" s="10">
        <f t="shared" ca="1" si="30"/>
        <v>100</v>
      </c>
      <c r="U26" s="11">
        <f ca="1">T26*$AJ$33</f>
        <v>290</v>
      </c>
      <c r="V26" s="19">
        <f t="shared" ca="1" si="31"/>
        <v>475</v>
      </c>
      <c r="W26" s="10">
        <f t="shared" ca="1" si="32"/>
        <v>67</v>
      </c>
      <c r="X26" s="10">
        <f t="shared" ca="1" si="33"/>
        <v>5</v>
      </c>
      <c r="Y26" s="10">
        <f ca="1">X26*$AH$33</f>
        <v>17</v>
      </c>
      <c r="Z26" s="10">
        <f t="shared" ca="1" si="34"/>
        <v>199</v>
      </c>
      <c r="AA26" s="10">
        <f t="shared" ca="1" si="35"/>
        <v>40</v>
      </c>
      <c r="AB26" s="10">
        <f ca="1">AA26*$AI$33</f>
        <v>60</v>
      </c>
      <c r="AC26" s="10">
        <f t="shared" ca="1" si="36"/>
        <v>198</v>
      </c>
      <c r="AD26" s="10">
        <f t="shared" ca="1" si="37"/>
        <v>33</v>
      </c>
      <c r="AE26" s="11">
        <f ca="1">AD26*$AJ$33</f>
        <v>95.7</v>
      </c>
      <c r="AF26" s="19">
        <f t="shared" ca="1" si="38"/>
        <v>172.7</v>
      </c>
      <c r="AH26">
        <f t="shared" ca="1" si="39"/>
        <v>227.79999999999998</v>
      </c>
      <c r="AI26">
        <f t="shared" ca="1" si="40"/>
        <v>298.5</v>
      </c>
      <c r="AJ26">
        <f t="shared" ca="1" si="41"/>
        <v>574.20000000000005</v>
      </c>
    </row>
    <row r="27" spans="1:36" x14ac:dyDescent="0.25">
      <c r="A27" s="2">
        <v>8</v>
      </c>
      <c r="B27" s="2" t="s">
        <v>9</v>
      </c>
      <c r="C27" s="10" t="s">
        <v>23</v>
      </c>
      <c r="D27" s="10">
        <f t="shared" ca="1" si="21"/>
        <v>52</v>
      </c>
      <c r="E27" s="10">
        <f ca="1">D27*$AH$33</f>
        <v>176.79999999999998</v>
      </c>
      <c r="F27" s="10" t="s">
        <v>23</v>
      </c>
      <c r="G27" s="10">
        <f t="shared" ca="1" si="22"/>
        <v>34</v>
      </c>
      <c r="H27" s="10">
        <f ca="1">G27*$AI$33</f>
        <v>51</v>
      </c>
      <c r="I27" s="10" t="s">
        <v>23</v>
      </c>
      <c r="J27" s="10">
        <f t="shared" ca="1" si="23"/>
        <v>74</v>
      </c>
      <c r="K27" s="11">
        <f ca="1">J27*$AJ$33</f>
        <v>214.6</v>
      </c>
      <c r="L27" s="19">
        <f t="shared" ca="1" si="24"/>
        <v>442.4</v>
      </c>
      <c r="M27" s="10">
        <f t="shared" ca="1" si="25"/>
        <v>139</v>
      </c>
      <c r="N27" s="10">
        <f t="shared" ca="1" si="26"/>
        <v>87</v>
      </c>
      <c r="O27" s="10">
        <f ca="1">N27*$AH$33</f>
        <v>295.8</v>
      </c>
      <c r="P27" s="10">
        <f t="shared" ca="1" si="27"/>
        <v>45</v>
      </c>
      <c r="Q27" s="10">
        <f t="shared" ca="1" si="28"/>
        <v>11</v>
      </c>
      <c r="R27" s="10">
        <f ca="1">Q27*$AI$33</f>
        <v>16.5</v>
      </c>
      <c r="S27" s="10">
        <f t="shared" ca="1" si="29"/>
        <v>99</v>
      </c>
      <c r="T27" s="10">
        <f t="shared" ca="1" si="30"/>
        <v>25</v>
      </c>
      <c r="U27" s="11">
        <f ca="1">T27*$AJ$33</f>
        <v>72.5</v>
      </c>
      <c r="V27" s="19">
        <f t="shared" ca="1" si="31"/>
        <v>384.8</v>
      </c>
      <c r="W27" s="10">
        <f t="shared" ca="1" si="32"/>
        <v>212</v>
      </c>
      <c r="X27" s="10">
        <f t="shared" ca="1" si="33"/>
        <v>73</v>
      </c>
      <c r="Y27" s="10">
        <f ca="1">X27*$AH$33</f>
        <v>248.2</v>
      </c>
      <c r="Z27" s="10">
        <f t="shared" ca="1" si="34"/>
        <v>135</v>
      </c>
      <c r="AA27" s="10">
        <f t="shared" ca="1" si="35"/>
        <v>90</v>
      </c>
      <c r="AB27" s="10">
        <f ca="1">AA27*$AI$33</f>
        <v>135</v>
      </c>
      <c r="AC27" s="10">
        <f t="shared" ca="1" si="36"/>
        <v>129</v>
      </c>
      <c r="AD27" s="10">
        <f t="shared" ca="1" si="37"/>
        <v>30</v>
      </c>
      <c r="AE27" s="11">
        <f ca="1">AD27*$AJ$33</f>
        <v>87</v>
      </c>
      <c r="AF27" s="19">
        <f t="shared" ca="1" si="38"/>
        <v>470.2</v>
      </c>
      <c r="AH27">
        <f t="shared" ca="1" si="39"/>
        <v>720.8</v>
      </c>
      <c r="AI27">
        <f t="shared" ca="1" si="40"/>
        <v>202.5</v>
      </c>
      <c r="AJ27">
        <f t="shared" ca="1" si="41"/>
        <v>374.1</v>
      </c>
    </row>
    <row r="28" spans="1:36" x14ac:dyDescent="0.25">
      <c r="A28" s="2">
        <v>9</v>
      </c>
      <c r="B28" s="2" t="s">
        <v>10</v>
      </c>
      <c r="C28" s="10" t="s">
        <v>23</v>
      </c>
      <c r="D28" s="10">
        <f t="shared" ca="1" si="21"/>
        <v>36</v>
      </c>
      <c r="E28" s="10">
        <f ca="1">D28*$AH$33</f>
        <v>122.39999999999999</v>
      </c>
      <c r="F28" s="10" t="s">
        <v>23</v>
      </c>
      <c r="G28" s="10">
        <f t="shared" ca="1" si="22"/>
        <v>91</v>
      </c>
      <c r="H28" s="10">
        <f ca="1">G28*$AI$33</f>
        <v>136.5</v>
      </c>
      <c r="I28" s="10" t="s">
        <v>23</v>
      </c>
      <c r="J28" s="10">
        <f t="shared" ca="1" si="23"/>
        <v>55</v>
      </c>
      <c r="K28" s="11">
        <f ca="1">J28*$AJ$33</f>
        <v>159.5</v>
      </c>
      <c r="L28" s="19">
        <f t="shared" ca="1" si="24"/>
        <v>418.4</v>
      </c>
      <c r="M28" s="10">
        <f t="shared" ca="1" si="25"/>
        <v>122</v>
      </c>
      <c r="N28" s="10">
        <f t="shared" ca="1" si="26"/>
        <v>86</v>
      </c>
      <c r="O28" s="10">
        <f ca="1">N28*$AH$33</f>
        <v>292.39999999999998</v>
      </c>
      <c r="P28" s="10">
        <f t="shared" ca="1" si="27"/>
        <v>187</v>
      </c>
      <c r="Q28" s="10">
        <f t="shared" ca="1" si="28"/>
        <v>96</v>
      </c>
      <c r="R28" s="10">
        <f ca="1">Q28*$AI$33</f>
        <v>144</v>
      </c>
      <c r="S28" s="10">
        <f t="shared" ca="1" si="29"/>
        <v>108</v>
      </c>
      <c r="T28" s="10">
        <f t="shared" ca="1" si="30"/>
        <v>53</v>
      </c>
      <c r="U28" s="11">
        <f ca="1">T28*$AJ$33</f>
        <v>153.69999999999999</v>
      </c>
      <c r="V28" s="19">
        <f t="shared" ca="1" si="31"/>
        <v>590.09999999999991</v>
      </c>
      <c r="W28" s="10">
        <f t="shared" ca="1" si="32"/>
        <v>129</v>
      </c>
      <c r="X28" s="10">
        <f t="shared" ca="1" si="33"/>
        <v>7</v>
      </c>
      <c r="Y28" s="10">
        <f ca="1">X28*$AH$33</f>
        <v>23.8</v>
      </c>
      <c r="Z28" s="10">
        <f t="shared" ca="1" si="34"/>
        <v>286</v>
      </c>
      <c r="AA28" s="10">
        <f t="shared" ca="1" si="35"/>
        <v>99</v>
      </c>
      <c r="AB28" s="10">
        <f ca="1">AA28*$AI$33</f>
        <v>148.5</v>
      </c>
      <c r="AC28" s="10">
        <f t="shared" ca="1" si="36"/>
        <v>157</v>
      </c>
      <c r="AD28" s="10">
        <f t="shared" ca="1" si="37"/>
        <v>49</v>
      </c>
      <c r="AE28" s="11">
        <f ca="1">AD28*$AJ$33</f>
        <v>142.1</v>
      </c>
      <c r="AF28" s="19">
        <f t="shared" ca="1" si="38"/>
        <v>314.40000000000003</v>
      </c>
      <c r="AH28">
        <f t="shared" ca="1" si="39"/>
        <v>438.59999999999997</v>
      </c>
      <c r="AI28">
        <f t="shared" ca="1" si="40"/>
        <v>429</v>
      </c>
      <c r="AJ28">
        <f t="shared" ca="1" si="41"/>
        <v>455.29999999999995</v>
      </c>
    </row>
    <row r="29" spans="1:36" ht="15.75" thickBot="1" x14ac:dyDescent="0.3">
      <c r="A29" s="2">
        <v>10</v>
      </c>
      <c r="B29" s="2" t="s">
        <v>11</v>
      </c>
      <c r="C29" s="10" t="s">
        <v>23</v>
      </c>
      <c r="D29" s="10">
        <f t="shared" ca="1" si="21"/>
        <v>41</v>
      </c>
      <c r="E29" s="10">
        <f ca="1">D29*$AH$33</f>
        <v>139.4</v>
      </c>
      <c r="F29" s="10" t="s">
        <v>23</v>
      </c>
      <c r="G29" s="10">
        <f t="shared" ca="1" si="22"/>
        <v>69</v>
      </c>
      <c r="H29" s="10">
        <f ca="1">G29*$AI$33</f>
        <v>103.5</v>
      </c>
      <c r="I29" s="10" t="s">
        <v>23</v>
      </c>
      <c r="J29" s="10">
        <f t="shared" ca="1" si="23"/>
        <v>27</v>
      </c>
      <c r="K29" s="11">
        <f ca="1">J29*$AJ$33</f>
        <v>78.3</v>
      </c>
      <c r="L29" s="20">
        <f t="shared" ca="1" si="24"/>
        <v>321.20000000000005</v>
      </c>
      <c r="M29" s="10">
        <f t="shared" ca="1" si="25"/>
        <v>91</v>
      </c>
      <c r="N29" s="10">
        <f t="shared" ca="1" si="26"/>
        <v>50</v>
      </c>
      <c r="O29" s="10">
        <f ca="1">N29*$AH$33</f>
        <v>170</v>
      </c>
      <c r="P29" s="10">
        <f t="shared" ca="1" si="27"/>
        <v>100</v>
      </c>
      <c r="Q29" s="10">
        <f t="shared" ca="1" si="28"/>
        <v>31</v>
      </c>
      <c r="R29" s="10">
        <f ca="1">Q29*$AI$33</f>
        <v>46.5</v>
      </c>
      <c r="S29" s="10">
        <f t="shared" ca="1" si="29"/>
        <v>123</v>
      </c>
      <c r="T29" s="10">
        <f t="shared" ca="1" si="30"/>
        <v>96</v>
      </c>
      <c r="U29" s="11">
        <f ca="1">T29*$AJ$33</f>
        <v>278.39999999999998</v>
      </c>
      <c r="V29" s="20">
        <f t="shared" ca="1" si="31"/>
        <v>494.9</v>
      </c>
      <c r="W29" s="10">
        <f t="shared" ca="1" si="32"/>
        <v>172</v>
      </c>
      <c r="X29" s="10">
        <f t="shared" ca="1" si="33"/>
        <v>81</v>
      </c>
      <c r="Y29" s="10">
        <f ca="1">X29*$AH$33</f>
        <v>275.39999999999998</v>
      </c>
      <c r="Z29" s="10">
        <f t="shared" ca="1" si="34"/>
        <v>175</v>
      </c>
      <c r="AA29" s="10">
        <f t="shared" ca="1" si="35"/>
        <v>75</v>
      </c>
      <c r="AB29" s="10">
        <f ca="1">AA29*$AI$33</f>
        <v>112.5</v>
      </c>
      <c r="AC29" s="10">
        <f t="shared" ca="1" si="36"/>
        <v>151</v>
      </c>
      <c r="AD29" s="10">
        <f t="shared" ca="1" si="37"/>
        <v>28</v>
      </c>
      <c r="AE29" s="11">
        <f ca="1">AD29*$AJ$33</f>
        <v>81.2</v>
      </c>
      <c r="AF29" s="20">
        <f t="shared" ca="1" si="38"/>
        <v>469.09999999999997</v>
      </c>
      <c r="AH29">
        <f t="shared" ca="1" si="39"/>
        <v>584.79999999999995</v>
      </c>
      <c r="AI29">
        <f t="shared" ca="1" si="40"/>
        <v>262.5</v>
      </c>
      <c r="AJ29">
        <f t="shared" ca="1" si="41"/>
        <v>437.9</v>
      </c>
    </row>
    <row r="31" spans="1:36" x14ac:dyDescent="0.25">
      <c r="AH31" s="23" t="s">
        <v>24</v>
      </c>
      <c r="AI31" s="23"/>
      <c r="AJ31" s="23"/>
    </row>
    <row r="32" spans="1:36" x14ac:dyDescent="0.25">
      <c r="AH32" s="10" t="s">
        <v>13</v>
      </c>
      <c r="AI32" s="10" t="s">
        <v>15</v>
      </c>
      <c r="AJ32" s="10" t="s">
        <v>14</v>
      </c>
    </row>
    <row r="33" spans="34:36" x14ac:dyDescent="0.25">
      <c r="AH33" s="5">
        <v>3.4</v>
      </c>
      <c r="AI33" s="5">
        <v>1.5</v>
      </c>
      <c r="AJ33" s="5">
        <v>2.9</v>
      </c>
    </row>
  </sheetData>
  <mergeCells count="33">
    <mergeCell ref="P18:R18"/>
    <mergeCell ref="S18:U18"/>
    <mergeCell ref="W18:Y18"/>
    <mergeCell ref="Z18:AB18"/>
    <mergeCell ref="AC18:AE18"/>
    <mergeCell ref="A1:AF1"/>
    <mergeCell ref="A16:AF16"/>
    <mergeCell ref="A18:A19"/>
    <mergeCell ref="B18:B19"/>
    <mergeCell ref="C18:E18"/>
    <mergeCell ref="F18:H18"/>
    <mergeCell ref="I18:K18"/>
    <mergeCell ref="M18:O18"/>
    <mergeCell ref="W2:AE2"/>
    <mergeCell ref="W3:Y3"/>
    <mergeCell ref="Z3:AB3"/>
    <mergeCell ref="AC3:AE3"/>
    <mergeCell ref="AH31:AJ31"/>
    <mergeCell ref="C17:K17"/>
    <mergeCell ref="M17:U17"/>
    <mergeCell ref="W17:AE17"/>
    <mergeCell ref="AH3:AJ3"/>
    <mergeCell ref="AH18:AJ18"/>
    <mergeCell ref="C2:K2"/>
    <mergeCell ref="M2:U2"/>
    <mergeCell ref="M3:O3"/>
    <mergeCell ref="P3:R3"/>
    <mergeCell ref="S3:U3"/>
    <mergeCell ref="B3:B4"/>
    <mergeCell ref="A3:A4"/>
    <mergeCell ref="C3:E3"/>
    <mergeCell ref="F3:H3"/>
    <mergeCell ref="I3:K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FD33-11F0-45F4-8DC4-63749D71F36E}">
  <dimension ref="A1:AJ33"/>
  <sheetViews>
    <sheetView zoomScale="60" zoomScaleNormal="60" workbookViewId="0">
      <selection activeCell="AH5" sqref="AH5:AJ14"/>
    </sheetView>
  </sheetViews>
  <sheetFormatPr defaultRowHeight="15" outlineLevelCol="1" x14ac:dyDescent="0.25"/>
  <cols>
    <col min="3" max="11" width="9.140625" hidden="1" customWidth="1" outlineLevel="1"/>
    <col min="12" max="12" width="9" bestFit="1" customWidth="1" collapsed="1"/>
    <col min="13" max="21" width="9.140625" hidden="1" customWidth="1" outlineLevel="1"/>
    <col min="22" max="22" width="9.140625" collapsed="1"/>
    <col min="23" max="31" width="9.140625" hidden="1" customWidth="1" outlineLevel="1"/>
    <col min="32" max="32" width="8.42578125" bestFit="1" customWidth="1" collapsed="1"/>
  </cols>
  <sheetData>
    <row r="1" spans="1:36" ht="47.25" thickBot="1" x14ac:dyDescent="0.3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6" ht="15.75" thickBot="1" x14ac:dyDescent="0.3">
      <c r="A2" s="2"/>
      <c r="B2" s="2"/>
      <c r="C2" s="14" t="s">
        <v>16</v>
      </c>
      <c r="D2" s="15"/>
      <c r="E2" s="15"/>
      <c r="F2" s="15"/>
      <c r="G2" s="15"/>
      <c r="H2" s="15"/>
      <c r="I2" s="15"/>
      <c r="J2" s="15"/>
      <c r="K2" s="16"/>
      <c r="L2" s="2"/>
      <c r="M2" s="14" t="s">
        <v>16</v>
      </c>
      <c r="N2" s="15"/>
      <c r="O2" s="15"/>
      <c r="P2" s="15"/>
      <c r="Q2" s="15"/>
      <c r="R2" s="15"/>
      <c r="S2" s="15"/>
      <c r="T2" s="15"/>
      <c r="U2" s="16"/>
      <c r="V2" s="2"/>
      <c r="W2" s="14" t="s">
        <v>16</v>
      </c>
      <c r="X2" s="15"/>
      <c r="Y2" s="15"/>
      <c r="Z2" s="15"/>
      <c r="AA2" s="15"/>
      <c r="AB2" s="15"/>
      <c r="AC2" s="15"/>
      <c r="AD2" s="15"/>
      <c r="AE2" s="16"/>
      <c r="AF2" s="2"/>
    </row>
    <row r="3" spans="1:36" x14ac:dyDescent="0.25">
      <c r="A3" s="3" t="s">
        <v>0</v>
      </c>
      <c r="B3" s="4" t="s">
        <v>1</v>
      </c>
      <c r="C3" s="12" t="s">
        <v>13</v>
      </c>
      <c r="D3" s="12"/>
      <c r="E3" s="12"/>
      <c r="F3" s="12" t="s">
        <v>15</v>
      </c>
      <c r="G3" s="12"/>
      <c r="H3" s="12"/>
      <c r="I3" s="12" t="s">
        <v>14</v>
      </c>
      <c r="J3" s="12"/>
      <c r="K3" s="13"/>
      <c r="L3" s="17" t="s">
        <v>28</v>
      </c>
      <c r="M3" s="12" t="s">
        <v>13</v>
      </c>
      <c r="N3" s="12"/>
      <c r="O3" s="12"/>
      <c r="P3" s="12" t="s">
        <v>15</v>
      </c>
      <c r="Q3" s="12"/>
      <c r="R3" s="12"/>
      <c r="S3" s="12" t="s">
        <v>14</v>
      </c>
      <c r="T3" s="12"/>
      <c r="U3" s="13"/>
      <c r="V3" s="18" t="s">
        <v>29</v>
      </c>
      <c r="W3" s="12" t="s">
        <v>13</v>
      </c>
      <c r="X3" s="12"/>
      <c r="Y3" s="12"/>
      <c r="Z3" s="12" t="s">
        <v>15</v>
      </c>
      <c r="AA3" s="12"/>
      <c r="AB3" s="12"/>
      <c r="AC3" s="12" t="s">
        <v>14</v>
      </c>
      <c r="AD3" s="12"/>
      <c r="AE3" s="13"/>
      <c r="AF3" s="17" t="s">
        <v>30</v>
      </c>
      <c r="AH3" s="1" t="s">
        <v>41</v>
      </c>
      <c r="AI3" s="1"/>
      <c r="AJ3" s="1"/>
    </row>
    <row r="4" spans="1:36" ht="45" x14ac:dyDescent="0.25">
      <c r="A4" s="3"/>
      <c r="B4" s="4"/>
      <c r="C4" s="24" t="s">
        <v>17</v>
      </c>
      <c r="D4" s="25" t="s">
        <v>18</v>
      </c>
      <c r="E4" s="26" t="s">
        <v>19</v>
      </c>
      <c r="F4" s="24" t="s">
        <v>17</v>
      </c>
      <c r="G4" s="25" t="s">
        <v>18</v>
      </c>
      <c r="H4" s="26" t="s">
        <v>19</v>
      </c>
      <c r="I4" s="24" t="s">
        <v>17</v>
      </c>
      <c r="J4" s="25" t="s">
        <v>18</v>
      </c>
      <c r="K4" s="27" t="s">
        <v>19</v>
      </c>
      <c r="L4" s="7" t="s">
        <v>20</v>
      </c>
      <c r="M4" s="24" t="s">
        <v>25</v>
      </c>
      <c r="N4" s="25" t="s">
        <v>18</v>
      </c>
      <c r="O4" s="26" t="s">
        <v>19</v>
      </c>
      <c r="P4" s="24" t="s">
        <v>25</v>
      </c>
      <c r="Q4" s="25" t="s">
        <v>18</v>
      </c>
      <c r="R4" s="26" t="s">
        <v>19</v>
      </c>
      <c r="S4" s="24" t="s">
        <v>25</v>
      </c>
      <c r="T4" s="25" t="s">
        <v>18</v>
      </c>
      <c r="U4" s="27" t="s">
        <v>19</v>
      </c>
      <c r="V4" s="7" t="s">
        <v>20</v>
      </c>
      <c r="W4" s="24" t="s">
        <v>25</v>
      </c>
      <c r="X4" s="25" t="s">
        <v>18</v>
      </c>
      <c r="Y4" s="26" t="s">
        <v>19</v>
      </c>
      <c r="Z4" s="24" t="s">
        <v>25</v>
      </c>
      <c r="AA4" s="25" t="s">
        <v>18</v>
      </c>
      <c r="AB4" s="26" t="s">
        <v>19</v>
      </c>
      <c r="AC4" s="24" t="s">
        <v>25</v>
      </c>
      <c r="AD4" s="25" t="s">
        <v>18</v>
      </c>
      <c r="AE4" s="27" t="s">
        <v>19</v>
      </c>
      <c r="AF4" s="7" t="s">
        <v>20</v>
      </c>
      <c r="AH4" t="s">
        <v>13</v>
      </c>
      <c r="AI4" t="s">
        <v>15</v>
      </c>
      <c r="AJ4" t="s">
        <v>14</v>
      </c>
    </row>
    <row r="5" spans="1:36" x14ac:dyDescent="0.25">
      <c r="A5" s="2">
        <v>1</v>
      </c>
      <c r="B5" s="2" t="s">
        <v>2</v>
      </c>
      <c r="C5" s="10">
        <f ca="1">'I კვარტალი'!W5+RANDBETWEEN(5,100)</f>
        <v>197</v>
      </c>
      <c r="D5" s="10">
        <f ca="1">C5-'I კვარტალი'!W5</f>
        <v>39</v>
      </c>
      <c r="E5" s="10">
        <f ca="1">D5*$AH$33</f>
        <v>132.6</v>
      </c>
      <c r="F5" s="10">
        <f ca="1">'I კვარტალი'!Z5+RANDBETWEEN(5,100)</f>
        <v>302</v>
      </c>
      <c r="G5" s="10">
        <f ca="1">F5-'I კვარტალი'!Z5</f>
        <v>86</v>
      </c>
      <c r="H5" s="10">
        <f ca="1">G5*$AI$33</f>
        <v>129</v>
      </c>
      <c r="I5" s="10">
        <f ca="1">'I კვარტალი'!AC5+RANDBETWEEN(5,100)</f>
        <v>130</v>
      </c>
      <c r="J5" s="10">
        <f ca="1">I5-'I კვარტალი'!AC5</f>
        <v>15</v>
      </c>
      <c r="K5" s="11">
        <f ca="1">J5*$AJ$33</f>
        <v>43.5</v>
      </c>
      <c r="L5" s="19">
        <f ca="1">SUM(K5,H5,E5)</f>
        <v>305.10000000000002</v>
      </c>
      <c r="M5" s="10">
        <f ca="1">RANDBETWEEN(5, 100)+C5</f>
        <v>208</v>
      </c>
      <c r="N5" s="10">
        <f ca="1">M5-C5</f>
        <v>11</v>
      </c>
      <c r="O5" s="10">
        <f ca="1">N5*$AH$33</f>
        <v>37.4</v>
      </c>
      <c r="P5" s="10">
        <f ca="1">F5+RANDBETWEEN(5, 100)</f>
        <v>310</v>
      </c>
      <c r="Q5" s="10">
        <f ca="1">P5-F5</f>
        <v>8</v>
      </c>
      <c r="R5" s="10">
        <f ca="1">Q5*$AI$33</f>
        <v>12</v>
      </c>
      <c r="S5" s="10">
        <f ca="1">I5+RANDBETWEEN(5, 100)</f>
        <v>196</v>
      </c>
      <c r="T5" s="10">
        <f ca="1">S5-I5</f>
        <v>66</v>
      </c>
      <c r="U5" s="11">
        <f ca="1">T5*$AJ$33</f>
        <v>191.4</v>
      </c>
      <c r="V5" s="19">
        <f ca="1">SUM(U5,R5,O5)</f>
        <v>240.8</v>
      </c>
      <c r="W5" s="10">
        <f ca="1">M5+RANDBETWEEN(5,100)</f>
        <v>301</v>
      </c>
      <c r="X5" s="10">
        <f ca="1">W5-M5</f>
        <v>93</v>
      </c>
      <c r="Y5" s="10">
        <f ca="1">X5*$AH$33</f>
        <v>316.2</v>
      </c>
      <c r="Z5" s="10">
        <f ca="1">P5+RANDBETWEEN(5,100)</f>
        <v>410</v>
      </c>
      <c r="AA5" s="10">
        <f ca="1">Z5-P5</f>
        <v>100</v>
      </c>
      <c r="AB5" s="10">
        <f ca="1">AA5*$AI$33</f>
        <v>150</v>
      </c>
      <c r="AC5" s="10">
        <f ca="1">S5+RANDBETWEEN(5,100)</f>
        <v>283</v>
      </c>
      <c r="AD5" s="10">
        <f ca="1">AC5-S5</f>
        <v>87</v>
      </c>
      <c r="AE5" s="11">
        <f ca="1">AD5*$AJ$33</f>
        <v>252.29999999999998</v>
      </c>
      <c r="AF5" s="19">
        <f ca="1">SUM(AE5,AB5,Y5)</f>
        <v>718.5</v>
      </c>
      <c r="AH5">
        <f ca="1">SUM(E5,O5,Y5)</f>
        <v>486.2</v>
      </c>
      <c r="AI5">
        <f ca="1">SUM(H5,R5,AB5)</f>
        <v>291</v>
      </c>
      <c r="AJ5">
        <f ca="1">SUM(K5,U5,AE5)</f>
        <v>487.2</v>
      </c>
    </row>
    <row r="6" spans="1:36" x14ac:dyDescent="0.25">
      <c r="A6" s="2">
        <v>2</v>
      </c>
      <c r="B6" s="2" t="s">
        <v>3</v>
      </c>
      <c r="C6" s="10">
        <f ca="1">'I კვარტალი'!W6+RANDBETWEEN(5,100)</f>
        <v>179</v>
      </c>
      <c r="D6" s="10">
        <f ca="1">C6-'I კვარტალი'!W6</f>
        <v>53</v>
      </c>
      <c r="E6" s="10">
        <f ca="1">D6*$AH$33</f>
        <v>180.2</v>
      </c>
      <c r="F6" s="10">
        <f ca="1">'I კვარტალი'!Z6+RANDBETWEEN(5,100)</f>
        <v>274</v>
      </c>
      <c r="G6" s="10">
        <f ca="1">F6-'I კვარტალი'!Z6</f>
        <v>58</v>
      </c>
      <c r="H6" s="10">
        <f ca="1">G6*$AI$33</f>
        <v>87</v>
      </c>
      <c r="I6" s="10">
        <f ca="1">'I კვარტალი'!AC6+RANDBETWEEN(5,100)</f>
        <v>297</v>
      </c>
      <c r="J6" s="10">
        <f ca="1">I6-'I კვარტალი'!AC6</f>
        <v>59</v>
      </c>
      <c r="K6" s="11">
        <f ca="1">J6*$AJ$33</f>
        <v>171.1</v>
      </c>
      <c r="L6" s="19">
        <f t="shared" ref="L6:L14" ca="1" si="0">SUM(K6,H6,E6)</f>
        <v>438.3</v>
      </c>
      <c r="M6" s="10">
        <f t="shared" ref="M6:M14" ca="1" si="1">RANDBETWEEN(5, 100)+C6</f>
        <v>274</v>
      </c>
      <c r="N6" s="10">
        <f t="shared" ref="N6:N14" ca="1" si="2">M6-C6</f>
        <v>95</v>
      </c>
      <c r="O6" s="10">
        <f ca="1">N6*$AH$33</f>
        <v>323</v>
      </c>
      <c r="P6" s="10">
        <f t="shared" ref="P6:P14" ca="1" si="3">F6+RANDBETWEEN(5, 100)</f>
        <v>311</v>
      </c>
      <c r="Q6" s="10">
        <f t="shared" ref="Q6:Q14" ca="1" si="4">P6-F6</f>
        <v>37</v>
      </c>
      <c r="R6" s="10">
        <f ca="1">Q6*$AI$33</f>
        <v>55.5</v>
      </c>
      <c r="S6" s="10">
        <f t="shared" ref="S6:S14" ca="1" si="5">I6+RANDBETWEEN(5, 100)</f>
        <v>357</v>
      </c>
      <c r="T6" s="10">
        <f t="shared" ref="T6:T14" ca="1" si="6">S6-I6</f>
        <v>60</v>
      </c>
      <c r="U6" s="11">
        <f ca="1">T6*$AJ$33</f>
        <v>174</v>
      </c>
      <c r="V6" s="19">
        <f t="shared" ref="V6:V14" ca="1" si="7">SUM(U6,R6,O6)</f>
        <v>552.5</v>
      </c>
      <c r="W6" s="10">
        <f t="shared" ref="W6:W14" ca="1" si="8">M6+RANDBETWEEN(5,100)</f>
        <v>359</v>
      </c>
      <c r="X6" s="10">
        <f t="shared" ref="X6:X14" ca="1" si="9">W6-M6</f>
        <v>85</v>
      </c>
      <c r="Y6" s="10">
        <f ca="1">X6*$AH$33</f>
        <v>289</v>
      </c>
      <c r="Z6" s="10">
        <f t="shared" ref="Z6:Z14" ca="1" si="10">P6+RANDBETWEEN(5,100)</f>
        <v>399</v>
      </c>
      <c r="AA6" s="10">
        <f t="shared" ref="AA6:AA14" ca="1" si="11">Z6-P6</f>
        <v>88</v>
      </c>
      <c r="AB6" s="10">
        <f ca="1">AA6*$AI$33</f>
        <v>132</v>
      </c>
      <c r="AC6" s="10">
        <f t="shared" ref="AC6:AC14" ca="1" si="12">S6+RANDBETWEEN(5,100)</f>
        <v>445</v>
      </c>
      <c r="AD6" s="10">
        <f t="shared" ref="AD6:AD14" ca="1" si="13">AC6-S6</f>
        <v>88</v>
      </c>
      <c r="AE6" s="11">
        <f ca="1">AD6*$AJ$33</f>
        <v>255.2</v>
      </c>
      <c r="AF6" s="19">
        <f t="shared" ref="AF6:AF14" ca="1" si="14">SUM(AE6,AB6,Y6)</f>
        <v>676.2</v>
      </c>
      <c r="AH6">
        <f t="shared" ref="AH6:AH14" ca="1" si="15">SUM(E6,O6,Y6)</f>
        <v>792.2</v>
      </c>
      <c r="AI6">
        <f t="shared" ref="AI6:AI15" ca="1" si="16">SUM(H6,R6,AB6)</f>
        <v>274.5</v>
      </c>
      <c r="AJ6">
        <f t="shared" ref="AJ6:AJ14" ca="1" si="17">SUM(K6,U6,AE6)</f>
        <v>600.29999999999995</v>
      </c>
    </row>
    <row r="7" spans="1:36" x14ac:dyDescent="0.25">
      <c r="A7" s="2">
        <v>3</v>
      </c>
      <c r="B7" s="2" t="s">
        <v>4</v>
      </c>
      <c r="C7" s="10">
        <f ca="1">'I კვარტალი'!W7+RANDBETWEEN(5,100)</f>
        <v>283</v>
      </c>
      <c r="D7" s="10">
        <f ca="1">C7-'I კვარტალი'!W7</f>
        <v>97</v>
      </c>
      <c r="E7" s="10">
        <f ca="1">D7*$AH$33</f>
        <v>329.8</v>
      </c>
      <c r="F7" s="10">
        <f ca="1">'I კვარტალი'!Z7+RANDBETWEEN(5,100)</f>
        <v>216</v>
      </c>
      <c r="G7" s="10">
        <f ca="1">F7-'I კვარტალი'!Z7</f>
        <v>26</v>
      </c>
      <c r="H7" s="10">
        <f ca="1">G7*$AI$33</f>
        <v>39</v>
      </c>
      <c r="I7" s="10">
        <f ca="1">'I კვარტალი'!AC7+RANDBETWEEN(5,100)</f>
        <v>137</v>
      </c>
      <c r="J7" s="10">
        <f ca="1">I7-'I კვარტალი'!AC7</f>
        <v>53</v>
      </c>
      <c r="K7" s="11">
        <f ca="1">J7*$AJ$33</f>
        <v>153.69999999999999</v>
      </c>
      <c r="L7" s="19">
        <f t="shared" ca="1" si="0"/>
        <v>522.5</v>
      </c>
      <c r="M7" s="10">
        <f t="shared" ca="1" si="1"/>
        <v>327</v>
      </c>
      <c r="N7" s="10">
        <f t="shared" ca="1" si="2"/>
        <v>44</v>
      </c>
      <c r="O7" s="10">
        <f ca="1">N7*$AH$33</f>
        <v>149.6</v>
      </c>
      <c r="P7" s="10">
        <f t="shared" ca="1" si="3"/>
        <v>243</v>
      </c>
      <c r="Q7" s="10">
        <f t="shared" ca="1" si="4"/>
        <v>27</v>
      </c>
      <c r="R7" s="10">
        <f ca="1">Q7*$AI$33</f>
        <v>40.5</v>
      </c>
      <c r="S7" s="10">
        <f t="shared" ca="1" si="5"/>
        <v>226</v>
      </c>
      <c r="T7" s="10">
        <f t="shared" ca="1" si="6"/>
        <v>89</v>
      </c>
      <c r="U7" s="11">
        <f ca="1">T7*$AJ$33</f>
        <v>258.09999999999997</v>
      </c>
      <c r="V7" s="19">
        <f t="shared" ca="1" si="7"/>
        <v>448.19999999999993</v>
      </c>
      <c r="W7" s="10">
        <f t="shared" ca="1" si="8"/>
        <v>376</v>
      </c>
      <c r="X7" s="10">
        <f t="shared" ca="1" si="9"/>
        <v>49</v>
      </c>
      <c r="Y7" s="10">
        <f ca="1">X7*$AH$33</f>
        <v>166.6</v>
      </c>
      <c r="Z7" s="10">
        <f t="shared" ca="1" si="10"/>
        <v>300</v>
      </c>
      <c r="AA7" s="10">
        <f t="shared" ca="1" si="11"/>
        <v>57</v>
      </c>
      <c r="AB7" s="10">
        <f ca="1">AA7*$AI$33</f>
        <v>85.5</v>
      </c>
      <c r="AC7" s="10">
        <f t="shared" ca="1" si="12"/>
        <v>315</v>
      </c>
      <c r="AD7" s="10">
        <f t="shared" ca="1" si="13"/>
        <v>89</v>
      </c>
      <c r="AE7" s="11">
        <f ca="1">AD7*$AJ$33</f>
        <v>258.09999999999997</v>
      </c>
      <c r="AF7" s="19">
        <f t="shared" ca="1" si="14"/>
        <v>510.19999999999993</v>
      </c>
      <c r="AH7">
        <f t="shared" ca="1" si="15"/>
        <v>646</v>
      </c>
      <c r="AI7">
        <f t="shared" ca="1" si="16"/>
        <v>165</v>
      </c>
      <c r="AJ7">
        <f t="shared" ca="1" si="17"/>
        <v>669.89999999999986</v>
      </c>
    </row>
    <row r="8" spans="1:36" x14ac:dyDescent="0.25">
      <c r="A8" s="2">
        <v>4</v>
      </c>
      <c r="B8" s="2" t="s">
        <v>5</v>
      </c>
      <c r="C8" s="10">
        <f ca="1">'I კვარტალი'!W8+RANDBETWEEN(5,100)</f>
        <v>201</v>
      </c>
      <c r="D8" s="10">
        <f ca="1">C8-'I კვარტალი'!W8</f>
        <v>9</v>
      </c>
      <c r="E8" s="10">
        <f ca="1">D8*$AH$33</f>
        <v>30.599999999999998</v>
      </c>
      <c r="F8" s="10">
        <f ca="1">'I კვარტალი'!Z8+RANDBETWEEN(5,100)</f>
        <v>114</v>
      </c>
      <c r="G8" s="10">
        <f ca="1">F8-'I კვარტალი'!Z8</f>
        <v>10</v>
      </c>
      <c r="H8" s="10">
        <f ca="1">G8*$AI$33</f>
        <v>15</v>
      </c>
      <c r="I8" s="10">
        <f ca="1">'I კვარტალი'!AC8+RANDBETWEEN(5,100)</f>
        <v>275</v>
      </c>
      <c r="J8" s="10">
        <f ca="1">I8-'I კვარტალი'!AC8</f>
        <v>89</v>
      </c>
      <c r="K8" s="11">
        <f ca="1">J8*$AJ$33</f>
        <v>258.09999999999997</v>
      </c>
      <c r="L8" s="19">
        <f t="shared" ca="1" si="0"/>
        <v>303.7</v>
      </c>
      <c r="M8" s="10">
        <f t="shared" ca="1" si="1"/>
        <v>256</v>
      </c>
      <c r="N8" s="10">
        <f t="shared" ca="1" si="2"/>
        <v>55</v>
      </c>
      <c r="O8" s="10">
        <f ca="1">N8*$AH$33</f>
        <v>187</v>
      </c>
      <c r="P8" s="10">
        <f t="shared" ca="1" si="3"/>
        <v>129</v>
      </c>
      <c r="Q8" s="10">
        <f t="shared" ca="1" si="4"/>
        <v>15</v>
      </c>
      <c r="R8" s="10">
        <f ca="1">Q8*$AI$33</f>
        <v>22.5</v>
      </c>
      <c r="S8" s="10">
        <f t="shared" ca="1" si="5"/>
        <v>307</v>
      </c>
      <c r="T8" s="10">
        <f t="shared" ca="1" si="6"/>
        <v>32</v>
      </c>
      <c r="U8" s="11">
        <f ca="1">T8*$AJ$33</f>
        <v>92.8</v>
      </c>
      <c r="V8" s="19">
        <f t="shared" ca="1" si="7"/>
        <v>302.3</v>
      </c>
      <c r="W8" s="10">
        <f t="shared" ca="1" si="8"/>
        <v>329</v>
      </c>
      <c r="X8" s="10">
        <f t="shared" ca="1" si="9"/>
        <v>73</v>
      </c>
      <c r="Y8" s="10">
        <f ca="1">X8*$AH$33</f>
        <v>248.2</v>
      </c>
      <c r="Z8" s="10">
        <f t="shared" ca="1" si="10"/>
        <v>173</v>
      </c>
      <c r="AA8" s="10">
        <f t="shared" ca="1" si="11"/>
        <v>44</v>
      </c>
      <c r="AB8" s="10">
        <f ca="1">AA8*$AI$33</f>
        <v>66</v>
      </c>
      <c r="AC8" s="10">
        <f t="shared" ca="1" si="12"/>
        <v>352</v>
      </c>
      <c r="AD8" s="10">
        <f t="shared" ca="1" si="13"/>
        <v>45</v>
      </c>
      <c r="AE8" s="11">
        <f ca="1">AD8*$AJ$33</f>
        <v>130.5</v>
      </c>
      <c r="AF8" s="19">
        <f t="shared" ca="1" si="14"/>
        <v>444.7</v>
      </c>
      <c r="AH8">
        <f t="shared" ca="1" si="15"/>
        <v>465.79999999999995</v>
      </c>
      <c r="AI8">
        <f t="shared" ca="1" si="16"/>
        <v>103.5</v>
      </c>
      <c r="AJ8">
        <f t="shared" ca="1" si="17"/>
        <v>481.4</v>
      </c>
    </row>
    <row r="9" spans="1:36" x14ac:dyDescent="0.25">
      <c r="A9" s="2">
        <v>5</v>
      </c>
      <c r="B9" s="2" t="s">
        <v>6</v>
      </c>
      <c r="C9" s="10">
        <f ca="1">'I კვარტალი'!W9+RANDBETWEEN(5,100)</f>
        <v>241</v>
      </c>
      <c r="D9" s="10">
        <f ca="1">C9-'I კვარტალი'!W9</f>
        <v>41</v>
      </c>
      <c r="E9" s="10">
        <f ca="1">D9*$AH$33</f>
        <v>139.4</v>
      </c>
      <c r="F9" s="10">
        <f ca="1">'I კვარტალი'!Z9+RANDBETWEEN(5,100)</f>
        <v>286</v>
      </c>
      <c r="G9" s="10">
        <f ca="1">F9-'I კვარტალი'!Z9</f>
        <v>62</v>
      </c>
      <c r="H9" s="10">
        <f ca="1">G9*$AI$33</f>
        <v>93</v>
      </c>
      <c r="I9" s="10">
        <f ca="1">'I კვარტალი'!AC9+RANDBETWEEN(5,100)</f>
        <v>246</v>
      </c>
      <c r="J9" s="10">
        <f ca="1">I9-'I კვარტალი'!AC9</f>
        <v>76</v>
      </c>
      <c r="K9" s="11">
        <f ca="1">J9*$AJ$33</f>
        <v>220.4</v>
      </c>
      <c r="L9" s="19">
        <f t="shared" ca="1" si="0"/>
        <v>452.79999999999995</v>
      </c>
      <c r="M9" s="10">
        <f t="shared" ca="1" si="1"/>
        <v>308</v>
      </c>
      <c r="N9" s="10">
        <f t="shared" ca="1" si="2"/>
        <v>67</v>
      </c>
      <c r="O9" s="10">
        <f ca="1">N9*$AH$33</f>
        <v>227.79999999999998</v>
      </c>
      <c r="P9" s="10">
        <f t="shared" ca="1" si="3"/>
        <v>367</v>
      </c>
      <c r="Q9" s="10">
        <f t="shared" ca="1" si="4"/>
        <v>81</v>
      </c>
      <c r="R9" s="10">
        <f ca="1">Q9*$AI$33</f>
        <v>121.5</v>
      </c>
      <c r="S9" s="10">
        <f t="shared" ca="1" si="5"/>
        <v>273</v>
      </c>
      <c r="T9" s="10">
        <f t="shared" ca="1" si="6"/>
        <v>27</v>
      </c>
      <c r="U9" s="11">
        <f ca="1">T9*$AJ$33</f>
        <v>78.3</v>
      </c>
      <c r="V9" s="19">
        <f t="shared" ca="1" si="7"/>
        <v>427.6</v>
      </c>
      <c r="W9" s="10">
        <f t="shared" ca="1" si="8"/>
        <v>379</v>
      </c>
      <c r="X9" s="10">
        <f t="shared" ca="1" si="9"/>
        <v>71</v>
      </c>
      <c r="Y9" s="10">
        <f ca="1">X9*$AH$33</f>
        <v>241.4</v>
      </c>
      <c r="Z9" s="10">
        <f t="shared" ca="1" si="10"/>
        <v>464</v>
      </c>
      <c r="AA9" s="10">
        <f t="shared" ca="1" si="11"/>
        <v>97</v>
      </c>
      <c r="AB9" s="10">
        <f ca="1">AA9*$AI$33</f>
        <v>145.5</v>
      </c>
      <c r="AC9" s="10">
        <f t="shared" ca="1" si="12"/>
        <v>314</v>
      </c>
      <c r="AD9" s="10">
        <f t="shared" ca="1" si="13"/>
        <v>41</v>
      </c>
      <c r="AE9" s="11">
        <f ca="1">AD9*$AJ$33</f>
        <v>118.89999999999999</v>
      </c>
      <c r="AF9" s="19">
        <f t="shared" ca="1" si="14"/>
        <v>505.79999999999995</v>
      </c>
      <c r="AH9">
        <f t="shared" ca="1" si="15"/>
        <v>608.6</v>
      </c>
      <c r="AI9">
        <f t="shared" ca="1" si="16"/>
        <v>360</v>
      </c>
      <c r="AJ9">
        <f t="shared" ca="1" si="17"/>
        <v>417.59999999999997</v>
      </c>
    </row>
    <row r="10" spans="1:36" x14ac:dyDescent="0.25">
      <c r="A10" s="2">
        <v>6</v>
      </c>
      <c r="B10" s="2" t="s">
        <v>7</v>
      </c>
      <c r="C10" s="10">
        <f ca="1">'I კვარტალი'!W10+RANDBETWEEN(5,100)</f>
        <v>75</v>
      </c>
      <c r="D10" s="10">
        <f ca="1">C10-'I კვარტალი'!W10</f>
        <v>18</v>
      </c>
      <c r="E10" s="10">
        <f ca="1">D10*$AH$33</f>
        <v>61.199999999999996</v>
      </c>
      <c r="F10" s="10">
        <f ca="1">'I კვარტალი'!Z10+RANDBETWEEN(5,100)</f>
        <v>257</v>
      </c>
      <c r="G10" s="10">
        <f ca="1">F10-'I კვარტალი'!Z10</f>
        <v>32</v>
      </c>
      <c r="H10" s="10">
        <f ca="1">G10*$AI$33</f>
        <v>48</v>
      </c>
      <c r="I10" s="10">
        <f ca="1">'I კვარტალი'!AC10+RANDBETWEEN(5,100)</f>
        <v>236</v>
      </c>
      <c r="J10" s="10">
        <f ca="1">I10-'I კვარტალი'!AC10</f>
        <v>67</v>
      </c>
      <c r="K10" s="11">
        <f ca="1">J10*$AJ$33</f>
        <v>194.29999999999998</v>
      </c>
      <c r="L10" s="19">
        <f t="shared" ca="1" si="0"/>
        <v>303.5</v>
      </c>
      <c r="M10" s="10">
        <f t="shared" ca="1" si="1"/>
        <v>145</v>
      </c>
      <c r="N10" s="10">
        <f t="shared" ca="1" si="2"/>
        <v>70</v>
      </c>
      <c r="O10" s="10">
        <f ca="1">N10*$AH$33</f>
        <v>238</v>
      </c>
      <c r="P10" s="10">
        <f t="shared" ca="1" si="3"/>
        <v>349</v>
      </c>
      <c r="Q10" s="10">
        <f t="shared" ca="1" si="4"/>
        <v>92</v>
      </c>
      <c r="R10" s="10">
        <f ca="1">Q10*$AI$33</f>
        <v>138</v>
      </c>
      <c r="S10" s="10">
        <f t="shared" ca="1" si="5"/>
        <v>322</v>
      </c>
      <c r="T10" s="10">
        <f t="shared" ca="1" si="6"/>
        <v>86</v>
      </c>
      <c r="U10" s="11">
        <f ca="1">T10*$AJ$33</f>
        <v>249.4</v>
      </c>
      <c r="V10" s="19">
        <f t="shared" ca="1" si="7"/>
        <v>625.4</v>
      </c>
      <c r="W10" s="10">
        <f t="shared" ca="1" si="8"/>
        <v>217</v>
      </c>
      <c r="X10" s="10">
        <f t="shared" ca="1" si="9"/>
        <v>72</v>
      </c>
      <c r="Y10" s="10">
        <f ca="1">X10*$AH$33</f>
        <v>244.79999999999998</v>
      </c>
      <c r="Z10" s="10">
        <f t="shared" ca="1" si="10"/>
        <v>444</v>
      </c>
      <c r="AA10" s="10">
        <f t="shared" ca="1" si="11"/>
        <v>95</v>
      </c>
      <c r="AB10" s="10">
        <f ca="1">AA10*$AI$33</f>
        <v>142.5</v>
      </c>
      <c r="AC10" s="10">
        <f t="shared" ca="1" si="12"/>
        <v>417</v>
      </c>
      <c r="AD10" s="10">
        <f t="shared" ca="1" si="13"/>
        <v>95</v>
      </c>
      <c r="AE10" s="11">
        <f ca="1">AD10*$AJ$33</f>
        <v>275.5</v>
      </c>
      <c r="AF10" s="19">
        <f t="shared" ca="1" si="14"/>
        <v>662.8</v>
      </c>
      <c r="AH10">
        <f t="shared" ca="1" si="15"/>
        <v>544</v>
      </c>
      <c r="AI10">
        <f t="shared" ca="1" si="16"/>
        <v>328.5</v>
      </c>
      <c r="AJ10">
        <f t="shared" ca="1" si="17"/>
        <v>719.2</v>
      </c>
    </row>
    <row r="11" spans="1:36" x14ac:dyDescent="0.25">
      <c r="A11" s="2">
        <v>7</v>
      </c>
      <c r="B11" s="2" t="s">
        <v>8</v>
      </c>
      <c r="C11" s="10">
        <f ca="1">'I კვარტალი'!W11+RANDBETWEEN(5,100)</f>
        <v>124</v>
      </c>
      <c r="D11" s="10">
        <f ca="1">C11-'I კვარტალი'!W11</f>
        <v>20</v>
      </c>
      <c r="E11" s="10">
        <f ca="1">D11*$AH$33</f>
        <v>68</v>
      </c>
      <c r="F11" s="10">
        <f ca="1">'I კვარტალი'!Z11+RANDBETWEEN(5,100)</f>
        <v>206</v>
      </c>
      <c r="G11" s="10">
        <f ca="1">F11-'I კვარტალი'!Z11</f>
        <v>62</v>
      </c>
      <c r="H11" s="10">
        <f ca="1">G11*$AI$33</f>
        <v>93</v>
      </c>
      <c r="I11" s="10">
        <f ca="1">'I კვარტალი'!AC11+RANDBETWEEN(5,100)</f>
        <v>170</v>
      </c>
      <c r="J11" s="10">
        <f ca="1">I11-'I კვარტალი'!AC11</f>
        <v>24</v>
      </c>
      <c r="K11" s="11">
        <f ca="1">J11*$AJ$33</f>
        <v>69.599999999999994</v>
      </c>
      <c r="L11" s="19">
        <f t="shared" ca="1" si="0"/>
        <v>230.6</v>
      </c>
      <c r="M11" s="10">
        <f t="shared" ca="1" si="1"/>
        <v>203</v>
      </c>
      <c r="N11" s="10">
        <f t="shared" ca="1" si="2"/>
        <v>79</v>
      </c>
      <c r="O11" s="10">
        <f ca="1">N11*$AH$33</f>
        <v>268.59999999999997</v>
      </c>
      <c r="P11" s="10">
        <f t="shared" ca="1" si="3"/>
        <v>274</v>
      </c>
      <c r="Q11" s="10">
        <f t="shared" ca="1" si="4"/>
        <v>68</v>
      </c>
      <c r="R11" s="10">
        <f ca="1">Q11*$AI$33</f>
        <v>102</v>
      </c>
      <c r="S11" s="10">
        <f t="shared" ca="1" si="5"/>
        <v>251</v>
      </c>
      <c r="T11" s="10">
        <f t="shared" ca="1" si="6"/>
        <v>81</v>
      </c>
      <c r="U11" s="11">
        <f ca="1">T11*$AJ$33</f>
        <v>234.9</v>
      </c>
      <c r="V11" s="19">
        <f t="shared" ca="1" si="7"/>
        <v>605.5</v>
      </c>
      <c r="W11" s="10">
        <f t="shared" ca="1" si="8"/>
        <v>256</v>
      </c>
      <c r="X11" s="10">
        <f t="shared" ca="1" si="9"/>
        <v>53</v>
      </c>
      <c r="Y11" s="10">
        <f ca="1">X11*$AH$33</f>
        <v>180.2</v>
      </c>
      <c r="Z11" s="10">
        <f t="shared" ca="1" si="10"/>
        <v>287</v>
      </c>
      <c r="AA11" s="10">
        <f t="shared" ca="1" si="11"/>
        <v>13</v>
      </c>
      <c r="AB11" s="10">
        <f ca="1">AA11*$AI$33</f>
        <v>19.5</v>
      </c>
      <c r="AC11" s="10">
        <f t="shared" ca="1" si="12"/>
        <v>270</v>
      </c>
      <c r="AD11" s="10">
        <f t="shared" ca="1" si="13"/>
        <v>19</v>
      </c>
      <c r="AE11" s="11">
        <f ca="1">AD11*$AJ$33</f>
        <v>55.1</v>
      </c>
      <c r="AF11" s="19">
        <f t="shared" ca="1" si="14"/>
        <v>254.79999999999998</v>
      </c>
      <c r="AH11">
        <f t="shared" ca="1" si="15"/>
        <v>516.79999999999995</v>
      </c>
      <c r="AI11">
        <f t="shared" ca="1" si="16"/>
        <v>214.5</v>
      </c>
      <c r="AJ11">
        <f t="shared" ca="1" si="17"/>
        <v>359.6</v>
      </c>
    </row>
    <row r="12" spans="1:36" x14ac:dyDescent="0.25">
      <c r="A12" s="2">
        <v>8</v>
      </c>
      <c r="B12" s="2" t="s">
        <v>9</v>
      </c>
      <c r="C12" s="10">
        <f ca="1">'I კვარტალი'!W12+RANDBETWEEN(5,100)</f>
        <v>167</v>
      </c>
      <c r="D12" s="10">
        <f ca="1">C12-'I კვარტალი'!W12</f>
        <v>24</v>
      </c>
      <c r="E12" s="10">
        <f ca="1">D12*$AH$33</f>
        <v>81.599999999999994</v>
      </c>
      <c r="F12" s="10">
        <f ca="1">'I კვარტალი'!Z12+RANDBETWEEN(5,100)</f>
        <v>163</v>
      </c>
      <c r="G12" s="10">
        <f ca="1">F12-'I კვარტალი'!Z12</f>
        <v>32</v>
      </c>
      <c r="H12" s="10">
        <f ca="1">G12*$AI$33</f>
        <v>48</v>
      </c>
      <c r="I12" s="10">
        <f ca="1">'I კვარტალი'!AC12+RANDBETWEEN(5,100)</f>
        <v>221</v>
      </c>
      <c r="J12" s="10">
        <f ca="1">I12-'I კვარტალი'!AC12</f>
        <v>82</v>
      </c>
      <c r="K12" s="11">
        <f ca="1">J12*$AJ$33</f>
        <v>237.79999999999998</v>
      </c>
      <c r="L12" s="19">
        <f t="shared" ca="1" si="0"/>
        <v>367.4</v>
      </c>
      <c r="M12" s="10">
        <f t="shared" ca="1" si="1"/>
        <v>188</v>
      </c>
      <c r="N12" s="10">
        <f t="shared" ca="1" si="2"/>
        <v>21</v>
      </c>
      <c r="O12" s="10">
        <f ca="1">N12*$AH$33</f>
        <v>71.399999999999991</v>
      </c>
      <c r="P12" s="10">
        <f t="shared" ca="1" si="3"/>
        <v>205</v>
      </c>
      <c r="Q12" s="10">
        <f t="shared" ca="1" si="4"/>
        <v>42</v>
      </c>
      <c r="R12" s="10">
        <f ca="1">Q12*$AI$33</f>
        <v>63</v>
      </c>
      <c r="S12" s="10">
        <f t="shared" ca="1" si="5"/>
        <v>246</v>
      </c>
      <c r="T12" s="10">
        <f t="shared" ca="1" si="6"/>
        <v>25</v>
      </c>
      <c r="U12" s="11">
        <f ca="1">T12*$AJ$33</f>
        <v>72.5</v>
      </c>
      <c r="V12" s="19">
        <f t="shared" ca="1" si="7"/>
        <v>206.89999999999998</v>
      </c>
      <c r="W12" s="10">
        <f t="shared" ca="1" si="8"/>
        <v>222</v>
      </c>
      <c r="X12" s="10">
        <f t="shared" ca="1" si="9"/>
        <v>34</v>
      </c>
      <c r="Y12" s="10">
        <f ca="1">X12*$AH$33</f>
        <v>115.6</v>
      </c>
      <c r="Z12" s="10">
        <f t="shared" ca="1" si="10"/>
        <v>230</v>
      </c>
      <c r="AA12" s="10">
        <f t="shared" ca="1" si="11"/>
        <v>25</v>
      </c>
      <c r="AB12" s="10">
        <f ca="1">AA12*$AI$33</f>
        <v>37.5</v>
      </c>
      <c r="AC12" s="10">
        <f t="shared" ca="1" si="12"/>
        <v>270</v>
      </c>
      <c r="AD12" s="10">
        <f t="shared" ca="1" si="13"/>
        <v>24</v>
      </c>
      <c r="AE12" s="11">
        <f ca="1">AD12*$AJ$33</f>
        <v>69.599999999999994</v>
      </c>
      <c r="AF12" s="19">
        <f t="shared" ca="1" si="14"/>
        <v>222.7</v>
      </c>
      <c r="AH12">
        <f t="shared" ca="1" si="15"/>
        <v>268.60000000000002</v>
      </c>
      <c r="AI12">
        <f t="shared" ca="1" si="16"/>
        <v>148.5</v>
      </c>
      <c r="AJ12">
        <f t="shared" ca="1" si="17"/>
        <v>379.9</v>
      </c>
    </row>
    <row r="13" spans="1:36" x14ac:dyDescent="0.25">
      <c r="A13" s="2">
        <v>9</v>
      </c>
      <c r="B13" s="2" t="s">
        <v>10</v>
      </c>
      <c r="C13" s="10">
        <f ca="1">'I კვარტალი'!W13+RANDBETWEEN(5,100)</f>
        <v>151</v>
      </c>
      <c r="D13" s="10">
        <f ca="1">C13-'I კვარტალი'!W13</f>
        <v>31</v>
      </c>
      <c r="E13" s="10">
        <f ca="1">D13*$AH$33</f>
        <v>105.39999999999999</v>
      </c>
      <c r="F13" s="10">
        <f ca="1">'I კვარტალი'!Z13+RANDBETWEEN(5,100)</f>
        <v>215</v>
      </c>
      <c r="G13" s="10">
        <f ca="1">F13-'I კვარტალი'!Z13</f>
        <v>10</v>
      </c>
      <c r="H13" s="10">
        <f ca="1">G13*$AI$33</f>
        <v>15</v>
      </c>
      <c r="I13" s="10">
        <f ca="1">'I კვარტალი'!AC13+RANDBETWEEN(5,100)</f>
        <v>214</v>
      </c>
      <c r="J13" s="10">
        <f ca="1">I13-'I კვარტალი'!AC13</f>
        <v>74</v>
      </c>
      <c r="K13" s="11">
        <f ca="1">J13*$AJ$33</f>
        <v>214.6</v>
      </c>
      <c r="L13" s="19">
        <f t="shared" ca="1" si="0"/>
        <v>335</v>
      </c>
      <c r="M13" s="10">
        <f t="shared" ca="1" si="1"/>
        <v>227</v>
      </c>
      <c r="N13" s="10">
        <f t="shared" ca="1" si="2"/>
        <v>76</v>
      </c>
      <c r="O13" s="10">
        <f ca="1">N13*$AH$33</f>
        <v>258.39999999999998</v>
      </c>
      <c r="P13" s="10">
        <f t="shared" ca="1" si="3"/>
        <v>255</v>
      </c>
      <c r="Q13" s="10">
        <f t="shared" ca="1" si="4"/>
        <v>40</v>
      </c>
      <c r="R13" s="10">
        <f ca="1">Q13*$AI$33</f>
        <v>60</v>
      </c>
      <c r="S13" s="10">
        <f t="shared" ca="1" si="5"/>
        <v>278</v>
      </c>
      <c r="T13" s="10">
        <f t="shared" ca="1" si="6"/>
        <v>64</v>
      </c>
      <c r="U13" s="11">
        <f ca="1">T13*$AJ$33</f>
        <v>185.6</v>
      </c>
      <c r="V13" s="19">
        <f t="shared" ca="1" si="7"/>
        <v>504</v>
      </c>
      <c r="W13" s="10">
        <f t="shared" ca="1" si="8"/>
        <v>239</v>
      </c>
      <c r="X13" s="10">
        <f t="shared" ca="1" si="9"/>
        <v>12</v>
      </c>
      <c r="Y13" s="10">
        <f ca="1">X13*$AH$33</f>
        <v>40.799999999999997</v>
      </c>
      <c r="Z13" s="10">
        <f t="shared" ca="1" si="10"/>
        <v>307</v>
      </c>
      <c r="AA13" s="10">
        <f t="shared" ca="1" si="11"/>
        <v>52</v>
      </c>
      <c r="AB13" s="10">
        <f ca="1">AA13*$AI$33</f>
        <v>78</v>
      </c>
      <c r="AC13" s="10">
        <f t="shared" ca="1" si="12"/>
        <v>352</v>
      </c>
      <c r="AD13" s="10">
        <f t="shared" ca="1" si="13"/>
        <v>74</v>
      </c>
      <c r="AE13" s="11">
        <f ca="1">AD13*$AJ$33</f>
        <v>214.6</v>
      </c>
      <c r="AF13" s="19">
        <f t="shared" ca="1" si="14"/>
        <v>333.40000000000003</v>
      </c>
      <c r="AH13">
        <f t="shared" ca="1" si="15"/>
        <v>404.59999999999997</v>
      </c>
      <c r="AI13">
        <f t="shared" ca="1" si="16"/>
        <v>153</v>
      </c>
      <c r="AJ13">
        <f t="shared" ca="1" si="17"/>
        <v>614.79999999999995</v>
      </c>
    </row>
    <row r="14" spans="1:36" ht="15.75" thickBot="1" x14ac:dyDescent="0.3">
      <c r="A14" s="2">
        <v>10</v>
      </c>
      <c r="B14" s="2" t="s">
        <v>11</v>
      </c>
      <c r="C14" s="10">
        <f ca="1">'I კვარტალი'!W14+RANDBETWEEN(5,100)</f>
        <v>178</v>
      </c>
      <c r="D14" s="10">
        <f ca="1">C14-'I კვარტალი'!W14</f>
        <v>46</v>
      </c>
      <c r="E14" s="10">
        <f ca="1">D14*$AH$33</f>
        <v>156.4</v>
      </c>
      <c r="F14" s="10">
        <f ca="1">'I კვარტალი'!Z14+RANDBETWEEN(5,100)</f>
        <v>220</v>
      </c>
      <c r="G14" s="10">
        <f ca="1">F14-'I კვარტალი'!Z14</f>
        <v>69</v>
      </c>
      <c r="H14" s="10">
        <f ca="1">G14*$AI$33</f>
        <v>103.5</v>
      </c>
      <c r="I14" s="10">
        <f ca="1">'I კვარტალი'!AC14+RANDBETWEEN(5,100)</f>
        <v>201</v>
      </c>
      <c r="J14" s="10">
        <f ca="1">I14-'I კვარტალი'!AC14</f>
        <v>53</v>
      </c>
      <c r="K14" s="11">
        <f ca="1">J14*$AJ$33</f>
        <v>153.69999999999999</v>
      </c>
      <c r="L14" s="20">
        <f t="shared" ca="1" si="0"/>
        <v>413.6</v>
      </c>
      <c r="M14" s="10">
        <f t="shared" ca="1" si="1"/>
        <v>257</v>
      </c>
      <c r="N14" s="10">
        <f t="shared" ca="1" si="2"/>
        <v>79</v>
      </c>
      <c r="O14" s="10">
        <f ca="1">N14*$AH$33</f>
        <v>268.59999999999997</v>
      </c>
      <c r="P14" s="10">
        <f t="shared" ca="1" si="3"/>
        <v>283</v>
      </c>
      <c r="Q14" s="10">
        <f t="shared" ca="1" si="4"/>
        <v>63</v>
      </c>
      <c r="R14" s="10">
        <f ca="1">Q14*$AI$33</f>
        <v>94.5</v>
      </c>
      <c r="S14" s="10">
        <f t="shared" ca="1" si="5"/>
        <v>222</v>
      </c>
      <c r="T14" s="10">
        <f t="shared" ca="1" si="6"/>
        <v>21</v>
      </c>
      <c r="U14" s="11">
        <f ca="1">T14*$AJ$33</f>
        <v>60.9</v>
      </c>
      <c r="V14" s="20">
        <f t="shared" ca="1" si="7"/>
        <v>424</v>
      </c>
      <c r="W14" s="10">
        <f t="shared" ca="1" si="8"/>
        <v>265</v>
      </c>
      <c r="X14" s="10">
        <f t="shared" ca="1" si="9"/>
        <v>8</v>
      </c>
      <c r="Y14" s="10">
        <f ca="1">X14*$AH$33</f>
        <v>27.2</v>
      </c>
      <c r="Z14" s="10">
        <f t="shared" ca="1" si="10"/>
        <v>353</v>
      </c>
      <c r="AA14" s="10">
        <f t="shared" ca="1" si="11"/>
        <v>70</v>
      </c>
      <c r="AB14" s="10">
        <f ca="1">AA14*$AI$33</f>
        <v>105</v>
      </c>
      <c r="AC14" s="10">
        <f t="shared" ca="1" si="12"/>
        <v>318</v>
      </c>
      <c r="AD14" s="10">
        <f t="shared" ca="1" si="13"/>
        <v>96</v>
      </c>
      <c r="AE14" s="11">
        <f ca="1">AD14*$AJ$33</f>
        <v>278.39999999999998</v>
      </c>
      <c r="AF14" s="20">
        <f t="shared" ca="1" si="14"/>
        <v>410.59999999999997</v>
      </c>
      <c r="AH14">
        <f t="shared" ca="1" si="15"/>
        <v>452.2</v>
      </c>
      <c r="AI14">
        <f t="shared" ca="1" si="16"/>
        <v>303</v>
      </c>
      <c r="AJ14">
        <f t="shared" ca="1" si="17"/>
        <v>493</v>
      </c>
    </row>
    <row r="16" spans="1:36" ht="29.25" thickBot="1" x14ac:dyDescent="0.3">
      <c r="A16" s="28" t="s">
        <v>27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6" ht="15.75" thickBot="1" x14ac:dyDescent="0.3">
      <c r="A17" s="2"/>
      <c r="B17" s="2"/>
      <c r="C17" s="14" t="s">
        <v>16</v>
      </c>
      <c r="D17" s="15"/>
      <c r="E17" s="15"/>
      <c r="F17" s="15"/>
      <c r="G17" s="15"/>
      <c r="H17" s="15"/>
      <c r="I17" s="15"/>
      <c r="J17" s="15"/>
      <c r="K17" s="16"/>
      <c r="L17" s="2"/>
      <c r="M17" s="14" t="s">
        <v>16</v>
      </c>
      <c r="N17" s="15"/>
      <c r="O17" s="15"/>
      <c r="P17" s="15"/>
      <c r="Q17" s="15"/>
      <c r="R17" s="15"/>
      <c r="S17" s="15"/>
      <c r="T17" s="15"/>
      <c r="U17" s="16"/>
      <c r="V17" s="2"/>
      <c r="W17" s="14" t="s">
        <v>16</v>
      </c>
      <c r="X17" s="15"/>
      <c r="Y17" s="15"/>
      <c r="Z17" s="15"/>
      <c r="AA17" s="15"/>
      <c r="AB17" s="15"/>
      <c r="AC17" s="15"/>
      <c r="AD17" s="15"/>
      <c r="AE17" s="16"/>
      <c r="AF17" s="2"/>
    </row>
    <row r="18" spans="1:36" x14ac:dyDescent="0.25">
      <c r="A18" s="3" t="s">
        <v>0</v>
      </c>
      <c r="B18" s="4" t="s">
        <v>1</v>
      </c>
      <c r="C18" s="12" t="s">
        <v>13</v>
      </c>
      <c r="D18" s="12"/>
      <c r="E18" s="12"/>
      <c r="F18" s="12" t="s">
        <v>15</v>
      </c>
      <c r="G18" s="12"/>
      <c r="H18" s="12"/>
      <c r="I18" s="12" t="s">
        <v>14</v>
      </c>
      <c r="J18" s="12"/>
      <c r="K18" s="13"/>
      <c r="L18" s="17" t="s">
        <v>28</v>
      </c>
      <c r="M18" s="12" t="s">
        <v>13</v>
      </c>
      <c r="N18" s="12"/>
      <c r="O18" s="12"/>
      <c r="P18" s="12" t="s">
        <v>15</v>
      </c>
      <c r="Q18" s="12"/>
      <c r="R18" s="12"/>
      <c r="S18" s="12" t="s">
        <v>14</v>
      </c>
      <c r="T18" s="12"/>
      <c r="U18" s="13"/>
      <c r="V18" s="18" t="s">
        <v>29</v>
      </c>
      <c r="W18" s="12" t="s">
        <v>13</v>
      </c>
      <c r="X18" s="12"/>
      <c r="Y18" s="12"/>
      <c r="Z18" s="12" t="s">
        <v>15</v>
      </c>
      <c r="AA18" s="12"/>
      <c r="AB18" s="12"/>
      <c r="AC18" s="12" t="s">
        <v>14</v>
      </c>
      <c r="AD18" s="12"/>
      <c r="AE18" s="13"/>
      <c r="AF18" s="17" t="s">
        <v>30</v>
      </c>
      <c r="AH18" s="1" t="s">
        <v>41</v>
      </c>
      <c r="AI18" s="1"/>
      <c r="AJ18" s="1"/>
    </row>
    <row r="19" spans="1:36" ht="45" x14ac:dyDescent="0.25">
      <c r="A19" s="3"/>
      <c r="B19" s="4"/>
      <c r="C19" s="24" t="s">
        <v>17</v>
      </c>
      <c r="D19" s="25" t="s">
        <v>18</v>
      </c>
      <c r="E19" s="26" t="s">
        <v>19</v>
      </c>
      <c r="F19" s="24" t="s">
        <v>17</v>
      </c>
      <c r="G19" s="25" t="s">
        <v>18</v>
      </c>
      <c r="H19" s="26" t="s">
        <v>19</v>
      </c>
      <c r="I19" s="24" t="s">
        <v>17</v>
      </c>
      <c r="J19" s="25" t="s">
        <v>18</v>
      </c>
      <c r="K19" s="27" t="s">
        <v>19</v>
      </c>
      <c r="L19" s="7" t="s">
        <v>20</v>
      </c>
      <c r="M19" s="24" t="s">
        <v>25</v>
      </c>
      <c r="N19" s="25" t="s">
        <v>18</v>
      </c>
      <c r="O19" s="26" t="s">
        <v>19</v>
      </c>
      <c r="P19" s="24" t="s">
        <v>25</v>
      </c>
      <c r="Q19" s="25" t="s">
        <v>18</v>
      </c>
      <c r="R19" s="26" t="s">
        <v>19</v>
      </c>
      <c r="S19" s="24" t="s">
        <v>25</v>
      </c>
      <c r="T19" s="25" t="s">
        <v>18</v>
      </c>
      <c r="U19" s="27" t="s">
        <v>19</v>
      </c>
      <c r="V19" s="7" t="s">
        <v>20</v>
      </c>
      <c r="W19" s="24" t="s">
        <v>25</v>
      </c>
      <c r="X19" s="25" t="s">
        <v>18</v>
      </c>
      <c r="Y19" s="26" t="s">
        <v>19</v>
      </c>
      <c r="Z19" s="24" t="s">
        <v>25</v>
      </c>
      <c r="AA19" s="25" t="s">
        <v>18</v>
      </c>
      <c r="AB19" s="26" t="s">
        <v>19</v>
      </c>
      <c r="AC19" s="24" t="s">
        <v>25</v>
      </c>
      <c r="AD19" s="25" t="s">
        <v>18</v>
      </c>
      <c r="AE19" s="27" t="s">
        <v>19</v>
      </c>
      <c r="AF19" s="7" t="s">
        <v>20</v>
      </c>
      <c r="AH19" t="s">
        <v>13</v>
      </c>
      <c r="AI19" t="s">
        <v>15</v>
      </c>
      <c r="AJ19" t="s">
        <v>14</v>
      </c>
    </row>
    <row r="20" spans="1:36" x14ac:dyDescent="0.25">
      <c r="A20" s="2">
        <v>1</v>
      </c>
      <c r="B20" s="2" t="s">
        <v>2</v>
      </c>
      <c r="C20" s="10">
        <f ca="1">'I კვარტალი'!W20+RANDBETWEEN(5,100)</f>
        <v>129</v>
      </c>
      <c r="D20" s="10">
        <f ca="1">C20-'I კვარტალი'!W20</f>
        <v>69</v>
      </c>
      <c r="E20" s="10">
        <f ca="1">D20*$AH$33</f>
        <v>234.6</v>
      </c>
      <c r="F20" s="10">
        <f ca="1">'I კვარტალი'!Z20+RANDBETWEEN(5,100)</f>
        <v>285</v>
      </c>
      <c r="G20" s="10">
        <f ca="1">F20-'I კვარტალი'!Z20</f>
        <v>76</v>
      </c>
      <c r="H20" s="10">
        <f ca="1">G20*$AI$33</f>
        <v>114</v>
      </c>
      <c r="I20" s="10">
        <f ca="1">'I კვარტალი'!AC20+RANDBETWEEN(5,100)</f>
        <v>117</v>
      </c>
      <c r="J20" s="10">
        <f ca="1">I20-'I კვარტალი'!AC20</f>
        <v>18</v>
      </c>
      <c r="K20" s="11">
        <f ca="1">J20*$AJ$33</f>
        <v>52.199999999999996</v>
      </c>
      <c r="L20" s="19">
        <f ca="1">SUM(K20,H20,E20)</f>
        <v>400.79999999999995</v>
      </c>
      <c r="M20" s="10">
        <f ca="1">RANDBETWEEN(5, 100)+C20</f>
        <v>218</v>
      </c>
      <c r="N20" s="10">
        <f ca="1">M20-C20</f>
        <v>89</v>
      </c>
      <c r="O20" s="10">
        <f ca="1">N20*$AH$33</f>
        <v>302.59999999999997</v>
      </c>
      <c r="P20" s="10">
        <f ca="1">F20+RANDBETWEEN(5, 100)</f>
        <v>373</v>
      </c>
      <c r="Q20" s="10">
        <f ca="1">P20-F20</f>
        <v>88</v>
      </c>
      <c r="R20" s="10">
        <f ca="1">Q20*$AI$33</f>
        <v>132</v>
      </c>
      <c r="S20" s="10">
        <f ca="1">I20+RANDBETWEEN(5, 100)</f>
        <v>168</v>
      </c>
      <c r="T20" s="10">
        <f ca="1">S20-I20</f>
        <v>51</v>
      </c>
      <c r="U20" s="11">
        <f ca="1">T20*$AJ$33</f>
        <v>147.9</v>
      </c>
      <c r="V20" s="19">
        <f ca="1">SUM(U20,R20,O20)</f>
        <v>582.5</v>
      </c>
      <c r="W20" s="10">
        <f ca="1">M20+RANDBETWEEN(5,100)</f>
        <v>286</v>
      </c>
      <c r="X20" s="10">
        <f ca="1">W20-M20</f>
        <v>68</v>
      </c>
      <c r="Y20" s="10">
        <f ca="1">X20*$AH$33</f>
        <v>231.2</v>
      </c>
      <c r="Z20" s="10">
        <f ca="1">P20+RANDBETWEEN(5,100)</f>
        <v>465</v>
      </c>
      <c r="AA20" s="10">
        <f ca="1">Z20-P20</f>
        <v>92</v>
      </c>
      <c r="AB20" s="10">
        <f ca="1">AA20*$AI$33</f>
        <v>138</v>
      </c>
      <c r="AC20" s="10">
        <f ca="1">S20+RANDBETWEEN(5,100)</f>
        <v>257</v>
      </c>
      <c r="AD20" s="10">
        <f ca="1">AC20-S20</f>
        <v>89</v>
      </c>
      <c r="AE20" s="11">
        <f ca="1">AD20*$AJ$33</f>
        <v>258.09999999999997</v>
      </c>
      <c r="AF20" s="19">
        <f ca="1">SUM(AE20,AB20,Y20)</f>
        <v>627.29999999999995</v>
      </c>
      <c r="AH20">
        <f ca="1">SUM(E20,O20,Y20)</f>
        <v>768.39999999999986</v>
      </c>
      <c r="AI20">
        <f ca="1">SUM(H20,R20,AB20)</f>
        <v>384</v>
      </c>
      <c r="AJ20">
        <f ca="1">SUM(K20,U20,AE20)</f>
        <v>458.19999999999993</v>
      </c>
    </row>
    <row r="21" spans="1:36" x14ac:dyDescent="0.25">
      <c r="A21" s="2">
        <v>2</v>
      </c>
      <c r="B21" s="2" t="s">
        <v>3</v>
      </c>
      <c r="C21" s="10">
        <f ca="1">'I კვარტალი'!W21+RANDBETWEEN(5,100)</f>
        <v>152</v>
      </c>
      <c r="D21" s="10">
        <f ca="1">C21-'I კვარტალი'!W21</f>
        <v>21</v>
      </c>
      <c r="E21" s="10">
        <f ca="1">D21*$AH$33</f>
        <v>71.399999999999991</v>
      </c>
      <c r="F21" s="10">
        <f ca="1">'I კვარტალი'!Z21+RANDBETWEEN(5,100)</f>
        <v>282</v>
      </c>
      <c r="G21" s="10">
        <f ca="1">F21-'I კვარტალი'!Z21</f>
        <v>25</v>
      </c>
      <c r="H21" s="10">
        <f ca="1">G21*$AI$33</f>
        <v>37.5</v>
      </c>
      <c r="I21" s="10">
        <f ca="1">'I კვარტალი'!AC21+RANDBETWEEN(5,100)</f>
        <v>204</v>
      </c>
      <c r="J21" s="10">
        <f ca="1">I21-'I კვარტალი'!AC21</f>
        <v>32</v>
      </c>
      <c r="K21" s="11">
        <f ca="1">J21*$AJ$33</f>
        <v>92.8</v>
      </c>
      <c r="L21" s="19">
        <f t="shared" ref="L21:L29" ca="1" si="18">SUM(K21,H21,E21)</f>
        <v>201.7</v>
      </c>
      <c r="M21" s="10">
        <f t="shared" ref="M21:M29" ca="1" si="19">RANDBETWEEN(5, 100)+C21</f>
        <v>169</v>
      </c>
      <c r="N21" s="10">
        <f t="shared" ref="N21:N29" ca="1" si="20">M21-C21</f>
        <v>17</v>
      </c>
      <c r="O21" s="10">
        <f ca="1">N21*$AH$33</f>
        <v>57.8</v>
      </c>
      <c r="P21" s="10">
        <f t="shared" ref="P21:P29" ca="1" si="21">F21+RANDBETWEEN(5, 100)</f>
        <v>331</v>
      </c>
      <c r="Q21" s="10">
        <f t="shared" ref="Q21:Q29" ca="1" si="22">P21-F21</f>
        <v>49</v>
      </c>
      <c r="R21" s="10">
        <f ca="1">Q21*$AI$33</f>
        <v>73.5</v>
      </c>
      <c r="S21" s="10">
        <f t="shared" ref="S21:S29" ca="1" si="23">I21+RANDBETWEEN(5, 100)</f>
        <v>256</v>
      </c>
      <c r="T21" s="10">
        <f t="shared" ref="T21:T29" ca="1" si="24">S21-I21</f>
        <v>52</v>
      </c>
      <c r="U21" s="11">
        <f ca="1">T21*$AJ$33</f>
        <v>150.79999999999998</v>
      </c>
      <c r="V21" s="19">
        <f t="shared" ref="V21:V29" ca="1" si="25">SUM(U21,R21,O21)</f>
        <v>282.09999999999997</v>
      </c>
      <c r="W21" s="10">
        <f t="shared" ref="W21:W29" ca="1" si="26">M21+RANDBETWEEN(5,100)</f>
        <v>181</v>
      </c>
      <c r="X21" s="10">
        <f t="shared" ref="X21:X29" ca="1" si="27">W21-M21</f>
        <v>12</v>
      </c>
      <c r="Y21" s="10">
        <f ca="1">X21*$AH$33</f>
        <v>40.799999999999997</v>
      </c>
      <c r="Z21" s="10">
        <f t="shared" ref="Z21:Z29" ca="1" si="28">P21+RANDBETWEEN(5,100)</f>
        <v>380</v>
      </c>
      <c r="AA21" s="10">
        <f t="shared" ref="AA21:AA29" ca="1" si="29">Z21-P21</f>
        <v>49</v>
      </c>
      <c r="AB21" s="10">
        <f ca="1">AA21*$AI$33</f>
        <v>73.5</v>
      </c>
      <c r="AC21" s="10">
        <f t="shared" ref="AC21:AC29" ca="1" si="30">S21+RANDBETWEEN(5,100)</f>
        <v>305</v>
      </c>
      <c r="AD21" s="10">
        <f t="shared" ref="AD21:AD29" ca="1" si="31">AC21-S21</f>
        <v>49</v>
      </c>
      <c r="AE21" s="11">
        <f ca="1">AD21*$AJ$33</f>
        <v>142.1</v>
      </c>
      <c r="AF21" s="19">
        <f t="shared" ref="AF21:AF29" ca="1" si="32">SUM(AE21,AB21,Y21)</f>
        <v>256.39999999999998</v>
      </c>
      <c r="AH21">
        <f t="shared" ref="AH21:AH29" ca="1" si="33">SUM(E21,O21,Y21)</f>
        <v>170</v>
      </c>
      <c r="AI21">
        <f t="shared" ref="AI21:AI29" ca="1" si="34">SUM(H21,R21,AB21)</f>
        <v>184.5</v>
      </c>
      <c r="AJ21">
        <f t="shared" ref="AJ21:AJ29" ca="1" si="35">SUM(K21,U21,AE21)</f>
        <v>385.69999999999993</v>
      </c>
    </row>
    <row r="22" spans="1:36" x14ac:dyDescent="0.25">
      <c r="A22" s="2">
        <v>3</v>
      </c>
      <c r="B22" s="2" t="s">
        <v>4</v>
      </c>
      <c r="C22" s="10">
        <f ca="1">'I კვარტალი'!W22+RANDBETWEEN(5,100)</f>
        <v>229</v>
      </c>
      <c r="D22" s="10">
        <f ca="1">C22-'I კვარტალი'!W22</f>
        <v>52</v>
      </c>
      <c r="E22" s="10">
        <f ca="1">D22*$AH$33</f>
        <v>176.79999999999998</v>
      </c>
      <c r="F22" s="10">
        <f ca="1">'I კვარტალი'!Z22+RANDBETWEEN(5,100)</f>
        <v>188</v>
      </c>
      <c r="G22" s="10">
        <f ca="1">F22-'I კვარტალი'!Z22</f>
        <v>18</v>
      </c>
      <c r="H22" s="10">
        <f ca="1">G22*$AI$33</f>
        <v>27</v>
      </c>
      <c r="I22" s="10">
        <f ca="1">'I კვარტალი'!AC22+RANDBETWEEN(5,100)</f>
        <v>259</v>
      </c>
      <c r="J22" s="10">
        <f ca="1">I22-'I კვარტალი'!AC22</f>
        <v>37</v>
      </c>
      <c r="K22" s="11">
        <f ca="1">J22*$AJ$33</f>
        <v>107.3</v>
      </c>
      <c r="L22" s="19">
        <f t="shared" ca="1" si="18"/>
        <v>311.10000000000002</v>
      </c>
      <c r="M22" s="10">
        <f t="shared" ca="1" si="19"/>
        <v>296</v>
      </c>
      <c r="N22" s="10">
        <f t="shared" ca="1" si="20"/>
        <v>67</v>
      </c>
      <c r="O22" s="10">
        <f ca="1">N22*$AH$33</f>
        <v>227.79999999999998</v>
      </c>
      <c r="P22" s="10">
        <f t="shared" ca="1" si="21"/>
        <v>205</v>
      </c>
      <c r="Q22" s="10">
        <f t="shared" ca="1" si="22"/>
        <v>17</v>
      </c>
      <c r="R22" s="10">
        <f ca="1">Q22*$AI$33</f>
        <v>25.5</v>
      </c>
      <c r="S22" s="10">
        <f t="shared" ca="1" si="23"/>
        <v>356</v>
      </c>
      <c r="T22" s="10">
        <f t="shared" ca="1" si="24"/>
        <v>97</v>
      </c>
      <c r="U22" s="11">
        <f ca="1">T22*$AJ$33</f>
        <v>281.3</v>
      </c>
      <c r="V22" s="19">
        <f t="shared" ca="1" si="25"/>
        <v>534.6</v>
      </c>
      <c r="W22" s="10">
        <f t="shared" ca="1" si="26"/>
        <v>323</v>
      </c>
      <c r="X22" s="10">
        <f t="shared" ca="1" si="27"/>
        <v>27</v>
      </c>
      <c r="Y22" s="10">
        <f ca="1">X22*$AH$33</f>
        <v>91.8</v>
      </c>
      <c r="Z22" s="10">
        <f t="shared" ca="1" si="28"/>
        <v>289</v>
      </c>
      <c r="AA22" s="10">
        <f t="shared" ca="1" si="29"/>
        <v>84</v>
      </c>
      <c r="AB22" s="10">
        <f ca="1">AA22*$AI$33</f>
        <v>126</v>
      </c>
      <c r="AC22" s="10">
        <f t="shared" ca="1" si="30"/>
        <v>374</v>
      </c>
      <c r="AD22" s="10">
        <f t="shared" ca="1" si="31"/>
        <v>18</v>
      </c>
      <c r="AE22" s="11">
        <f ca="1">AD22*$AJ$33</f>
        <v>52.199999999999996</v>
      </c>
      <c r="AF22" s="19">
        <f t="shared" ca="1" si="32"/>
        <v>270</v>
      </c>
      <c r="AH22">
        <f t="shared" ca="1" si="33"/>
        <v>496.4</v>
      </c>
      <c r="AI22">
        <f t="shared" ca="1" si="34"/>
        <v>178.5</v>
      </c>
      <c r="AJ22">
        <f t="shared" ca="1" si="35"/>
        <v>440.8</v>
      </c>
    </row>
    <row r="23" spans="1:36" x14ac:dyDescent="0.25">
      <c r="A23" s="2">
        <v>4</v>
      </c>
      <c r="B23" s="2" t="s">
        <v>5</v>
      </c>
      <c r="C23" s="10">
        <f ca="1">'I კვარტალი'!W23+RANDBETWEEN(5,100)</f>
        <v>196</v>
      </c>
      <c r="D23" s="10">
        <f ca="1">C23-'I კვარტალი'!W23</f>
        <v>45</v>
      </c>
      <c r="E23" s="10">
        <f ca="1">D23*$AH$33</f>
        <v>153</v>
      </c>
      <c r="F23" s="10">
        <f ca="1">'I კვარტალი'!Z23+RANDBETWEEN(5,100)</f>
        <v>195</v>
      </c>
      <c r="G23" s="10">
        <f ca="1">F23-'I კვარტალი'!Z23</f>
        <v>90</v>
      </c>
      <c r="H23" s="10">
        <f ca="1">G23*$AI$33</f>
        <v>135</v>
      </c>
      <c r="I23" s="10">
        <f ca="1">'I კვარტალი'!AC23+RANDBETWEEN(5,100)</f>
        <v>219</v>
      </c>
      <c r="J23" s="10">
        <f ca="1">I23-'I კვარტალი'!AC23</f>
        <v>72</v>
      </c>
      <c r="K23" s="11">
        <f ca="1">J23*$AJ$33</f>
        <v>208.79999999999998</v>
      </c>
      <c r="L23" s="19">
        <f t="shared" ca="1" si="18"/>
        <v>496.79999999999995</v>
      </c>
      <c r="M23" s="10">
        <f t="shared" ca="1" si="19"/>
        <v>286</v>
      </c>
      <c r="N23" s="10">
        <f t="shared" ca="1" si="20"/>
        <v>90</v>
      </c>
      <c r="O23" s="10">
        <f ca="1">N23*$AH$33</f>
        <v>306</v>
      </c>
      <c r="P23" s="10">
        <f t="shared" ca="1" si="21"/>
        <v>274</v>
      </c>
      <c r="Q23" s="10">
        <f t="shared" ca="1" si="22"/>
        <v>79</v>
      </c>
      <c r="R23" s="10">
        <f ca="1">Q23*$AI$33</f>
        <v>118.5</v>
      </c>
      <c r="S23" s="10">
        <f t="shared" ca="1" si="23"/>
        <v>254</v>
      </c>
      <c r="T23" s="10">
        <f t="shared" ca="1" si="24"/>
        <v>35</v>
      </c>
      <c r="U23" s="11">
        <f ca="1">T23*$AJ$33</f>
        <v>101.5</v>
      </c>
      <c r="V23" s="19">
        <f t="shared" ca="1" si="25"/>
        <v>526</v>
      </c>
      <c r="W23" s="10">
        <f t="shared" ca="1" si="26"/>
        <v>353</v>
      </c>
      <c r="X23" s="10">
        <f t="shared" ca="1" si="27"/>
        <v>67</v>
      </c>
      <c r="Y23" s="10">
        <f ca="1">X23*$AH$33</f>
        <v>227.79999999999998</v>
      </c>
      <c r="Z23" s="10">
        <f t="shared" ca="1" si="28"/>
        <v>344</v>
      </c>
      <c r="AA23" s="10">
        <f t="shared" ca="1" si="29"/>
        <v>70</v>
      </c>
      <c r="AB23" s="10">
        <f ca="1">AA23*$AI$33</f>
        <v>105</v>
      </c>
      <c r="AC23" s="10">
        <f t="shared" ca="1" si="30"/>
        <v>328</v>
      </c>
      <c r="AD23" s="10">
        <f t="shared" ca="1" si="31"/>
        <v>74</v>
      </c>
      <c r="AE23" s="11">
        <f ca="1">AD23*$AJ$33</f>
        <v>214.6</v>
      </c>
      <c r="AF23" s="19">
        <f t="shared" ca="1" si="32"/>
        <v>547.4</v>
      </c>
      <c r="AH23">
        <f t="shared" ca="1" si="33"/>
        <v>686.8</v>
      </c>
      <c r="AI23">
        <f t="shared" ca="1" si="34"/>
        <v>358.5</v>
      </c>
      <c r="AJ23">
        <f t="shared" ca="1" si="35"/>
        <v>524.9</v>
      </c>
    </row>
    <row r="24" spans="1:36" x14ac:dyDescent="0.25">
      <c r="A24" s="2">
        <v>5</v>
      </c>
      <c r="B24" s="2" t="s">
        <v>6</v>
      </c>
      <c r="C24" s="10">
        <f ca="1">'I კვარტალი'!W24+RANDBETWEEN(5,100)</f>
        <v>201</v>
      </c>
      <c r="D24" s="10">
        <f ca="1">C24-'I კვარტალი'!W24</f>
        <v>58</v>
      </c>
      <c r="E24" s="10">
        <f ca="1">D24*$AH$33</f>
        <v>197.2</v>
      </c>
      <c r="F24" s="10">
        <f ca="1">'I კვარტალი'!Z24+RANDBETWEEN(5,100)</f>
        <v>244</v>
      </c>
      <c r="G24" s="10">
        <f ca="1">F24-'I კვარტალი'!Z24</f>
        <v>82</v>
      </c>
      <c r="H24" s="10">
        <f ca="1">G24*$AI$33</f>
        <v>123</v>
      </c>
      <c r="I24" s="10">
        <f ca="1">'I კვარტალი'!AC24+RANDBETWEEN(5,100)</f>
        <v>289</v>
      </c>
      <c r="J24" s="10">
        <f ca="1">I24-'I კვარტალი'!AC24</f>
        <v>40</v>
      </c>
      <c r="K24" s="11">
        <f ca="1">J24*$AJ$33</f>
        <v>116</v>
      </c>
      <c r="L24" s="19">
        <f t="shared" ca="1" si="18"/>
        <v>436.2</v>
      </c>
      <c r="M24" s="10">
        <f t="shared" ca="1" si="19"/>
        <v>296</v>
      </c>
      <c r="N24" s="10">
        <f t="shared" ca="1" si="20"/>
        <v>95</v>
      </c>
      <c r="O24" s="10">
        <f ca="1">N24*$AH$33</f>
        <v>323</v>
      </c>
      <c r="P24" s="10">
        <f t="shared" ca="1" si="21"/>
        <v>302</v>
      </c>
      <c r="Q24" s="10">
        <f t="shared" ca="1" si="22"/>
        <v>58</v>
      </c>
      <c r="R24" s="10">
        <f ca="1">Q24*$AI$33</f>
        <v>87</v>
      </c>
      <c r="S24" s="10">
        <f t="shared" ca="1" si="23"/>
        <v>344</v>
      </c>
      <c r="T24" s="10">
        <f t="shared" ca="1" si="24"/>
        <v>55</v>
      </c>
      <c r="U24" s="11">
        <f ca="1">T24*$AJ$33</f>
        <v>159.5</v>
      </c>
      <c r="V24" s="19">
        <f t="shared" ca="1" si="25"/>
        <v>569.5</v>
      </c>
      <c r="W24" s="10">
        <f t="shared" ca="1" si="26"/>
        <v>334</v>
      </c>
      <c r="X24" s="10">
        <f t="shared" ca="1" si="27"/>
        <v>38</v>
      </c>
      <c r="Y24" s="10">
        <f ca="1">X24*$AH$33</f>
        <v>129.19999999999999</v>
      </c>
      <c r="Z24" s="10">
        <f t="shared" ca="1" si="28"/>
        <v>360</v>
      </c>
      <c r="AA24" s="10">
        <f t="shared" ca="1" si="29"/>
        <v>58</v>
      </c>
      <c r="AB24" s="10">
        <f ca="1">AA24*$AI$33</f>
        <v>87</v>
      </c>
      <c r="AC24" s="10">
        <f t="shared" ca="1" si="30"/>
        <v>397</v>
      </c>
      <c r="AD24" s="10">
        <f t="shared" ca="1" si="31"/>
        <v>53</v>
      </c>
      <c r="AE24" s="11">
        <f ca="1">AD24*$AJ$33</f>
        <v>153.69999999999999</v>
      </c>
      <c r="AF24" s="19">
        <f t="shared" ca="1" si="32"/>
        <v>369.9</v>
      </c>
      <c r="AH24">
        <f t="shared" ca="1" si="33"/>
        <v>649.40000000000009</v>
      </c>
      <c r="AI24">
        <f t="shared" ca="1" si="34"/>
        <v>297</v>
      </c>
      <c r="AJ24">
        <f t="shared" ca="1" si="35"/>
        <v>429.2</v>
      </c>
    </row>
    <row r="25" spans="1:36" x14ac:dyDescent="0.25">
      <c r="A25" s="2">
        <v>6</v>
      </c>
      <c r="B25" s="2" t="s">
        <v>7</v>
      </c>
      <c r="C25" s="10">
        <f ca="1">'I კვარტალი'!W25+RANDBETWEEN(5,100)</f>
        <v>213</v>
      </c>
      <c r="D25" s="10">
        <f ca="1">C25-'I კვარტალი'!W25</f>
        <v>44</v>
      </c>
      <c r="E25" s="10">
        <f ca="1">D25*$AH$33</f>
        <v>149.6</v>
      </c>
      <c r="F25" s="10">
        <f ca="1">'I კვარტალი'!Z25+RANDBETWEEN(5,100)</f>
        <v>246</v>
      </c>
      <c r="G25" s="10">
        <f ca="1">F25-'I კვარტალი'!Z25</f>
        <v>91</v>
      </c>
      <c r="H25" s="10">
        <f ca="1">G25*$AI$33</f>
        <v>136.5</v>
      </c>
      <c r="I25" s="10">
        <f ca="1">'I კვარტალი'!AC25+RANDBETWEEN(5,100)</f>
        <v>206</v>
      </c>
      <c r="J25" s="10">
        <f ca="1">I25-'I კვარტალი'!AC25</f>
        <v>66</v>
      </c>
      <c r="K25" s="11">
        <f ca="1">J25*$AJ$33</f>
        <v>191.4</v>
      </c>
      <c r="L25" s="19">
        <f t="shared" ca="1" si="18"/>
        <v>477.5</v>
      </c>
      <c r="M25" s="10">
        <f t="shared" ca="1" si="19"/>
        <v>232</v>
      </c>
      <c r="N25" s="10">
        <f t="shared" ca="1" si="20"/>
        <v>19</v>
      </c>
      <c r="O25" s="10">
        <f ca="1">N25*$AH$33</f>
        <v>64.599999999999994</v>
      </c>
      <c r="P25" s="10">
        <f t="shared" ca="1" si="21"/>
        <v>273</v>
      </c>
      <c r="Q25" s="10">
        <f t="shared" ca="1" si="22"/>
        <v>27</v>
      </c>
      <c r="R25" s="10">
        <f ca="1">Q25*$AI$33</f>
        <v>40.5</v>
      </c>
      <c r="S25" s="10">
        <f t="shared" ca="1" si="23"/>
        <v>220</v>
      </c>
      <c r="T25" s="10">
        <f t="shared" ca="1" si="24"/>
        <v>14</v>
      </c>
      <c r="U25" s="11">
        <f ca="1">T25*$AJ$33</f>
        <v>40.6</v>
      </c>
      <c r="V25" s="19">
        <f t="shared" ca="1" si="25"/>
        <v>145.69999999999999</v>
      </c>
      <c r="W25" s="10">
        <f t="shared" ca="1" si="26"/>
        <v>278</v>
      </c>
      <c r="X25" s="10">
        <f t="shared" ca="1" si="27"/>
        <v>46</v>
      </c>
      <c r="Y25" s="10">
        <f ca="1">X25*$AH$33</f>
        <v>156.4</v>
      </c>
      <c r="Z25" s="10">
        <f t="shared" ca="1" si="28"/>
        <v>330</v>
      </c>
      <c r="AA25" s="10">
        <f t="shared" ca="1" si="29"/>
        <v>57</v>
      </c>
      <c r="AB25" s="10">
        <f ca="1">AA25*$AI$33</f>
        <v>85.5</v>
      </c>
      <c r="AC25" s="10">
        <f t="shared" ca="1" si="30"/>
        <v>317</v>
      </c>
      <c r="AD25" s="10">
        <f t="shared" ca="1" si="31"/>
        <v>97</v>
      </c>
      <c r="AE25" s="11">
        <f ca="1">AD25*$AJ$33</f>
        <v>281.3</v>
      </c>
      <c r="AF25" s="19">
        <f t="shared" ca="1" si="32"/>
        <v>523.20000000000005</v>
      </c>
      <c r="AH25">
        <f t="shared" ca="1" si="33"/>
        <v>370.6</v>
      </c>
      <c r="AI25">
        <f t="shared" ca="1" si="34"/>
        <v>262.5</v>
      </c>
      <c r="AJ25">
        <f t="shared" ca="1" si="35"/>
        <v>513.29999999999995</v>
      </c>
    </row>
    <row r="26" spans="1:36" x14ac:dyDescent="0.25">
      <c r="A26" s="2">
        <v>7</v>
      </c>
      <c r="B26" s="2" t="s">
        <v>8</v>
      </c>
      <c r="C26" s="10">
        <f ca="1">'I კვარტალი'!W26+RANDBETWEEN(5,100)</f>
        <v>74</v>
      </c>
      <c r="D26" s="10">
        <f ca="1">C26-'I კვარტალი'!W26</f>
        <v>7</v>
      </c>
      <c r="E26" s="10">
        <f ca="1">D26*$AH$33</f>
        <v>23.8</v>
      </c>
      <c r="F26" s="10">
        <f ca="1">'I კვარტალი'!Z26+RANDBETWEEN(5,100)</f>
        <v>266</v>
      </c>
      <c r="G26" s="10">
        <f ca="1">F26-'I კვარტალი'!Z26</f>
        <v>67</v>
      </c>
      <c r="H26" s="10">
        <f ca="1">G26*$AI$33</f>
        <v>100.5</v>
      </c>
      <c r="I26" s="10">
        <f ca="1">'I კვარტალი'!AC26+RANDBETWEEN(5,100)</f>
        <v>251</v>
      </c>
      <c r="J26" s="10">
        <f ca="1">I26-'I კვარტალი'!AC26</f>
        <v>53</v>
      </c>
      <c r="K26" s="11">
        <f ca="1">J26*$AJ$33</f>
        <v>153.69999999999999</v>
      </c>
      <c r="L26" s="19">
        <f t="shared" ca="1" si="18"/>
        <v>278</v>
      </c>
      <c r="M26" s="10">
        <f t="shared" ca="1" si="19"/>
        <v>115</v>
      </c>
      <c r="N26" s="10">
        <f t="shared" ca="1" si="20"/>
        <v>41</v>
      </c>
      <c r="O26" s="10">
        <f ca="1">N26*$AH$33</f>
        <v>139.4</v>
      </c>
      <c r="P26" s="10">
        <f t="shared" ca="1" si="21"/>
        <v>271</v>
      </c>
      <c r="Q26" s="10">
        <f t="shared" ca="1" si="22"/>
        <v>5</v>
      </c>
      <c r="R26" s="10">
        <f ca="1">Q26*$AI$33</f>
        <v>7.5</v>
      </c>
      <c r="S26" s="10">
        <f t="shared" ca="1" si="23"/>
        <v>318</v>
      </c>
      <c r="T26" s="10">
        <f t="shared" ca="1" si="24"/>
        <v>67</v>
      </c>
      <c r="U26" s="11">
        <f ca="1">T26*$AJ$33</f>
        <v>194.29999999999998</v>
      </c>
      <c r="V26" s="19">
        <f t="shared" ca="1" si="25"/>
        <v>341.2</v>
      </c>
      <c r="W26" s="10">
        <f t="shared" ca="1" si="26"/>
        <v>159</v>
      </c>
      <c r="X26" s="10">
        <f t="shared" ca="1" si="27"/>
        <v>44</v>
      </c>
      <c r="Y26" s="10">
        <f ca="1">X26*$AH$33</f>
        <v>149.6</v>
      </c>
      <c r="Z26" s="10">
        <f t="shared" ca="1" si="28"/>
        <v>290</v>
      </c>
      <c r="AA26" s="10">
        <f t="shared" ca="1" si="29"/>
        <v>19</v>
      </c>
      <c r="AB26" s="10">
        <f ca="1">AA26*$AI$33</f>
        <v>28.5</v>
      </c>
      <c r="AC26" s="10">
        <f t="shared" ca="1" si="30"/>
        <v>331</v>
      </c>
      <c r="AD26" s="10">
        <f t="shared" ca="1" si="31"/>
        <v>13</v>
      </c>
      <c r="AE26" s="11">
        <f ca="1">AD26*$AJ$33</f>
        <v>37.699999999999996</v>
      </c>
      <c r="AF26" s="19">
        <f t="shared" ca="1" si="32"/>
        <v>215.79999999999998</v>
      </c>
      <c r="AH26">
        <f t="shared" ca="1" si="33"/>
        <v>312.8</v>
      </c>
      <c r="AI26">
        <f t="shared" ca="1" si="34"/>
        <v>136.5</v>
      </c>
      <c r="AJ26">
        <f t="shared" ca="1" si="35"/>
        <v>385.7</v>
      </c>
    </row>
    <row r="27" spans="1:36" x14ac:dyDescent="0.25">
      <c r="A27" s="2">
        <v>8</v>
      </c>
      <c r="B27" s="2" t="s">
        <v>9</v>
      </c>
      <c r="C27" s="10">
        <f ca="1">'I კვარტალი'!W27+RANDBETWEEN(5,100)</f>
        <v>303</v>
      </c>
      <c r="D27" s="10">
        <f ca="1">C27-'I კვარტალი'!W27</f>
        <v>91</v>
      </c>
      <c r="E27" s="10">
        <f ca="1">D27*$AH$33</f>
        <v>309.39999999999998</v>
      </c>
      <c r="F27" s="10">
        <f ca="1">'I კვარტალი'!Z27+RANDBETWEEN(5,100)</f>
        <v>212</v>
      </c>
      <c r="G27" s="10">
        <f ca="1">F27-'I კვარტალი'!Z27</f>
        <v>77</v>
      </c>
      <c r="H27" s="10">
        <f ca="1">G27*$AI$33</f>
        <v>115.5</v>
      </c>
      <c r="I27" s="10">
        <f ca="1">'I კვარტალი'!AC27+RANDBETWEEN(5,100)</f>
        <v>159</v>
      </c>
      <c r="J27" s="10">
        <f ca="1">I27-'I კვარტალი'!AC27</f>
        <v>30</v>
      </c>
      <c r="K27" s="11">
        <f ca="1">J27*$AJ$33</f>
        <v>87</v>
      </c>
      <c r="L27" s="19">
        <f t="shared" ca="1" si="18"/>
        <v>511.9</v>
      </c>
      <c r="M27" s="10">
        <f t="shared" ca="1" si="19"/>
        <v>321</v>
      </c>
      <c r="N27" s="10">
        <f t="shared" ca="1" si="20"/>
        <v>18</v>
      </c>
      <c r="O27" s="10">
        <f ca="1">N27*$AH$33</f>
        <v>61.199999999999996</v>
      </c>
      <c r="P27" s="10">
        <f t="shared" ca="1" si="21"/>
        <v>254</v>
      </c>
      <c r="Q27" s="10">
        <f t="shared" ca="1" si="22"/>
        <v>42</v>
      </c>
      <c r="R27" s="10">
        <f ca="1">Q27*$AI$33</f>
        <v>63</v>
      </c>
      <c r="S27" s="10">
        <f t="shared" ca="1" si="23"/>
        <v>247</v>
      </c>
      <c r="T27" s="10">
        <f t="shared" ca="1" si="24"/>
        <v>88</v>
      </c>
      <c r="U27" s="11">
        <f ca="1">T27*$AJ$33</f>
        <v>255.2</v>
      </c>
      <c r="V27" s="19">
        <f t="shared" ca="1" si="25"/>
        <v>379.4</v>
      </c>
      <c r="W27" s="10">
        <f t="shared" ca="1" si="26"/>
        <v>343</v>
      </c>
      <c r="X27" s="10">
        <f t="shared" ca="1" si="27"/>
        <v>22</v>
      </c>
      <c r="Y27" s="10">
        <f ca="1">X27*$AH$33</f>
        <v>74.8</v>
      </c>
      <c r="Z27" s="10">
        <f t="shared" ca="1" si="28"/>
        <v>261</v>
      </c>
      <c r="AA27" s="10">
        <f t="shared" ca="1" si="29"/>
        <v>7</v>
      </c>
      <c r="AB27" s="10">
        <f ca="1">AA27*$AI$33</f>
        <v>10.5</v>
      </c>
      <c r="AC27" s="10">
        <f t="shared" ca="1" si="30"/>
        <v>262</v>
      </c>
      <c r="AD27" s="10">
        <f t="shared" ca="1" si="31"/>
        <v>15</v>
      </c>
      <c r="AE27" s="11">
        <f ca="1">AD27*$AJ$33</f>
        <v>43.5</v>
      </c>
      <c r="AF27" s="19">
        <f t="shared" ca="1" si="32"/>
        <v>128.80000000000001</v>
      </c>
      <c r="AH27">
        <f t="shared" ca="1" si="33"/>
        <v>445.4</v>
      </c>
      <c r="AI27">
        <f t="shared" ca="1" si="34"/>
        <v>189</v>
      </c>
      <c r="AJ27">
        <f t="shared" ca="1" si="35"/>
        <v>385.7</v>
      </c>
    </row>
    <row r="28" spans="1:36" x14ac:dyDescent="0.25">
      <c r="A28" s="2">
        <v>9</v>
      </c>
      <c r="B28" s="2" t="s">
        <v>10</v>
      </c>
      <c r="C28" s="10">
        <f ca="1">'I კვარტალი'!W28+RANDBETWEEN(5,100)</f>
        <v>141</v>
      </c>
      <c r="D28" s="10">
        <f ca="1">C28-'I კვარტალი'!W28</f>
        <v>12</v>
      </c>
      <c r="E28" s="10">
        <f ca="1">D28*$AH$33</f>
        <v>40.799999999999997</v>
      </c>
      <c r="F28" s="10">
        <f ca="1">'I კვარტალი'!Z28+RANDBETWEEN(5,100)</f>
        <v>320</v>
      </c>
      <c r="G28" s="10">
        <f ca="1">F28-'I კვარტალი'!Z28</f>
        <v>34</v>
      </c>
      <c r="H28" s="10">
        <f ca="1">G28*$AI$33</f>
        <v>51</v>
      </c>
      <c r="I28" s="10">
        <f ca="1">'I კვარტალი'!AC28+RANDBETWEEN(5,100)</f>
        <v>173</v>
      </c>
      <c r="J28" s="10">
        <f ca="1">I28-'I კვარტალი'!AC28</f>
        <v>16</v>
      </c>
      <c r="K28" s="11">
        <f ca="1">J28*$AJ$33</f>
        <v>46.4</v>
      </c>
      <c r="L28" s="19">
        <f t="shared" ca="1" si="18"/>
        <v>138.19999999999999</v>
      </c>
      <c r="M28" s="10">
        <f t="shared" ca="1" si="19"/>
        <v>241</v>
      </c>
      <c r="N28" s="10">
        <f t="shared" ca="1" si="20"/>
        <v>100</v>
      </c>
      <c r="O28" s="10">
        <f ca="1">N28*$AH$33</f>
        <v>340</v>
      </c>
      <c r="P28" s="10">
        <f t="shared" ca="1" si="21"/>
        <v>357</v>
      </c>
      <c r="Q28" s="10">
        <f t="shared" ca="1" si="22"/>
        <v>37</v>
      </c>
      <c r="R28" s="10">
        <f ca="1">Q28*$AI$33</f>
        <v>55.5</v>
      </c>
      <c r="S28" s="10">
        <f t="shared" ca="1" si="23"/>
        <v>246</v>
      </c>
      <c r="T28" s="10">
        <f t="shared" ca="1" si="24"/>
        <v>73</v>
      </c>
      <c r="U28" s="11">
        <f ca="1">T28*$AJ$33</f>
        <v>211.7</v>
      </c>
      <c r="V28" s="19">
        <f t="shared" ca="1" si="25"/>
        <v>607.20000000000005</v>
      </c>
      <c r="W28" s="10">
        <f t="shared" ca="1" si="26"/>
        <v>274</v>
      </c>
      <c r="X28" s="10">
        <f t="shared" ca="1" si="27"/>
        <v>33</v>
      </c>
      <c r="Y28" s="10">
        <f ca="1">X28*$AH$33</f>
        <v>112.2</v>
      </c>
      <c r="Z28" s="10">
        <f t="shared" ca="1" si="28"/>
        <v>414</v>
      </c>
      <c r="AA28" s="10">
        <f t="shared" ca="1" si="29"/>
        <v>57</v>
      </c>
      <c r="AB28" s="10">
        <f ca="1">AA28*$AI$33</f>
        <v>85.5</v>
      </c>
      <c r="AC28" s="10">
        <f t="shared" ca="1" si="30"/>
        <v>334</v>
      </c>
      <c r="AD28" s="10">
        <f t="shared" ca="1" si="31"/>
        <v>88</v>
      </c>
      <c r="AE28" s="11">
        <f ca="1">AD28*$AJ$33</f>
        <v>255.2</v>
      </c>
      <c r="AF28" s="19">
        <f t="shared" ca="1" si="32"/>
        <v>452.9</v>
      </c>
      <c r="AH28">
        <f t="shared" ca="1" si="33"/>
        <v>493</v>
      </c>
      <c r="AI28">
        <f t="shared" ca="1" si="34"/>
        <v>192</v>
      </c>
      <c r="AJ28">
        <f t="shared" ca="1" si="35"/>
        <v>513.29999999999995</v>
      </c>
    </row>
    <row r="29" spans="1:36" ht="15.75" thickBot="1" x14ac:dyDescent="0.3">
      <c r="A29" s="2">
        <v>10</v>
      </c>
      <c r="B29" s="2" t="s">
        <v>11</v>
      </c>
      <c r="C29" s="10">
        <f ca="1">'I კვარტალი'!W29+RANDBETWEEN(5,100)</f>
        <v>197</v>
      </c>
      <c r="D29" s="10">
        <f ca="1">C29-'I კვარტალი'!W29</f>
        <v>25</v>
      </c>
      <c r="E29" s="10">
        <f ca="1">D29*$AH$33</f>
        <v>85</v>
      </c>
      <c r="F29" s="10">
        <f ca="1">'I კვარტალი'!Z29+RANDBETWEEN(5,100)</f>
        <v>211</v>
      </c>
      <c r="G29" s="10">
        <f ca="1">F29-'I კვარტალი'!Z29</f>
        <v>36</v>
      </c>
      <c r="H29" s="10">
        <f ca="1">G29*$AI$33</f>
        <v>54</v>
      </c>
      <c r="I29" s="10">
        <f ca="1">'I კვარტალი'!AC29+RANDBETWEEN(5,100)</f>
        <v>189</v>
      </c>
      <c r="J29" s="10">
        <f ca="1">I29-'I კვარტალი'!AC29</f>
        <v>38</v>
      </c>
      <c r="K29" s="11">
        <f ca="1">J29*$AJ$33</f>
        <v>110.2</v>
      </c>
      <c r="L29" s="20">
        <f t="shared" ca="1" si="18"/>
        <v>249.2</v>
      </c>
      <c r="M29" s="10">
        <f t="shared" ca="1" si="19"/>
        <v>261</v>
      </c>
      <c r="N29" s="10">
        <f t="shared" ca="1" si="20"/>
        <v>64</v>
      </c>
      <c r="O29" s="10">
        <f ca="1">N29*$AH$33</f>
        <v>217.6</v>
      </c>
      <c r="P29" s="10">
        <f t="shared" ca="1" si="21"/>
        <v>277</v>
      </c>
      <c r="Q29" s="10">
        <f t="shared" ca="1" si="22"/>
        <v>66</v>
      </c>
      <c r="R29" s="10">
        <f ca="1">Q29*$AI$33</f>
        <v>99</v>
      </c>
      <c r="S29" s="10">
        <f t="shared" ca="1" si="23"/>
        <v>261</v>
      </c>
      <c r="T29" s="10">
        <f t="shared" ca="1" si="24"/>
        <v>72</v>
      </c>
      <c r="U29" s="11">
        <f ca="1">T29*$AJ$33</f>
        <v>208.79999999999998</v>
      </c>
      <c r="V29" s="20">
        <f t="shared" ca="1" si="25"/>
        <v>525.4</v>
      </c>
      <c r="W29" s="10">
        <f t="shared" ca="1" si="26"/>
        <v>278</v>
      </c>
      <c r="X29" s="10">
        <f t="shared" ca="1" si="27"/>
        <v>17</v>
      </c>
      <c r="Y29" s="10">
        <f ca="1">X29*$AH$33</f>
        <v>57.8</v>
      </c>
      <c r="Z29" s="10">
        <f t="shared" ca="1" si="28"/>
        <v>324</v>
      </c>
      <c r="AA29" s="10">
        <f t="shared" ca="1" si="29"/>
        <v>47</v>
      </c>
      <c r="AB29" s="10">
        <f ca="1">AA29*$AI$33</f>
        <v>70.5</v>
      </c>
      <c r="AC29" s="10">
        <f t="shared" ca="1" si="30"/>
        <v>340</v>
      </c>
      <c r="AD29" s="10">
        <f t="shared" ca="1" si="31"/>
        <v>79</v>
      </c>
      <c r="AE29" s="11">
        <f ca="1">AD29*$AJ$33</f>
        <v>229.1</v>
      </c>
      <c r="AF29" s="20">
        <f t="shared" ca="1" si="32"/>
        <v>357.40000000000003</v>
      </c>
      <c r="AH29">
        <f t="shared" ca="1" si="33"/>
        <v>360.40000000000003</v>
      </c>
      <c r="AI29">
        <f t="shared" ca="1" si="34"/>
        <v>223.5</v>
      </c>
      <c r="AJ29">
        <f t="shared" ca="1" si="35"/>
        <v>548.1</v>
      </c>
    </row>
    <row r="31" spans="1:36" x14ac:dyDescent="0.25">
      <c r="AH31" s="23" t="s">
        <v>24</v>
      </c>
      <c r="AI31" s="23"/>
      <c r="AJ31" s="23"/>
    </row>
    <row r="32" spans="1:36" x14ac:dyDescent="0.25">
      <c r="AH32" s="10" t="s">
        <v>13</v>
      </c>
      <c r="AI32" s="10" t="s">
        <v>15</v>
      </c>
      <c r="AJ32" s="10" t="s">
        <v>14</v>
      </c>
    </row>
    <row r="33" spans="34:36" x14ac:dyDescent="0.25">
      <c r="AH33" s="5">
        <v>3.4</v>
      </c>
      <c r="AI33" s="5">
        <v>1.5</v>
      </c>
      <c r="AJ33" s="5">
        <v>2.9</v>
      </c>
    </row>
  </sheetData>
  <mergeCells count="33">
    <mergeCell ref="P18:R18"/>
    <mergeCell ref="S18:U18"/>
    <mergeCell ref="W18:Y18"/>
    <mergeCell ref="Z18:AB18"/>
    <mergeCell ref="AC18:AE18"/>
    <mergeCell ref="AH3:AJ3"/>
    <mergeCell ref="AH18:AJ18"/>
    <mergeCell ref="A16:AF16"/>
    <mergeCell ref="C17:K17"/>
    <mergeCell ref="M17:U17"/>
    <mergeCell ref="W17:AE17"/>
    <mergeCell ref="A18:A19"/>
    <mergeCell ref="B18:B19"/>
    <mergeCell ref="C18:E18"/>
    <mergeCell ref="F18:H18"/>
    <mergeCell ref="I18:K18"/>
    <mergeCell ref="M18:O18"/>
    <mergeCell ref="M3:O3"/>
    <mergeCell ref="P3:R3"/>
    <mergeCell ref="S3:U3"/>
    <mergeCell ref="W3:Y3"/>
    <mergeCell ref="Z3:AB3"/>
    <mergeCell ref="AC3:AE3"/>
    <mergeCell ref="A1:AF1"/>
    <mergeCell ref="AH31:AJ31"/>
    <mergeCell ref="C2:K2"/>
    <mergeCell ref="M2:U2"/>
    <mergeCell ref="W2:AE2"/>
    <mergeCell ref="A3:A4"/>
    <mergeCell ref="B3:B4"/>
    <mergeCell ref="C3:E3"/>
    <mergeCell ref="F3:H3"/>
    <mergeCell ref="I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CC94-91B8-4C25-8E46-864B9415D549}">
  <dimension ref="A1:AJ33"/>
  <sheetViews>
    <sheetView zoomScale="50" zoomScaleNormal="50" workbookViewId="0">
      <selection activeCell="AH5" sqref="AH5:AJ14"/>
    </sheetView>
  </sheetViews>
  <sheetFormatPr defaultRowHeight="15" outlineLevelCol="1" x14ac:dyDescent="0.25"/>
  <cols>
    <col min="3" max="11" width="9.140625" hidden="1" customWidth="1" outlineLevel="1"/>
    <col min="12" max="12" width="9.140625" collapsed="1"/>
    <col min="13" max="21" width="9.140625" hidden="1" customWidth="1" outlineLevel="1"/>
    <col min="22" max="22" width="9.85546875" customWidth="1" collapsed="1"/>
    <col min="23" max="31" width="9.140625" hidden="1" customWidth="1" outlineLevel="1"/>
    <col min="32" max="32" width="12.85546875" bestFit="1" customWidth="1" collapsed="1"/>
  </cols>
  <sheetData>
    <row r="1" spans="1:36" ht="47.25" thickBot="1" x14ac:dyDescent="0.3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6" ht="15.75" thickBot="1" x14ac:dyDescent="0.3">
      <c r="A2" s="2"/>
      <c r="B2" s="2"/>
      <c r="C2" s="14" t="s">
        <v>16</v>
      </c>
      <c r="D2" s="15"/>
      <c r="E2" s="15"/>
      <c r="F2" s="15"/>
      <c r="G2" s="15"/>
      <c r="H2" s="15"/>
      <c r="I2" s="15"/>
      <c r="J2" s="15"/>
      <c r="K2" s="16"/>
      <c r="L2" s="2"/>
      <c r="M2" s="14" t="s">
        <v>16</v>
      </c>
      <c r="N2" s="15"/>
      <c r="O2" s="15"/>
      <c r="P2" s="15"/>
      <c r="Q2" s="15"/>
      <c r="R2" s="15"/>
      <c r="S2" s="15"/>
      <c r="T2" s="15"/>
      <c r="U2" s="16"/>
      <c r="V2" s="2"/>
      <c r="W2" s="14" t="s">
        <v>16</v>
      </c>
      <c r="X2" s="15"/>
      <c r="Y2" s="15"/>
      <c r="Z2" s="15"/>
      <c r="AA2" s="15"/>
      <c r="AB2" s="15"/>
      <c r="AC2" s="15"/>
      <c r="AD2" s="15"/>
      <c r="AE2" s="16"/>
      <c r="AF2" s="2"/>
    </row>
    <row r="3" spans="1:36" x14ac:dyDescent="0.25">
      <c r="A3" s="3" t="s">
        <v>0</v>
      </c>
      <c r="B3" s="4" t="s">
        <v>1</v>
      </c>
      <c r="C3" s="12" t="s">
        <v>13</v>
      </c>
      <c r="D3" s="12"/>
      <c r="E3" s="12"/>
      <c r="F3" s="12" t="s">
        <v>15</v>
      </c>
      <c r="G3" s="12"/>
      <c r="H3" s="12"/>
      <c r="I3" s="12" t="s">
        <v>14</v>
      </c>
      <c r="J3" s="12"/>
      <c r="K3" s="13"/>
      <c r="L3" s="17" t="s">
        <v>31</v>
      </c>
      <c r="M3" s="12" t="s">
        <v>13</v>
      </c>
      <c r="N3" s="12"/>
      <c r="O3" s="12"/>
      <c r="P3" s="12" t="s">
        <v>15</v>
      </c>
      <c r="Q3" s="12"/>
      <c r="R3" s="12"/>
      <c r="S3" s="12" t="s">
        <v>14</v>
      </c>
      <c r="T3" s="12"/>
      <c r="U3" s="13"/>
      <c r="V3" s="18" t="s">
        <v>32</v>
      </c>
      <c r="W3" s="12" t="s">
        <v>13</v>
      </c>
      <c r="X3" s="12"/>
      <c r="Y3" s="12"/>
      <c r="Z3" s="12" t="s">
        <v>15</v>
      </c>
      <c r="AA3" s="12"/>
      <c r="AB3" s="12"/>
      <c r="AC3" s="12" t="s">
        <v>14</v>
      </c>
      <c r="AD3" s="12"/>
      <c r="AE3" s="13"/>
      <c r="AF3" s="17" t="s">
        <v>33</v>
      </c>
      <c r="AH3" s="1" t="s">
        <v>41</v>
      </c>
      <c r="AI3" s="1"/>
      <c r="AJ3" s="1"/>
    </row>
    <row r="4" spans="1:36" ht="45" x14ac:dyDescent="0.25">
      <c r="A4" s="3"/>
      <c r="B4" s="4"/>
      <c r="C4" s="24" t="s">
        <v>17</v>
      </c>
      <c r="D4" s="25" t="s">
        <v>18</v>
      </c>
      <c r="E4" s="26" t="s">
        <v>19</v>
      </c>
      <c r="F4" s="24" t="s">
        <v>17</v>
      </c>
      <c r="G4" s="25" t="s">
        <v>18</v>
      </c>
      <c r="H4" s="26" t="s">
        <v>19</v>
      </c>
      <c r="I4" s="24" t="s">
        <v>17</v>
      </c>
      <c r="J4" s="25" t="s">
        <v>18</v>
      </c>
      <c r="K4" s="27" t="s">
        <v>19</v>
      </c>
      <c r="L4" s="7" t="s">
        <v>20</v>
      </c>
      <c r="M4" s="24" t="s">
        <v>25</v>
      </c>
      <c r="N4" s="25" t="s">
        <v>18</v>
      </c>
      <c r="O4" s="26" t="s">
        <v>19</v>
      </c>
      <c r="P4" s="24" t="s">
        <v>25</v>
      </c>
      <c r="Q4" s="25" t="s">
        <v>18</v>
      </c>
      <c r="R4" s="26" t="s">
        <v>19</v>
      </c>
      <c r="S4" s="24" t="s">
        <v>25</v>
      </c>
      <c r="T4" s="25" t="s">
        <v>18</v>
      </c>
      <c r="U4" s="27" t="s">
        <v>19</v>
      </c>
      <c r="V4" s="7" t="s">
        <v>20</v>
      </c>
      <c r="W4" s="24" t="s">
        <v>25</v>
      </c>
      <c r="X4" s="25" t="s">
        <v>18</v>
      </c>
      <c r="Y4" s="26" t="s">
        <v>19</v>
      </c>
      <c r="Z4" s="24" t="s">
        <v>25</v>
      </c>
      <c r="AA4" s="25" t="s">
        <v>18</v>
      </c>
      <c r="AB4" s="26" t="s">
        <v>19</v>
      </c>
      <c r="AC4" s="24" t="s">
        <v>25</v>
      </c>
      <c r="AD4" s="25" t="s">
        <v>18</v>
      </c>
      <c r="AE4" s="27" t="s">
        <v>19</v>
      </c>
      <c r="AF4" s="7" t="s">
        <v>20</v>
      </c>
      <c r="AH4" t="s">
        <v>13</v>
      </c>
      <c r="AI4" t="s">
        <v>15</v>
      </c>
      <c r="AJ4" t="s">
        <v>14</v>
      </c>
    </row>
    <row r="5" spans="1:36" x14ac:dyDescent="0.25">
      <c r="A5" s="2">
        <v>1</v>
      </c>
      <c r="B5" s="2" t="s">
        <v>2</v>
      </c>
      <c r="C5" s="10">
        <f ca="1">'II კვარტალი'!W5+RANDBETWEEN(5,100)</f>
        <v>345</v>
      </c>
      <c r="D5" s="10">
        <f ca="1">C5-'II კვარტალი'!W5</f>
        <v>44</v>
      </c>
      <c r="E5" s="10">
        <f ca="1">D5*$AH$33</f>
        <v>149.6</v>
      </c>
      <c r="F5" s="10">
        <f ca="1">'II კვარტალი'!Z5+RANDBETWEEN(5,100)</f>
        <v>471</v>
      </c>
      <c r="G5" s="10">
        <f ca="1">F5-'II კვარტალი'!Z5</f>
        <v>61</v>
      </c>
      <c r="H5" s="10">
        <f ca="1">G5*$AI$33</f>
        <v>91.5</v>
      </c>
      <c r="I5" s="10">
        <f ca="1">'II კვარტალი'!AC5+RANDBETWEEN(5,100)</f>
        <v>377</v>
      </c>
      <c r="J5" s="10">
        <f ca="1">I5-'II კვარტალი'!AC5</f>
        <v>94</v>
      </c>
      <c r="K5" s="11">
        <f ca="1">J5*$AJ$33</f>
        <v>272.59999999999997</v>
      </c>
      <c r="L5" s="19">
        <f ca="1">SUM(K5,H5,E5)</f>
        <v>513.69999999999993</v>
      </c>
      <c r="M5" s="10">
        <f ca="1">RANDBETWEEN(5, 100)+C5</f>
        <v>413</v>
      </c>
      <c r="N5" s="10">
        <f ca="1">M5-C5</f>
        <v>68</v>
      </c>
      <c r="O5" s="10">
        <f ca="1">N5*$AH$33</f>
        <v>231.2</v>
      </c>
      <c r="P5" s="10">
        <f ca="1">F5+RANDBETWEEN(5, 100)</f>
        <v>550</v>
      </c>
      <c r="Q5" s="10">
        <f ca="1">P5-F5</f>
        <v>79</v>
      </c>
      <c r="R5" s="10">
        <f ca="1">Q5*$AI$33</f>
        <v>118.5</v>
      </c>
      <c r="S5" s="10">
        <f ca="1">I5+RANDBETWEEN(5, 100)</f>
        <v>452</v>
      </c>
      <c r="T5" s="10">
        <f ca="1">S5-I5</f>
        <v>75</v>
      </c>
      <c r="U5" s="11">
        <f ca="1">T5*$AJ$33</f>
        <v>217.5</v>
      </c>
      <c r="V5" s="19">
        <f ca="1">SUM(U5,R5,O5)</f>
        <v>567.20000000000005</v>
      </c>
      <c r="W5" s="10">
        <f ca="1">M5+RANDBETWEEN(5,100)</f>
        <v>445</v>
      </c>
      <c r="X5" s="10">
        <f ca="1">W5-M5</f>
        <v>32</v>
      </c>
      <c r="Y5" s="10">
        <f ca="1">X5*$AH$33</f>
        <v>108.8</v>
      </c>
      <c r="Z5" s="10">
        <f ca="1">P5+RANDBETWEEN(5,100)</f>
        <v>637</v>
      </c>
      <c r="AA5" s="10">
        <f ca="1">Z5-P5</f>
        <v>87</v>
      </c>
      <c r="AB5" s="10">
        <f ca="1">AA5*$AI$33</f>
        <v>130.5</v>
      </c>
      <c r="AC5" s="10">
        <f ca="1">S5+RANDBETWEEN(5,100)</f>
        <v>524</v>
      </c>
      <c r="AD5" s="10">
        <f ca="1">AC5-S5</f>
        <v>72</v>
      </c>
      <c r="AE5" s="11">
        <f ca="1">AD5*$AJ$33</f>
        <v>208.79999999999998</v>
      </c>
      <c r="AF5" s="19">
        <f ca="1">SUM(AE5,AB5,Y5)</f>
        <v>448.09999999999997</v>
      </c>
      <c r="AH5">
        <f ca="1">SUM(E5,O5,Y5)</f>
        <v>489.59999999999997</v>
      </c>
      <c r="AI5">
        <f ca="1">SUM(H5,R5,AB5)</f>
        <v>340.5</v>
      </c>
      <c r="AJ5">
        <f ca="1">SUM(K5,U5,AE5)</f>
        <v>698.9</v>
      </c>
    </row>
    <row r="6" spans="1:36" x14ac:dyDescent="0.25">
      <c r="A6" s="2">
        <v>2</v>
      </c>
      <c r="B6" s="2" t="s">
        <v>3</v>
      </c>
      <c r="C6" s="10">
        <f ca="1">'II კვარტალი'!W6+RANDBETWEEN(5,100)</f>
        <v>444</v>
      </c>
      <c r="D6" s="10">
        <f ca="1">C6-'II კვარტალი'!W6</f>
        <v>85</v>
      </c>
      <c r="E6" s="10">
        <f ca="1">D6*$AH$33</f>
        <v>289</v>
      </c>
      <c r="F6" s="10">
        <f ca="1">'II კვარტალი'!Z6+RANDBETWEEN(5,100)</f>
        <v>442</v>
      </c>
      <c r="G6" s="10">
        <f ca="1">F6-'II კვარტალი'!Z6</f>
        <v>43</v>
      </c>
      <c r="H6" s="10">
        <f ca="1">G6*$AI$33</f>
        <v>64.5</v>
      </c>
      <c r="I6" s="10">
        <f ca="1">'II კვარტალი'!AC6+RANDBETWEEN(5,100)</f>
        <v>515</v>
      </c>
      <c r="J6" s="10">
        <f ca="1">I6-'II კვარტალი'!AC6</f>
        <v>70</v>
      </c>
      <c r="K6" s="11">
        <f ca="1">J6*$AJ$33</f>
        <v>203</v>
      </c>
      <c r="L6" s="19">
        <f t="shared" ref="L6:L14" ca="1" si="0">SUM(K6,H6,E6)</f>
        <v>556.5</v>
      </c>
      <c r="M6" s="10">
        <f t="shared" ref="M6:M14" ca="1" si="1">RANDBETWEEN(5, 100)+C6</f>
        <v>455</v>
      </c>
      <c r="N6" s="10">
        <f t="shared" ref="N6:N14" ca="1" si="2">M6-C6</f>
        <v>11</v>
      </c>
      <c r="O6" s="10">
        <f ca="1">N6*$AH$33</f>
        <v>37.4</v>
      </c>
      <c r="P6" s="10">
        <f t="shared" ref="P6:P14" ca="1" si="3">F6+RANDBETWEEN(5, 100)</f>
        <v>476</v>
      </c>
      <c r="Q6" s="10">
        <f t="shared" ref="Q6:Q14" ca="1" si="4">P6-F6</f>
        <v>34</v>
      </c>
      <c r="R6" s="10">
        <f ca="1">Q6*$AI$33</f>
        <v>51</v>
      </c>
      <c r="S6" s="10">
        <f t="shared" ref="S6:S14" ca="1" si="5">I6+RANDBETWEEN(5, 100)</f>
        <v>548</v>
      </c>
      <c r="T6" s="10">
        <f t="shared" ref="T6:T14" ca="1" si="6">S6-I6</f>
        <v>33</v>
      </c>
      <c r="U6" s="11">
        <f ca="1">T6*$AJ$33</f>
        <v>95.7</v>
      </c>
      <c r="V6" s="19">
        <f t="shared" ref="V6:V14" ca="1" si="7">SUM(U6,R6,O6)</f>
        <v>184.1</v>
      </c>
      <c r="W6" s="10">
        <f t="shared" ref="W6:W14" ca="1" si="8">M6+RANDBETWEEN(5,100)</f>
        <v>534</v>
      </c>
      <c r="X6" s="10">
        <f t="shared" ref="X6:X14" ca="1" si="9">W6-M6</f>
        <v>79</v>
      </c>
      <c r="Y6" s="10">
        <f ca="1">X6*$AH$33</f>
        <v>268.59999999999997</v>
      </c>
      <c r="Z6" s="10">
        <f t="shared" ref="Z6:Z14" ca="1" si="10">P6+RANDBETWEEN(5,100)</f>
        <v>532</v>
      </c>
      <c r="AA6" s="10">
        <f t="shared" ref="AA6:AA14" ca="1" si="11">Z6-P6</f>
        <v>56</v>
      </c>
      <c r="AB6" s="10">
        <f ca="1">AA6*$AI$33</f>
        <v>84</v>
      </c>
      <c r="AC6" s="10">
        <f t="shared" ref="AC6:AC14" ca="1" si="12">S6+RANDBETWEEN(5,100)</f>
        <v>620</v>
      </c>
      <c r="AD6" s="10">
        <f t="shared" ref="AD6:AD14" ca="1" si="13">AC6-S6</f>
        <v>72</v>
      </c>
      <c r="AE6" s="11">
        <f ca="1">AD6*$AJ$33</f>
        <v>208.79999999999998</v>
      </c>
      <c r="AF6" s="19">
        <f t="shared" ref="AF6:AF14" ca="1" si="14">SUM(AE6,AB6,Y6)</f>
        <v>561.39999999999986</v>
      </c>
      <c r="AH6">
        <f t="shared" ref="AH6:AH14" ca="1" si="15">SUM(E6,O6,Y6)</f>
        <v>595</v>
      </c>
      <c r="AI6">
        <f t="shared" ref="AI6:AI14" ca="1" si="16">SUM(H6,R6,AB6)</f>
        <v>199.5</v>
      </c>
      <c r="AJ6">
        <f t="shared" ref="AJ6:AJ14" ca="1" si="17">SUM(K6,U6,AE6)</f>
        <v>507.5</v>
      </c>
    </row>
    <row r="7" spans="1:36" x14ac:dyDescent="0.25">
      <c r="A7" s="2">
        <v>3</v>
      </c>
      <c r="B7" s="2" t="s">
        <v>4</v>
      </c>
      <c r="C7" s="10">
        <f ca="1">'II კვარტალი'!W7+RANDBETWEEN(5,100)</f>
        <v>441</v>
      </c>
      <c r="D7" s="10">
        <f ca="1">C7-'II კვარტალი'!W7</f>
        <v>65</v>
      </c>
      <c r="E7" s="10">
        <f ca="1">D7*$AH$33</f>
        <v>221</v>
      </c>
      <c r="F7" s="10">
        <f ca="1">'II კვარტალი'!Z7+RANDBETWEEN(5,100)</f>
        <v>356</v>
      </c>
      <c r="G7" s="10">
        <f ca="1">F7-'II კვარტალი'!Z7</f>
        <v>56</v>
      </c>
      <c r="H7" s="10">
        <f ca="1">G7*$AI$33</f>
        <v>84</v>
      </c>
      <c r="I7" s="10">
        <f ca="1">'II კვარტალი'!AC7+RANDBETWEEN(5,100)</f>
        <v>410</v>
      </c>
      <c r="J7" s="10">
        <f ca="1">I7-'II კვარტალი'!AC7</f>
        <v>95</v>
      </c>
      <c r="K7" s="11">
        <f ca="1">J7*$AJ$33</f>
        <v>275.5</v>
      </c>
      <c r="L7" s="19">
        <f t="shared" ca="1" si="0"/>
        <v>580.5</v>
      </c>
      <c r="M7" s="10">
        <f t="shared" ca="1" si="1"/>
        <v>508</v>
      </c>
      <c r="N7" s="10">
        <f t="shared" ca="1" si="2"/>
        <v>67</v>
      </c>
      <c r="O7" s="10">
        <f ca="1">N7*$AH$33</f>
        <v>227.79999999999998</v>
      </c>
      <c r="P7" s="10">
        <f t="shared" ca="1" si="3"/>
        <v>397</v>
      </c>
      <c r="Q7" s="10">
        <f t="shared" ca="1" si="4"/>
        <v>41</v>
      </c>
      <c r="R7" s="10">
        <f ca="1">Q7*$AI$33</f>
        <v>61.5</v>
      </c>
      <c r="S7" s="10">
        <f t="shared" ca="1" si="5"/>
        <v>478</v>
      </c>
      <c r="T7" s="10">
        <f t="shared" ca="1" si="6"/>
        <v>68</v>
      </c>
      <c r="U7" s="11">
        <f ca="1">T7*$AJ$33</f>
        <v>197.2</v>
      </c>
      <c r="V7" s="19">
        <f t="shared" ca="1" si="7"/>
        <v>486.5</v>
      </c>
      <c r="W7" s="10">
        <f t="shared" ca="1" si="8"/>
        <v>569</v>
      </c>
      <c r="X7" s="10">
        <f t="shared" ca="1" si="9"/>
        <v>61</v>
      </c>
      <c r="Y7" s="10">
        <f ca="1">X7*$AH$33</f>
        <v>207.4</v>
      </c>
      <c r="Z7" s="10">
        <f t="shared" ca="1" si="10"/>
        <v>448</v>
      </c>
      <c r="AA7" s="10">
        <f t="shared" ca="1" si="11"/>
        <v>51</v>
      </c>
      <c r="AB7" s="10">
        <f ca="1">AA7*$AI$33</f>
        <v>76.5</v>
      </c>
      <c r="AC7" s="10">
        <f t="shared" ca="1" si="12"/>
        <v>572</v>
      </c>
      <c r="AD7" s="10">
        <f t="shared" ca="1" si="13"/>
        <v>94</v>
      </c>
      <c r="AE7" s="11">
        <f ca="1">AD7*$AJ$33</f>
        <v>272.59999999999997</v>
      </c>
      <c r="AF7" s="19">
        <f t="shared" ca="1" si="14"/>
        <v>556.5</v>
      </c>
      <c r="AH7">
        <f t="shared" ca="1" si="15"/>
        <v>656.19999999999993</v>
      </c>
      <c r="AI7">
        <f t="shared" ca="1" si="16"/>
        <v>222</v>
      </c>
      <c r="AJ7">
        <f t="shared" ca="1" si="17"/>
        <v>745.3</v>
      </c>
    </row>
    <row r="8" spans="1:36" x14ac:dyDescent="0.25">
      <c r="A8" s="2">
        <v>4</v>
      </c>
      <c r="B8" s="2" t="s">
        <v>5</v>
      </c>
      <c r="C8" s="10">
        <f ca="1">'II კვარტალი'!W8+RANDBETWEEN(5,100)</f>
        <v>360</v>
      </c>
      <c r="D8" s="10">
        <f ca="1">C8-'II კვარტალი'!W8</f>
        <v>31</v>
      </c>
      <c r="E8" s="10">
        <f ca="1">D8*$AH$33</f>
        <v>105.39999999999999</v>
      </c>
      <c r="F8" s="10">
        <f ca="1">'II კვარტალი'!Z8+RANDBETWEEN(5,100)</f>
        <v>203</v>
      </c>
      <c r="G8" s="10">
        <f ca="1">F8-'II კვარტალი'!Z8</f>
        <v>30</v>
      </c>
      <c r="H8" s="10">
        <f ca="1">G8*$AI$33</f>
        <v>45</v>
      </c>
      <c r="I8" s="10">
        <f ca="1">'II კვარტალი'!AC8+RANDBETWEEN(5,100)</f>
        <v>378</v>
      </c>
      <c r="J8" s="10">
        <f ca="1">I8-'II კვარტალი'!AC8</f>
        <v>26</v>
      </c>
      <c r="K8" s="11">
        <f ca="1">J8*$AJ$33</f>
        <v>75.399999999999991</v>
      </c>
      <c r="L8" s="19">
        <f t="shared" ca="1" si="0"/>
        <v>225.79999999999998</v>
      </c>
      <c r="M8" s="10">
        <f t="shared" ca="1" si="1"/>
        <v>398</v>
      </c>
      <c r="N8" s="10">
        <f t="shared" ca="1" si="2"/>
        <v>38</v>
      </c>
      <c r="O8" s="10">
        <f ca="1">N8*$AH$33</f>
        <v>129.19999999999999</v>
      </c>
      <c r="P8" s="10">
        <f t="shared" ca="1" si="3"/>
        <v>227</v>
      </c>
      <c r="Q8" s="10">
        <f t="shared" ca="1" si="4"/>
        <v>24</v>
      </c>
      <c r="R8" s="10">
        <f ca="1">Q8*$AI$33</f>
        <v>36</v>
      </c>
      <c r="S8" s="10">
        <f t="shared" ca="1" si="5"/>
        <v>427</v>
      </c>
      <c r="T8" s="10">
        <f t="shared" ca="1" si="6"/>
        <v>49</v>
      </c>
      <c r="U8" s="11">
        <f ca="1">T8*$AJ$33</f>
        <v>142.1</v>
      </c>
      <c r="V8" s="19">
        <f t="shared" ca="1" si="7"/>
        <v>307.29999999999995</v>
      </c>
      <c r="W8" s="10">
        <f t="shared" ca="1" si="8"/>
        <v>415</v>
      </c>
      <c r="X8" s="10">
        <f t="shared" ca="1" si="9"/>
        <v>17</v>
      </c>
      <c r="Y8" s="10">
        <f ca="1">X8*$AH$33</f>
        <v>57.8</v>
      </c>
      <c r="Z8" s="10">
        <f t="shared" ca="1" si="10"/>
        <v>273</v>
      </c>
      <c r="AA8" s="10">
        <f t="shared" ca="1" si="11"/>
        <v>46</v>
      </c>
      <c r="AB8" s="10">
        <f ca="1">AA8*$AI$33</f>
        <v>69</v>
      </c>
      <c r="AC8" s="10">
        <f t="shared" ca="1" si="12"/>
        <v>439</v>
      </c>
      <c r="AD8" s="10">
        <f t="shared" ca="1" si="13"/>
        <v>12</v>
      </c>
      <c r="AE8" s="11">
        <f ca="1">AD8*$AJ$33</f>
        <v>34.799999999999997</v>
      </c>
      <c r="AF8" s="19">
        <f t="shared" ca="1" si="14"/>
        <v>161.6</v>
      </c>
      <c r="AH8">
        <f t="shared" ca="1" si="15"/>
        <v>292.39999999999998</v>
      </c>
      <c r="AI8">
        <f t="shared" ca="1" si="16"/>
        <v>150</v>
      </c>
      <c r="AJ8">
        <f t="shared" ca="1" si="17"/>
        <v>252.3</v>
      </c>
    </row>
    <row r="9" spans="1:36" x14ac:dyDescent="0.25">
      <c r="A9" s="2">
        <v>5</v>
      </c>
      <c r="B9" s="2" t="s">
        <v>6</v>
      </c>
      <c r="C9" s="10">
        <f ca="1">'II კვარტალი'!W9+RANDBETWEEN(5,100)</f>
        <v>474</v>
      </c>
      <c r="D9" s="10">
        <f ca="1">C9-'II კვარტალი'!W9</f>
        <v>95</v>
      </c>
      <c r="E9" s="10">
        <f ca="1">D9*$AH$33</f>
        <v>323</v>
      </c>
      <c r="F9" s="10">
        <f ca="1">'II კვარტალი'!Z9+RANDBETWEEN(5,100)</f>
        <v>482</v>
      </c>
      <c r="G9" s="10">
        <f ca="1">F9-'II კვარტალი'!Z9</f>
        <v>18</v>
      </c>
      <c r="H9" s="10">
        <f ca="1">G9*$AI$33</f>
        <v>27</v>
      </c>
      <c r="I9" s="10">
        <f ca="1">'II კვარტალი'!AC9+RANDBETWEEN(5,100)</f>
        <v>365</v>
      </c>
      <c r="J9" s="10">
        <f ca="1">I9-'II კვარტალი'!AC9</f>
        <v>51</v>
      </c>
      <c r="K9" s="11">
        <f ca="1">J9*$AJ$33</f>
        <v>147.9</v>
      </c>
      <c r="L9" s="19">
        <f t="shared" ca="1" si="0"/>
        <v>497.9</v>
      </c>
      <c r="M9" s="10">
        <f t="shared" ca="1" si="1"/>
        <v>510</v>
      </c>
      <c r="N9" s="10">
        <f t="shared" ca="1" si="2"/>
        <v>36</v>
      </c>
      <c r="O9" s="10">
        <f ca="1">N9*$AH$33</f>
        <v>122.39999999999999</v>
      </c>
      <c r="P9" s="10">
        <f t="shared" ca="1" si="3"/>
        <v>508</v>
      </c>
      <c r="Q9" s="10">
        <f t="shared" ca="1" si="4"/>
        <v>26</v>
      </c>
      <c r="R9" s="10">
        <f ca="1">Q9*$AI$33</f>
        <v>39</v>
      </c>
      <c r="S9" s="10">
        <f t="shared" ca="1" si="5"/>
        <v>407</v>
      </c>
      <c r="T9" s="10">
        <f t="shared" ca="1" si="6"/>
        <v>42</v>
      </c>
      <c r="U9" s="11">
        <f ca="1">T9*$AJ$33</f>
        <v>121.8</v>
      </c>
      <c r="V9" s="19">
        <f t="shared" ca="1" si="7"/>
        <v>283.2</v>
      </c>
      <c r="W9" s="10">
        <f t="shared" ca="1" si="8"/>
        <v>527</v>
      </c>
      <c r="X9" s="10">
        <f t="shared" ca="1" si="9"/>
        <v>17</v>
      </c>
      <c r="Y9" s="10">
        <f ca="1">X9*$AH$33</f>
        <v>57.8</v>
      </c>
      <c r="Z9" s="10">
        <f t="shared" ca="1" si="10"/>
        <v>569</v>
      </c>
      <c r="AA9" s="10">
        <f t="shared" ca="1" si="11"/>
        <v>61</v>
      </c>
      <c r="AB9" s="10">
        <f ca="1">AA9*$AI$33</f>
        <v>91.5</v>
      </c>
      <c r="AC9" s="10">
        <f t="shared" ca="1" si="12"/>
        <v>458</v>
      </c>
      <c r="AD9" s="10">
        <f t="shared" ca="1" si="13"/>
        <v>51</v>
      </c>
      <c r="AE9" s="11">
        <f ca="1">AD9*$AJ$33</f>
        <v>147.9</v>
      </c>
      <c r="AF9" s="19">
        <f t="shared" ca="1" si="14"/>
        <v>297.2</v>
      </c>
      <c r="AH9">
        <f t="shared" ca="1" si="15"/>
        <v>503.2</v>
      </c>
      <c r="AI9">
        <f t="shared" ca="1" si="16"/>
        <v>157.5</v>
      </c>
      <c r="AJ9">
        <f t="shared" ca="1" si="17"/>
        <v>417.6</v>
      </c>
    </row>
    <row r="10" spans="1:36" x14ac:dyDescent="0.25">
      <c r="A10" s="2">
        <v>6</v>
      </c>
      <c r="B10" s="2" t="s">
        <v>7</v>
      </c>
      <c r="C10" s="10">
        <f ca="1">'II კვარტალი'!W10+RANDBETWEEN(5,100)</f>
        <v>262</v>
      </c>
      <c r="D10" s="10">
        <f ca="1">C10-'II კვარტალი'!W10</f>
        <v>45</v>
      </c>
      <c r="E10" s="10">
        <f ca="1">D10*$AH$33</f>
        <v>153</v>
      </c>
      <c r="F10" s="10">
        <f ca="1">'II კვარტალი'!Z10+RANDBETWEEN(5,100)</f>
        <v>526</v>
      </c>
      <c r="G10" s="10">
        <f ca="1">F10-'II კვარტალი'!Z10</f>
        <v>82</v>
      </c>
      <c r="H10" s="10">
        <f ca="1">G10*$AI$33</f>
        <v>123</v>
      </c>
      <c r="I10" s="10">
        <f ca="1">'II კვარტალი'!AC10+RANDBETWEEN(5,100)</f>
        <v>495</v>
      </c>
      <c r="J10" s="10">
        <f ca="1">I10-'II კვარტალი'!AC10</f>
        <v>78</v>
      </c>
      <c r="K10" s="11">
        <f ca="1">J10*$AJ$33</f>
        <v>226.2</v>
      </c>
      <c r="L10" s="19">
        <f t="shared" ca="1" si="0"/>
        <v>502.2</v>
      </c>
      <c r="M10" s="10">
        <f t="shared" ca="1" si="1"/>
        <v>293</v>
      </c>
      <c r="N10" s="10">
        <f t="shared" ca="1" si="2"/>
        <v>31</v>
      </c>
      <c r="O10" s="10">
        <f ca="1">N10*$AH$33</f>
        <v>105.39999999999999</v>
      </c>
      <c r="P10" s="10">
        <f t="shared" ca="1" si="3"/>
        <v>542</v>
      </c>
      <c r="Q10" s="10">
        <f t="shared" ca="1" si="4"/>
        <v>16</v>
      </c>
      <c r="R10" s="10">
        <f ca="1">Q10*$AI$33</f>
        <v>24</v>
      </c>
      <c r="S10" s="10">
        <f t="shared" ca="1" si="5"/>
        <v>586</v>
      </c>
      <c r="T10" s="10">
        <f t="shared" ca="1" si="6"/>
        <v>91</v>
      </c>
      <c r="U10" s="11">
        <f ca="1">T10*$AJ$33</f>
        <v>263.89999999999998</v>
      </c>
      <c r="V10" s="19">
        <f t="shared" ca="1" si="7"/>
        <v>393.29999999999995</v>
      </c>
      <c r="W10" s="10">
        <f t="shared" ca="1" si="8"/>
        <v>365</v>
      </c>
      <c r="X10" s="10">
        <f t="shared" ca="1" si="9"/>
        <v>72</v>
      </c>
      <c r="Y10" s="10">
        <f ca="1">X10*$AH$33</f>
        <v>244.79999999999998</v>
      </c>
      <c r="Z10" s="10">
        <f t="shared" ca="1" si="10"/>
        <v>555</v>
      </c>
      <c r="AA10" s="10">
        <f t="shared" ca="1" si="11"/>
        <v>13</v>
      </c>
      <c r="AB10" s="10">
        <f ca="1">AA10*$AI$33</f>
        <v>19.5</v>
      </c>
      <c r="AC10" s="10">
        <f t="shared" ca="1" si="12"/>
        <v>631</v>
      </c>
      <c r="AD10" s="10">
        <f t="shared" ca="1" si="13"/>
        <v>45</v>
      </c>
      <c r="AE10" s="11">
        <f ca="1">AD10*$AJ$33</f>
        <v>130.5</v>
      </c>
      <c r="AF10" s="19">
        <f t="shared" ca="1" si="14"/>
        <v>394.79999999999995</v>
      </c>
      <c r="AH10">
        <f t="shared" ca="1" si="15"/>
        <v>503.19999999999993</v>
      </c>
      <c r="AI10">
        <f t="shared" ca="1" si="16"/>
        <v>166.5</v>
      </c>
      <c r="AJ10">
        <f t="shared" ca="1" si="17"/>
        <v>620.59999999999991</v>
      </c>
    </row>
    <row r="11" spans="1:36" x14ac:dyDescent="0.25">
      <c r="A11" s="2">
        <v>7</v>
      </c>
      <c r="B11" s="2" t="s">
        <v>8</v>
      </c>
      <c r="C11" s="10">
        <f ca="1">'II კვარტალი'!W11+RANDBETWEEN(5,100)</f>
        <v>315</v>
      </c>
      <c r="D11" s="10">
        <f ca="1">C11-'II კვარტალი'!W11</f>
        <v>59</v>
      </c>
      <c r="E11" s="10">
        <f ca="1">D11*$AH$33</f>
        <v>200.6</v>
      </c>
      <c r="F11" s="10">
        <f ca="1">'II კვარტალი'!Z11+RANDBETWEEN(5,100)</f>
        <v>312</v>
      </c>
      <c r="G11" s="10">
        <f ca="1">F11-'II კვარტალი'!Z11</f>
        <v>25</v>
      </c>
      <c r="H11" s="10">
        <f ca="1">G11*$AI$33</f>
        <v>37.5</v>
      </c>
      <c r="I11" s="10">
        <f ca="1">'II კვარტალი'!AC11+RANDBETWEEN(5,100)</f>
        <v>353</v>
      </c>
      <c r="J11" s="10">
        <f ca="1">I11-'II კვარტალი'!AC11</f>
        <v>83</v>
      </c>
      <c r="K11" s="11">
        <f ca="1">J11*$AJ$33</f>
        <v>240.7</v>
      </c>
      <c r="L11" s="19">
        <f t="shared" ca="1" si="0"/>
        <v>478.79999999999995</v>
      </c>
      <c r="M11" s="10">
        <f t="shared" ca="1" si="1"/>
        <v>410</v>
      </c>
      <c r="N11" s="10">
        <f t="shared" ca="1" si="2"/>
        <v>95</v>
      </c>
      <c r="O11" s="10">
        <f ca="1">N11*$AH$33</f>
        <v>323</v>
      </c>
      <c r="P11" s="10">
        <f t="shared" ca="1" si="3"/>
        <v>393</v>
      </c>
      <c r="Q11" s="10">
        <f t="shared" ca="1" si="4"/>
        <v>81</v>
      </c>
      <c r="R11" s="10">
        <f ca="1">Q11*$AI$33</f>
        <v>121.5</v>
      </c>
      <c r="S11" s="10">
        <f t="shared" ca="1" si="5"/>
        <v>370</v>
      </c>
      <c r="T11" s="10">
        <f t="shared" ca="1" si="6"/>
        <v>17</v>
      </c>
      <c r="U11" s="11">
        <f ca="1">T11*$AJ$33</f>
        <v>49.3</v>
      </c>
      <c r="V11" s="19">
        <f t="shared" ca="1" si="7"/>
        <v>493.8</v>
      </c>
      <c r="W11" s="10">
        <f t="shared" ca="1" si="8"/>
        <v>485</v>
      </c>
      <c r="X11" s="10">
        <f t="shared" ca="1" si="9"/>
        <v>75</v>
      </c>
      <c r="Y11" s="10">
        <f ca="1">X11*$AH$33</f>
        <v>255</v>
      </c>
      <c r="Z11" s="10">
        <f t="shared" ca="1" si="10"/>
        <v>487</v>
      </c>
      <c r="AA11" s="10">
        <f t="shared" ca="1" si="11"/>
        <v>94</v>
      </c>
      <c r="AB11" s="10">
        <f ca="1">AA11*$AI$33</f>
        <v>141</v>
      </c>
      <c r="AC11" s="10">
        <f t="shared" ca="1" si="12"/>
        <v>429</v>
      </c>
      <c r="AD11" s="10">
        <f t="shared" ca="1" si="13"/>
        <v>59</v>
      </c>
      <c r="AE11" s="11">
        <f ca="1">AD11*$AJ$33</f>
        <v>171.1</v>
      </c>
      <c r="AF11" s="19">
        <f t="shared" ca="1" si="14"/>
        <v>567.1</v>
      </c>
      <c r="AH11">
        <f t="shared" ca="1" si="15"/>
        <v>778.6</v>
      </c>
      <c r="AI11">
        <f t="shared" ca="1" si="16"/>
        <v>300</v>
      </c>
      <c r="AJ11">
        <f t="shared" ca="1" si="17"/>
        <v>461.1</v>
      </c>
    </row>
    <row r="12" spans="1:36" x14ac:dyDescent="0.25">
      <c r="A12" s="2">
        <v>8</v>
      </c>
      <c r="B12" s="2" t="s">
        <v>9</v>
      </c>
      <c r="C12" s="10">
        <f ca="1">'II კვარტალი'!W12+RANDBETWEEN(5,100)</f>
        <v>255</v>
      </c>
      <c r="D12" s="10">
        <f ca="1">C12-'II კვარტალი'!W12</f>
        <v>33</v>
      </c>
      <c r="E12" s="10">
        <f ca="1">D12*$AH$33</f>
        <v>112.2</v>
      </c>
      <c r="F12" s="10">
        <f ca="1">'II კვარტალი'!Z12+RANDBETWEEN(5,100)</f>
        <v>329</v>
      </c>
      <c r="G12" s="10">
        <f ca="1">F12-'II კვარტალი'!Z12</f>
        <v>99</v>
      </c>
      <c r="H12" s="10">
        <f ca="1">G12*$AI$33</f>
        <v>148.5</v>
      </c>
      <c r="I12" s="10">
        <f ca="1">'II კვარტალი'!AC12+RANDBETWEEN(5,100)</f>
        <v>329</v>
      </c>
      <c r="J12" s="10">
        <f ca="1">I12-'II კვარტალი'!AC12</f>
        <v>59</v>
      </c>
      <c r="K12" s="11">
        <f ca="1">J12*$AJ$33</f>
        <v>171.1</v>
      </c>
      <c r="L12" s="19">
        <f t="shared" ca="1" si="0"/>
        <v>431.8</v>
      </c>
      <c r="M12" s="10">
        <f t="shared" ca="1" si="1"/>
        <v>303</v>
      </c>
      <c r="N12" s="10">
        <f t="shared" ca="1" si="2"/>
        <v>48</v>
      </c>
      <c r="O12" s="10">
        <f ca="1">N12*$AH$33</f>
        <v>163.19999999999999</v>
      </c>
      <c r="P12" s="10">
        <f t="shared" ca="1" si="3"/>
        <v>360</v>
      </c>
      <c r="Q12" s="10">
        <f t="shared" ca="1" si="4"/>
        <v>31</v>
      </c>
      <c r="R12" s="10">
        <f ca="1">Q12*$AI$33</f>
        <v>46.5</v>
      </c>
      <c r="S12" s="10">
        <f t="shared" ca="1" si="5"/>
        <v>367</v>
      </c>
      <c r="T12" s="10">
        <f t="shared" ca="1" si="6"/>
        <v>38</v>
      </c>
      <c r="U12" s="11">
        <f ca="1">T12*$AJ$33</f>
        <v>110.2</v>
      </c>
      <c r="V12" s="19">
        <f t="shared" ca="1" si="7"/>
        <v>319.89999999999998</v>
      </c>
      <c r="W12" s="10">
        <f t="shared" ca="1" si="8"/>
        <v>388</v>
      </c>
      <c r="X12" s="10">
        <f t="shared" ca="1" si="9"/>
        <v>85</v>
      </c>
      <c r="Y12" s="10">
        <f ca="1">X12*$AH$33</f>
        <v>289</v>
      </c>
      <c r="Z12" s="10">
        <f t="shared" ca="1" si="10"/>
        <v>423</v>
      </c>
      <c r="AA12" s="10">
        <f t="shared" ca="1" si="11"/>
        <v>63</v>
      </c>
      <c r="AB12" s="10">
        <f ca="1">AA12*$AI$33</f>
        <v>94.5</v>
      </c>
      <c r="AC12" s="10">
        <f t="shared" ca="1" si="12"/>
        <v>381</v>
      </c>
      <c r="AD12" s="10">
        <f t="shared" ca="1" si="13"/>
        <v>14</v>
      </c>
      <c r="AE12" s="11">
        <f ca="1">AD12*$AJ$33</f>
        <v>40.6</v>
      </c>
      <c r="AF12" s="19">
        <f t="shared" ca="1" si="14"/>
        <v>424.1</v>
      </c>
      <c r="AH12">
        <f t="shared" ca="1" si="15"/>
        <v>564.4</v>
      </c>
      <c r="AI12">
        <f t="shared" ca="1" si="16"/>
        <v>289.5</v>
      </c>
      <c r="AJ12">
        <f t="shared" ca="1" si="17"/>
        <v>321.90000000000003</v>
      </c>
    </row>
    <row r="13" spans="1:36" x14ac:dyDescent="0.25">
      <c r="A13" s="2">
        <v>9</v>
      </c>
      <c r="B13" s="2" t="s">
        <v>10</v>
      </c>
      <c r="C13" s="10">
        <f ca="1">'II კვარტალი'!W13+RANDBETWEEN(5,100)</f>
        <v>318</v>
      </c>
      <c r="D13" s="10">
        <f ca="1">C13-'II კვარტალი'!W13</f>
        <v>79</v>
      </c>
      <c r="E13" s="10">
        <f ca="1">D13*$AH$33</f>
        <v>268.59999999999997</v>
      </c>
      <c r="F13" s="10">
        <f ca="1">'II კვარტალი'!Z13+RANDBETWEEN(5,100)</f>
        <v>333</v>
      </c>
      <c r="G13" s="10">
        <f ca="1">F13-'II კვარტალი'!Z13</f>
        <v>26</v>
      </c>
      <c r="H13" s="10">
        <f ca="1">G13*$AI$33</f>
        <v>39</v>
      </c>
      <c r="I13" s="10">
        <f ca="1">'II კვარტალი'!AC13+RANDBETWEEN(5,100)</f>
        <v>405</v>
      </c>
      <c r="J13" s="10">
        <f ca="1">I13-'II კვარტალი'!AC13</f>
        <v>53</v>
      </c>
      <c r="K13" s="11">
        <f ca="1">J13*$AJ$33</f>
        <v>153.69999999999999</v>
      </c>
      <c r="L13" s="19">
        <f t="shared" ca="1" si="0"/>
        <v>461.29999999999995</v>
      </c>
      <c r="M13" s="10">
        <f t="shared" ca="1" si="1"/>
        <v>406</v>
      </c>
      <c r="N13" s="10">
        <f t="shared" ca="1" si="2"/>
        <v>88</v>
      </c>
      <c r="O13" s="10">
        <f ca="1">N13*$AH$33</f>
        <v>299.2</v>
      </c>
      <c r="P13" s="10">
        <f t="shared" ca="1" si="3"/>
        <v>346</v>
      </c>
      <c r="Q13" s="10">
        <f t="shared" ca="1" si="4"/>
        <v>13</v>
      </c>
      <c r="R13" s="10">
        <f ca="1">Q13*$AI$33</f>
        <v>19.5</v>
      </c>
      <c r="S13" s="10">
        <f t="shared" ca="1" si="5"/>
        <v>426</v>
      </c>
      <c r="T13" s="10">
        <f t="shared" ca="1" si="6"/>
        <v>21</v>
      </c>
      <c r="U13" s="11">
        <f ca="1">T13*$AJ$33</f>
        <v>60.9</v>
      </c>
      <c r="V13" s="19">
        <f t="shared" ca="1" si="7"/>
        <v>379.6</v>
      </c>
      <c r="W13" s="10">
        <f t="shared" ca="1" si="8"/>
        <v>427</v>
      </c>
      <c r="X13" s="10">
        <f t="shared" ca="1" si="9"/>
        <v>21</v>
      </c>
      <c r="Y13" s="10">
        <f ca="1">X13*$AH$33</f>
        <v>71.399999999999991</v>
      </c>
      <c r="Z13" s="10">
        <f t="shared" ca="1" si="10"/>
        <v>412</v>
      </c>
      <c r="AA13" s="10">
        <f t="shared" ca="1" si="11"/>
        <v>66</v>
      </c>
      <c r="AB13" s="10">
        <f ca="1">AA13*$AI$33</f>
        <v>99</v>
      </c>
      <c r="AC13" s="10">
        <f t="shared" ca="1" si="12"/>
        <v>454</v>
      </c>
      <c r="AD13" s="10">
        <f t="shared" ca="1" si="13"/>
        <v>28</v>
      </c>
      <c r="AE13" s="11">
        <f ca="1">AD13*$AJ$33</f>
        <v>81.2</v>
      </c>
      <c r="AF13" s="19">
        <f t="shared" ca="1" si="14"/>
        <v>251.59999999999997</v>
      </c>
      <c r="AH13">
        <f t="shared" ca="1" si="15"/>
        <v>639.19999999999993</v>
      </c>
      <c r="AI13">
        <f t="shared" ca="1" si="16"/>
        <v>157.5</v>
      </c>
      <c r="AJ13">
        <f t="shared" ca="1" si="17"/>
        <v>295.8</v>
      </c>
    </row>
    <row r="14" spans="1:36" ht="15.75" thickBot="1" x14ac:dyDescent="0.3">
      <c r="A14" s="2">
        <v>10</v>
      </c>
      <c r="B14" s="2" t="s">
        <v>11</v>
      </c>
      <c r="C14" s="10">
        <f ca="1">'II კვარტალი'!W14+RANDBETWEEN(5,100)</f>
        <v>340</v>
      </c>
      <c r="D14" s="10">
        <f ca="1">C14-'II კვარტალი'!W14</f>
        <v>75</v>
      </c>
      <c r="E14" s="10">
        <f ca="1">D14*$AH$33</f>
        <v>255</v>
      </c>
      <c r="F14" s="10">
        <f ca="1">'II კვარტალი'!Z14+RANDBETWEEN(5,100)</f>
        <v>360</v>
      </c>
      <c r="G14" s="10">
        <f ca="1">F14-'II კვარტალი'!Z14</f>
        <v>7</v>
      </c>
      <c r="H14" s="10">
        <f ca="1">G14*$AI$33</f>
        <v>10.5</v>
      </c>
      <c r="I14" s="10">
        <f ca="1">'II კვარტალი'!AC14+RANDBETWEEN(5,100)</f>
        <v>325</v>
      </c>
      <c r="J14" s="10">
        <f ca="1">I14-'II კვარტალი'!AC14</f>
        <v>7</v>
      </c>
      <c r="K14" s="11">
        <f ca="1">J14*$AJ$33</f>
        <v>20.3</v>
      </c>
      <c r="L14" s="20">
        <f t="shared" ca="1" si="0"/>
        <v>285.8</v>
      </c>
      <c r="M14" s="10">
        <f t="shared" ca="1" si="1"/>
        <v>419</v>
      </c>
      <c r="N14" s="10">
        <f t="shared" ca="1" si="2"/>
        <v>79</v>
      </c>
      <c r="O14" s="10">
        <f ca="1">N14*$AH$33</f>
        <v>268.59999999999997</v>
      </c>
      <c r="P14" s="10">
        <f t="shared" ca="1" si="3"/>
        <v>425</v>
      </c>
      <c r="Q14" s="10">
        <f t="shared" ca="1" si="4"/>
        <v>65</v>
      </c>
      <c r="R14" s="10">
        <f ca="1">Q14*$AI$33</f>
        <v>97.5</v>
      </c>
      <c r="S14" s="10">
        <f t="shared" ca="1" si="5"/>
        <v>363</v>
      </c>
      <c r="T14" s="10">
        <f t="shared" ca="1" si="6"/>
        <v>38</v>
      </c>
      <c r="U14" s="11">
        <f ca="1">T14*$AJ$33</f>
        <v>110.2</v>
      </c>
      <c r="V14" s="20">
        <f t="shared" ca="1" si="7"/>
        <v>476.29999999999995</v>
      </c>
      <c r="W14" s="10">
        <f t="shared" ca="1" si="8"/>
        <v>493</v>
      </c>
      <c r="X14" s="10">
        <f t="shared" ca="1" si="9"/>
        <v>74</v>
      </c>
      <c r="Y14" s="10">
        <f ca="1">X14*$AH$33</f>
        <v>251.6</v>
      </c>
      <c r="Z14" s="10">
        <f t="shared" ca="1" si="10"/>
        <v>515</v>
      </c>
      <c r="AA14" s="10">
        <f t="shared" ca="1" si="11"/>
        <v>90</v>
      </c>
      <c r="AB14" s="10">
        <f ca="1">AA14*$AI$33</f>
        <v>135</v>
      </c>
      <c r="AC14" s="10">
        <f t="shared" ca="1" si="12"/>
        <v>375</v>
      </c>
      <c r="AD14" s="10">
        <f t="shared" ca="1" si="13"/>
        <v>12</v>
      </c>
      <c r="AE14" s="11">
        <f ca="1">AD14*$AJ$33</f>
        <v>34.799999999999997</v>
      </c>
      <c r="AF14" s="20">
        <f t="shared" ca="1" si="14"/>
        <v>421.4</v>
      </c>
      <c r="AH14">
        <f t="shared" ca="1" si="15"/>
        <v>775.19999999999993</v>
      </c>
      <c r="AI14">
        <f t="shared" ca="1" si="16"/>
        <v>243</v>
      </c>
      <c r="AJ14">
        <f t="shared" ca="1" si="17"/>
        <v>165.3</v>
      </c>
    </row>
    <row r="16" spans="1:36" ht="29.25" thickBot="1" x14ac:dyDescent="0.3">
      <c r="A16" s="28" t="s">
        <v>27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6" ht="15.75" thickBot="1" x14ac:dyDescent="0.3">
      <c r="A17" s="2"/>
      <c r="B17" s="2"/>
      <c r="C17" s="14" t="s">
        <v>16</v>
      </c>
      <c r="D17" s="15"/>
      <c r="E17" s="15"/>
      <c r="F17" s="15"/>
      <c r="G17" s="15"/>
      <c r="H17" s="15"/>
      <c r="I17" s="15"/>
      <c r="J17" s="15"/>
      <c r="K17" s="16"/>
      <c r="L17" s="2"/>
      <c r="M17" s="14" t="s">
        <v>16</v>
      </c>
      <c r="N17" s="15"/>
      <c r="O17" s="15"/>
      <c r="P17" s="15"/>
      <c r="Q17" s="15"/>
      <c r="R17" s="15"/>
      <c r="S17" s="15"/>
      <c r="T17" s="15"/>
      <c r="U17" s="16"/>
      <c r="V17" s="2"/>
      <c r="W17" s="14" t="s">
        <v>16</v>
      </c>
      <c r="X17" s="15"/>
      <c r="Y17" s="15"/>
      <c r="Z17" s="15"/>
      <c r="AA17" s="15"/>
      <c r="AB17" s="15"/>
      <c r="AC17" s="15"/>
      <c r="AD17" s="15"/>
      <c r="AE17" s="16"/>
      <c r="AF17" s="2"/>
    </row>
    <row r="18" spans="1:36" ht="30" x14ac:dyDescent="0.25">
      <c r="A18" s="3" t="s">
        <v>0</v>
      </c>
      <c r="B18" s="4" t="s">
        <v>1</v>
      </c>
      <c r="C18" s="12" t="s">
        <v>13</v>
      </c>
      <c r="D18" s="12"/>
      <c r="E18" s="12"/>
      <c r="F18" s="12" t="s">
        <v>15</v>
      </c>
      <c r="G18" s="12"/>
      <c r="H18" s="12"/>
      <c r="I18" s="12" t="s">
        <v>14</v>
      </c>
      <c r="J18" s="12"/>
      <c r="K18" s="13"/>
      <c r="L18" s="17" t="s">
        <v>31</v>
      </c>
      <c r="M18" s="12" t="s">
        <v>13</v>
      </c>
      <c r="N18" s="12"/>
      <c r="O18" s="12"/>
      <c r="P18" s="12" t="s">
        <v>15</v>
      </c>
      <c r="Q18" s="12"/>
      <c r="R18" s="12"/>
      <c r="S18" s="12" t="s">
        <v>14</v>
      </c>
      <c r="T18" s="12"/>
      <c r="U18" s="13"/>
      <c r="V18" s="18" t="s">
        <v>32</v>
      </c>
      <c r="W18" s="12" t="s">
        <v>13</v>
      </c>
      <c r="X18" s="12"/>
      <c r="Y18" s="12"/>
      <c r="Z18" s="12" t="s">
        <v>15</v>
      </c>
      <c r="AA18" s="12"/>
      <c r="AB18" s="12"/>
      <c r="AC18" s="12" t="s">
        <v>14</v>
      </c>
      <c r="AD18" s="12"/>
      <c r="AE18" s="13"/>
      <c r="AF18" s="17" t="s">
        <v>33</v>
      </c>
      <c r="AH18" s="1" t="s">
        <v>41</v>
      </c>
      <c r="AI18" s="1"/>
      <c r="AJ18" s="1"/>
    </row>
    <row r="19" spans="1:36" ht="45" x14ac:dyDescent="0.25">
      <c r="A19" s="3"/>
      <c r="B19" s="4"/>
      <c r="C19" s="24" t="s">
        <v>17</v>
      </c>
      <c r="D19" s="25" t="s">
        <v>18</v>
      </c>
      <c r="E19" s="26" t="s">
        <v>19</v>
      </c>
      <c r="F19" s="24" t="s">
        <v>17</v>
      </c>
      <c r="G19" s="25" t="s">
        <v>18</v>
      </c>
      <c r="H19" s="26" t="s">
        <v>19</v>
      </c>
      <c r="I19" s="24" t="s">
        <v>17</v>
      </c>
      <c r="J19" s="25" t="s">
        <v>18</v>
      </c>
      <c r="K19" s="27" t="s">
        <v>19</v>
      </c>
      <c r="L19" s="7" t="s">
        <v>20</v>
      </c>
      <c r="M19" s="24" t="s">
        <v>25</v>
      </c>
      <c r="N19" s="25" t="s">
        <v>18</v>
      </c>
      <c r="O19" s="26" t="s">
        <v>19</v>
      </c>
      <c r="P19" s="24" t="s">
        <v>25</v>
      </c>
      <c r="Q19" s="25" t="s">
        <v>18</v>
      </c>
      <c r="R19" s="26" t="s">
        <v>19</v>
      </c>
      <c r="S19" s="24" t="s">
        <v>25</v>
      </c>
      <c r="T19" s="25" t="s">
        <v>18</v>
      </c>
      <c r="U19" s="27" t="s">
        <v>19</v>
      </c>
      <c r="V19" s="7" t="s">
        <v>20</v>
      </c>
      <c r="W19" s="24" t="s">
        <v>25</v>
      </c>
      <c r="X19" s="25" t="s">
        <v>18</v>
      </c>
      <c r="Y19" s="26" t="s">
        <v>19</v>
      </c>
      <c r="Z19" s="24" t="s">
        <v>25</v>
      </c>
      <c r="AA19" s="25" t="s">
        <v>18</v>
      </c>
      <c r="AB19" s="26" t="s">
        <v>19</v>
      </c>
      <c r="AC19" s="24" t="s">
        <v>25</v>
      </c>
      <c r="AD19" s="25" t="s">
        <v>18</v>
      </c>
      <c r="AE19" s="27" t="s">
        <v>19</v>
      </c>
      <c r="AF19" s="7" t="s">
        <v>20</v>
      </c>
      <c r="AH19" t="s">
        <v>13</v>
      </c>
      <c r="AI19" t="s">
        <v>15</v>
      </c>
      <c r="AJ19" t="s">
        <v>14</v>
      </c>
    </row>
    <row r="20" spans="1:36" x14ac:dyDescent="0.25">
      <c r="A20" s="2">
        <v>1</v>
      </c>
      <c r="B20" s="2" t="s">
        <v>2</v>
      </c>
      <c r="C20" s="10">
        <f ca="1">'II კვარტალი'!W20+RANDBETWEEN(5,100)</f>
        <v>369</v>
      </c>
      <c r="D20" s="10">
        <f ca="1">C20-'II კვარტალი'!W20</f>
        <v>83</v>
      </c>
      <c r="E20" s="10">
        <f ca="1">D20*$AH$33</f>
        <v>282.2</v>
      </c>
      <c r="F20" s="10">
        <f ca="1">'II კვარტალი'!Z20+RANDBETWEEN(5,100)</f>
        <v>500</v>
      </c>
      <c r="G20" s="10">
        <f ca="1">F20-'II კვარტალი'!Z20</f>
        <v>35</v>
      </c>
      <c r="H20" s="10">
        <f ca="1">G20*$AI$33</f>
        <v>52.5</v>
      </c>
      <c r="I20" s="10">
        <f ca="1">'II კვარტალი'!AC20+RANDBETWEEN(5,100)</f>
        <v>268</v>
      </c>
      <c r="J20" s="10">
        <f ca="1">I20-'II კვარტალი'!AC20</f>
        <v>11</v>
      </c>
      <c r="K20" s="11">
        <f ca="1">J20*$AJ$33</f>
        <v>31.9</v>
      </c>
      <c r="L20" s="19">
        <f ca="1">SUM(K20,H20,E20)</f>
        <v>366.6</v>
      </c>
      <c r="M20" s="10">
        <f ca="1">RANDBETWEEN(5, 100)+C20</f>
        <v>387</v>
      </c>
      <c r="N20" s="10">
        <f ca="1">M20-C20</f>
        <v>18</v>
      </c>
      <c r="O20" s="10">
        <f ca="1">N20*$AH$33</f>
        <v>61.199999999999996</v>
      </c>
      <c r="P20" s="10">
        <f ca="1">F20+RANDBETWEEN(5, 100)</f>
        <v>522</v>
      </c>
      <c r="Q20" s="10">
        <f ca="1">P20-F20</f>
        <v>22</v>
      </c>
      <c r="R20" s="10">
        <f ca="1">Q20*$AI$33</f>
        <v>33</v>
      </c>
      <c r="S20" s="10">
        <f ca="1">I20+RANDBETWEEN(5, 100)</f>
        <v>315</v>
      </c>
      <c r="T20" s="10">
        <f ca="1">S20-I20</f>
        <v>47</v>
      </c>
      <c r="U20" s="11">
        <f ca="1">T20*$AJ$33</f>
        <v>136.29999999999998</v>
      </c>
      <c r="V20" s="19">
        <f ca="1">SUM(U20,R20,O20)</f>
        <v>230.49999999999997</v>
      </c>
      <c r="W20" s="10">
        <f ca="1">M20+RANDBETWEEN(5,100)</f>
        <v>440</v>
      </c>
      <c r="X20" s="10">
        <f ca="1">W20-M20</f>
        <v>53</v>
      </c>
      <c r="Y20" s="10">
        <f ca="1">X20*$AH$33</f>
        <v>180.2</v>
      </c>
      <c r="Z20" s="10">
        <f ca="1">P20+RANDBETWEEN(5,100)</f>
        <v>553</v>
      </c>
      <c r="AA20" s="10">
        <f ca="1">Z20-P20</f>
        <v>31</v>
      </c>
      <c r="AB20" s="10">
        <f ca="1">AA20*$AI$33</f>
        <v>46.5</v>
      </c>
      <c r="AC20" s="10">
        <f ca="1">S20+RANDBETWEEN(5,100)</f>
        <v>327</v>
      </c>
      <c r="AD20" s="10">
        <f ca="1">AC20-S20</f>
        <v>12</v>
      </c>
      <c r="AE20" s="11">
        <f ca="1">AD20*$AJ$33</f>
        <v>34.799999999999997</v>
      </c>
      <c r="AF20" s="19">
        <f ca="1">SUM(AE20,AB20,Y20)</f>
        <v>261.5</v>
      </c>
      <c r="AH20">
        <f ca="1">SUM(E20,O20,Y20)</f>
        <v>523.59999999999991</v>
      </c>
      <c r="AI20">
        <f ca="1">SUM(H20,R20,AB20)</f>
        <v>132</v>
      </c>
      <c r="AJ20">
        <f ca="1">SUM(K20,U20,AE20)</f>
        <v>203</v>
      </c>
    </row>
    <row r="21" spans="1:36" x14ac:dyDescent="0.25">
      <c r="A21" s="2">
        <v>2</v>
      </c>
      <c r="B21" s="2" t="s">
        <v>3</v>
      </c>
      <c r="C21" s="10">
        <f ca="1">'II კვარტალი'!W21+RANDBETWEEN(5,100)</f>
        <v>221</v>
      </c>
      <c r="D21" s="10">
        <f ca="1">C21-'II კვარტალი'!W21</f>
        <v>40</v>
      </c>
      <c r="E21" s="10">
        <f ca="1">D21*$AH$33</f>
        <v>136</v>
      </c>
      <c r="F21" s="10">
        <f ca="1">'II კვარტალი'!Z21+RANDBETWEEN(5,100)</f>
        <v>448</v>
      </c>
      <c r="G21" s="10">
        <f ca="1">F21-'II კვარტალი'!Z21</f>
        <v>68</v>
      </c>
      <c r="H21" s="10">
        <f ca="1">G21*$AI$33</f>
        <v>102</v>
      </c>
      <c r="I21" s="10">
        <f ca="1">'II კვარტალი'!AC21+RANDBETWEEN(5,100)</f>
        <v>369</v>
      </c>
      <c r="J21" s="10">
        <f ca="1">I21-'II კვარტალი'!AC21</f>
        <v>64</v>
      </c>
      <c r="K21" s="11">
        <f ca="1">J21*$AJ$33</f>
        <v>185.6</v>
      </c>
      <c r="L21" s="19">
        <f t="shared" ref="L21:L29" ca="1" si="18">SUM(K21,H21,E21)</f>
        <v>423.6</v>
      </c>
      <c r="M21" s="10">
        <f t="shared" ref="M21:M29" ca="1" si="19">RANDBETWEEN(5, 100)+C21</f>
        <v>262</v>
      </c>
      <c r="N21" s="10">
        <f t="shared" ref="N21:N29" ca="1" si="20">M21-C21</f>
        <v>41</v>
      </c>
      <c r="O21" s="10">
        <f ca="1">N21*$AH$33</f>
        <v>139.4</v>
      </c>
      <c r="P21" s="10">
        <f t="shared" ref="P21:P29" ca="1" si="21">F21+RANDBETWEEN(5, 100)</f>
        <v>529</v>
      </c>
      <c r="Q21" s="10">
        <f t="shared" ref="Q21:Q29" ca="1" si="22">P21-F21</f>
        <v>81</v>
      </c>
      <c r="R21" s="10">
        <f ca="1">Q21*$AI$33</f>
        <v>121.5</v>
      </c>
      <c r="S21" s="10">
        <f t="shared" ref="S21:S29" ca="1" si="23">I21+RANDBETWEEN(5, 100)</f>
        <v>380</v>
      </c>
      <c r="T21" s="10">
        <f t="shared" ref="T21:T29" ca="1" si="24">S21-I21</f>
        <v>11</v>
      </c>
      <c r="U21" s="11">
        <f ca="1">T21*$AJ$33</f>
        <v>31.9</v>
      </c>
      <c r="V21" s="19">
        <f t="shared" ref="V21:V29" ca="1" si="25">SUM(U21,R21,O21)</f>
        <v>292.8</v>
      </c>
      <c r="W21" s="10">
        <f t="shared" ref="W21:W29" ca="1" si="26">M21+RANDBETWEEN(5,100)</f>
        <v>293</v>
      </c>
      <c r="X21" s="10">
        <f t="shared" ref="X21:X29" ca="1" si="27">W21-M21</f>
        <v>31</v>
      </c>
      <c r="Y21" s="10">
        <f ca="1">X21*$AH$33</f>
        <v>105.39999999999999</v>
      </c>
      <c r="Z21" s="10">
        <f t="shared" ref="Z21:Z29" ca="1" si="28">P21+RANDBETWEEN(5,100)</f>
        <v>616</v>
      </c>
      <c r="AA21" s="10">
        <f t="shared" ref="AA21:AA29" ca="1" si="29">Z21-P21</f>
        <v>87</v>
      </c>
      <c r="AB21" s="10">
        <f ca="1">AA21*$AI$33</f>
        <v>130.5</v>
      </c>
      <c r="AC21" s="10">
        <f t="shared" ref="AC21:AC29" ca="1" si="30">S21+RANDBETWEEN(5,100)</f>
        <v>419</v>
      </c>
      <c r="AD21" s="10">
        <f t="shared" ref="AD21:AD29" ca="1" si="31">AC21-S21</f>
        <v>39</v>
      </c>
      <c r="AE21" s="11">
        <f ca="1">AD21*$AJ$33</f>
        <v>113.1</v>
      </c>
      <c r="AF21" s="19">
        <f t="shared" ref="AF21:AF29" ca="1" si="32">SUM(AE21,AB21,Y21)</f>
        <v>349</v>
      </c>
      <c r="AH21">
        <f t="shared" ref="AH21:AH29" ca="1" si="33">SUM(E21,O21,Y21)</f>
        <v>380.79999999999995</v>
      </c>
      <c r="AI21">
        <f t="shared" ref="AI21:AI29" ca="1" si="34">SUM(H21,R21,AB21)</f>
        <v>354</v>
      </c>
      <c r="AJ21">
        <f t="shared" ref="AJ21:AJ29" ca="1" si="35">SUM(K21,U21,AE21)</f>
        <v>330.6</v>
      </c>
    </row>
    <row r="22" spans="1:36" x14ac:dyDescent="0.25">
      <c r="A22" s="2">
        <v>3</v>
      </c>
      <c r="B22" s="2" t="s">
        <v>4</v>
      </c>
      <c r="C22" s="10">
        <f ca="1">'II კვარტალი'!W22+RANDBETWEEN(5,100)</f>
        <v>410</v>
      </c>
      <c r="D22" s="10">
        <f ca="1">C22-'II კვარტალი'!W22</f>
        <v>87</v>
      </c>
      <c r="E22" s="10">
        <f ca="1">D22*$AH$33</f>
        <v>295.8</v>
      </c>
      <c r="F22" s="10">
        <f ca="1">'II კვარტალი'!Z22+RANDBETWEEN(5,100)</f>
        <v>334</v>
      </c>
      <c r="G22" s="10">
        <f ca="1">F22-'II კვარტალი'!Z22</f>
        <v>45</v>
      </c>
      <c r="H22" s="10">
        <f ca="1">G22*$AI$33</f>
        <v>67.5</v>
      </c>
      <c r="I22" s="10">
        <f ca="1">'II კვარტალი'!AC22+RANDBETWEEN(5,100)</f>
        <v>426</v>
      </c>
      <c r="J22" s="10">
        <f ca="1">I22-'II კვარტალი'!AC22</f>
        <v>52</v>
      </c>
      <c r="K22" s="11">
        <f ca="1">J22*$AJ$33</f>
        <v>150.79999999999998</v>
      </c>
      <c r="L22" s="19">
        <f t="shared" ca="1" si="18"/>
        <v>514.1</v>
      </c>
      <c r="M22" s="10">
        <f t="shared" ca="1" si="19"/>
        <v>466</v>
      </c>
      <c r="N22" s="10">
        <f t="shared" ca="1" si="20"/>
        <v>56</v>
      </c>
      <c r="O22" s="10">
        <f ca="1">N22*$AH$33</f>
        <v>190.4</v>
      </c>
      <c r="P22" s="10">
        <f t="shared" ca="1" si="21"/>
        <v>346</v>
      </c>
      <c r="Q22" s="10">
        <f t="shared" ca="1" si="22"/>
        <v>12</v>
      </c>
      <c r="R22" s="10">
        <f ca="1">Q22*$AI$33</f>
        <v>18</v>
      </c>
      <c r="S22" s="10">
        <f t="shared" ca="1" si="23"/>
        <v>520</v>
      </c>
      <c r="T22" s="10">
        <f t="shared" ca="1" si="24"/>
        <v>94</v>
      </c>
      <c r="U22" s="11">
        <f ca="1">T22*$AJ$33</f>
        <v>272.59999999999997</v>
      </c>
      <c r="V22" s="19">
        <f t="shared" ca="1" si="25"/>
        <v>481</v>
      </c>
      <c r="W22" s="10">
        <f t="shared" ca="1" si="26"/>
        <v>532</v>
      </c>
      <c r="X22" s="10">
        <f t="shared" ca="1" si="27"/>
        <v>66</v>
      </c>
      <c r="Y22" s="10">
        <f ca="1">X22*$AH$33</f>
        <v>224.4</v>
      </c>
      <c r="Z22" s="10">
        <f t="shared" ca="1" si="28"/>
        <v>406</v>
      </c>
      <c r="AA22" s="10">
        <f t="shared" ca="1" si="29"/>
        <v>60</v>
      </c>
      <c r="AB22" s="10">
        <f ca="1">AA22*$AI$33</f>
        <v>90</v>
      </c>
      <c r="AC22" s="10">
        <f t="shared" ca="1" si="30"/>
        <v>603</v>
      </c>
      <c r="AD22" s="10">
        <f t="shared" ca="1" si="31"/>
        <v>83</v>
      </c>
      <c r="AE22" s="11">
        <f ca="1">AD22*$AJ$33</f>
        <v>240.7</v>
      </c>
      <c r="AF22" s="19">
        <f t="shared" ca="1" si="32"/>
        <v>555.1</v>
      </c>
      <c r="AH22">
        <f t="shared" ca="1" si="33"/>
        <v>710.6</v>
      </c>
      <c r="AI22">
        <f t="shared" ca="1" si="34"/>
        <v>175.5</v>
      </c>
      <c r="AJ22">
        <f t="shared" ca="1" si="35"/>
        <v>664.09999999999991</v>
      </c>
    </row>
    <row r="23" spans="1:36" x14ac:dyDescent="0.25">
      <c r="A23" s="2">
        <v>4</v>
      </c>
      <c r="B23" s="2" t="s">
        <v>5</v>
      </c>
      <c r="C23" s="10">
        <f ca="1">'II კვარტალი'!W23+RANDBETWEEN(5,100)</f>
        <v>418</v>
      </c>
      <c r="D23" s="10">
        <f ca="1">C23-'II კვარტალი'!W23</f>
        <v>65</v>
      </c>
      <c r="E23" s="10">
        <f ca="1">D23*$AH$33</f>
        <v>221</v>
      </c>
      <c r="F23" s="10">
        <f ca="1">'II კვარტალი'!Z23+RANDBETWEEN(5,100)</f>
        <v>413</v>
      </c>
      <c r="G23" s="10">
        <f ca="1">F23-'II კვარტალი'!Z23</f>
        <v>69</v>
      </c>
      <c r="H23" s="10">
        <f ca="1">G23*$AI$33</f>
        <v>103.5</v>
      </c>
      <c r="I23" s="10">
        <f ca="1">'II კვარტალი'!AC23+RANDBETWEEN(5,100)</f>
        <v>412</v>
      </c>
      <c r="J23" s="10">
        <f ca="1">I23-'II კვარტალი'!AC23</f>
        <v>84</v>
      </c>
      <c r="K23" s="11">
        <f ca="1">J23*$AJ$33</f>
        <v>243.6</v>
      </c>
      <c r="L23" s="19">
        <f t="shared" ca="1" si="18"/>
        <v>568.1</v>
      </c>
      <c r="M23" s="10">
        <f t="shared" ca="1" si="19"/>
        <v>452</v>
      </c>
      <c r="N23" s="10">
        <f t="shared" ca="1" si="20"/>
        <v>34</v>
      </c>
      <c r="O23" s="10">
        <f ca="1">N23*$AH$33</f>
        <v>115.6</v>
      </c>
      <c r="P23" s="10">
        <f t="shared" ca="1" si="21"/>
        <v>505</v>
      </c>
      <c r="Q23" s="10">
        <f t="shared" ca="1" si="22"/>
        <v>92</v>
      </c>
      <c r="R23" s="10">
        <f ca="1">Q23*$AI$33</f>
        <v>138</v>
      </c>
      <c r="S23" s="10">
        <f t="shared" ca="1" si="23"/>
        <v>418</v>
      </c>
      <c r="T23" s="10">
        <f t="shared" ca="1" si="24"/>
        <v>6</v>
      </c>
      <c r="U23" s="11">
        <f ca="1">T23*$AJ$33</f>
        <v>17.399999999999999</v>
      </c>
      <c r="V23" s="19">
        <f t="shared" ca="1" si="25"/>
        <v>271</v>
      </c>
      <c r="W23" s="10">
        <f t="shared" ca="1" si="26"/>
        <v>493</v>
      </c>
      <c r="X23" s="10">
        <f t="shared" ca="1" si="27"/>
        <v>41</v>
      </c>
      <c r="Y23" s="10">
        <f ca="1">X23*$AH$33</f>
        <v>139.4</v>
      </c>
      <c r="Z23" s="10">
        <f t="shared" ca="1" si="28"/>
        <v>575</v>
      </c>
      <c r="AA23" s="10">
        <f t="shared" ca="1" si="29"/>
        <v>70</v>
      </c>
      <c r="AB23" s="10">
        <f ca="1">AA23*$AI$33</f>
        <v>105</v>
      </c>
      <c r="AC23" s="10">
        <f t="shared" ca="1" si="30"/>
        <v>506</v>
      </c>
      <c r="AD23" s="10">
        <f t="shared" ca="1" si="31"/>
        <v>88</v>
      </c>
      <c r="AE23" s="11">
        <f ca="1">AD23*$AJ$33</f>
        <v>255.2</v>
      </c>
      <c r="AF23" s="19">
        <f t="shared" ca="1" si="32"/>
        <v>499.6</v>
      </c>
      <c r="AH23">
        <f t="shared" ca="1" si="33"/>
        <v>476</v>
      </c>
      <c r="AI23">
        <f t="shared" ca="1" si="34"/>
        <v>346.5</v>
      </c>
      <c r="AJ23">
        <f t="shared" ca="1" si="35"/>
        <v>516.20000000000005</v>
      </c>
    </row>
    <row r="24" spans="1:36" x14ac:dyDescent="0.25">
      <c r="A24" s="2">
        <v>5</v>
      </c>
      <c r="B24" s="2" t="s">
        <v>6</v>
      </c>
      <c r="C24" s="10">
        <f ca="1">'II კვარტალი'!W24+RANDBETWEEN(5,100)</f>
        <v>369</v>
      </c>
      <c r="D24" s="10">
        <f ca="1">C24-'II კვარტალი'!W24</f>
        <v>35</v>
      </c>
      <c r="E24" s="10">
        <f ca="1">D24*$AH$33</f>
        <v>119</v>
      </c>
      <c r="F24" s="10">
        <f ca="1">'II კვარტალი'!Z24+RANDBETWEEN(5,100)</f>
        <v>410</v>
      </c>
      <c r="G24" s="10">
        <f ca="1">F24-'II კვარტალი'!Z24</f>
        <v>50</v>
      </c>
      <c r="H24" s="10">
        <f ca="1">G24*$AI$33</f>
        <v>75</v>
      </c>
      <c r="I24" s="10">
        <f ca="1">'II კვარტალი'!AC24+RANDBETWEEN(5,100)</f>
        <v>480</v>
      </c>
      <c r="J24" s="10">
        <f ca="1">I24-'II კვარტალი'!AC24</f>
        <v>83</v>
      </c>
      <c r="K24" s="11">
        <f ca="1">J24*$AJ$33</f>
        <v>240.7</v>
      </c>
      <c r="L24" s="19">
        <f t="shared" ca="1" si="18"/>
        <v>434.7</v>
      </c>
      <c r="M24" s="10">
        <f t="shared" ca="1" si="19"/>
        <v>442</v>
      </c>
      <c r="N24" s="10">
        <f t="shared" ca="1" si="20"/>
        <v>73</v>
      </c>
      <c r="O24" s="10">
        <f ca="1">N24*$AH$33</f>
        <v>248.2</v>
      </c>
      <c r="P24" s="10">
        <f t="shared" ca="1" si="21"/>
        <v>498</v>
      </c>
      <c r="Q24" s="10">
        <f t="shared" ca="1" si="22"/>
        <v>88</v>
      </c>
      <c r="R24" s="10">
        <f ca="1">Q24*$AI$33</f>
        <v>132</v>
      </c>
      <c r="S24" s="10">
        <f t="shared" ca="1" si="23"/>
        <v>558</v>
      </c>
      <c r="T24" s="10">
        <f t="shared" ca="1" si="24"/>
        <v>78</v>
      </c>
      <c r="U24" s="11">
        <f ca="1">T24*$AJ$33</f>
        <v>226.2</v>
      </c>
      <c r="V24" s="19">
        <f t="shared" ca="1" si="25"/>
        <v>606.4</v>
      </c>
      <c r="W24" s="10">
        <f t="shared" ca="1" si="26"/>
        <v>471</v>
      </c>
      <c r="X24" s="10">
        <f t="shared" ca="1" si="27"/>
        <v>29</v>
      </c>
      <c r="Y24" s="10">
        <f ca="1">X24*$AH$33</f>
        <v>98.6</v>
      </c>
      <c r="Z24" s="10">
        <f t="shared" ca="1" si="28"/>
        <v>597</v>
      </c>
      <c r="AA24" s="10">
        <f t="shared" ca="1" si="29"/>
        <v>99</v>
      </c>
      <c r="AB24" s="10">
        <f ca="1">AA24*$AI$33</f>
        <v>148.5</v>
      </c>
      <c r="AC24" s="10">
        <f t="shared" ca="1" si="30"/>
        <v>585</v>
      </c>
      <c r="AD24" s="10">
        <f t="shared" ca="1" si="31"/>
        <v>27</v>
      </c>
      <c r="AE24" s="11">
        <f ca="1">AD24*$AJ$33</f>
        <v>78.3</v>
      </c>
      <c r="AF24" s="19">
        <f t="shared" ca="1" si="32"/>
        <v>325.39999999999998</v>
      </c>
      <c r="AH24">
        <f t="shared" ca="1" si="33"/>
        <v>465.79999999999995</v>
      </c>
      <c r="AI24">
        <f t="shared" ca="1" si="34"/>
        <v>355.5</v>
      </c>
      <c r="AJ24">
        <f t="shared" ca="1" si="35"/>
        <v>545.19999999999993</v>
      </c>
    </row>
    <row r="25" spans="1:36" x14ac:dyDescent="0.25">
      <c r="A25" s="2">
        <v>6</v>
      </c>
      <c r="B25" s="2" t="s">
        <v>7</v>
      </c>
      <c r="C25" s="10">
        <f ca="1">'II კვარტალი'!W25+RANDBETWEEN(5,100)</f>
        <v>341</v>
      </c>
      <c r="D25" s="10">
        <f ca="1">C25-'II კვარტალი'!W25</f>
        <v>63</v>
      </c>
      <c r="E25" s="10">
        <f ca="1">D25*$AH$33</f>
        <v>214.2</v>
      </c>
      <c r="F25" s="10">
        <f ca="1">'II კვარტალი'!Z25+RANDBETWEEN(5,100)</f>
        <v>368</v>
      </c>
      <c r="G25" s="10">
        <f ca="1">F25-'II კვარტალი'!Z25</f>
        <v>38</v>
      </c>
      <c r="H25" s="10">
        <f ca="1">G25*$AI$33</f>
        <v>57</v>
      </c>
      <c r="I25" s="10">
        <f ca="1">'II კვარტალი'!AC25+RANDBETWEEN(5,100)</f>
        <v>338</v>
      </c>
      <c r="J25" s="10">
        <f ca="1">I25-'II კვარტალი'!AC25</f>
        <v>21</v>
      </c>
      <c r="K25" s="11">
        <f ca="1">J25*$AJ$33</f>
        <v>60.9</v>
      </c>
      <c r="L25" s="19">
        <f t="shared" ca="1" si="18"/>
        <v>332.1</v>
      </c>
      <c r="M25" s="10">
        <f t="shared" ca="1" si="19"/>
        <v>399</v>
      </c>
      <c r="N25" s="10">
        <f t="shared" ca="1" si="20"/>
        <v>58</v>
      </c>
      <c r="O25" s="10">
        <f ca="1">N25*$AH$33</f>
        <v>197.2</v>
      </c>
      <c r="P25" s="10">
        <f t="shared" ca="1" si="21"/>
        <v>430</v>
      </c>
      <c r="Q25" s="10">
        <f t="shared" ca="1" si="22"/>
        <v>62</v>
      </c>
      <c r="R25" s="10">
        <f ca="1">Q25*$AI$33</f>
        <v>93</v>
      </c>
      <c r="S25" s="10">
        <f t="shared" ca="1" si="23"/>
        <v>389</v>
      </c>
      <c r="T25" s="10">
        <f t="shared" ca="1" si="24"/>
        <v>51</v>
      </c>
      <c r="U25" s="11">
        <f ca="1">T25*$AJ$33</f>
        <v>147.9</v>
      </c>
      <c r="V25" s="19">
        <f t="shared" ca="1" si="25"/>
        <v>438.1</v>
      </c>
      <c r="W25" s="10">
        <f t="shared" ca="1" si="26"/>
        <v>493</v>
      </c>
      <c r="X25" s="10">
        <f t="shared" ca="1" si="27"/>
        <v>94</v>
      </c>
      <c r="Y25" s="10">
        <f ca="1">X25*$AH$33</f>
        <v>319.59999999999997</v>
      </c>
      <c r="Z25" s="10">
        <f t="shared" ca="1" si="28"/>
        <v>479</v>
      </c>
      <c r="AA25" s="10">
        <f t="shared" ca="1" si="29"/>
        <v>49</v>
      </c>
      <c r="AB25" s="10">
        <f ca="1">AA25*$AI$33</f>
        <v>73.5</v>
      </c>
      <c r="AC25" s="10">
        <f t="shared" ca="1" si="30"/>
        <v>402</v>
      </c>
      <c r="AD25" s="10">
        <f t="shared" ca="1" si="31"/>
        <v>13</v>
      </c>
      <c r="AE25" s="11">
        <f ca="1">AD25*$AJ$33</f>
        <v>37.699999999999996</v>
      </c>
      <c r="AF25" s="19">
        <f t="shared" ca="1" si="32"/>
        <v>430.79999999999995</v>
      </c>
      <c r="AH25">
        <f t="shared" ca="1" si="33"/>
        <v>731</v>
      </c>
      <c r="AI25">
        <f t="shared" ca="1" si="34"/>
        <v>223.5</v>
      </c>
      <c r="AJ25">
        <f t="shared" ca="1" si="35"/>
        <v>246.5</v>
      </c>
    </row>
    <row r="26" spans="1:36" x14ac:dyDescent="0.25">
      <c r="A26" s="2">
        <v>7</v>
      </c>
      <c r="B26" s="2" t="s">
        <v>8</v>
      </c>
      <c r="C26" s="10">
        <f ca="1">'II კვარტალი'!W26+RANDBETWEEN(5,100)</f>
        <v>237</v>
      </c>
      <c r="D26" s="10">
        <f ca="1">C26-'II კვარტალი'!W26</f>
        <v>78</v>
      </c>
      <c r="E26" s="10">
        <f ca="1">D26*$AH$33</f>
        <v>265.2</v>
      </c>
      <c r="F26" s="10">
        <f ca="1">'II კვარტალი'!Z26+RANDBETWEEN(5,100)</f>
        <v>299</v>
      </c>
      <c r="G26" s="10">
        <f ca="1">F26-'II კვარტალი'!Z26</f>
        <v>9</v>
      </c>
      <c r="H26" s="10">
        <f ca="1">G26*$AI$33</f>
        <v>13.5</v>
      </c>
      <c r="I26" s="10">
        <f ca="1">'II კვარტალი'!AC26+RANDBETWEEN(5,100)</f>
        <v>340</v>
      </c>
      <c r="J26" s="10">
        <f ca="1">I26-'II კვარტალი'!AC26</f>
        <v>9</v>
      </c>
      <c r="K26" s="11">
        <f ca="1">J26*$AJ$33</f>
        <v>26.099999999999998</v>
      </c>
      <c r="L26" s="19">
        <f t="shared" ca="1" si="18"/>
        <v>304.79999999999995</v>
      </c>
      <c r="M26" s="10">
        <f t="shared" ca="1" si="19"/>
        <v>295</v>
      </c>
      <c r="N26" s="10">
        <f t="shared" ca="1" si="20"/>
        <v>58</v>
      </c>
      <c r="O26" s="10">
        <f ca="1">N26*$AH$33</f>
        <v>197.2</v>
      </c>
      <c r="P26" s="10">
        <f t="shared" ca="1" si="21"/>
        <v>314</v>
      </c>
      <c r="Q26" s="10">
        <f t="shared" ca="1" si="22"/>
        <v>15</v>
      </c>
      <c r="R26" s="10">
        <f ca="1">Q26*$AI$33</f>
        <v>22.5</v>
      </c>
      <c r="S26" s="10">
        <f t="shared" ca="1" si="23"/>
        <v>403</v>
      </c>
      <c r="T26" s="10">
        <f t="shared" ca="1" si="24"/>
        <v>63</v>
      </c>
      <c r="U26" s="11">
        <f ca="1">T26*$AJ$33</f>
        <v>182.7</v>
      </c>
      <c r="V26" s="19">
        <f t="shared" ca="1" si="25"/>
        <v>402.4</v>
      </c>
      <c r="W26" s="10">
        <f t="shared" ca="1" si="26"/>
        <v>351</v>
      </c>
      <c r="X26" s="10">
        <f t="shared" ca="1" si="27"/>
        <v>56</v>
      </c>
      <c r="Y26" s="10">
        <f ca="1">X26*$AH$33</f>
        <v>190.4</v>
      </c>
      <c r="Z26" s="10">
        <f t="shared" ca="1" si="28"/>
        <v>322</v>
      </c>
      <c r="AA26" s="10">
        <f t="shared" ca="1" si="29"/>
        <v>8</v>
      </c>
      <c r="AB26" s="10">
        <f ca="1">AA26*$AI$33</f>
        <v>12</v>
      </c>
      <c r="AC26" s="10">
        <f t="shared" ca="1" si="30"/>
        <v>458</v>
      </c>
      <c r="AD26" s="10">
        <f t="shared" ca="1" si="31"/>
        <v>55</v>
      </c>
      <c r="AE26" s="11">
        <f ca="1">AD26*$AJ$33</f>
        <v>159.5</v>
      </c>
      <c r="AF26" s="19">
        <f t="shared" ca="1" si="32"/>
        <v>361.9</v>
      </c>
      <c r="AH26">
        <f t="shared" ca="1" si="33"/>
        <v>652.79999999999995</v>
      </c>
      <c r="AI26">
        <f t="shared" ca="1" si="34"/>
        <v>48</v>
      </c>
      <c r="AJ26">
        <f t="shared" ca="1" si="35"/>
        <v>368.29999999999995</v>
      </c>
    </row>
    <row r="27" spans="1:36" x14ac:dyDescent="0.25">
      <c r="A27" s="2">
        <v>8</v>
      </c>
      <c r="B27" s="2" t="s">
        <v>9</v>
      </c>
      <c r="C27" s="10">
        <f ca="1">'II კვარტალი'!W27+RANDBETWEEN(5,100)</f>
        <v>349</v>
      </c>
      <c r="D27" s="10">
        <f ca="1">C27-'II კვარტალი'!W27</f>
        <v>6</v>
      </c>
      <c r="E27" s="10">
        <f ca="1">D27*$AH$33</f>
        <v>20.399999999999999</v>
      </c>
      <c r="F27" s="10">
        <f ca="1">'II კვარტალი'!Z27+RANDBETWEEN(5,100)</f>
        <v>360</v>
      </c>
      <c r="G27" s="10">
        <f ca="1">F27-'II კვარტალი'!Z27</f>
        <v>99</v>
      </c>
      <c r="H27" s="10">
        <f ca="1">G27*$AI$33</f>
        <v>148.5</v>
      </c>
      <c r="I27" s="10">
        <f ca="1">'II კვარტალი'!AC27+RANDBETWEEN(5,100)</f>
        <v>347</v>
      </c>
      <c r="J27" s="10">
        <f ca="1">I27-'II კვარტალი'!AC27</f>
        <v>85</v>
      </c>
      <c r="K27" s="11">
        <f ca="1">J27*$AJ$33</f>
        <v>246.5</v>
      </c>
      <c r="L27" s="19">
        <f t="shared" ca="1" si="18"/>
        <v>415.4</v>
      </c>
      <c r="M27" s="10">
        <f t="shared" ca="1" si="19"/>
        <v>407</v>
      </c>
      <c r="N27" s="10">
        <f t="shared" ca="1" si="20"/>
        <v>58</v>
      </c>
      <c r="O27" s="10">
        <f ca="1">N27*$AH$33</f>
        <v>197.2</v>
      </c>
      <c r="P27" s="10">
        <f t="shared" ca="1" si="21"/>
        <v>430</v>
      </c>
      <c r="Q27" s="10">
        <f t="shared" ca="1" si="22"/>
        <v>70</v>
      </c>
      <c r="R27" s="10">
        <f ca="1">Q27*$AI$33</f>
        <v>105</v>
      </c>
      <c r="S27" s="10">
        <f t="shared" ca="1" si="23"/>
        <v>415</v>
      </c>
      <c r="T27" s="10">
        <f t="shared" ca="1" si="24"/>
        <v>68</v>
      </c>
      <c r="U27" s="11">
        <f ca="1">T27*$AJ$33</f>
        <v>197.2</v>
      </c>
      <c r="V27" s="19">
        <f t="shared" ca="1" si="25"/>
        <v>499.4</v>
      </c>
      <c r="W27" s="10">
        <f t="shared" ca="1" si="26"/>
        <v>485</v>
      </c>
      <c r="X27" s="10">
        <f t="shared" ca="1" si="27"/>
        <v>78</v>
      </c>
      <c r="Y27" s="10">
        <f ca="1">X27*$AH$33</f>
        <v>265.2</v>
      </c>
      <c r="Z27" s="10">
        <f t="shared" ca="1" si="28"/>
        <v>442</v>
      </c>
      <c r="AA27" s="10">
        <f t="shared" ca="1" si="29"/>
        <v>12</v>
      </c>
      <c r="AB27" s="10">
        <f ca="1">AA27*$AI$33</f>
        <v>18</v>
      </c>
      <c r="AC27" s="10">
        <f t="shared" ca="1" si="30"/>
        <v>481</v>
      </c>
      <c r="AD27" s="10">
        <f t="shared" ca="1" si="31"/>
        <v>66</v>
      </c>
      <c r="AE27" s="11">
        <f ca="1">AD27*$AJ$33</f>
        <v>191.4</v>
      </c>
      <c r="AF27" s="19">
        <f t="shared" ca="1" si="32"/>
        <v>474.6</v>
      </c>
      <c r="AH27">
        <f t="shared" ca="1" si="33"/>
        <v>482.79999999999995</v>
      </c>
      <c r="AI27">
        <f t="shared" ca="1" si="34"/>
        <v>271.5</v>
      </c>
      <c r="AJ27">
        <f t="shared" ca="1" si="35"/>
        <v>635.1</v>
      </c>
    </row>
    <row r="28" spans="1:36" x14ac:dyDescent="0.25">
      <c r="A28" s="2">
        <v>9</v>
      </c>
      <c r="B28" s="2" t="s">
        <v>10</v>
      </c>
      <c r="C28" s="10">
        <f ca="1">'II კვარტალი'!W28+RANDBETWEEN(5,100)</f>
        <v>323</v>
      </c>
      <c r="D28" s="10">
        <f ca="1">C28-'II კვარტალი'!W28</f>
        <v>49</v>
      </c>
      <c r="E28" s="10">
        <f ca="1">D28*$AH$33</f>
        <v>166.6</v>
      </c>
      <c r="F28" s="10">
        <f ca="1">'II კვარტალი'!Z28+RANDBETWEEN(5,100)</f>
        <v>501</v>
      </c>
      <c r="G28" s="10">
        <f ca="1">F28-'II კვარტალი'!Z28</f>
        <v>87</v>
      </c>
      <c r="H28" s="10">
        <f ca="1">G28*$AI$33</f>
        <v>130.5</v>
      </c>
      <c r="I28" s="10">
        <f ca="1">'II კვარტალი'!AC28+RANDBETWEEN(5,100)</f>
        <v>425</v>
      </c>
      <c r="J28" s="10">
        <f ca="1">I28-'II კვარტალი'!AC28</f>
        <v>91</v>
      </c>
      <c r="K28" s="11">
        <f ca="1">J28*$AJ$33</f>
        <v>263.89999999999998</v>
      </c>
      <c r="L28" s="19">
        <f t="shared" ca="1" si="18"/>
        <v>561</v>
      </c>
      <c r="M28" s="10">
        <f t="shared" ca="1" si="19"/>
        <v>358</v>
      </c>
      <c r="N28" s="10">
        <f t="shared" ca="1" si="20"/>
        <v>35</v>
      </c>
      <c r="O28" s="10">
        <f ca="1">N28*$AH$33</f>
        <v>119</v>
      </c>
      <c r="P28" s="10">
        <f t="shared" ca="1" si="21"/>
        <v>560</v>
      </c>
      <c r="Q28" s="10">
        <f t="shared" ca="1" si="22"/>
        <v>59</v>
      </c>
      <c r="R28" s="10">
        <f ca="1">Q28*$AI$33</f>
        <v>88.5</v>
      </c>
      <c r="S28" s="10">
        <f t="shared" ca="1" si="23"/>
        <v>512</v>
      </c>
      <c r="T28" s="10">
        <f t="shared" ca="1" si="24"/>
        <v>87</v>
      </c>
      <c r="U28" s="11">
        <f ca="1">T28*$AJ$33</f>
        <v>252.29999999999998</v>
      </c>
      <c r="V28" s="19">
        <f t="shared" ca="1" si="25"/>
        <v>459.79999999999995</v>
      </c>
      <c r="W28" s="10">
        <f t="shared" ca="1" si="26"/>
        <v>422</v>
      </c>
      <c r="X28" s="10">
        <f t="shared" ca="1" si="27"/>
        <v>64</v>
      </c>
      <c r="Y28" s="10">
        <f ca="1">X28*$AH$33</f>
        <v>217.6</v>
      </c>
      <c r="Z28" s="10">
        <f t="shared" ca="1" si="28"/>
        <v>623</v>
      </c>
      <c r="AA28" s="10">
        <f t="shared" ca="1" si="29"/>
        <v>63</v>
      </c>
      <c r="AB28" s="10">
        <f ca="1">AA28*$AI$33</f>
        <v>94.5</v>
      </c>
      <c r="AC28" s="10">
        <f t="shared" ca="1" si="30"/>
        <v>571</v>
      </c>
      <c r="AD28" s="10">
        <f t="shared" ca="1" si="31"/>
        <v>59</v>
      </c>
      <c r="AE28" s="11">
        <f ca="1">AD28*$AJ$33</f>
        <v>171.1</v>
      </c>
      <c r="AF28" s="19">
        <f t="shared" ca="1" si="32"/>
        <v>483.20000000000005</v>
      </c>
      <c r="AH28">
        <f t="shared" ca="1" si="33"/>
        <v>503.20000000000005</v>
      </c>
      <c r="AI28">
        <f t="shared" ca="1" si="34"/>
        <v>313.5</v>
      </c>
      <c r="AJ28">
        <f t="shared" ca="1" si="35"/>
        <v>687.3</v>
      </c>
    </row>
    <row r="29" spans="1:36" ht="15.75" thickBot="1" x14ac:dyDescent="0.3">
      <c r="A29" s="2">
        <v>10</v>
      </c>
      <c r="B29" s="2" t="s">
        <v>11</v>
      </c>
      <c r="C29" s="10">
        <f ca="1">'II კვარტალი'!W29+RANDBETWEEN(5,100)</f>
        <v>334</v>
      </c>
      <c r="D29" s="10">
        <f ca="1">C29-'II კვარტალი'!W29</f>
        <v>56</v>
      </c>
      <c r="E29" s="10">
        <f ca="1">D29*$AH$33</f>
        <v>190.4</v>
      </c>
      <c r="F29" s="10">
        <f ca="1">'II კვარტალი'!Z29+RANDBETWEEN(5,100)</f>
        <v>373</v>
      </c>
      <c r="G29" s="10">
        <f ca="1">F29-'II კვარტალი'!Z29</f>
        <v>49</v>
      </c>
      <c r="H29" s="10">
        <f ca="1">G29*$AI$33</f>
        <v>73.5</v>
      </c>
      <c r="I29" s="10">
        <f ca="1">'II კვარტალი'!AC29+RANDBETWEEN(5,100)</f>
        <v>404</v>
      </c>
      <c r="J29" s="10">
        <f ca="1">I29-'II კვარტალი'!AC29</f>
        <v>64</v>
      </c>
      <c r="K29" s="11">
        <f ca="1">J29*$AJ$33</f>
        <v>185.6</v>
      </c>
      <c r="L29" s="20">
        <f t="shared" ca="1" si="18"/>
        <v>449.5</v>
      </c>
      <c r="M29" s="10">
        <f t="shared" ca="1" si="19"/>
        <v>412</v>
      </c>
      <c r="N29" s="10">
        <f t="shared" ca="1" si="20"/>
        <v>78</v>
      </c>
      <c r="O29" s="10">
        <f ca="1">N29*$AH$33</f>
        <v>265.2</v>
      </c>
      <c r="P29" s="10">
        <f t="shared" ca="1" si="21"/>
        <v>439</v>
      </c>
      <c r="Q29" s="10">
        <f t="shared" ca="1" si="22"/>
        <v>66</v>
      </c>
      <c r="R29" s="10">
        <f ca="1">Q29*$AI$33</f>
        <v>99</v>
      </c>
      <c r="S29" s="10">
        <f t="shared" ca="1" si="23"/>
        <v>483</v>
      </c>
      <c r="T29" s="10">
        <f t="shared" ca="1" si="24"/>
        <v>79</v>
      </c>
      <c r="U29" s="11">
        <f ca="1">T29*$AJ$33</f>
        <v>229.1</v>
      </c>
      <c r="V29" s="20">
        <f t="shared" ca="1" si="25"/>
        <v>593.29999999999995</v>
      </c>
      <c r="W29" s="10">
        <f t="shared" ca="1" si="26"/>
        <v>512</v>
      </c>
      <c r="X29" s="10">
        <f t="shared" ca="1" si="27"/>
        <v>100</v>
      </c>
      <c r="Y29" s="10">
        <f ca="1">X29*$AH$33</f>
        <v>340</v>
      </c>
      <c r="Z29" s="10">
        <f t="shared" ca="1" si="28"/>
        <v>509</v>
      </c>
      <c r="AA29" s="10">
        <f t="shared" ca="1" si="29"/>
        <v>70</v>
      </c>
      <c r="AB29" s="10">
        <f ca="1">AA29*$AI$33</f>
        <v>105</v>
      </c>
      <c r="AC29" s="10">
        <f t="shared" ca="1" si="30"/>
        <v>489</v>
      </c>
      <c r="AD29" s="10">
        <f t="shared" ca="1" si="31"/>
        <v>6</v>
      </c>
      <c r="AE29" s="11">
        <f ca="1">AD29*$AJ$33</f>
        <v>17.399999999999999</v>
      </c>
      <c r="AF29" s="20">
        <f t="shared" ca="1" si="32"/>
        <v>462.4</v>
      </c>
      <c r="AH29">
        <f t="shared" ca="1" si="33"/>
        <v>795.6</v>
      </c>
      <c r="AI29">
        <f t="shared" ca="1" si="34"/>
        <v>277.5</v>
      </c>
      <c r="AJ29">
        <f t="shared" ca="1" si="35"/>
        <v>432.09999999999997</v>
      </c>
    </row>
    <row r="31" spans="1:36" x14ac:dyDescent="0.25">
      <c r="AH31" s="23" t="s">
        <v>24</v>
      </c>
      <c r="AI31" s="23"/>
      <c r="AJ31" s="23"/>
    </row>
    <row r="32" spans="1:36" x14ac:dyDescent="0.25">
      <c r="AH32" s="10" t="s">
        <v>13</v>
      </c>
      <c r="AI32" s="10" t="s">
        <v>15</v>
      </c>
      <c r="AJ32" s="10" t="s">
        <v>14</v>
      </c>
    </row>
    <row r="33" spans="34:36" x14ac:dyDescent="0.25">
      <c r="AH33" s="5">
        <v>3.4</v>
      </c>
      <c r="AI33" s="5">
        <v>1.5</v>
      </c>
      <c r="AJ33" s="5">
        <v>2.9</v>
      </c>
    </row>
  </sheetData>
  <mergeCells count="33">
    <mergeCell ref="P18:R18"/>
    <mergeCell ref="S18:U18"/>
    <mergeCell ref="W18:Y18"/>
    <mergeCell ref="Z18:AB18"/>
    <mergeCell ref="AC18:AE18"/>
    <mergeCell ref="AH3:AJ3"/>
    <mergeCell ref="AH18:AJ18"/>
    <mergeCell ref="A16:AF16"/>
    <mergeCell ref="C17:K17"/>
    <mergeCell ref="M17:U17"/>
    <mergeCell ref="W17:AE17"/>
    <mergeCell ref="A18:A19"/>
    <mergeCell ref="B18:B19"/>
    <mergeCell ref="C18:E18"/>
    <mergeCell ref="F18:H18"/>
    <mergeCell ref="I18:K18"/>
    <mergeCell ref="M18:O18"/>
    <mergeCell ref="M3:O3"/>
    <mergeCell ref="P3:R3"/>
    <mergeCell ref="S3:U3"/>
    <mergeCell ref="W3:Y3"/>
    <mergeCell ref="Z3:AB3"/>
    <mergeCell ref="AC3:AE3"/>
    <mergeCell ref="A1:AF1"/>
    <mergeCell ref="AH31:AJ31"/>
    <mergeCell ref="C2:K2"/>
    <mergeCell ref="M2:U2"/>
    <mergeCell ref="W2:AE2"/>
    <mergeCell ref="A3:A4"/>
    <mergeCell ref="B3:B4"/>
    <mergeCell ref="C3:E3"/>
    <mergeCell ref="F3:H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E37A-4A44-4648-8E5E-CD7C034AB8E0}">
  <dimension ref="A1:AJ33"/>
  <sheetViews>
    <sheetView topLeftCell="A2" zoomScale="60" zoomScaleNormal="60" workbookViewId="0">
      <selection activeCell="AH5" sqref="AH5:AJ14"/>
    </sheetView>
  </sheetViews>
  <sheetFormatPr defaultRowHeight="15" outlineLevelCol="1" x14ac:dyDescent="0.25"/>
  <cols>
    <col min="3" max="11" width="9.140625" hidden="1" customWidth="1" outlineLevel="1"/>
    <col min="12" max="12" width="12.7109375" bestFit="1" customWidth="1" collapsed="1"/>
    <col min="13" max="21" width="9.140625" hidden="1" customWidth="1" outlineLevel="1"/>
    <col min="22" max="22" width="11.140625" customWidth="1" collapsed="1"/>
    <col min="23" max="31" width="9.140625" hidden="1" customWidth="1" outlineLevel="1"/>
    <col min="32" max="32" width="11.5703125" bestFit="1" customWidth="1" collapsed="1"/>
  </cols>
  <sheetData>
    <row r="1" spans="1:36" ht="47.25" thickBot="1" x14ac:dyDescent="0.3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6" ht="15.75" thickBot="1" x14ac:dyDescent="0.3">
      <c r="A2" s="2"/>
      <c r="B2" s="2"/>
      <c r="C2" s="14" t="s">
        <v>16</v>
      </c>
      <c r="D2" s="15"/>
      <c r="E2" s="15"/>
      <c r="F2" s="15"/>
      <c r="G2" s="15"/>
      <c r="H2" s="15"/>
      <c r="I2" s="15"/>
      <c r="J2" s="15"/>
      <c r="K2" s="16"/>
      <c r="L2" s="2"/>
      <c r="M2" s="14" t="s">
        <v>16</v>
      </c>
      <c r="N2" s="15"/>
      <c r="O2" s="15"/>
      <c r="P2" s="15"/>
      <c r="Q2" s="15"/>
      <c r="R2" s="15"/>
      <c r="S2" s="15"/>
      <c r="T2" s="15"/>
      <c r="U2" s="16"/>
      <c r="V2" s="2"/>
      <c r="W2" s="14" t="s">
        <v>16</v>
      </c>
      <c r="X2" s="15"/>
      <c r="Y2" s="15"/>
      <c r="Z2" s="15"/>
      <c r="AA2" s="15"/>
      <c r="AB2" s="15"/>
      <c r="AC2" s="15"/>
      <c r="AD2" s="15"/>
      <c r="AE2" s="16"/>
      <c r="AF2" s="2"/>
    </row>
    <row r="3" spans="1:36" x14ac:dyDescent="0.25">
      <c r="A3" s="3" t="s">
        <v>0</v>
      </c>
      <c r="B3" s="4" t="s">
        <v>1</v>
      </c>
      <c r="C3" s="12" t="s">
        <v>13</v>
      </c>
      <c r="D3" s="12"/>
      <c r="E3" s="12"/>
      <c r="F3" s="12" t="s">
        <v>15</v>
      </c>
      <c r="G3" s="12"/>
      <c r="H3" s="12"/>
      <c r="I3" s="12" t="s">
        <v>14</v>
      </c>
      <c r="J3" s="12"/>
      <c r="K3" s="13"/>
      <c r="L3" s="17" t="s">
        <v>34</v>
      </c>
      <c r="M3" s="12" t="s">
        <v>13</v>
      </c>
      <c r="N3" s="12"/>
      <c r="O3" s="12"/>
      <c r="P3" s="12" t="s">
        <v>15</v>
      </c>
      <c r="Q3" s="12"/>
      <c r="R3" s="12"/>
      <c r="S3" s="12" t="s">
        <v>14</v>
      </c>
      <c r="T3" s="12"/>
      <c r="U3" s="13"/>
      <c r="V3" s="18" t="s">
        <v>35</v>
      </c>
      <c r="W3" s="12" t="s">
        <v>13</v>
      </c>
      <c r="X3" s="12"/>
      <c r="Y3" s="12"/>
      <c r="Z3" s="12" t="s">
        <v>15</v>
      </c>
      <c r="AA3" s="12"/>
      <c r="AB3" s="12"/>
      <c r="AC3" s="12" t="s">
        <v>14</v>
      </c>
      <c r="AD3" s="12"/>
      <c r="AE3" s="13"/>
      <c r="AF3" s="17" t="s">
        <v>36</v>
      </c>
      <c r="AH3" s="1" t="s">
        <v>41</v>
      </c>
      <c r="AI3" s="1"/>
      <c r="AJ3" s="1"/>
    </row>
    <row r="4" spans="1:36" ht="45" x14ac:dyDescent="0.25">
      <c r="A4" s="3"/>
      <c r="B4" s="4"/>
      <c r="C4" s="24" t="s">
        <v>17</v>
      </c>
      <c r="D4" s="25" t="s">
        <v>18</v>
      </c>
      <c r="E4" s="26" t="s">
        <v>19</v>
      </c>
      <c r="F4" s="24" t="s">
        <v>17</v>
      </c>
      <c r="G4" s="25" t="s">
        <v>18</v>
      </c>
      <c r="H4" s="26" t="s">
        <v>19</v>
      </c>
      <c r="I4" s="24" t="s">
        <v>17</v>
      </c>
      <c r="J4" s="25" t="s">
        <v>18</v>
      </c>
      <c r="K4" s="27" t="s">
        <v>19</v>
      </c>
      <c r="L4" s="7" t="s">
        <v>20</v>
      </c>
      <c r="M4" s="24" t="s">
        <v>25</v>
      </c>
      <c r="N4" s="25" t="s">
        <v>18</v>
      </c>
      <c r="O4" s="26" t="s">
        <v>19</v>
      </c>
      <c r="P4" s="24" t="s">
        <v>25</v>
      </c>
      <c r="Q4" s="25" t="s">
        <v>18</v>
      </c>
      <c r="R4" s="26" t="s">
        <v>19</v>
      </c>
      <c r="S4" s="24" t="s">
        <v>25</v>
      </c>
      <c r="T4" s="25" t="s">
        <v>18</v>
      </c>
      <c r="U4" s="27" t="s">
        <v>19</v>
      </c>
      <c r="V4" s="7" t="s">
        <v>20</v>
      </c>
      <c r="W4" s="24" t="s">
        <v>25</v>
      </c>
      <c r="X4" s="25" t="s">
        <v>18</v>
      </c>
      <c r="Y4" s="26" t="s">
        <v>19</v>
      </c>
      <c r="Z4" s="24" t="s">
        <v>25</v>
      </c>
      <c r="AA4" s="25" t="s">
        <v>18</v>
      </c>
      <c r="AB4" s="26" t="s">
        <v>19</v>
      </c>
      <c r="AC4" s="24" t="s">
        <v>25</v>
      </c>
      <c r="AD4" s="25" t="s">
        <v>18</v>
      </c>
      <c r="AE4" s="27" t="s">
        <v>19</v>
      </c>
      <c r="AF4" s="7" t="s">
        <v>20</v>
      </c>
      <c r="AH4" t="s">
        <v>13</v>
      </c>
      <c r="AI4" t="s">
        <v>15</v>
      </c>
      <c r="AJ4" t="s">
        <v>14</v>
      </c>
    </row>
    <row r="5" spans="1:36" x14ac:dyDescent="0.25">
      <c r="A5" s="2">
        <v>1</v>
      </c>
      <c r="B5" s="2" t="s">
        <v>2</v>
      </c>
      <c r="C5" s="10">
        <f ca="1">'III კვარტალი'!W5+RANDBETWEEN(5,100)</f>
        <v>541</v>
      </c>
      <c r="D5" s="10">
        <f ca="1">C5-'III კვარტალი'!W5</f>
        <v>96</v>
      </c>
      <c r="E5" s="10">
        <f ca="1">D5*$AH$33</f>
        <v>326.39999999999998</v>
      </c>
      <c r="F5" s="10">
        <f ca="1">'III კვარტალი'!Z5+RANDBETWEEN(5,100)</f>
        <v>695</v>
      </c>
      <c r="G5" s="10">
        <f ca="1">F5-'III კვარტალი'!Z5</f>
        <v>58</v>
      </c>
      <c r="H5" s="10">
        <f ca="1">G5*$AI$33</f>
        <v>87</v>
      </c>
      <c r="I5" s="10">
        <f ca="1">'III კვარტალი'!AC5+RANDBETWEEN(5,100)</f>
        <v>588</v>
      </c>
      <c r="J5" s="10">
        <f ca="1">I5-'III კვარტალი'!AC5</f>
        <v>64</v>
      </c>
      <c r="K5" s="11">
        <f ca="1">J5*$AJ$33</f>
        <v>185.6</v>
      </c>
      <c r="L5" s="19">
        <f ca="1">SUM(K5,H5,E5)</f>
        <v>599</v>
      </c>
      <c r="M5" s="10">
        <f ca="1">RANDBETWEEN(5, 100)+C5</f>
        <v>590</v>
      </c>
      <c r="N5" s="10">
        <f ca="1">M5-C5</f>
        <v>49</v>
      </c>
      <c r="O5" s="10">
        <f ca="1">N5*$AH$33</f>
        <v>166.6</v>
      </c>
      <c r="P5" s="10">
        <f ca="1">F5+RANDBETWEEN(5, 100)</f>
        <v>760</v>
      </c>
      <c r="Q5" s="10">
        <f ca="1">P5-F5</f>
        <v>65</v>
      </c>
      <c r="R5" s="10">
        <f ca="1">Q5*$AI$33</f>
        <v>97.5</v>
      </c>
      <c r="S5" s="10">
        <f ca="1">I5+RANDBETWEEN(5, 100)</f>
        <v>618</v>
      </c>
      <c r="T5" s="10">
        <f ca="1">S5-I5</f>
        <v>30</v>
      </c>
      <c r="U5" s="11">
        <f ca="1">T5*$AJ$33</f>
        <v>87</v>
      </c>
      <c r="V5" s="19">
        <f ca="1">SUM(U5,R5,O5)</f>
        <v>351.1</v>
      </c>
      <c r="W5" s="10">
        <f ca="1">M5+RANDBETWEEN(5,100)</f>
        <v>683</v>
      </c>
      <c r="X5" s="10">
        <f ca="1">W5-M5</f>
        <v>93</v>
      </c>
      <c r="Y5" s="10">
        <f ca="1">X5*$AH$33</f>
        <v>316.2</v>
      </c>
      <c r="Z5" s="10">
        <f ca="1">P5+RANDBETWEEN(5,100)</f>
        <v>791</v>
      </c>
      <c r="AA5" s="10">
        <f ca="1">Z5-P5</f>
        <v>31</v>
      </c>
      <c r="AB5" s="10">
        <f ca="1">AA5*$AI$33</f>
        <v>46.5</v>
      </c>
      <c r="AC5" s="10">
        <f ca="1">S5+RANDBETWEEN(5,100)</f>
        <v>685</v>
      </c>
      <c r="AD5" s="10">
        <f ca="1">AC5-S5</f>
        <v>67</v>
      </c>
      <c r="AE5" s="11">
        <f ca="1">AD5*$AJ$33</f>
        <v>194.29999999999998</v>
      </c>
      <c r="AF5" s="19">
        <f ca="1">SUM(AE5,AB5,Y5)</f>
        <v>557</v>
      </c>
      <c r="AH5">
        <f ca="1">SUM(E5,O5,Y5)</f>
        <v>809.2</v>
      </c>
      <c r="AI5">
        <f ca="1">SUM(H5,R5,AB5)</f>
        <v>231</v>
      </c>
      <c r="AJ5">
        <f ca="1">SUM(K5,U5,AE5)</f>
        <v>466.9</v>
      </c>
    </row>
    <row r="6" spans="1:36" x14ac:dyDescent="0.25">
      <c r="A6" s="2">
        <v>2</v>
      </c>
      <c r="B6" s="2" t="s">
        <v>3</v>
      </c>
      <c r="C6" s="10">
        <f ca="1">'III კვარტალი'!W6+RANDBETWEEN(5,100)</f>
        <v>607</v>
      </c>
      <c r="D6" s="10">
        <f ca="1">C6-'III კვარტალი'!W6</f>
        <v>73</v>
      </c>
      <c r="E6" s="10">
        <f ca="1">D6*$AH$33</f>
        <v>248.2</v>
      </c>
      <c r="F6" s="10">
        <f ca="1">'III კვარტალი'!Z6+RANDBETWEEN(5,100)</f>
        <v>554</v>
      </c>
      <c r="G6" s="10">
        <f ca="1">F6-'III კვარტალი'!Z6</f>
        <v>22</v>
      </c>
      <c r="H6" s="10">
        <f ca="1">G6*$AI$33</f>
        <v>33</v>
      </c>
      <c r="I6" s="10">
        <f ca="1">'III კვარტალი'!AC6+RANDBETWEEN(5,100)</f>
        <v>715</v>
      </c>
      <c r="J6" s="10">
        <f ca="1">I6-'III კვარტალი'!AC6</f>
        <v>95</v>
      </c>
      <c r="K6" s="11">
        <f ca="1">J6*$AJ$33</f>
        <v>275.5</v>
      </c>
      <c r="L6" s="19">
        <f t="shared" ref="L6:L14" ca="1" si="0">SUM(K6,H6,E6)</f>
        <v>556.70000000000005</v>
      </c>
      <c r="M6" s="10">
        <f t="shared" ref="M6:M14" ca="1" si="1">RANDBETWEEN(5, 100)+C6</f>
        <v>652</v>
      </c>
      <c r="N6" s="10">
        <f t="shared" ref="N6:N14" ca="1" si="2">M6-C6</f>
        <v>45</v>
      </c>
      <c r="O6" s="10">
        <f ca="1">N6*$AH$33</f>
        <v>153</v>
      </c>
      <c r="P6" s="10">
        <f t="shared" ref="P6:P14" ca="1" si="3">F6+RANDBETWEEN(5, 100)</f>
        <v>564</v>
      </c>
      <c r="Q6" s="10">
        <f t="shared" ref="Q6:Q14" ca="1" si="4">P6-F6</f>
        <v>10</v>
      </c>
      <c r="R6" s="10">
        <f ca="1">Q6*$AI$33</f>
        <v>15</v>
      </c>
      <c r="S6" s="10">
        <f t="shared" ref="S6:S14" ca="1" si="5">I6+RANDBETWEEN(5, 100)</f>
        <v>784</v>
      </c>
      <c r="T6" s="10">
        <f t="shared" ref="T6:T14" ca="1" si="6">S6-I6</f>
        <v>69</v>
      </c>
      <c r="U6" s="11">
        <f ca="1">T6*$AJ$33</f>
        <v>200.1</v>
      </c>
      <c r="V6" s="19">
        <f t="shared" ref="V6:V14" ca="1" si="7">SUM(U6,R6,O6)</f>
        <v>368.1</v>
      </c>
      <c r="W6" s="10">
        <f t="shared" ref="W6:W14" ca="1" si="8">M6+RANDBETWEEN(5,100)</f>
        <v>715</v>
      </c>
      <c r="X6" s="10">
        <f t="shared" ref="X6:X14" ca="1" si="9">W6-M6</f>
        <v>63</v>
      </c>
      <c r="Y6" s="10">
        <f ca="1">X6*$AH$33</f>
        <v>214.2</v>
      </c>
      <c r="Z6" s="10">
        <f t="shared" ref="Z6:Z14" ca="1" si="10">P6+RANDBETWEEN(5,100)</f>
        <v>572</v>
      </c>
      <c r="AA6" s="10">
        <f t="shared" ref="AA6:AA14" ca="1" si="11">Z6-P6</f>
        <v>8</v>
      </c>
      <c r="AB6" s="10">
        <f ca="1">AA6*$AI$33</f>
        <v>12</v>
      </c>
      <c r="AC6" s="10">
        <f t="shared" ref="AC6:AC14" ca="1" si="12">S6+RANDBETWEEN(5,100)</f>
        <v>868</v>
      </c>
      <c r="AD6" s="10">
        <f t="shared" ref="AD6:AD14" ca="1" si="13">AC6-S6</f>
        <v>84</v>
      </c>
      <c r="AE6" s="11">
        <f ca="1">AD6*$AJ$33</f>
        <v>243.6</v>
      </c>
      <c r="AF6" s="19">
        <f t="shared" ref="AF6:AF14" ca="1" si="14">SUM(AE6,AB6,Y6)</f>
        <v>469.79999999999995</v>
      </c>
      <c r="AH6">
        <f t="shared" ref="AH6:AH14" ca="1" si="15">SUM(E6,O6,Y6)</f>
        <v>615.4</v>
      </c>
      <c r="AI6">
        <f t="shared" ref="AI6:AI14" ca="1" si="16">SUM(H6,R6,AB6)</f>
        <v>60</v>
      </c>
      <c r="AJ6">
        <f t="shared" ref="AJ6:AJ14" ca="1" si="17">SUM(K6,U6,AE6)</f>
        <v>719.2</v>
      </c>
    </row>
    <row r="7" spans="1:36" x14ac:dyDescent="0.25">
      <c r="A7" s="2">
        <v>3</v>
      </c>
      <c r="B7" s="2" t="s">
        <v>4</v>
      </c>
      <c r="C7" s="10">
        <f ca="1">'III კვარტალი'!W7+RANDBETWEEN(5,100)</f>
        <v>613</v>
      </c>
      <c r="D7" s="10">
        <f ca="1">C7-'III კვარტალი'!W7</f>
        <v>44</v>
      </c>
      <c r="E7" s="10">
        <f ca="1">D7*$AH$33</f>
        <v>149.6</v>
      </c>
      <c r="F7" s="10">
        <f ca="1">'III კვარტალი'!Z7+RANDBETWEEN(5,100)</f>
        <v>544</v>
      </c>
      <c r="G7" s="10">
        <f ca="1">F7-'III კვარტალი'!Z7</f>
        <v>96</v>
      </c>
      <c r="H7" s="10">
        <f ca="1">G7*$AI$33</f>
        <v>144</v>
      </c>
      <c r="I7" s="10">
        <f ca="1">'III კვარტალი'!AC7+RANDBETWEEN(5,100)</f>
        <v>596</v>
      </c>
      <c r="J7" s="10">
        <f ca="1">I7-'III კვარტალი'!AC7</f>
        <v>24</v>
      </c>
      <c r="K7" s="11">
        <f ca="1">J7*$AJ$33</f>
        <v>69.599999999999994</v>
      </c>
      <c r="L7" s="19">
        <f t="shared" ca="1" si="0"/>
        <v>363.2</v>
      </c>
      <c r="M7" s="10">
        <f t="shared" ca="1" si="1"/>
        <v>621</v>
      </c>
      <c r="N7" s="10">
        <f t="shared" ca="1" si="2"/>
        <v>8</v>
      </c>
      <c r="O7" s="10">
        <f ca="1">N7*$AH$33</f>
        <v>27.2</v>
      </c>
      <c r="P7" s="10">
        <f t="shared" ca="1" si="3"/>
        <v>601</v>
      </c>
      <c r="Q7" s="10">
        <f t="shared" ca="1" si="4"/>
        <v>57</v>
      </c>
      <c r="R7" s="10">
        <f ca="1">Q7*$AI$33</f>
        <v>85.5</v>
      </c>
      <c r="S7" s="10">
        <f t="shared" ca="1" si="5"/>
        <v>670</v>
      </c>
      <c r="T7" s="10">
        <f t="shared" ca="1" si="6"/>
        <v>74</v>
      </c>
      <c r="U7" s="11">
        <f ca="1">T7*$AJ$33</f>
        <v>214.6</v>
      </c>
      <c r="V7" s="19">
        <f t="shared" ca="1" si="7"/>
        <v>327.3</v>
      </c>
      <c r="W7" s="10">
        <f t="shared" ca="1" si="8"/>
        <v>634</v>
      </c>
      <c r="X7" s="10">
        <f t="shared" ca="1" si="9"/>
        <v>13</v>
      </c>
      <c r="Y7" s="10">
        <f ca="1">X7*$AH$33</f>
        <v>44.199999999999996</v>
      </c>
      <c r="Z7" s="10">
        <f t="shared" ca="1" si="10"/>
        <v>612</v>
      </c>
      <c r="AA7" s="10">
        <f t="shared" ca="1" si="11"/>
        <v>11</v>
      </c>
      <c r="AB7" s="10">
        <f ca="1">AA7*$AI$33</f>
        <v>16.5</v>
      </c>
      <c r="AC7" s="10">
        <f t="shared" ca="1" si="12"/>
        <v>702</v>
      </c>
      <c r="AD7" s="10">
        <f t="shared" ca="1" si="13"/>
        <v>32</v>
      </c>
      <c r="AE7" s="11">
        <f ca="1">AD7*$AJ$33</f>
        <v>92.8</v>
      </c>
      <c r="AF7" s="19">
        <f t="shared" ca="1" si="14"/>
        <v>153.5</v>
      </c>
      <c r="AH7">
        <f t="shared" ca="1" si="15"/>
        <v>220.99999999999997</v>
      </c>
      <c r="AI7">
        <f t="shared" ca="1" si="16"/>
        <v>246</v>
      </c>
      <c r="AJ7">
        <f t="shared" ca="1" si="17"/>
        <v>377</v>
      </c>
    </row>
    <row r="8" spans="1:36" x14ac:dyDescent="0.25">
      <c r="A8" s="2">
        <v>4</v>
      </c>
      <c r="B8" s="2" t="s">
        <v>5</v>
      </c>
      <c r="C8" s="10">
        <f ca="1">'III კვარტალი'!W8+RANDBETWEEN(5,100)</f>
        <v>453</v>
      </c>
      <c r="D8" s="10">
        <f ca="1">C8-'III კვარტალი'!W8</f>
        <v>38</v>
      </c>
      <c r="E8" s="10">
        <f ca="1">D8*$AH$33</f>
        <v>129.19999999999999</v>
      </c>
      <c r="F8" s="10">
        <f ca="1">'III კვარტალი'!Z8+RANDBETWEEN(5,100)</f>
        <v>340</v>
      </c>
      <c r="G8" s="10">
        <f ca="1">F8-'III კვარტალი'!Z8</f>
        <v>67</v>
      </c>
      <c r="H8" s="10">
        <f ca="1">G8*$AI$33</f>
        <v>100.5</v>
      </c>
      <c r="I8" s="10">
        <f ca="1">'III კვარტალი'!AC8+RANDBETWEEN(5,100)</f>
        <v>477</v>
      </c>
      <c r="J8" s="10">
        <f ca="1">I8-'III კვარტალი'!AC8</f>
        <v>38</v>
      </c>
      <c r="K8" s="11">
        <f ca="1">J8*$AJ$33</f>
        <v>110.2</v>
      </c>
      <c r="L8" s="19">
        <f t="shared" ca="1" si="0"/>
        <v>339.9</v>
      </c>
      <c r="M8" s="10">
        <f t="shared" ca="1" si="1"/>
        <v>527</v>
      </c>
      <c r="N8" s="10">
        <f t="shared" ca="1" si="2"/>
        <v>74</v>
      </c>
      <c r="O8" s="10">
        <f ca="1">N8*$AH$33</f>
        <v>251.6</v>
      </c>
      <c r="P8" s="10">
        <f t="shared" ca="1" si="3"/>
        <v>352</v>
      </c>
      <c r="Q8" s="10">
        <f t="shared" ca="1" si="4"/>
        <v>12</v>
      </c>
      <c r="R8" s="10">
        <f ca="1">Q8*$AI$33</f>
        <v>18</v>
      </c>
      <c r="S8" s="10">
        <f t="shared" ca="1" si="5"/>
        <v>521</v>
      </c>
      <c r="T8" s="10">
        <f t="shared" ca="1" si="6"/>
        <v>44</v>
      </c>
      <c r="U8" s="11">
        <f ca="1">T8*$AJ$33</f>
        <v>127.6</v>
      </c>
      <c r="V8" s="19">
        <f t="shared" ca="1" si="7"/>
        <v>397.2</v>
      </c>
      <c r="W8" s="10">
        <f t="shared" ca="1" si="8"/>
        <v>572</v>
      </c>
      <c r="X8" s="10">
        <f t="shared" ca="1" si="9"/>
        <v>45</v>
      </c>
      <c r="Y8" s="10">
        <f ca="1">X8*$AH$33</f>
        <v>153</v>
      </c>
      <c r="Z8" s="10">
        <f t="shared" ca="1" si="10"/>
        <v>368</v>
      </c>
      <c r="AA8" s="10">
        <f t="shared" ca="1" si="11"/>
        <v>16</v>
      </c>
      <c r="AB8" s="10">
        <f ca="1">AA8*$AI$33</f>
        <v>24</v>
      </c>
      <c r="AC8" s="10">
        <f t="shared" ca="1" si="12"/>
        <v>568</v>
      </c>
      <c r="AD8" s="10">
        <f t="shared" ca="1" si="13"/>
        <v>47</v>
      </c>
      <c r="AE8" s="11">
        <f ca="1">AD8*$AJ$33</f>
        <v>136.29999999999998</v>
      </c>
      <c r="AF8" s="19">
        <f t="shared" ca="1" si="14"/>
        <v>313.29999999999995</v>
      </c>
      <c r="AH8">
        <f t="shared" ca="1" si="15"/>
        <v>533.79999999999995</v>
      </c>
      <c r="AI8">
        <f t="shared" ca="1" si="16"/>
        <v>142.5</v>
      </c>
      <c r="AJ8">
        <f t="shared" ca="1" si="17"/>
        <v>374.1</v>
      </c>
    </row>
    <row r="9" spans="1:36" x14ac:dyDescent="0.25">
      <c r="A9" s="2">
        <v>5</v>
      </c>
      <c r="B9" s="2" t="s">
        <v>6</v>
      </c>
      <c r="C9" s="10">
        <f ca="1">'III კვარტალი'!W9+RANDBETWEEN(5,100)</f>
        <v>551</v>
      </c>
      <c r="D9" s="10">
        <f ca="1">C9-'III კვარტალი'!W9</f>
        <v>24</v>
      </c>
      <c r="E9" s="10">
        <f ca="1">D9*$AH$33</f>
        <v>81.599999999999994</v>
      </c>
      <c r="F9" s="10">
        <f ca="1">'III კვარტალი'!Z9+RANDBETWEEN(5,100)</f>
        <v>637</v>
      </c>
      <c r="G9" s="10">
        <f ca="1">F9-'III კვარტალი'!Z9</f>
        <v>68</v>
      </c>
      <c r="H9" s="10">
        <f ca="1">G9*$AI$33</f>
        <v>102</v>
      </c>
      <c r="I9" s="10">
        <f ca="1">'III კვარტალი'!AC9+RANDBETWEEN(5,100)</f>
        <v>527</v>
      </c>
      <c r="J9" s="10">
        <f ca="1">I9-'III კვარტალი'!AC9</f>
        <v>69</v>
      </c>
      <c r="K9" s="11">
        <f ca="1">J9*$AJ$33</f>
        <v>200.1</v>
      </c>
      <c r="L9" s="19">
        <f t="shared" ca="1" si="0"/>
        <v>383.70000000000005</v>
      </c>
      <c r="M9" s="10">
        <f t="shared" ca="1" si="1"/>
        <v>570</v>
      </c>
      <c r="N9" s="10">
        <f t="shared" ca="1" si="2"/>
        <v>19</v>
      </c>
      <c r="O9" s="10">
        <f ca="1">N9*$AH$33</f>
        <v>64.599999999999994</v>
      </c>
      <c r="P9" s="10">
        <f t="shared" ca="1" si="3"/>
        <v>653</v>
      </c>
      <c r="Q9" s="10">
        <f t="shared" ca="1" si="4"/>
        <v>16</v>
      </c>
      <c r="R9" s="10">
        <f ca="1">Q9*$AI$33</f>
        <v>24</v>
      </c>
      <c r="S9" s="10">
        <f t="shared" ca="1" si="5"/>
        <v>584</v>
      </c>
      <c r="T9" s="10">
        <f t="shared" ca="1" si="6"/>
        <v>57</v>
      </c>
      <c r="U9" s="11">
        <f ca="1">T9*$AJ$33</f>
        <v>165.29999999999998</v>
      </c>
      <c r="V9" s="19">
        <f t="shared" ca="1" si="7"/>
        <v>253.89999999999998</v>
      </c>
      <c r="W9" s="10">
        <f t="shared" ca="1" si="8"/>
        <v>647</v>
      </c>
      <c r="X9" s="10">
        <f t="shared" ca="1" si="9"/>
        <v>77</v>
      </c>
      <c r="Y9" s="10">
        <f ca="1">X9*$AH$33</f>
        <v>261.8</v>
      </c>
      <c r="Z9" s="10">
        <f t="shared" ca="1" si="10"/>
        <v>698</v>
      </c>
      <c r="AA9" s="10">
        <f t="shared" ca="1" si="11"/>
        <v>45</v>
      </c>
      <c r="AB9" s="10">
        <f ca="1">AA9*$AI$33</f>
        <v>67.5</v>
      </c>
      <c r="AC9" s="10">
        <f t="shared" ca="1" si="12"/>
        <v>633</v>
      </c>
      <c r="AD9" s="10">
        <f t="shared" ca="1" si="13"/>
        <v>49</v>
      </c>
      <c r="AE9" s="11">
        <f ca="1">AD9*$AJ$33</f>
        <v>142.1</v>
      </c>
      <c r="AF9" s="19">
        <f t="shared" ca="1" si="14"/>
        <v>471.4</v>
      </c>
      <c r="AH9">
        <f t="shared" ca="1" si="15"/>
        <v>408</v>
      </c>
      <c r="AI9">
        <f t="shared" ca="1" si="16"/>
        <v>193.5</v>
      </c>
      <c r="AJ9">
        <f t="shared" ca="1" si="17"/>
        <v>507.5</v>
      </c>
    </row>
    <row r="10" spans="1:36" x14ac:dyDescent="0.25">
      <c r="A10" s="2">
        <v>6</v>
      </c>
      <c r="B10" s="2" t="s">
        <v>7</v>
      </c>
      <c r="C10" s="10">
        <f ca="1">'III კვარტალი'!W10+RANDBETWEEN(5,100)</f>
        <v>435</v>
      </c>
      <c r="D10" s="10">
        <f ca="1">C10-'III კვარტალი'!W10</f>
        <v>70</v>
      </c>
      <c r="E10" s="10">
        <f ca="1">D10*$AH$33</f>
        <v>238</v>
      </c>
      <c r="F10" s="10">
        <f ca="1">'III კვარტალი'!Z10+RANDBETWEEN(5,100)</f>
        <v>563</v>
      </c>
      <c r="G10" s="10">
        <f ca="1">F10-'III კვარტალი'!Z10</f>
        <v>8</v>
      </c>
      <c r="H10" s="10">
        <f ca="1">G10*$AI$33</f>
        <v>12</v>
      </c>
      <c r="I10" s="10">
        <f ca="1">'III კვარტალი'!AC10+RANDBETWEEN(5,100)</f>
        <v>658</v>
      </c>
      <c r="J10" s="10">
        <f ca="1">I10-'III კვარტალი'!AC10</f>
        <v>27</v>
      </c>
      <c r="K10" s="11">
        <f ca="1">J10*$AJ$33</f>
        <v>78.3</v>
      </c>
      <c r="L10" s="19">
        <f t="shared" ca="1" si="0"/>
        <v>328.3</v>
      </c>
      <c r="M10" s="10">
        <f t="shared" ca="1" si="1"/>
        <v>462</v>
      </c>
      <c r="N10" s="10">
        <f t="shared" ca="1" si="2"/>
        <v>27</v>
      </c>
      <c r="O10" s="10">
        <f ca="1">N10*$AH$33</f>
        <v>91.8</v>
      </c>
      <c r="P10" s="10">
        <f t="shared" ca="1" si="3"/>
        <v>605</v>
      </c>
      <c r="Q10" s="10">
        <f t="shared" ca="1" si="4"/>
        <v>42</v>
      </c>
      <c r="R10" s="10">
        <f ca="1">Q10*$AI$33</f>
        <v>63</v>
      </c>
      <c r="S10" s="10">
        <f t="shared" ca="1" si="5"/>
        <v>665</v>
      </c>
      <c r="T10" s="10">
        <f t="shared" ca="1" si="6"/>
        <v>7</v>
      </c>
      <c r="U10" s="11">
        <f ca="1">T10*$AJ$33</f>
        <v>20.3</v>
      </c>
      <c r="V10" s="19">
        <f t="shared" ca="1" si="7"/>
        <v>175.1</v>
      </c>
      <c r="W10" s="10">
        <f t="shared" ca="1" si="8"/>
        <v>491</v>
      </c>
      <c r="X10" s="10">
        <f t="shared" ca="1" si="9"/>
        <v>29</v>
      </c>
      <c r="Y10" s="10">
        <f ca="1">X10*$AH$33</f>
        <v>98.6</v>
      </c>
      <c r="Z10" s="10">
        <f t="shared" ca="1" si="10"/>
        <v>685</v>
      </c>
      <c r="AA10" s="10">
        <f t="shared" ca="1" si="11"/>
        <v>80</v>
      </c>
      <c r="AB10" s="10">
        <f ca="1">AA10*$AI$33</f>
        <v>120</v>
      </c>
      <c r="AC10" s="10">
        <f t="shared" ca="1" si="12"/>
        <v>700</v>
      </c>
      <c r="AD10" s="10">
        <f t="shared" ca="1" si="13"/>
        <v>35</v>
      </c>
      <c r="AE10" s="11">
        <f ca="1">AD10*$AJ$33</f>
        <v>101.5</v>
      </c>
      <c r="AF10" s="19">
        <f t="shared" ca="1" si="14"/>
        <v>320.10000000000002</v>
      </c>
      <c r="AH10">
        <f t="shared" ca="1" si="15"/>
        <v>428.4</v>
      </c>
      <c r="AI10">
        <f t="shared" ca="1" si="16"/>
        <v>195</v>
      </c>
      <c r="AJ10">
        <f t="shared" ca="1" si="17"/>
        <v>200.1</v>
      </c>
    </row>
    <row r="11" spans="1:36" x14ac:dyDescent="0.25">
      <c r="A11" s="2">
        <v>7</v>
      </c>
      <c r="B11" s="2" t="s">
        <v>8</v>
      </c>
      <c r="C11" s="10">
        <f ca="1">'III კვარტალი'!W11+RANDBETWEEN(5,100)</f>
        <v>540</v>
      </c>
      <c r="D11" s="10">
        <f ca="1">C11-'III კვარტალი'!W11</f>
        <v>55</v>
      </c>
      <c r="E11" s="10">
        <f ca="1">D11*$AH$33</f>
        <v>187</v>
      </c>
      <c r="F11" s="10">
        <f ca="1">'III კვარტალი'!Z11+RANDBETWEEN(5,100)</f>
        <v>560</v>
      </c>
      <c r="G11" s="10">
        <f ca="1">F11-'III კვარტალი'!Z11</f>
        <v>73</v>
      </c>
      <c r="H11" s="10">
        <f ca="1">G11*$AI$33</f>
        <v>109.5</v>
      </c>
      <c r="I11" s="10">
        <f ca="1">'III კვარტალი'!AC11+RANDBETWEEN(5,100)</f>
        <v>510</v>
      </c>
      <c r="J11" s="10">
        <f ca="1">I11-'III კვარტალი'!AC11</f>
        <v>81</v>
      </c>
      <c r="K11" s="11">
        <f ca="1">J11*$AJ$33</f>
        <v>234.9</v>
      </c>
      <c r="L11" s="19">
        <f t="shared" ca="1" si="0"/>
        <v>531.4</v>
      </c>
      <c r="M11" s="10">
        <f t="shared" ca="1" si="1"/>
        <v>600</v>
      </c>
      <c r="N11" s="10">
        <f t="shared" ca="1" si="2"/>
        <v>60</v>
      </c>
      <c r="O11" s="10">
        <f ca="1">N11*$AH$33</f>
        <v>204</v>
      </c>
      <c r="P11" s="10">
        <f t="shared" ca="1" si="3"/>
        <v>606</v>
      </c>
      <c r="Q11" s="10">
        <f t="shared" ca="1" si="4"/>
        <v>46</v>
      </c>
      <c r="R11" s="10">
        <f ca="1">Q11*$AI$33</f>
        <v>69</v>
      </c>
      <c r="S11" s="10">
        <f t="shared" ca="1" si="5"/>
        <v>547</v>
      </c>
      <c r="T11" s="10">
        <f t="shared" ca="1" si="6"/>
        <v>37</v>
      </c>
      <c r="U11" s="11">
        <f ca="1">T11*$AJ$33</f>
        <v>107.3</v>
      </c>
      <c r="V11" s="19">
        <f t="shared" ca="1" si="7"/>
        <v>380.3</v>
      </c>
      <c r="W11" s="10">
        <f t="shared" ca="1" si="8"/>
        <v>612</v>
      </c>
      <c r="X11" s="10">
        <f t="shared" ca="1" si="9"/>
        <v>12</v>
      </c>
      <c r="Y11" s="10">
        <f ca="1">X11*$AH$33</f>
        <v>40.799999999999997</v>
      </c>
      <c r="Z11" s="10">
        <f t="shared" ca="1" si="10"/>
        <v>614</v>
      </c>
      <c r="AA11" s="10">
        <f t="shared" ca="1" si="11"/>
        <v>8</v>
      </c>
      <c r="AB11" s="10">
        <f ca="1">AA11*$AI$33</f>
        <v>12</v>
      </c>
      <c r="AC11" s="10">
        <f t="shared" ca="1" si="12"/>
        <v>616</v>
      </c>
      <c r="AD11" s="10">
        <f t="shared" ca="1" si="13"/>
        <v>69</v>
      </c>
      <c r="AE11" s="11">
        <f ca="1">AD11*$AJ$33</f>
        <v>200.1</v>
      </c>
      <c r="AF11" s="19">
        <f t="shared" ca="1" si="14"/>
        <v>252.89999999999998</v>
      </c>
      <c r="AH11">
        <f t="shared" ca="1" si="15"/>
        <v>431.8</v>
      </c>
      <c r="AI11">
        <f t="shared" ca="1" si="16"/>
        <v>190.5</v>
      </c>
      <c r="AJ11">
        <f t="shared" ca="1" si="17"/>
        <v>542.29999999999995</v>
      </c>
    </row>
    <row r="12" spans="1:36" x14ac:dyDescent="0.25">
      <c r="A12" s="2">
        <v>8</v>
      </c>
      <c r="B12" s="2" t="s">
        <v>9</v>
      </c>
      <c r="C12" s="10">
        <f ca="1">'III კვარტალი'!W12+RANDBETWEEN(5,100)</f>
        <v>439</v>
      </c>
      <c r="D12" s="10">
        <f ca="1">C12-'III კვარტალი'!W12</f>
        <v>51</v>
      </c>
      <c r="E12" s="10">
        <f ca="1">D12*$AH$33</f>
        <v>173.4</v>
      </c>
      <c r="F12" s="10">
        <f ca="1">'III კვარტალი'!Z12+RANDBETWEEN(5,100)</f>
        <v>501</v>
      </c>
      <c r="G12" s="10">
        <f ca="1">F12-'III კვარტალი'!Z12</f>
        <v>78</v>
      </c>
      <c r="H12" s="10">
        <f ca="1">G12*$AI$33</f>
        <v>117</v>
      </c>
      <c r="I12" s="10">
        <f ca="1">'III კვარტალი'!AC12+RANDBETWEEN(5,100)</f>
        <v>461</v>
      </c>
      <c r="J12" s="10">
        <f ca="1">I12-'III კვარტალი'!AC12</f>
        <v>80</v>
      </c>
      <c r="K12" s="11">
        <f ca="1">J12*$AJ$33</f>
        <v>232</v>
      </c>
      <c r="L12" s="19">
        <f t="shared" ca="1" si="0"/>
        <v>522.4</v>
      </c>
      <c r="M12" s="10">
        <f t="shared" ca="1" si="1"/>
        <v>450</v>
      </c>
      <c r="N12" s="10">
        <f t="shared" ca="1" si="2"/>
        <v>11</v>
      </c>
      <c r="O12" s="10">
        <f ca="1">N12*$AH$33</f>
        <v>37.4</v>
      </c>
      <c r="P12" s="10">
        <f t="shared" ca="1" si="3"/>
        <v>513</v>
      </c>
      <c r="Q12" s="10">
        <f t="shared" ca="1" si="4"/>
        <v>12</v>
      </c>
      <c r="R12" s="10">
        <f ca="1">Q12*$AI$33</f>
        <v>18</v>
      </c>
      <c r="S12" s="10">
        <f t="shared" ca="1" si="5"/>
        <v>498</v>
      </c>
      <c r="T12" s="10">
        <f t="shared" ca="1" si="6"/>
        <v>37</v>
      </c>
      <c r="U12" s="11">
        <f ca="1">T12*$AJ$33</f>
        <v>107.3</v>
      </c>
      <c r="V12" s="19">
        <f t="shared" ca="1" si="7"/>
        <v>162.69999999999999</v>
      </c>
      <c r="W12" s="10">
        <f t="shared" ca="1" si="8"/>
        <v>492</v>
      </c>
      <c r="X12" s="10">
        <f t="shared" ca="1" si="9"/>
        <v>42</v>
      </c>
      <c r="Y12" s="10">
        <f ca="1">X12*$AH$33</f>
        <v>142.79999999999998</v>
      </c>
      <c r="Z12" s="10">
        <f t="shared" ca="1" si="10"/>
        <v>601</v>
      </c>
      <c r="AA12" s="10">
        <f t="shared" ca="1" si="11"/>
        <v>88</v>
      </c>
      <c r="AB12" s="10">
        <f ca="1">AA12*$AI$33</f>
        <v>132</v>
      </c>
      <c r="AC12" s="10">
        <f t="shared" ca="1" si="12"/>
        <v>561</v>
      </c>
      <c r="AD12" s="10">
        <f t="shared" ca="1" si="13"/>
        <v>63</v>
      </c>
      <c r="AE12" s="11">
        <f ca="1">AD12*$AJ$33</f>
        <v>182.7</v>
      </c>
      <c r="AF12" s="19">
        <f t="shared" ca="1" si="14"/>
        <v>457.5</v>
      </c>
      <c r="AH12">
        <f t="shared" ca="1" si="15"/>
        <v>353.6</v>
      </c>
      <c r="AI12">
        <f t="shared" ca="1" si="16"/>
        <v>267</v>
      </c>
      <c r="AJ12">
        <f t="shared" ca="1" si="17"/>
        <v>522</v>
      </c>
    </row>
    <row r="13" spans="1:36" x14ac:dyDescent="0.25">
      <c r="A13" s="2">
        <v>9</v>
      </c>
      <c r="B13" s="2" t="s">
        <v>10</v>
      </c>
      <c r="C13" s="10">
        <f ca="1">'III კვარტალი'!W13+RANDBETWEEN(5,100)</f>
        <v>465</v>
      </c>
      <c r="D13" s="10">
        <f ca="1">C13-'III კვარტალი'!W13</f>
        <v>38</v>
      </c>
      <c r="E13" s="10">
        <f ca="1">D13*$AH$33</f>
        <v>129.19999999999999</v>
      </c>
      <c r="F13" s="10">
        <f ca="1">'III კვარტალი'!Z13+RANDBETWEEN(5,100)</f>
        <v>445</v>
      </c>
      <c r="G13" s="10">
        <f ca="1">F13-'III კვარტალი'!Z13</f>
        <v>33</v>
      </c>
      <c r="H13" s="10">
        <f ca="1">G13*$AI$33</f>
        <v>49.5</v>
      </c>
      <c r="I13" s="10">
        <f ca="1">'III კვარტალი'!AC13+RANDBETWEEN(5,100)</f>
        <v>520</v>
      </c>
      <c r="J13" s="10">
        <f ca="1">I13-'III კვარტალი'!AC13</f>
        <v>66</v>
      </c>
      <c r="K13" s="11">
        <f ca="1">J13*$AJ$33</f>
        <v>191.4</v>
      </c>
      <c r="L13" s="19">
        <f t="shared" ca="1" si="0"/>
        <v>370.1</v>
      </c>
      <c r="M13" s="10">
        <f t="shared" ca="1" si="1"/>
        <v>525</v>
      </c>
      <c r="N13" s="10">
        <f t="shared" ca="1" si="2"/>
        <v>60</v>
      </c>
      <c r="O13" s="10">
        <f ca="1">N13*$AH$33</f>
        <v>204</v>
      </c>
      <c r="P13" s="10">
        <f t="shared" ca="1" si="3"/>
        <v>468</v>
      </c>
      <c r="Q13" s="10">
        <f t="shared" ca="1" si="4"/>
        <v>23</v>
      </c>
      <c r="R13" s="10">
        <f ca="1">Q13*$AI$33</f>
        <v>34.5</v>
      </c>
      <c r="S13" s="10">
        <f t="shared" ca="1" si="5"/>
        <v>587</v>
      </c>
      <c r="T13" s="10">
        <f t="shared" ca="1" si="6"/>
        <v>67</v>
      </c>
      <c r="U13" s="11">
        <f ca="1">T13*$AJ$33</f>
        <v>194.29999999999998</v>
      </c>
      <c r="V13" s="19">
        <f t="shared" ca="1" si="7"/>
        <v>432.79999999999995</v>
      </c>
      <c r="W13" s="10">
        <f t="shared" ca="1" si="8"/>
        <v>547</v>
      </c>
      <c r="X13" s="10">
        <f t="shared" ca="1" si="9"/>
        <v>22</v>
      </c>
      <c r="Y13" s="10">
        <f ca="1">X13*$AH$33</f>
        <v>74.8</v>
      </c>
      <c r="Z13" s="10">
        <f t="shared" ca="1" si="10"/>
        <v>566</v>
      </c>
      <c r="AA13" s="10">
        <f t="shared" ca="1" si="11"/>
        <v>98</v>
      </c>
      <c r="AB13" s="10">
        <f ca="1">AA13*$AI$33</f>
        <v>147</v>
      </c>
      <c r="AC13" s="10">
        <f t="shared" ca="1" si="12"/>
        <v>621</v>
      </c>
      <c r="AD13" s="10">
        <f t="shared" ca="1" si="13"/>
        <v>34</v>
      </c>
      <c r="AE13" s="11">
        <f ca="1">AD13*$AJ$33</f>
        <v>98.6</v>
      </c>
      <c r="AF13" s="19">
        <f t="shared" ca="1" si="14"/>
        <v>320.39999999999998</v>
      </c>
      <c r="AH13">
        <f t="shared" ca="1" si="15"/>
        <v>408</v>
      </c>
      <c r="AI13">
        <f t="shared" ca="1" si="16"/>
        <v>231</v>
      </c>
      <c r="AJ13">
        <f t="shared" ca="1" si="17"/>
        <v>484.29999999999995</v>
      </c>
    </row>
    <row r="14" spans="1:36" ht="15.75" thickBot="1" x14ac:dyDescent="0.3">
      <c r="A14" s="2">
        <v>10</v>
      </c>
      <c r="B14" s="2" t="s">
        <v>11</v>
      </c>
      <c r="C14" s="10">
        <f ca="1">'III კვარტალი'!W14+RANDBETWEEN(5,100)</f>
        <v>527</v>
      </c>
      <c r="D14" s="10">
        <f ca="1">C14-'III კვარტალი'!W14</f>
        <v>34</v>
      </c>
      <c r="E14" s="10">
        <f ca="1">D14*$AH$33</f>
        <v>115.6</v>
      </c>
      <c r="F14" s="10">
        <f ca="1">'III კვარტალი'!Z14+RANDBETWEEN(5,100)</f>
        <v>607</v>
      </c>
      <c r="G14" s="10">
        <f ca="1">F14-'III კვარტალი'!Z14</f>
        <v>92</v>
      </c>
      <c r="H14" s="10">
        <f ca="1">G14*$AI$33</f>
        <v>138</v>
      </c>
      <c r="I14" s="10">
        <f ca="1">'III კვარტალი'!AC14+RANDBETWEEN(5,100)</f>
        <v>450</v>
      </c>
      <c r="J14" s="10">
        <f ca="1">I14-'III კვარტალი'!AC14</f>
        <v>75</v>
      </c>
      <c r="K14" s="11">
        <f ca="1">J14*$AJ$33</f>
        <v>217.5</v>
      </c>
      <c r="L14" s="20">
        <f t="shared" ca="1" si="0"/>
        <v>471.1</v>
      </c>
      <c r="M14" s="10">
        <f t="shared" ca="1" si="1"/>
        <v>596</v>
      </c>
      <c r="N14" s="10">
        <f t="shared" ca="1" si="2"/>
        <v>69</v>
      </c>
      <c r="O14" s="10">
        <f ca="1">N14*$AH$33</f>
        <v>234.6</v>
      </c>
      <c r="P14" s="10">
        <f t="shared" ca="1" si="3"/>
        <v>687</v>
      </c>
      <c r="Q14" s="10">
        <f t="shared" ca="1" si="4"/>
        <v>80</v>
      </c>
      <c r="R14" s="10">
        <f ca="1">Q14*$AI$33</f>
        <v>120</v>
      </c>
      <c r="S14" s="10">
        <f t="shared" ca="1" si="5"/>
        <v>524</v>
      </c>
      <c r="T14" s="10">
        <f t="shared" ca="1" si="6"/>
        <v>74</v>
      </c>
      <c r="U14" s="11">
        <f ca="1">T14*$AJ$33</f>
        <v>214.6</v>
      </c>
      <c r="V14" s="20">
        <f t="shared" ca="1" si="7"/>
        <v>569.20000000000005</v>
      </c>
      <c r="W14" s="10">
        <f t="shared" ca="1" si="8"/>
        <v>688</v>
      </c>
      <c r="X14" s="10">
        <f t="shared" ca="1" si="9"/>
        <v>92</v>
      </c>
      <c r="Y14" s="10">
        <f ca="1">X14*$AH$33</f>
        <v>312.8</v>
      </c>
      <c r="Z14" s="10">
        <f t="shared" ca="1" si="10"/>
        <v>755</v>
      </c>
      <c r="AA14" s="10">
        <f t="shared" ca="1" si="11"/>
        <v>68</v>
      </c>
      <c r="AB14" s="10">
        <f ca="1">AA14*$AI$33</f>
        <v>102</v>
      </c>
      <c r="AC14" s="10">
        <f t="shared" ca="1" si="12"/>
        <v>600</v>
      </c>
      <c r="AD14" s="10">
        <f t="shared" ca="1" si="13"/>
        <v>76</v>
      </c>
      <c r="AE14" s="11">
        <f ca="1">AD14*$AJ$33</f>
        <v>220.4</v>
      </c>
      <c r="AF14" s="20">
        <f t="shared" ca="1" si="14"/>
        <v>635.20000000000005</v>
      </c>
      <c r="AH14">
        <f t="shared" ca="1" si="15"/>
        <v>663</v>
      </c>
      <c r="AI14">
        <f t="shared" ca="1" si="16"/>
        <v>360</v>
      </c>
      <c r="AJ14">
        <f t="shared" ca="1" si="17"/>
        <v>652.5</v>
      </c>
    </row>
    <row r="16" spans="1:36" ht="29.25" thickBot="1" x14ac:dyDescent="0.3">
      <c r="A16" s="28" t="s">
        <v>27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6" ht="15.75" thickBot="1" x14ac:dyDescent="0.3">
      <c r="A17" s="2"/>
      <c r="B17" s="2"/>
      <c r="C17" s="14" t="s">
        <v>16</v>
      </c>
      <c r="D17" s="15"/>
      <c r="E17" s="15"/>
      <c r="F17" s="15"/>
      <c r="G17" s="15"/>
      <c r="H17" s="15"/>
      <c r="I17" s="15"/>
      <c r="J17" s="15"/>
      <c r="K17" s="16"/>
      <c r="L17" s="2"/>
      <c r="M17" s="14" t="s">
        <v>16</v>
      </c>
      <c r="N17" s="15"/>
      <c r="O17" s="15"/>
      <c r="P17" s="15"/>
      <c r="Q17" s="15"/>
      <c r="R17" s="15"/>
      <c r="S17" s="15"/>
      <c r="T17" s="15"/>
      <c r="U17" s="16"/>
      <c r="V17" s="2"/>
      <c r="W17" s="14" t="s">
        <v>16</v>
      </c>
      <c r="X17" s="15"/>
      <c r="Y17" s="15"/>
      <c r="Z17" s="15"/>
      <c r="AA17" s="15"/>
      <c r="AB17" s="15"/>
      <c r="AC17" s="15"/>
      <c r="AD17" s="15"/>
      <c r="AE17" s="16"/>
      <c r="AF17" s="2"/>
    </row>
    <row r="18" spans="1:36" x14ac:dyDescent="0.25">
      <c r="A18" s="3" t="s">
        <v>0</v>
      </c>
      <c r="B18" s="4" t="s">
        <v>1</v>
      </c>
      <c r="C18" s="12" t="s">
        <v>13</v>
      </c>
      <c r="D18" s="12"/>
      <c r="E18" s="12"/>
      <c r="F18" s="12" t="s">
        <v>15</v>
      </c>
      <c r="G18" s="12"/>
      <c r="H18" s="12"/>
      <c r="I18" s="12" t="s">
        <v>14</v>
      </c>
      <c r="J18" s="12"/>
      <c r="K18" s="13"/>
      <c r="L18" s="17" t="s">
        <v>28</v>
      </c>
      <c r="M18" s="12" t="s">
        <v>13</v>
      </c>
      <c r="N18" s="12"/>
      <c r="O18" s="12"/>
      <c r="P18" s="12" t="s">
        <v>15</v>
      </c>
      <c r="Q18" s="12"/>
      <c r="R18" s="12"/>
      <c r="S18" s="12" t="s">
        <v>14</v>
      </c>
      <c r="T18" s="12"/>
      <c r="U18" s="13"/>
      <c r="V18" s="18" t="s">
        <v>29</v>
      </c>
      <c r="W18" s="12" t="s">
        <v>13</v>
      </c>
      <c r="X18" s="12"/>
      <c r="Y18" s="12"/>
      <c r="Z18" s="12" t="s">
        <v>15</v>
      </c>
      <c r="AA18" s="12"/>
      <c r="AB18" s="12"/>
      <c r="AC18" s="12" t="s">
        <v>14</v>
      </c>
      <c r="AD18" s="12"/>
      <c r="AE18" s="13"/>
      <c r="AF18" s="17" t="s">
        <v>30</v>
      </c>
      <c r="AH18" s="1" t="s">
        <v>41</v>
      </c>
      <c r="AI18" s="1"/>
      <c r="AJ18" s="1"/>
    </row>
    <row r="19" spans="1:36" ht="45" x14ac:dyDescent="0.25">
      <c r="A19" s="3"/>
      <c r="B19" s="4"/>
      <c r="C19" s="24" t="s">
        <v>17</v>
      </c>
      <c r="D19" s="25" t="s">
        <v>18</v>
      </c>
      <c r="E19" s="26" t="s">
        <v>19</v>
      </c>
      <c r="F19" s="24" t="s">
        <v>17</v>
      </c>
      <c r="G19" s="25" t="s">
        <v>18</v>
      </c>
      <c r="H19" s="26" t="s">
        <v>19</v>
      </c>
      <c r="I19" s="24" t="s">
        <v>17</v>
      </c>
      <c r="J19" s="25" t="s">
        <v>18</v>
      </c>
      <c r="K19" s="27" t="s">
        <v>19</v>
      </c>
      <c r="L19" s="7" t="s">
        <v>20</v>
      </c>
      <c r="M19" s="24" t="s">
        <v>25</v>
      </c>
      <c r="N19" s="25" t="s">
        <v>18</v>
      </c>
      <c r="O19" s="26" t="s">
        <v>19</v>
      </c>
      <c r="P19" s="24" t="s">
        <v>25</v>
      </c>
      <c r="Q19" s="25" t="s">
        <v>18</v>
      </c>
      <c r="R19" s="26" t="s">
        <v>19</v>
      </c>
      <c r="S19" s="24" t="s">
        <v>25</v>
      </c>
      <c r="T19" s="25" t="s">
        <v>18</v>
      </c>
      <c r="U19" s="27" t="s">
        <v>19</v>
      </c>
      <c r="V19" s="7" t="s">
        <v>20</v>
      </c>
      <c r="W19" s="24" t="s">
        <v>25</v>
      </c>
      <c r="X19" s="25" t="s">
        <v>18</v>
      </c>
      <c r="Y19" s="26" t="s">
        <v>19</v>
      </c>
      <c r="Z19" s="24" t="s">
        <v>25</v>
      </c>
      <c r="AA19" s="25" t="s">
        <v>18</v>
      </c>
      <c r="AB19" s="26" t="s">
        <v>19</v>
      </c>
      <c r="AC19" s="24" t="s">
        <v>25</v>
      </c>
      <c r="AD19" s="25" t="s">
        <v>18</v>
      </c>
      <c r="AE19" s="27" t="s">
        <v>19</v>
      </c>
      <c r="AF19" s="7" t="s">
        <v>20</v>
      </c>
      <c r="AH19" t="s">
        <v>13</v>
      </c>
      <c r="AI19" t="s">
        <v>15</v>
      </c>
      <c r="AJ19" t="s">
        <v>14</v>
      </c>
    </row>
    <row r="20" spans="1:36" x14ac:dyDescent="0.25">
      <c r="A20" s="2">
        <v>1</v>
      </c>
      <c r="B20" s="2" t="s">
        <v>2</v>
      </c>
      <c r="C20" s="10">
        <f ca="1">'III კვარტალი'!W20+RANDBETWEEN(5,100)</f>
        <v>532</v>
      </c>
      <c r="D20" s="10">
        <f ca="1">C20-'III კვარტალი'!W20</f>
        <v>92</v>
      </c>
      <c r="E20" s="10">
        <f ca="1">D20*$AH$33</f>
        <v>312.8</v>
      </c>
      <c r="F20" s="10">
        <f ca="1">'III კვარტალი'!Z20+RANDBETWEEN(5,100)</f>
        <v>582</v>
      </c>
      <c r="G20" s="10">
        <f ca="1">F20-'III კვარტალი'!Z20</f>
        <v>29</v>
      </c>
      <c r="H20" s="10">
        <f ca="1">G20*$AI$33</f>
        <v>43.5</v>
      </c>
      <c r="I20" s="10">
        <f ca="1">'III კვარტალი'!AC20+RANDBETWEEN(5,100)</f>
        <v>362</v>
      </c>
      <c r="J20" s="10">
        <f ca="1">I20-'III კვარტალი'!AC20</f>
        <v>35</v>
      </c>
      <c r="K20" s="11">
        <f ca="1">J20*$AJ$33</f>
        <v>101.5</v>
      </c>
      <c r="L20" s="19">
        <f ca="1">SUM(K20,H20,E20)</f>
        <v>457.8</v>
      </c>
      <c r="M20" s="10">
        <f ca="1">RANDBETWEEN(5, 100)+C20</f>
        <v>574</v>
      </c>
      <c r="N20" s="10">
        <f ca="1">M20-C20</f>
        <v>42</v>
      </c>
      <c r="O20" s="10">
        <f ca="1">N20*$AH$33</f>
        <v>142.79999999999998</v>
      </c>
      <c r="P20" s="10">
        <f ca="1">F20+RANDBETWEEN(5, 100)</f>
        <v>645</v>
      </c>
      <c r="Q20" s="10">
        <f ca="1">P20-F20</f>
        <v>63</v>
      </c>
      <c r="R20" s="10">
        <f ca="1">Q20*$AI$33</f>
        <v>94.5</v>
      </c>
      <c r="S20" s="10">
        <f ca="1">I20+RANDBETWEEN(5, 100)</f>
        <v>403</v>
      </c>
      <c r="T20" s="10">
        <f ca="1">S20-I20</f>
        <v>41</v>
      </c>
      <c r="U20" s="11">
        <f ca="1">T20*$AJ$33</f>
        <v>118.89999999999999</v>
      </c>
      <c r="V20" s="19">
        <f ca="1">SUM(U20,R20,O20)</f>
        <v>356.19999999999993</v>
      </c>
      <c r="W20" s="10">
        <f ca="1">M20+RANDBETWEEN(5,100)</f>
        <v>589</v>
      </c>
      <c r="X20" s="10">
        <f ca="1">W20-M20</f>
        <v>15</v>
      </c>
      <c r="Y20" s="10">
        <f ca="1">X20*$AH$33</f>
        <v>51</v>
      </c>
      <c r="Z20" s="10">
        <f ca="1">P20+RANDBETWEEN(5,100)</f>
        <v>665</v>
      </c>
      <c r="AA20" s="10">
        <f ca="1">Z20-P20</f>
        <v>20</v>
      </c>
      <c r="AB20" s="10">
        <f ca="1">AA20*$AI$33</f>
        <v>30</v>
      </c>
      <c r="AC20" s="10">
        <f ca="1">S20+RANDBETWEEN(5,100)</f>
        <v>442</v>
      </c>
      <c r="AD20" s="10">
        <f ca="1">AC20-S20</f>
        <v>39</v>
      </c>
      <c r="AE20" s="11">
        <f ca="1">AD20*$AJ$33</f>
        <v>113.1</v>
      </c>
      <c r="AF20" s="19">
        <f ca="1">SUM(AE20,AB20,Y20)</f>
        <v>194.1</v>
      </c>
      <c r="AH20">
        <f ca="1">SUM(E20,O20,Y20)</f>
        <v>506.6</v>
      </c>
      <c r="AI20">
        <f ca="1">SUM(H20,R20,AB20)</f>
        <v>168</v>
      </c>
      <c r="AJ20">
        <f ca="1">SUM(K20,U20,AE20)</f>
        <v>333.5</v>
      </c>
    </row>
    <row r="21" spans="1:36" x14ac:dyDescent="0.25">
      <c r="A21" s="2">
        <v>2</v>
      </c>
      <c r="B21" s="2" t="s">
        <v>3</v>
      </c>
      <c r="C21" s="10">
        <f ca="1">'III კვარტალი'!W21+RANDBETWEEN(5,100)</f>
        <v>322</v>
      </c>
      <c r="D21" s="10">
        <f ca="1">C21-'III კვარტალი'!W21</f>
        <v>29</v>
      </c>
      <c r="E21" s="10">
        <f ca="1">D21*$AH$33</f>
        <v>98.6</v>
      </c>
      <c r="F21" s="10">
        <f ca="1">'III კვარტალი'!Z21+RANDBETWEEN(5,100)</f>
        <v>667</v>
      </c>
      <c r="G21" s="10">
        <f ca="1">F21-'III კვარტალი'!Z21</f>
        <v>51</v>
      </c>
      <c r="H21" s="10">
        <f ca="1">G21*$AI$33</f>
        <v>76.5</v>
      </c>
      <c r="I21" s="10">
        <f ca="1">'III კვარტალი'!AC21+RANDBETWEEN(5,100)</f>
        <v>508</v>
      </c>
      <c r="J21" s="10">
        <f ca="1">I21-'III კვარტალი'!AC21</f>
        <v>89</v>
      </c>
      <c r="K21" s="11">
        <f ca="1">J21*$AJ$33</f>
        <v>258.09999999999997</v>
      </c>
      <c r="L21" s="19">
        <f t="shared" ref="L21:L29" ca="1" si="18">SUM(K21,H21,E21)</f>
        <v>433.19999999999993</v>
      </c>
      <c r="M21" s="10">
        <f t="shared" ref="M21:M29" ca="1" si="19">RANDBETWEEN(5, 100)+C21</f>
        <v>358</v>
      </c>
      <c r="N21" s="10">
        <f t="shared" ref="N21:N29" ca="1" si="20">M21-C21</f>
        <v>36</v>
      </c>
      <c r="O21" s="10">
        <f ca="1">N21*$AH$33</f>
        <v>122.39999999999999</v>
      </c>
      <c r="P21" s="10">
        <f t="shared" ref="P21:P29" ca="1" si="21">F21+RANDBETWEEN(5, 100)</f>
        <v>694</v>
      </c>
      <c r="Q21" s="10">
        <f t="shared" ref="Q21:Q29" ca="1" si="22">P21-F21</f>
        <v>27</v>
      </c>
      <c r="R21" s="10">
        <f ca="1">Q21*$AI$33</f>
        <v>40.5</v>
      </c>
      <c r="S21" s="10">
        <f t="shared" ref="S21:S29" ca="1" si="23">I21+RANDBETWEEN(5, 100)</f>
        <v>591</v>
      </c>
      <c r="T21" s="10">
        <f t="shared" ref="T21:T29" ca="1" si="24">S21-I21</f>
        <v>83</v>
      </c>
      <c r="U21" s="11">
        <f ca="1">T21*$AJ$33</f>
        <v>240.7</v>
      </c>
      <c r="V21" s="19">
        <f t="shared" ref="V21:V29" ca="1" si="25">SUM(U21,R21,O21)</f>
        <v>403.59999999999997</v>
      </c>
      <c r="W21" s="10">
        <f t="shared" ref="W21:W29" ca="1" si="26">M21+RANDBETWEEN(5,100)</f>
        <v>451</v>
      </c>
      <c r="X21" s="10">
        <f t="shared" ref="X21:X29" ca="1" si="27">W21-M21</f>
        <v>93</v>
      </c>
      <c r="Y21" s="10">
        <f ca="1">X21*$AH$33</f>
        <v>316.2</v>
      </c>
      <c r="Z21" s="10">
        <f t="shared" ref="Z21:Z29" ca="1" si="28">P21+RANDBETWEEN(5,100)</f>
        <v>710</v>
      </c>
      <c r="AA21" s="10">
        <f t="shared" ref="AA21:AA29" ca="1" si="29">Z21-P21</f>
        <v>16</v>
      </c>
      <c r="AB21" s="10">
        <f ca="1">AA21*$AI$33</f>
        <v>24</v>
      </c>
      <c r="AC21" s="10">
        <f t="shared" ref="AC21:AC29" ca="1" si="30">S21+RANDBETWEEN(5,100)</f>
        <v>625</v>
      </c>
      <c r="AD21" s="10">
        <f t="shared" ref="AD21:AD29" ca="1" si="31">AC21-S21</f>
        <v>34</v>
      </c>
      <c r="AE21" s="11">
        <f ca="1">AD21*$AJ$33</f>
        <v>98.6</v>
      </c>
      <c r="AF21" s="19">
        <f t="shared" ref="AF21:AF29" ca="1" si="32">SUM(AE21,AB21,Y21)</f>
        <v>438.79999999999995</v>
      </c>
      <c r="AH21">
        <f t="shared" ref="AH21:AH29" ca="1" si="33">SUM(E21,O21,Y21)</f>
        <v>537.20000000000005</v>
      </c>
      <c r="AI21">
        <f t="shared" ref="AI21:AI29" ca="1" si="34">SUM(H21,R21,AB21)</f>
        <v>141</v>
      </c>
      <c r="AJ21">
        <f t="shared" ref="AJ21:AJ29" ca="1" si="35">SUM(K21,U21,AE21)</f>
        <v>597.4</v>
      </c>
    </row>
    <row r="22" spans="1:36" x14ac:dyDescent="0.25">
      <c r="A22" s="2">
        <v>3</v>
      </c>
      <c r="B22" s="2" t="s">
        <v>4</v>
      </c>
      <c r="C22" s="10">
        <f ca="1">'III კვარტალი'!W22+RANDBETWEEN(5,100)</f>
        <v>543</v>
      </c>
      <c r="D22" s="10">
        <f ca="1">C22-'III კვარტალი'!W22</f>
        <v>11</v>
      </c>
      <c r="E22" s="10">
        <f ca="1">D22*$AH$33</f>
        <v>37.4</v>
      </c>
      <c r="F22" s="10">
        <f ca="1">'III კვარტალი'!Z22+RANDBETWEEN(5,100)</f>
        <v>418</v>
      </c>
      <c r="G22" s="10">
        <f ca="1">F22-'III კვარტალი'!Z22</f>
        <v>12</v>
      </c>
      <c r="H22" s="10">
        <f ca="1">G22*$AI$33</f>
        <v>18</v>
      </c>
      <c r="I22" s="10">
        <f ca="1">'III კვარტალი'!AC22+RANDBETWEEN(5,100)</f>
        <v>616</v>
      </c>
      <c r="J22" s="10">
        <f ca="1">I22-'III კვარტალი'!AC22</f>
        <v>13</v>
      </c>
      <c r="K22" s="11">
        <f ca="1">J22*$AJ$33</f>
        <v>37.699999999999996</v>
      </c>
      <c r="L22" s="19">
        <f t="shared" ca="1" si="18"/>
        <v>93.1</v>
      </c>
      <c r="M22" s="10">
        <f t="shared" ca="1" si="19"/>
        <v>612</v>
      </c>
      <c r="N22" s="10">
        <f t="shared" ca="1" si="20"/>
        <v>69</v>
      </c>
      <c r="O22" s="10">
        <f ca="1">N22*$AH$33</f>
        <v>234.6</v>
      </c>
      <c r="P22" s="10">
        <f t="shared" ca="1" si="21"/>
        <v>507</v>
      </c>
      <c r="Q22" s="10">
        <f t="shared" ca="1" si="22"/>
        <v>89</v>
      </c>
      <c r="R22" s="10">
        <f ca="1">Q22*$AI$33</f>
        <v>133.5</v>
      </c>
      <c r="S22" s="10">
        <f t="shared" ca="1" si="23"/>
        <v>639</v>
      </c>
      <c r="T22" s="10">
        <f t="shared" ca="1" si="24"/>
        <v>23</v>
      </c>
      <c r="U22" s="11">
        <f ca="1">T22*$AJ$33</f>
        <v>66.7</v>
      </c>
      <c r="V22" s="19">
        <f t="shared" ca="1" si="25"/>
        <v>434.79999999999995</v>
      </c>
      <c r="W22" s="10">
        <f t="shared" ca="1" si="26"/>
        <v>654</v>
      </c>
      <c r="X22" s="10">
        <f t="shared" ca="1" si="27"/>
        <v>42</v>
      </c>
      <c r="Y22" s="10">
        <f ca="1">X22*$AH$33</f>
        <v>142.79999999999998</v>
      </c>
      <c r="Z22" s="10">
        <f t="shared" ca="1" si="28"/>
        <v>586</v>
      </c>
      <c r="AA22" s="10">
        <f t="shared" ca="1" si="29"/>
        <v>79</v>
      </c>
      <c r="AB22" s="10">
        <f ca="1">AA22*$AI$33</f>
        <v>118.5</v>
      </c>
      <c r="AC22" s="10">
        <f t="shared" ca="1" si="30"/>
        <v>731</v>
      </c>
      <c r="AD22" s="10">
        <f t="shared" ca="1" si="31"/>
        <v>92</v>
      </c>
      <c r="AE22" s="11">
        <f ca="1">AD22*$AJ$33</f>
        <v>266.8</v>
      </c>
      <c r="AF22" s="19">
        <f t="shared" ca="1" si="32"/>
        <v>528.1</v>
      </c>
      <c r="AH22">
        <f t="shared" ca="1" si="33"/>
        <v>414.79999999999995</v>
      </c>
      <c r="AI22">
        <f t="shared" ca="1" si="34"/>
        <v>270</v>
      </c>
      <c r="AJ22">
        <f t="shared" ca="1" si="35"/>
        <v>371.20000000000005</v>
      </c>
    </row>
    <row r="23" spans="1:36" x14ac:dyDescent="0.25">
      <c r="A23" s="2">
        <v>4</v>
      </c>
      <c r="B23" s="2" t="s">
        <v>5</v>
      </c>
      <c r="C23" s="10">
        <f ca="1">'III კვარტალი'!W23+RANDBETWEEN(5,100)</f>
        <v>554</v>
      </c>
      <c r="D23" s="10">
        <f ca="1">C23-'III კვარტალი'!W23</f>
        <v>61</v>
      </c>
      <c r="E23" s="10">
        <f ca="1">D23*$AH$33</f>
        <v>207.4</v>
      </c>
      <c r="F23" s="10">
        <f ca="1">'III კვარტალი'!Z23+RANDBETWEEN(5,100)</f>
        <v>647</v>
      </c>
      <c r="G23" s="10">
        <f ca="1">F23-'III კვარტალი'!Z23</f>
        <v>72</v>
      </c>
      <c r="H23" s="10">
        <f ca="1">G23*$AI$33</f>
        <v>108</v>
      </c>
      <c r="I23" s="10">
        <f ca="1">'III კვარტალი'!AC23+RANDBETWEEN(5,100)</f>
        <v>557</v>
      </c>
      <c r="J23" s="10">
        <f ca="1">I23-'III კვარტალი'!AC23</f>
        <v>51</v>
      </c>
      <c r="K23" s="11">
        <f ca="1">J23*$AJ$33</f>
        <v>147.9</v>
      </c>
      <c r="L23" s="19">
        <f t="shared" ca="1" si="18"/>
        <v>463.3</v>
      </c>
      <c r="M23" s="10">
        <f t="shared" ca="1" si="19"/>
        <v>604</v>
      </c>
      <c r="N23" s="10">
        <f t="shared" ca="1" si="20"/>
        <v>50</v>
      </c>
      <c r="O23" s="10">
        <f ca="1">N23*$AH$33</f>
        <v>170</v>
      </c>
      <c r="P23" s="10">
        <f t="shared" ca="1" si="21"/>
        <v>716</v>
      </c>
      <c r="Q23" s="10">
        <f t="shared" ca="1" si="22"/>
        <v>69</v>
      </c>
      <c r="R23" s="10">
        <f ca="1">Q23*$AI$33</f>
        <v>103.5</v>
      </c>
      <c r="S23" s="10">
        <f t="shared" ca="1" si="23"/>
        <v>570</v>
      </c>
      <c r="T23" s="10">
        <f t="shared" ca="1" si="24"/>
        <v>13</v>
      </c>
      <c r="U23" s="11">
        <f ca="1">T23*$AJ$33</f>
        <v>37.699999999999996</v>
      </c>
      <c r="V23" s="19">
        <f t="shared" ca="1" si="25"/>
        <v>311.2</v>
      </c>
      <c r="W23" s="10">
        <f t="shared" ca="1" si="26"/>
        <v>669</v>
      </c>
      <c r="X23" s="10">
        <f t="shared" ca="1" si="27"/>
        <v>65</v>
      </c>
      <c r="Y23" s="10">
        <f ca="1">X23*$AH$33</f>
        <v>221</v>
      </c>
      <c r="Z23" s="10">
        <f t="shared" ca="1" si="28"/>
        <v>772</v>
      </c>
      <c r="AA23" s="10">
        <f t="shared" ca="1" si="29"/>
        <v>56</v>
      </c>
      <c r="AB23" s="10">
        <f ca="1">AA23*$AI$33</f>
        <v>84</v>
      </c>
      <c r="AC23" s="10">
        <f t="shared" ca="1" si="30"/>
        <v>576</v>
      </c>
      <c r="AD23" s="10">
        <f t="shared" ca="1" si="31"/>
        <v>6</v>
      </c>
      <c r="AE23" s="11">
        <f ca="1">AD23*$AJ$33</f>
        <v>17.399999999999999</v>
      </c>
      <c r="AF23" s="19">
        <f t="shared" ca="1" si="32"/>
        <v>322.39999999999998</v>
      </c>
      <c r="AH23">
        <f t="shared" ca="1" si="33"/>
        <v>598.4</v>
      </c>
      <c r="AI23">
        <f t="shared" ca="1" si="34"/>
        <v>295.5</v>
      </c>
      <c r="AJ23">
        <f t="shared" ca="1" si="35"/>
        <v>203</v>
      </c>
    </row>
    <row r="24" spans="1:36" x14ac:dyDescent="0.25">
      <c r="A24" s="2">
        <v>5</v>
      </c>
      <c r="B24" s="2" t="s">
        <v>6</v>
      </c>
      <c r="C24" s="10">
        <f ca="1">'III კვარტალი'!W24+RANDBETWEEN(5,100)</f>
        <v>549</v>
      </c>
      <c r="D24" s="10">
        <f ca="1">C24-'III კვარტალი'!W24</f>
        <v>78</v>
      </c>
      <c r="E24" s="10">
        <f ca="1">D24*$AH$33</f>
        <v>265.2</v>
      </c>
      <c r="F24" s="10">
        <f ca="1">'III კვარტალი'!Z24+RANDBETWEEN(5,100)</f>
        <v>680</v>
      </c>
      <c r="G24" s="10">
        <f ca="1">F24-'III კვარტალი'!Z24</f>
        <v>83</v>
      </c>
      <c r="H24" s="10">
        <f ca="1">G24*$AI$33</f>
        <v>124.5</v>
      </c>
      <c r="I24" s="10">
        <f ca="1">'III კვარტალი'!AC24+RANDBETWEEN(5,100)</f>
        <v>616</v>
      </c>
      <c r="J24" s="10">
        <f ca="1">I24-'III კვარტალი'!AC24</f>
        <v>31</v>
      </c>
      <c r="K24" s="11">
        <f ca="1">J24*$AJ$33</f>
        <v>89.899999999999991</v>
      </c>
      <c r="L24" s="19">
        <f t="shared" ca="1" si="18"/>
        <v>479.59999999999997</v>
      </c>
      <c r="M24" s="10">
        <f t="shared" ca="1" si="19"/>
        <v>611</v>
      </c>
      <c r="N24" s="10">
        <f t="shared" ca="1" si="20"/>
        <v>62</v>
      </c>
      <c r="O24" s="10">
        <f ca="1">N24*$AH$33</f>
        <v>210.79999999999998</v>
      </c>
      <c r="P24" s="10">
        <f t="shared" ca="1" si="21"/>
        <v>714</v>
      </c>
      <c r="Q24" s="10">
        <f t="shared" ca="1" si="22"/>
        <v>34</v>
      </c>
      <c r="R24" s="10">
        <f ca="1">Q24*$AI$33</f>
        <v>51</v>
      </c>
      <c r="S24" s="10">
        <f t="shared" ca="1" si="23"/>
        <v>640</v>
      </c>
      <c r="T24" s="10">
        <f t="shared" ca="1" si="24"/>
        <v>24</v>
      </c>
      <c r="U24" s="11">
        <f ca="1">T24*$AJ$33</f>
        <v>69.599999999999994</v>
      </c>
      <c r="V24" s="19">
        <f t="shared" ca="1" si="25"/>
        <v>331.4</v>
      </c>
      <c r="W24" s="10">
        <f t="shared" ca="1" si="26"/>
        <v>634</v>
      </c>
      <c r="X24" s="10">
        <f t="shared" ca="1" si="27"/>
        <v>23</v>
      </c>
      <c r="Y24" s="10">
        <f ca="1">X24*$AH$33</f>
        <v>78.2</v>
      </c>
      <c r="Z24" s="10">
        <f t="shared" ca="1" si="28"/>
        <v>790</v>
      </c>
      <c r="AA24" s="10">
        <f t="shared" ca="1" si="29"/>
        <v>76</v>
      </c>
      <c r="AB24" s="10">
        <f ca="1">AA24*$AI$33</f>
        <v>114</v>
      </c>
      <c r="AC24" s="10">
        <f t="shared" ca="1" si="30"/>
        <v>702</v>
      </c>
      <c r="AD24" s="10">
        <f t="shared" ca="1" si="31"/>
        <v>62</v>
      </c>
      <c r="AE24" s="11">
        <f ca="1">AD24*$AJ$33</f>
        <v>179.79999999999998</v>
      </c>
      <c r="AF24" s="19">
        <f t="shared" ca="1" si="32"/>
        <v>371.99999999999994</v>
      </c>
      <c r="AH24">
        <f t="shared" ca="1" si="33"/>
        <v>554.20000000000005</v>
      </c>
      <c r="AI24">
        <f t="shared" ca="1" si="34"/>
        <v>289.5</v>
      </c>
      <c r="AJ24">
        <f t="shared" ca="1" si="35"/>
        <v>339.29999999999995</v>
      </c>
    </row>
    <row r="25" spans="1:36" x14ac:dyDescent="0.25">
      <c r="A25" s="2">
        <v>6</v>
      </c>
      <c r="B25" s="2" t="s">
        <v>7</v>
      </c>
      <c r="C25" s="10">
        <f ca="1">'III კვარტალი'!W25+RANDBETWEEN(5,100)</f>
        <v>499</v>
      </c>
      <c r="D25" s="10">
        <f ca="1">C25-'III კვარტალი'!W25</f>
        <v>6</v>
      </c>
      <c r="E25" s="10">
        <f ca="1">D25*$AH$33</f>
        <v>20.399999999999999</v>
      </c>
      <c r="F25" s="10">
        <f ca="1">'III კვარტალი'!Z25+RANDBETWEEN(5,100)</f>
        <v>521</v>
      </c>
      <c r="G25" s="10">
        <f ca="1">F25-'III კვარტალი'!Z25</f>
        <v>42</v>
      </c>
      <c r="H25" s="10">
        <f ca="1">G25*$AI$33</f>
        <v>63</v>
      </c>
      <c r="I25" s="10">
        <f ca="1">'III კვარტალი'!AC25+RANDBETWEEN(5,100)</f>
        <v>481</v>
      </c>
      <c r="J25" s="10">
        <f ca="1">I25-'III კვარტალი'!AC25</f>
        <v>79</v>
      </c>
      <c r="K25" s="11">
        <f ca="1">J25*$AJ$33</f>
        <v>229.1</v>
      </c>
      <c r="L25" s="19">
        <f t="shared" ca="1" si="18"/>
        <v>312.5</v>
      </c>
      <c r="M25" s="10">
        <f t="shared" ca="1" si="19"/>
        <v>580</v>
      </c>
      <c r="N25" s="10">
        <f t="shared" ca="1" si="20"/>
        <v>81</v>
      </c>
      <c r="O25" s="10">
        <f ca="1">N25*$AH$33</f>
        <v>275.39999999999998</v>
      </c>
      <c r="P25" s="10">
        <f t="shared" ca="1" si="21"/>
        <v>541</v>
      </c>
      <c r="Q25" s="10">
        <f t="shared" ca="1" si="22"/>
        <v>20</v>
      </c>
      <c r="R25" s="10">
        <f ca="1">Q25*$AI$33</f>
        <v>30</v>
      </c>
      <c r="S25" s="10">
        <f t="shared" ca="1" si="23"/>
        <v>519</v>
      </c>
      <c r="T25" s="10">
        <f t="shared" ca="1" si="24"/>
        <v>38</v>
      </c>
      <c r="U25" s="11">
        <f ca="1">T25*$AJ$33</f>
        <v>110.2</v>
      </c>
      <c r="V25" s="19">
        <f t="shared" ca="1" si="25"/>
        <v>415.59999999999997</v>
      </c>
      <c r="W25" s="10">
        <f t="shared" ca="1" si="26"/>
        <v>675</v>
      </c>
      <c r="X25" s="10">
        <f t="shared" ca="1" si="27"/>
        <v>95</v>
      </c>
      <c r="Y25" s="10">
        <f ca="1">X25*$AH$33</f>
        <v>323</v>
      </c>
      <c r="Z25" s="10">
        <f t="shared" ca="1" si="28"/>
        <v>611</v>
      </c>
      <c r="AA25" s="10">
        <f t="shared" ca="1" si="29"/>
        <v>70</v>
      </c>
      <c r="AB25" s="10">
        <f ca="1">AA25*$AI$33</f>
        <v>105</v>
      </c>
      <c r="AC25" s="10">
        <f t="shared" ca="1" si="30"/>
        <v>584</v>
      </c>
      <c r="AD25" s="10">
        <f t="shared" ca="1" si="31"/>
        <v>65</v>
      </c>
      <c r="AE25" s="11">
        <f ca="1">AD25*$AJ$33</f>
        <v>188.5</v>
      </c>
      <c r="AF25" s="19">
        <f t="shared" ca="1" si="32"/>
        <v>616.5</v>
      </c>
      <c r="AH25">
        <f t="shared" ca="1" si="33"/>
        <v>618.79999999999995</v>
      </c>
      <c r="AI25">
        <f t="shared" ca="1" si="34"/>
        <v>198</v>
      </c>
      <c r="AJ25">
        <f t="shared" ca="1" si="35"/>
        <v>527.79999999999995</v>
      </c>
    </row>
    <row r="26" spans="1:36" x14ac:dyDescent="0.25">
      <c r="A26" s="2">
        <v>7</v>
      </c>
      <c r="B26" s="2" t="s">
        <v>8</v>
      </c>
      <c r="C26" s="10">
        <f ca="1">'III კვარტალი'!W26+RANDBETWEEN(5,100)</f>
        <v>373</v>
      </c>
      <c r="D26" s="10">
        <f ca="1">C26-'III კვარტალი'!W26</f>
        <v>22</v>
      </c>
      <c r="E26" s="10">
        <f ca="1">D26*$AH$33</f>
        <v>74.8</v>
      </c>
      <c r="F26" s="10">
        <f ca="1">'III კვარტალი'!Z26+RANDBETWEEN(5,100)</f>
        <v>390</v>
      </c>
      <c r="G26" s="10">
        <f ca="1">F26-'III კვარტალი'!Z26</f>
        <v>68</v>
      </c>
      <c r="H26" s="10">
        <f ca="1">G26*$AI$33</f>
        <v>102</v>
      </c>
      <c r="I26" s="10">
        <f ca="1">'III კვარტალი'!AC26+RANDBETWEEN(5,100)</f>
        <v>527</v>
      </c>
      <c r="J26" s="10">
        <f ca="1">I26-'III კვარტალი'!AC26</f>
        <v>69</v>
      </c>
      <c r="K26" s="11">
        <f ca="1">J26*$AJ$33</f>
        <v>200.1</v>
      </c>
      <c r="L26" s="19">
        <f t="shared" ca="1" si="18"/>
        <v>376.90000000000003</v>
      </c>
      <c r="M26" s="10">
        <f t="shared" ca="1" si="19"/>
        <v>416</v>
      </c>
      <c r="N26" s="10">
        <f t="shared" ca="1" si="20"/>
        <v>43</v>
      </c>
      <c r="O26" s="10">
        <f ca="1">N26*$AH$33</f>
        <v>146.19999999999999</v>
      </c>
      <c r="P26" s="10">
        <f t="shared" ca="1" si="21"/>
        <v>454</v>
      </c>
      <c r="Q26" s="10">
        <f t="shared" ca="1" si="22"/>
        <v>64</v>
      </c>
      <c r="R26" s="10">
        <f ca="1">Q26*$AI$33</f>
        <v>96</v>
      </c>
      <c r="S26" s="10">
        <f t="shared" ca="1" si="23"/>
        <v>575</v>
      </c>
      <c r="T26" s="10">
        <f t="shared" ca="1" si="24"/>
        <v>48</v>
      </c>
      <c r="U26" s="11">
        <f ca="1">T26*$AJ$33</f>
        <v>139.19999999999999</v>
      </c>
      <c r="V26" s="19">
        <f t="shared" ca="1" si="25"/>
        <v>381.4</v>
      </c>
      <c r="W26" s="10">
        <f t="shared" ca="1" si="26"/>
        <v>496</v>
      </c>
      <c r="X26" s="10">
        <f t="shared" ca="1" si="27"/>
        <v>80</v>
      </c>
      <c r="Y26" s="10">
        <f ca="1">X26*$AH$33</f>
        <v>272</v>
      </c>
      <c r="Z26" s="10">
        <f t="shared" ca="1" si="28"/>
        <v>535</v>
      </c>
      <c r="AA26" s="10">
        <f t="shared" ca="1" si="29"/>
        <v>81</v>
      </c>
      <c r="AB26" s="10">
        <f ca="1">AA26*$AI$33</f>
        <v>121.5</v>
      </c>
      <c r="AC26" s="10">
        <f t="shared" ca="1" si="30"/>
        <v>661</v>
      </c>
      <c r="AD26" s="10">
        <f t="shared" ca="1" si="31"/>
        <v>86</v>
      </c>
      <c r="AE26" s="11">
        <f ca="1">AD26*$AJ$33</f>
        <v>249.4</v>
      </c>
      <c r="AF26" s="19">
        <f t="shared" ca="1" si="32"/>
        <v>642.9</v>
      </c>
      <c r="AH26">
        <f t="shared" ca="1" si="33"/>
        <v>493</v>
      </c>
      <c r="AI26">
        <f t="shared" ca="1" si="34"/>
        <v>319.5</v>
      </c>
      <c r="AJ26">
        <f t="shared" ca="1" si="35"/>
        <v>588.69999999999993</v>
      </c>
    </row>
    <row r="27" spans="1:36" x14ac:dyDescent="0.25">
      <c r="A27" s="2">
        <v>8</v>
      </c>
      <c r="B27" s="2" t="s">
        <v>9</v>
      </c>
      <c r="C27" s="10">
        <f ca="1">'III კვარტალი'!W27+RANDBETWEEN(5,100)</f>
        <v>540</v>
      </c>
      <c r="D27" s="10">
        <f ca="1">C27-'III კვარტალი'!W27</f>
        <v>55</v>
      </c>
      <c r="E27" s="10">
        <f ca="1">D27*$AH$33</f>
        <v>187</v>
      </c>
      <c r="F27" s="10">
        <f ca="1">'III კვარტალი'!Z27+RANDBETWEEN(5,100)</f>
        <v>537</v>
      </c>
      <c r="G27" s="10">
        <f ca="1">F27-'III კვარტალი'!Z27</f>
        <v>95</v>
      </c>
      <c r="H27" s="10">
        <f ca="1">G27*$AI$33</f>
        <v>142.5</v>
      </c>
      <c r="I27" s="10">
        <f ca="1">'III კვარტალი'!AC27+RANDBETWEEN(5,100)</f>
        <v>506</v>
      </c>
      <c r="J27" s="10">
        <f ca="1">I27-'III კვარტალი'!AC27</f>
        <v>25</v>
      </c>
      <c r="K27" s="11">
        <f ca="1">J27*$AJ$33</f>
        <v>72.5</v>
      </c>
      <c r="L27" s="19">
        <f t="shared" ca="1" si="18"/>
        <v>402</v>
      </c>
      <c r="M27" s="10">
        <f t="shared" ca="1" si="19"/>
        <v>626</v>
      </c>
      <c r="N27" s="10">
        <f t="shared" ca="1" si="20"/>
        <v>86</v>
      </c>
      <c r="O27" s="10">
        <f ca="1">N27*$AH$33</f>
        <v>292.39999999999998</v>
      </c>
      <c r="P27" s="10">
        <f t="shared" ca="1" si="21"/>
        <v>574</v>
      </c>
      <c r="Q27" s="10">
        <f t="shared" ca="1" si="22"/>
        <v>37</v>
      </c>
      <c r="R27" s="10">
        <f ca="1">Q27*$AI$33</f>
        <v>55.5</v>
      </c>
      <c r="S27" s="10">
        <f t="shared" ca="1" si="23"/>
        <v>605</v>
      </c>
      <c r="T27" s="10">
        <f t="shared" ca="1" si="24"/>
        <v>99</v>
      </c>
      <c r="U27" s="11">
        <f ca="1">T27*$AJ$33</f>
        <v>287.09999999999997</v>
      </c>
      <c r="V27" s="19">
        <f t="shared" ca="1" si="25"/>
        <v>635</v>
      </c>
      <c r="W27" s="10">
        <f t="shared" ca="1" si="26"/>
        <v>666</v>
      </c>
      <c r="X27" s="10">
        <f t="shared" ca="1" si="27"/>
        <v>40</v>
      </c>
      <c r="Y27" s="10">
        <f ca="1">X27*$AH$33</f>
        <v>136</v>
      </c>
      <c r="Z27" s="10">
        <f t="shared" ca="1" si="28"/>
        <v>613</v>
      </c>
      <c r="AA27" s="10">
        <f t="shared" ca="1" si="29"/>
        <v>39</v>
      </c>
      <c r="AB27" s="10">
        <f ca="1">AA27*$AI$33</f>
        <v>58.5</v>
      </c>
      <c r="AC27" s="10">
        <f t="shared" ca="1" si="30"/>
        <v>679</v>
      </c>
      <c r="AD27" s="10">
        <f t="shared" ca="1" si="31"/>
        <v>74</v>
      </c>
      <c r="AE27" s="11">
        <f ca="1">AD27*$AJ$33</f>
        <v>214.6</v>
      </c>
      <c r="AF27" s="19">
        <f t="shared" ca="1" si="32"/>
        <v>409.1</v>
      </c>
      <c r="AH27">
        <f t="shared" ca="1" si="33"/>
        <v>615.4</v>
      </c>
      <c r="AI27">
        <f t="shared" ca="1" si="34"/>
        <v>256.5</v>
      </c>
      <c r="AJ27">
        <f t="shared" ca="1" si="35"/>
        <v>574.19999999999993</v>
      </c>
    </row>
    <row r="28" spans="1:36" x14ac:dyDescent="0.25">
      <c r="A28" s="2">
        <v>9</v>
      </c>
      <c r="B28" s="2" t="s">
        <v>10</v>
      </c>
      <c r="C28" s="10">
        <f ca="1">'III კვარტალი'!W28+RANDBETWEEN(5,100)</f>
        <v>507</v>
      </c>
      <c r="D28" s="10">
        <f ca="1">C28-'III კვარტალი'!W28</f>
        <v>85</v>
      </c>
      <c r="E28" s="10">
        <f ca="1">D28*$AH$33</f>
        <v>289</v>
      </c>
      <c r="F28" s="10">
        <f ca="1">'III კვარტალი'!Z28+RANDBETWEEN(5,100)</f>
        <v>661</v>
      </c>
      <c r="G28" s="10">
        <f ca="1">F28-'III კვარტალი'!Z28</f>
        <v>38</v>
      </c>
      <c r="H28" s="10">
        <f ca="1">G28*$AI$33</f>
        <v>57</v>
      </c>
      <c r="I28" s="10">
        <f ca="1">'III კვარტალი'!AC28+RANDBETWEEN(5,100)</f>
        <v>588</v>
      </c>
      <c r="J28" s="10">
        <f ca="1">I28-'III კვარტალი'!AC28</f>
        <v>17</v>
      </c>
      <c r="K28" s="11">
        <f ca="1">J28*$AJ$33</f>
        <v>49.3</v>
      </c>
      <c r="L28" s="19">
        <f t="shared" ca="1" si="18"/>
        <v>395.3</v>
      </c>
      <c r="M28" s="10">
        <f t="shared" ca="1" si="19"/>
        <v>588</v>
      </c>
      <c r="N28" s="10">
        <f t="shared" ca="1" si="20"/>
        <v>81</v>
      </c>
      <c r="O28" s="10">
        <f ca="1">N28*$AH$33</f>
        <v>275.39999999999998</v>
      </c>
      <c r="P28" s="10">
        <f t="shared" ca="1" si="21"/>
        <v>676</v>
      </c>
      <c r="Q28" s="10">
        <f t="shared" ca="1" si="22"/>
        <v>15</v>
      </c>
      <c r="R28" s="10">
        <f ca="1">Q28*$AI$33</f>
        <v>22.5</v>
      </c>
      <c r="S28" s="10">
        <f t="shared" ca="1" si="23"/>
        <v>615</v>
      </c>
      <c r="T28" s="10">
        <f t="shared" ca="1" si="24"/>
        <v>27</v>
      </c>
      <c r="U28" s="11">
        <f ca="1">T28*$AJ$33</f>
        <v>78.3</v>
      </c>
      <c r="V28" s="19">
        <f t="shared" ca="1" si="25"/>
        <v>376.2</v>
      </c>
      <c r="W28" s="10">
        <f t="shared" ca="1" si="26"/>
        <v>638</v>
      </c>
      <c r="X28" s="10">
        <f t="shared" ca="1" si="27"/>
        <v>50</v>
      </c>
      <c r="Y28" s="10">
        <f ca="1">X28*$AH$33</f>
        <v>170</v>
      </c>
      <c r="Z28" s="10">
        <f t="shared" ca="1" si="28"/>
        <v>698</v>
      </c>
      <c r="AA28" s="10">
        <f t="shared" ca="1" si="29"/>
        <v>22</v>
      </c>
      <c r="AB28" s="10">
        <f ca="1">AA28*$AI$33</f>
        <v>33</v>
      </c>
      <c r="AC28" s="10">
        <f t="shared" ca="1" si="30"/>
        <v>702</v>
      </c>
      <c r="AD28" s="10">
        <f t="shared" ca="1" si="31"/>
        <v>87</v>
      </c>
      <c r="AE28" s="11">
        <f ca="1">AD28*$AJ$33</f>
        <v>252.29999999999998</v>
      </c>
      <c r="AF28" s="19">
        <f t="shared" ca="1" si="32"/>
        <v>455.29999999999995</v>
      </c>
      <c r="AH28">
        <f t="shared" ca="1" si="33"/>
        <v>734.4</v>
      </c>
      <c r="AI28">
        <f t="shared" ca="1" si="34"/>
        <v>112.5</v>
      </c>
      <c r="AJ28">
        <f t="shared" ca="1" si="35"/>
        <v>379.9</v>
      </c>
    </row>
    <row r="29" spans="1:36" ht="15.75" thickBot="1" x14ac:dyDescent="0.3">
      <c r="A29" s="2">
        <v>10</v>
      </c>
      <c r="B29" s="2" t="s">
        <v>11</v>
      </c>
      <c r="C29" s="10">
        <f ca="1">'III კვარტალი'!W29+RANDBETWEEN(5,100)</f>
        <v>604</v>
      </c>
      <c r="D29" s="10">
        <f ca="1">C29-'III კვარტალი'!W29</f>
        <v>92</v>
      </c>
      <c r="E29" s="10">
        <f ca="1">D29*$AH$33</f>
        <v>312.8</v>
      </c>
      <c r="F29" s="10">
        <f ca="1">'III კვარტალი'!Z29+RANDBETWEEN(5,100)</f>
        <v>533</v>
      </c>
      <c r="G29" s="10">
        <f ca="1">F29-'III კვარტალი'!Z29</f>
        <v>24</v>
      </c>
      <c r="H29" s="10">
        <f ca="1">G29*$AI$33</f>
        <v>36</v>
      </c>
      <c r="I29" s="10">
        <f ca="1">'III კვარტალი'!AC29+RANDBETWEEN(5,100)</f>
        <v>565</v>
      </c>
      <c r="J29" s="10">
        <f ca="1">I29-'III კვარტალი'!AC29</f>
        <v>76</v>
      </c>
      <c r="K29" s="11">
        <f ca="1">J29*$AJ$33</f>
        <v>220.4</v>
      </c>
      <c r="L29" s="20">
        <f t="shared" ca="1" si="18"/>
        <v>569.20000000000005</v>
      </c>
      <c r="M29" s="10">
        <f t="shared" ca="1" si="19"/>
        <v>675</v>
      </c>
      <c r="N29" s="10">
        <f t="shared" ca="1" si="20"/>
        <v>71</v>
      </c>
      <c r="O29" s="10">
        <f ca="1">N29*$AH$33</f>
        <v>241.4</v>
      </c>
      <c r="P29" s="10">
        <f t="shared" ca="1" si="21"/>
        <v>538</v>
      </c>
      <c r="Q29" s="10">
        <f t="shared" ca="1" si="22"/>
        <v>5</v>
      </c>
      <c r="R29" s="10">
        <f ca="1">Q29*$AI$33</f>
        <v>7.5</v>
      </c>
      <c r="S29" s="10">
        <f t="shared" ca="1" si="23"/>
        <v>617</v>
      </c>
      <c r="T29" s="10">
        <f t="shared" ca="1" si="24"/>
        <v>52</v>
      </c>
      <c r="U29" s="11">
        <f ca="1">T29*$AJ$33</f>
        <v>150.79999999999998</v>
      </c>
      <c r="V29" s="20">
        <f t="shared" ca="1" si="25"/>
        <v>399.7</v>
      </c>
      <c r="W29" s="10">
        <f t="shared" ca="1" si="26"/>
        <v>706</v>
      </c>
      <c r="X29" s="10">
        <f t="shared" ca="1" si="27"/>
        <v>31</v>
      </c>
      <c r="Y29" s="10">
        <f ca="1">X29*$AH$33</f>
        <v>105.39999999999999</v>
      </c>
      <c r="Z29" s="10">
        <f t="shared" ca="1" si="28"/>
        <v>630</v>
      </c>
      <c r="AA29" s="10">
        <f t="shared" ca="1" si="29"/>
        <v>92</v>
      </c>
      <c r="AB29" s="10">
        <f ca="1">AA29*$AI$33</f>
        <v>138</v>
      </c>
      <c r="AC29" s="10">
        <f t="shared" ca="1" si="30"/>
        <v>678</v>
      </c>
      <c r="AD29" s="10">
        <f t="shared" ca="1" si="31"/>
        <v>61</v>
      </c>
      <c r="AE29" s="11">
        <f ca="1">AD29*$AJ$33</f>
        <v>176.9</v>
      </c>
      <c r="AF29" s="20">
        <f t="shared" ca="1" si="32"/>
        <v>420.29999999999995</v>
      </c>
      <c r="AH29">
        <f t="shared" ca="1" si="33"/>
        <v>659.6</v>
      </c>
      <c r="AI29">
        <f t="shared" ca="1" si="34"/>
        <v>181.5</v>
      </c>
      <c r="AJ29">
        <f t="shared" ca="1" si="35"/>
        <v>548.1</v>
      </c>
    </row>
    <row r="31" spans="1:36" x14ac:dyDescent="0.25">
      <c r="AH31" s="23" t="s">
        <v>24</v>
      </c>
      <c r="AI31" s="23"/>
      <c r="AJ31" s="23"/>
    </row>
    <row r="32" spans="1:36" x14ac:dyDescent="0.25">
      <c r="AH32" s="10" t="s">
        <v>13</v>
      </c>
      <c r="AI32" s="10" t="s">
        <v>15</v>
      </c>
      <c r="AJ32" s="10" t="s">
        <v>14</v>
      </c>
    </row>
    <row r="33" spans="34:36" x14ac:dyDescent="0.25">
      <c r="AH33" s="5">
        <v>3.4</v>
      </c>
      <c r="AI33" s="5">
        <v>1.5</v>
      </c>
      <c r="AJ33" s="5">
        <v>2.9</v>
      </c>
    </row>
  </sheetData>
  <mergeCells count="33">
    <mergeCell ref="P18:R18"/>
    <mergeCell ref="S18:U18"/>
    <mergeCell ref="W18:Y18"/>
    <mergeCell ref="Z18:AB18"/>
    <mergeCell ref="AC18:AE18"/>
    <mergeCell ref="AH3:AJ3"/>
    <mergeCell ref="AH18:AJ18"/>
    <mergeCell ref="A16:AF16"/>
    <mergeCell ref="C17:K17"/>
    <mergeCell ref="M17:U17"/>
    <mergeCell ref="W17:AE17"/>
    <mergeCell ref="A18:A19"/>
    <mergeCell ref="B18:B19"/>
    <mergeCell ref="C18:E18"/>
    <mergeCell ref="F18:H18"/>
    <mergeCell ref="I18:K18"/>
    <mergeCell ref="M18:O18"/>
    <mergeCell ref="M3:O3"/>
    <mergeCell ref="P3:R3"/>
    <mergeCell ref="S3:U3"/>
    <mergeCell ref="W3:Y3"/>
    <mergeCell ref="Z3:AB3"/>
    <mergeCell ref="AC3:AE3"/>
    <mergeCell ref="A1:AF1"/>
    <mergeCell ref="AH31:AJ31"/>
    <mergeCell ref="C2:K2"/>
    <mergeCell ref="M2:U2"/>
    <mergeCell ref="W2:AE2"/>
    <mergeCell ref="A3:A4"/>
    <mergeCell ref="B3:B4"/>
    <mergeCell ref="C3:E3"/>
    <mergeCell ref="F3:H3"/>
    <mergeCell ref="I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E9E-5A4B-4079-8476-2AA67605AAAB}">
  <dimension ref="A1:M27"/>
  <sheetViews>
    <sheetView zoomScale="80" zoomScaleNormal="80" workbookViewId="0">
      <selection activeCell="AA20" sqref="AA20"/>
    </sheetView>
  </sheetViews>
  <sheetFormatPr defaultRowHeight="15" x14ac:dyDescent="0.25"/>
  <cols>
    <col min="1" max="1" width="19.85546875" bestFit="1" customWidth="1"/>
    <col min="3" max="3" width="12.7109375" bestFit="1" customWidth="1"/>
    <col min="4" max="4" width="7.42578125" bestFit="1" customWidth="1"/>
    <col min="10" max="10" width="12.5703125" bestFit="1" customWidth="1"/>
    <col min="11" max="11" width="12.7109375" bestFit="1" customWidth="1"/>
    <col min="12" max="12" width="10.7109375" bestFit="1" customWidth="1"/>
    <col min="13" max="13" width="11.5703125" bestFit="1" customWidth="1"/>
  </cols>
  <sheetData>
    <row r="1" spans="1:13" ht="15.75" thickBot="1" x14ac:dyDescent="0.3">
      <c r="A1" s="1" t="s">
        <v>26</v>
      </c>
      <c r="B1" s="1"/>
      <c r="C1" s="1"/>
      <c r="D1" s="1"/>
      <c r="E1" s="30"/>
    </row>
    <row r="2" spans="1:13" x14ac:dyDescent="0.25">
      <c r="B2" s="32" t="s">
        <v>37</v>
      </c>
      <c r="C2" s="33"/>
      <c r="D2" s="34"/>
      <c r="E2" s="32" t="s">
        <v>38</v>
      </c>
      <c r="F2" s="33"/>
      <c r="G2" s="34"/>
      <c r="H2" s="32" t="s">
        <v>39</v>
      </c>
      <c r="I2" s="33"/>
      <c r="J2" s="34"/>
      <c r="K2" s="32" t="s">
        <v>40</v>
      </c>
      <c r="L2" s="33"/>
      <c r="M2" s="34"/>
    </row>
    <row r="3" spans="1:13" x14ac:dyDescent="0.25">
      <c r="A3" s="31" t="s">
        <v>1</v>
      </c>
      <c r="B3" s="35" t="s">
        <v>12</v>
      </c>
      <c r="C3" s="6" t="s">
        <v>21</v>
      </c>
      <c r="D3" s="8" t="s">
        <v>22</v>
      </c>
      <c r="E3" s="35" t="s">
        <v>28</v>
      </c>
      <c r="F3" s="6" t="s">
        <v>29</v>
      </c>
      <c r="G3" s="8" t="s">
        <v>30</v>
      </c>
      <c r="H3" s="35" t="s">
        <v>31</v>
      </c>
      <c r="I3" s="6" t="s">
        <v>32</v>
      </c>
      <c r="J3" s="8" t="s">
        <v>33</v>
      </c>
      <c r="K3" s="35" t="s">
        <v>34</v>
      </c>
      <c r="L3" s="6" t="s">
        <v>35</v>
      </c>
      <c r="M3" s="8" t="s">
        <v>36</v>
      </c>
    </row>
    <row r="4" spans="1:13" x14ac:dyDescent="0.25">
      <c r="A4" s="2" t="s">
        <v>2</v>
      </c>
      <c r="B4" s="35">
        <f ca="1">'I კვარტალი'!L5</f>
        <v>271.10000000000002</v>
      </c>
      <c r="C4" s="6">
        <f ca="1">'I კვარტალი'!V5</f>
        <v>278</v>
      </c>
      <c r="D4" s="8">
        <f ca="1">'I კვარტალი'!AF5</f>
        <v>645.6</v>
      </c>
      <c r="E4" s="35">
        <f ca="1">'II კვარტალი'!L5</f>
        <v>305.10000000000002</v>
      </c>
      <c r="F4" s="6">
        <f ca="1">'II კვარტალი'!V5</f>
        <v>240.8</v>
      </c>
      <c r="G4" s="8">
        <f ca="1">'II კვარტალი'!AF5</f>
        <v>718.5</v>
      </c>
      <c r="H4" s="35">
        <f ca="1">'III კვარტალი'!L5</f>
        <v>513.69999999999993</v>
      </c>
      <c r="I4" s="6">
        <f ca="1">'III კვარტალი'!V5</f>
        <v>567.20000000000005</v>
      </c>
      <c r="J4" s="8">
        <f ca="1">'III კვარტალი'!AF5</f>
        <v>448.09999999999997</v>
      </c>
      <c r="K4" s="35">
        <f ca="1">'IV კვარტალი'!L5</f>
        <v>599</v>
      </c>
      <c r="L4" s="6">
        <f ca="1">'IV კვარტალი'!V5</f>
        <v>351.1</v>
      </c>
      <c r="M4" s="8">
        <f ca="1">'IV კვარტალი'!AF5</f>
        <v>557</v>
      </c>
    </row>
    <row r="5" spans="1:13" x14ac:dyDescent="0.25">
      <c r="A5" s="2" t="s">
        <v>3</v>
      </c>
      <c r="B5" s="35">
        <f ca="1">'I კვარტალი'!L6</f>
        <v>583.29999999999995</v>
      </c>
      <c r="C5" s="6">
        <f ca="1">'I კვარტალი'!V6</f>
        <v>582</v>
      </c>
      <c r="D5" s="8">
        <f ca="1">'I კვარტალი'!AF6</f>
        <v>277.3</v>
      </c>
      <c r="E5" s="35">
        <f ca="1">'II კვარტალი'!L6</f>
        <v>438.3</v>
      </c>
      <c r="F5" s="6">
        <f ca="1">'II კვარტალი'!V6</f>
        <v>552.5</v>
      </c>
      <c r="G5" s="8">
        <f ca="1">'II კვარტალი'!AF6</f>
        <v>676.2</v>
      </c>
      <c r="H5" s="35">
        <f ca="1">'III კვარტალი'!L6</f>
        <v>556.5</v>
      </c>
      <c r="I5" s="6">
        <f ca="1">'III კვარტალი'!V6</f>
        <v>184.1</v>
      </c>
      <c r="J5" s="8">
        <f ca="1">'III კვარტალი'!AF6</f>
        <v>561.39999999999986</v>
      </c>
      <c r="K5" s="35">
        <f ca="1">'IV კვარტალი'!L6</f>
        <v>556.70000000000005</v>
      </c>
      <c r="L5" s="6">
        <f ca="1">'IV კვარტალი'!V6</f>
        <v>368.1</v>
      </c>
      <c r="M5" s="8">
        <f ca="1">'IV კვარტალი'!AF6</f>
        <v>469.79999999999995</v>
      </c>
    </row>
    <row r="6" spans="1:13" x14ac:dyDescent="0.25">
      <c r="A6" s="2" t="s">
        <v>4</v>
      </c>
      <c r="B6" s="35">
        <f ca="1">'I კვარტალი'!L7</f>
        <v>404</v>
      </c>
      <c r="C6" s="6">
        <f ca="1">'I კვარტალი'!V7</f>
        <v>522.9</v>
      </c>
      <c r="D6" s="8">
        <f ca="1">'I კვარტალი'!AF7</f>
        <v>234.1</v>
      </c>
      <c r="E6" s="35">
        <f ca="1">'II კვარტალი'!L7</f>
        <v>522.5</v>
      </c>
      <c r="F6" s="6">
        <f ca="1">'II კვარტალი'!V7</f>
        <v>448.19999999999993</v>
      </c>
      <c r="G6" s="8">
        <f ca="1">'II კვარტალი'!AF7</f>
        <v>510.19999999999993</v>
      </c>
      <c r="H6" s="35">
        <f ca="1">'III კვარტალი'!L7</f>
        <v>580.5</v>
      </c>
      <c r="I6" s="6">
        <f ca="1">'III კვარტალი'!V7</f>
        <v>486.5</v>
      </c>
      <c r="J6" s="8">
        <f ca="1">'III კვარტალი'!AF7</f>
        <v>556.5</v>
      </c>
      <c r="K6" s="35">
        <f ca="1">'IV კვარტალი'!L7</f>
        <v>363.2</v>
      </c>
      <c r="L6" s="6">
        <f ca="1">'IV კვარტალი'!V7</f>
        <v>327.3</v>
      </c>
      <c r="M6" s="8">
        <f ca="1">'IV კვარტალი'!AF7</f>
        <v>153.5</v>
      </c>
    </row>
    <row r="7" spans="1:13" x14ac:dyDescent="0.25">
      <c r="A7" s="2" t="s">
        <v>5</v>
      </c>
      <c r="B7" s="35">
        <f ca="1">'I კვარტალი'!L8</f>
        <v>417.2</v>
      </c>
      <c r="C7" s="6">
        <f ca="1">'I კვარტალი'!V8</f>
        <v>434.19999999999993</v>
      </c>
      <c r="D7" s="8">
        <f ca="1">'I კვარტალი'!AF8</f>
        <v>496.79999999999995</v>
      </c>
      <c r="E7" s="35">
        <f ca="1">'II კვარტალი'!L8</f>
        <v>303.7</v>
      </c>
      <c r="F7" s="6">
        <f ca="1">'II კვარტალი'!V8</f>
        <v>302.3</v>
      </c>
      <c r="G7" s="8">
        <f ca="1">'II კვარტალი'!AF8</f>
        <v>444.7</v>
      </c>
      <c r="H7" s="35">
        <f ca="1">'III კვარტალი'!L8</f>
        <v>225.79999999999998</v>
      </c>
      <c r="I7" s="6">
        <f ca="1">'III კვარტალი'!V8</f>
        <v>307.29999999999995</v>
      </c>
      <c r="J7" s="8">
        <f ca="1">'III კვარტალი'!AF8</f>
        <v>161.6</v>
      </c>
      <c r="K7" s="35">
        <f ca="1">'IV კვარტალი'!L8</f>
        <v>339.9</v>
      </c>
      <c r="L7" s="6">
        <f ca="1">'IV კვარტალი'!V8</f>
        <v>397.2</v>
      </c>
      <c r="M7" s="8">
        <f ca="1">'IV კვარტალი'!AF8</f>
        <v>313.29999999999995</v>
      </c>
    </row>
    <row r="8" spans="1:13" x14ac:dyDescent="0.25">
      <c r="A8" s="2" t="s">
        <v>6</v>
      </c>
      <c r="B8" s="35">
        <f ca="1">'I კვარტალი'!L9</f>
        <v>655.9</v>
      </c>
      <c r="C8" s="6">
        <f ca="1">'I კვარტალი'!V9</f>
        <v>633.09999999999991</v>
      </c>
      <c r="D8" s="8">
        <f ca="1">'I კვარტალი'!AF9</f>
        <v>220</v>
      </c>
      <c r="E8" s="35">
        <f ca="1">'II კვარტალი'!L9</f>
        <v>452.79999999999995</v>
      </c>
      <c r="F8" s="6">
        <f ca="1">'II კვარტალი'!V9</f>
        <v>427.6</v>
      </c>
      <c r="G8" s="8">
        <f ca="1">'II კვარტალი'!AF9</f>
        <v>505.79999999999995</v>
      </c>
      <c r="H8" s="35">
        <f ca="1">'III კვარტალი'!L9</f>
        <v>497.9</v>
      </c>
      <c r="I8" s="6">
        <f ca="1">'III კვარტალი'!V9</f>
        <v>283.2</v>
      </c>
      <c r="J8" s="8">
        <f ca="1">'III კვარტალი'!AF9</f>
        <v>297.2</v>
      </c>
      <c r="K8" s="35">
        <f ca="1">'IV კვარტალი'!L9</f>
        <v>383.70000000000005</v>
      </c>
      <c r="L8" s="6">
        <f ca="1">'IV კვარტალი'!V9</f>
        <v>253.89999999999998</v>
      </c>
      <c r="M8" s="8">
        <f ca="1">'IV კვარტალი'!AF9</f>
        <v>471.4</v>
      </c>
    </row>
    <row r="9" spans="1:13" x14ac:dyDescent="0.25">
      <c r="A9" s="2" t="s">
        <v>7</v>
      </c>
      <c r="B9" s="35">
        <f ca="1">'I კვარტალი'!L10</f>
        <v>422.59999999999997</v>
      </c>
      <c r="C9" s="6">
        <f ca="1">'I კვარტალი'!V10</f>
        <v>344</v>
      </c>
      <c r="D9" s="8">
        <f ca="1">'I კვარტალი'!AF10</f>
        <v>254.8</v>
      </c>
      <c r="E9" s="35">
        <f ca="1">'II კვარტალი'!L10</f>
        <v>303.5</v>
      </c>
      <c r="F9" s="6">
        <f ca="1">'II კვარტალი'!V10</f>
        <v>625.4</v>
      </c>
      <c r="G9" s="8">
        <f ca="1">'II კვარტალი'!AF10</f>
        <v>662.8</v>
      </c>
      <c r="H9" s="35">
        <f ca="1">'III კვარტალი'!L10</f>
        <v>502.2</v>
      </c>
      <c r="I9" s="6">
        <f ca="1">'III კვარტალი'!V10</f>
        <v>393.29999999999995</v>
      </c>
      <c r="J9" s="8">
        <f ca="1">'III კვარტალი'!AF10</f>
        <v>394.79999999999995</v>
      </c>
      <c r="K9" s="35">
        <f ca="1">'IV კვარტალი'!L10</f>
        <v>328.3</v>
      </c>
      <c r="L9" s="6">
        <f ca="1">'IV კვარტალი'!V10</f>
        <v>175.1</v>
      </c>
      <c r="M9" s="8">
        <f ca="1">'IV კვარტალი'!AF10</f>
        <v>320.10000000000002</v>
      </c>
    </row>
    <row r="10" spans="1:13" x14ac:dyDescent="0.25">
      <c r="A10" s="2" t="s">
        <v>8</v>
      </c>
      <c r="B10" s="35">
        <f ca="1">'I კვარტალი'!L11</f>
        <v>159</v>
      </c>
      <c r="C10" s="6">
        <f ca="1">'I კვარტალი'!V11</f>
        <v>505.9</v>
      </c>
      <c r="D10" s="8">
        <f ca="1">'I კვარტალი'!AF11</f>
        <v>328.09999999999997</v>
      </c>
      <c r="E10" s="35">
        <f ca="1">'II კვარტალი'!L11</f>
        <v>230.6</v>
      </c>
      <c r="F10" s="6">
        <f ca="1">'II კვარტალი'!V11</f>
        <v>605.5</v>
      </c>
      <c r="G10" s="8">
        <f ca="1">'II კვარტალი'!AF11</f>
        <v>254.79999999999998</v>
      </c>
      <c r="H10" s="35">
        <f ca="1">'III კვარტალი'!L11</f>
        <v>478.79999999999995</v>
      </c>
      <c r="I10" s="6">
        <f ca="1">'III კვარტალი'!V11</f>
        <v>493.8</v>
      </c>
      <c r="J10" s="8">
        <f ca="1">'III კვარტალი'!AF11</f>
        <v>567.1</v>
      </c>
      <c r="K10" s="35">
        <f ca="1">'IV კვარტალი'!L11</f>
        <v>531.4</v>
      </c>
      <c r="L10" s="6">
        <f ca="1">'IV კვარტალი'!V11</f>
        <v>380.3</v>
      </c>
      <c r="M10" s="8">
        <f ca="1">'IV კვარტალი'!AF11</f>
        <v>252.89999999999998</v>
      </c>
    </row>
    <row r="11" spans="1:13" x14ac:dyDescent="0.25">
      <c r="A11" s="2" t="s">
        <v>9</v>
      </c>
      <c r="B11" s="35">
        <f ca="1">'I კვარტალი'!L12</f>
        <v>288.39999999999998</v>
      </c>
      <c r="C11" s="6">
        <f ca="1">'I კვარტალი'!V12</f>
        <v>313.60000000000002</v>
      </c>
      <c r="D11" s="8">
        <f ca="1">'I კვარტალი'!AF12</f>
        <v>483.79999999999995</v>
      </c>
      <c r="E11" s="35">
        <f ca="1">'II კვარტალი'!L12</f>
        <v>367.4</v>
      </c>
      <c r="F11" s="6">
        <f ca="1">'II კვარტალი'!V12</f>
        <v>206.89999999999998</v>
      </c>
      <c r="G11" s="8">
        <f ca="1">'II კვარტალი'!AF12</f>
        <v>222.7</v>
      </c>
      <c r="H11" s="35">
        <f ca="1">'III კვარტალი'!L12</f>
        <v>431.8</v>
      </c>
      <c r="I11" s="6">
        <f ca="1">'III კვარტალი'!V12</f>
        <v>319.89999999999998</v>
      </c>
      <c r="J11" s="8">
        <f ca="1">'III კვარტალი'!AF12</f>
        <v>424.1</v>
      </c>
      <c r="K11" s="35">
        <f ca="1">'IV კვარტალი'!L12</f>
        <v>522.4</v>
      </c>
      <c r="L11" s="6">
        <f ca="1">'IV კვარტალი'!V12</f>
        <v>162.69999999999999</v>
      </c>
      <c r="M11" s="8">
        <f ca="1">'IV კვარტალი'!AF12</f>
        <v>457.5</v>
      </c>
    </row>
    <row r="12" spans="1:13" x14ac:dyDescent="0.25">
      <c r="A12" s="2" t="s">
        <v>10</v>
      </c>
      <c r="B12" s="35">
        <f ca="1">'I კვარტალი'!L13</f>
        <v>339.9</v>
      </c>
      <c r="C12" s="6">
        <f ca="1">'I კვარტალი'!V13</f>
        <v>531.9</v>
      </c>
      <c r="D12" s="8">
        <f ca="1">'I კვარტალი'!AF13</f>
        <v>249.7</v>
      </c>
      <c r="E12" s="35">
        <f ca="1">'II კვარტალი'!L13</f>
        <v>335</v>
      </c>
      <c r="F12" s="6">
        <f ca="1">'II კვარტალი'!V13</f>
        <v>504</v>
      </c>
      <c r="G12" s="8">
        <f ca="1">'II კვარტალი'!AF13</f>
        <v>333.40000000000003</v>
      </c>
      <c r="H12" s="35">
        <f ca="1">'III კვარტალი'!L13</f>
        <v>461.29999999999995</v>
      </c>
      <c r="I12" s="6">
        <f ca="1">'III კვარტალი'!V13</f>
        <v>379.6</v>
      </c>
      <c r="J12" s="8">
        <f ca="1">'III კვარტალი'!AF13</f>
        <v>251.59999999999997</v>
      </c>
      <c r="K12" s="35">
        <f ca="1">'IV კვარტალი'!L13</f>
        <v>370.1</v>
      </c>
      <c r="L12" s="6">
        <f ca="1">'IV კვარტალი'!V13</f>
        <v>432.79999999999995</v>
      </c>
      <c r="M12" s="8">
        <f ca="1">'IV კვარტალი'!AF13</f>
        <v>320.39999999999998</v>
      </c>
    </row>
    <row r="13" spans="1:13" ht="15.75" thickBot="1" x14ac:dyDescent="0.3">
      <c r="A13" s="2" t="s">
        <v>11</v>
      </c>
      <c r="B13" s="21">
        <f ca="1">'I კვარტალი'!L14</f>
        <v>611.9</v>
      </c>
      <c r="C13" s="22">
        <f ca="1">'I კვარტალი'!V14</f>
        <v>248.9</v>
      </c>
      <c r="D13" s="9">
        <f ca="1">'I კვარტალი'!AF14</f>
        <v>243.7</v>
      </c>
      <c r="E13" s="21">
        <f ca="1">'II კვარტალი'!L14</f>
        <v>413.6</v>
      </c>
      <c r="F13" s="22">
        <f ca="1">'II კვარტალი'!V14</f>
        <v>424</v>
      </c>
      <c r="G13" s="9">
        <f ca="1">'II კვარტალი'!AF14</f>
        <v>410.59999999999997</v>
      </c>
      <c r="H13" s="21">
        <f ca="1">'III კვარტალი'!L14</f>
        <v>285.8</v>
      </c>
      <c r="I13" s="22">
        <f ca="1">'III კვარტალი'!V14</f>
        <v>476.29999999999995</v>
      </c>
      <c r="J13" s="9">
        <f ca="1">'III კვარტალი'!AF14</f>
        <v>421.4</v>
      </c>
      <c r="K13" s="21">
        <f ca="1">'IV კვარტალი'!L14</f>
        <v>471.1</v>
      </c>
      <c r="L13" s="22">
        <f ca="1">'IV კვარტალი'!V14</f>
        <v>569.20000000000005</v>
      </c>
      <c r="M13" s="9">
        <f ca="1">'IV კვარტალი'!AF14</f>
        <v>635.20000000000005</v>
      </c>
    </row>
    <row r="15" spans="1:13" ht="15.75" thickBot="1" x14ac:dyDescent="0.3">
      <c r="A15" s="1" t="s">
        <v>27</v>
      </c>
      <c r="B15" s="1"/>
      <c r="C15" s="1"/>
      <c r="D15" s="1"/>
    </row>
    <row r="16" spans="1:13" x14ac:dyDescent="0.25">
      <c r="B16" s="32" t="s">
        <v>37</v>
      </c>
      <c r="C16" s="33"/>
      <c r="D16" s="34"/>
      <c r="E16" s="32" t="s">
        <v>38</v>
      </c>
      <c r="F16" s="33"/>
      <c r="G16" s="34"/>
      <c r="H16" s="32" t="s">
        <v>39</v>
      </c>
      <c r="I16" s="33"/>
      <c r="J16" s="34"/>
      <c r="K16" s="32" t="s">
        <v>40</v>
      </c>
      <c r="L16" s="33"/>
      <c r="M16" s="34"/>
    </row>
    <row r="17" spans="1:13" x14ac:dyDescent="0.25">
      <c r="A17" s="31" t="s">
        <v>1</v>
      </c>
      <c r="B17" s="35" t="s">
        <v>12</v>
      </c>
      <c r="C17" s="6" t="s">
        <v>21</v>
      </c>
      <c r="D17" s="8" t="s">
        <v>22</v>
      </c>
      <c r="E17" s="35" t="s">
        <v>28</v>
      </c>
      <c r="F17" s="6" t="s">
        <v>29</v>
      </c>
      <c r="G17" s="8" t="s">
        <v>30</v>
      </c>
      <c r="H17" s="35" t="s">
        <v>31</v>
      </c>
      <c r="I17" s="6" t="s">
        <v>32</v>
      </c>
      <c r="J17" s="8" t="s">
        <v>33</v>
      </c>
      <c r="K17" s="35" t="s">
        <v>34</v>
      </c>
      <c r="L17" s="6" t="s">
        <v>35</v>
      </c>
      <c r="M17" s="8" t="s">
        <v>36</v>
      </c>
    </row>
    <row r="18" spans="1:13" x14ac:dyDescent="0.25">
      <c r="A18" s="2" t="s">
        <v>2</v>
      </c>
      <c r="B18" s="35" t="str">
        <f>'I კვარტალი'!L19</f>
        <v>სულ</v>
      </c>
      <c r="C18" s="6" t="str">
        <f>'I კვარტალი'!V19</f>
        <v>სულ</v>
      </c>
      <c r="D18" s="8" t="str">
        <f>'I კვარტალი'!AF19</f>
        <v>სულ</v>
      </c>
      <c r="E18" s="35" t="str">
        <f>'II კვარტალი'!L19</f>
        <v>სულ</v>
      </c>
      <c r="F18" s="6" t="str">
        <f>'II კვარტალი'!V19</f>
        <v>სულ</v>
      </c>
      <c r="G18" s="8" t="str">
        <f>'II კვარტალი'!AF19</f>
        <v>სულ</v>
      </c>
      <c r="H18" s="35" t="str">
        <f>'III კვარტალი'!L19</f>
        <v>სულ</v>
      </c>
      <c r="I18" s="6" t="str">
        <f>'III კვარტალი'!V19</f>
        <v>სულ</v>
      </c>
      <c r="J18" s="8" t="str">
        <f>'III კვარტალი'!AF19</f>
        <v>სულ</v>
      </c>
      <c r="K18" s="35" t="str">
        <f>'IV კვარტალი'!L19</f>
        <v>სულ</v>
      </c>
      <c r="L18" s="6" t="str">
        <f>'IV კვარტალი'!V19</f>
        <v>სულ</v>
      </c>
      <c r="M18" s="8" t="str">
        <f>'IV კვარტალი'!AF19</f>
        <v>სულ</v>
      </c>
    </row>
    <row r="19" spans="1:13" x14ac:dyDescent="0.25">
      <c r="A19" s="2" t="s">
        <v>3</v>
      </c>
      <c r="B19" s="35">
        <f ca="1">'I კვარტალი'!L20</f>
        <v>397.79999999999995</v>
      </c>
      <c r="C19" s="6">
        <f ca="1">'I კვარტალი'!V20</f>
        <v>192.39999999999998</v>
      </c>
      <c r="D19" s="8">
        <f ca="1">'I კვარტალი'!AF20</f>
        <v>214.4</v>
      </c>
      <c r="E19" s="35">
        <f ca="1">'II კვარტალი'!L20</f>
        <v>400.79999999999995</v>
      </c>
      <c r="F19" s="6">
        <f ca="1">'II კვარტალი'!V20</f>
        <v>582.5</v>
      </c>
      <c r="G19" s="8">
        <f ca="1">'II კვარტალი'!AF20</f>
        <v>627.29999999999995</v>
      </c>
      <c r="H19" s="35">
        <f ca="1">'III კვარტალი'!L20</f>
        <v>366.6</v>
      </c>
      <c r="I19" s="6">
        <f ca="1">'III კვარტალი'!V20</f>
        <v>230.49999999999997</v>
      </c>
      <c r="J19" s="8">
        <f ca="1">'III კვარტალი'!AF20</f>
        <v>261.5</v>
      </c>
      <c r="K19" s="35">
        <f ca="1">'IV კვარტალი'!L20</f>
        <v>457.8</v>
      </c>
      <c r="L19" s="6">
        <f ca="1">'IV კვარტალი'!V20</f>
        <v>356.19999999999993</v>
      </c>
      <c r="M19" s="8">
        <f ca="1">'IV კვარტალი'!AF20</f>
        <v>194.1</v>
      </c>
    </row>
    <row r="20" spans="1:13" x14ac:dyDescent="0.25">
      <c r="A20" s="2" t="s">
        <v>4</v>
      </c>
      <c r="B20" s="35">
        <f ca="1">'I კვარტალი'!L21</f>
        <v>230.79999999999998</v>
      </c>
      <c r="C20" s="6">
        <f ca="1">'I კვარტალი'!V21</f>
        <v>401.5</v>
      </c>
      <c r="D20" s="8">
        <f ca="1">'I კვარტალი'!AF21</f>
        <v>697.4</v>
      </c>
      <c r="E20" s="35">
        <f ca="1">'II კვარტალი'!L21</f>
        <v>201.7</v>
      </c>
      <c r="F20" s="6">
        <f ca="1">'II კვარტალი'!V21</f>
        <v>282.09999999999997</v>
      </c>
      <c r="G20" s="8">
        <f ca="1">'II კვარტალი'!AF21</f>
        <v>256.39999999999998</v>
      </c>
      <c r="H20" s="35">
        <f ca="1">'III კვარტალი'!L21</f>
        <v>423.6</v>
      </c>
      <c r="I20" s="6">
        <f ca="1">'III კვარტალი'!V21</f>
        <v>292.8</v>
      </c>
      <c r="J20" s="8">
        <f ca="1">'III კვარტალი'!AF21</f>
        <v>349</v>
      </c>
      <c r="K20" s="35">
        <f ca="1">'IV კვარტალი'!L21</f>
        <v>433.19999999999993</v>
      </c>
      <c r="L20" s="6">
        <f ca="1">'IV კვარტალი'!V21</f>
        <v>403.59999999999997</v>
      </c>
      <c r="M20" s="8">
        <f ca="1">'IV კვარტალი'!AF21</f>
        <v>438.79999999999995</v>
      </c>
    </row>
    <row r="21" spans="1:13" x14ac:dyDescent="0.25">
      <c r="A21" s="2" t="s">
        <v>5</v>
      </c>
      <c r="B21" s="35">
        <f ca="1">'I კვარტალი'!L22</f>
        <v>344.79999999999995</v>
      </c>
      <c r="C21" s="6">
        <f ca="1">'I კვარტალი'!V22</f>
        <v>622.09999999999991</v>
      </c>
      <c r="D21" s="8">
        <f ca="1">'I კვარტალი'!AF22</f>
        <v>533.69999999999993</v>
      </c>
      <c r="E21" s="35">
        <f ca="1">'II კვარტალი'!L22</f>
        <v>311.10000000000002</v>
      </c>
      <c r="F21" s="6">
        <f ca="1">'II კვარტალი'!V22</f>
        <v>534.6</v>
      </c>
      <c r="G21" s="8">
        <f ca="1">'II კვარტალი'!AF22</f>
        <v>270</v>
      </c>
      <c r="H21" s="35">
        <f ca="1">'III კვარტალი'!L22</f>
        <v>514.1</v>
      </c>
      <c r="I21" s="6">
        <f ca="1">'III კვარტალი'!V22</f>
        <v>481</v>
      </c>
      <c r="J21" s="8">
        <f ca="1">'III კვარტალი'!AF22</f>
        <v>555.1</v>
      </c>
      <c r="K21" s="35">
        <f ca="1">'IV კვარტალი'!L22</f>
        <v>93.1</v>
      </c>
      <c r="L21" s="6">
        <f ca="1">'IV კვარტალი'!V22</f>
        <v>434.79999999999995</v>
      </c>
      <c r="M21" s="8">
        <f ca="1">'IV კვარტალი'!AF22</f>
        <v>528.1</v>
      </c>
    </row>
    <row r="22" spans="1:13" x14ac:dyDescent="0.25">
      <c r="A22" s="2" t="s">
        <v>6</v>
      </c>
      <c r="B22" s="35">
        <f ca="1">'I კვარტალი'!L23</f>
        <v>355.4</v>
      </c>
      <c r="C22" s="6">
        <f ca="1">'I კვარტალი'!V23</f>
        <v>311.7</v>
      </c>
      <c r="D22" s="8">
        <f ca="1">'I კვარტალი'!AF23</f>
        <v>430.1</v>
      </c>
      <c r="E22" s="35">
        <f ca="1">'II კვარტალი'!L23</f>
        <v>496.79999999999995</v>
      </c>
      <c r="F22" s="6">
        <f ca="1">'II კვარტალი'!V23</f>
        <v>526</v>
      </c>
      <c r="G22" s="8">
        <f ca="1">'II კვარტალი'!AF23</f>
        <v>547.4</v>
      </c>
      <c r="H22" s="35">
        <f ca="1">'III კვარტალი'!L23</f>
        <v>568.1</v>
      </c>
      <c r="I22" s="6">
        <f ca="1">'III კვარტალი'!V23</f>
        <v>271</v>
      </c>
      <c r="J22" s="8">
        <f ca="1">'III კვარტალი'!AF23</f>
        <v>499.6</v>
      </c>
      <c r="K22" s="35">
        <f ca="1">'IV კვარტალი'!L23</f>
        <v>463.3</v>
      </c>
      <c r="L22" s="6">
        <f ca="1">'IV კვარტალი'!V23</f>
        <v>311.2</v>
      </c>
      <c r="M22" s="8">
        <f ca="1">'IV კვარტალი'!AF23</f>
        <v>322.39999999999998</v>
      </c>
    </row>
    <row r="23" spans="1:13" x14ac:dyDescent="0.25">
      <c r="A23" s="2" t="s">
        <v>7</v>
      </c>
      <c r="B23" s="35">
        <f ca="1">'I კვარტალი'!L24</f>
        <v>380.9</v>
      </c>
      <c r="C23" s="6">
        <f ca="1">'I კვარტალი'!V24</f>
        <v>442.9</v>
      </c>
      <c r="D23" s="8">
        <f ca="1">'I კვარტალი'!AF24</f>
        <v>627.5</v>
      </c>
      <c r="E23" s="35">
        <f ca="1">'II კვარტალი'!L24</f>
        <v>436.2</v>
      </c>
      <c r="F23" s="6">
        <f ca="1">'II კვარტალი'!V24</f>
        <v>569.5</v>
      </c>
      <c r="G23" s="8">
        <f ca="1">'II კვარტალი'!AF24</f>
        <v>369.9</v>
      </c>
      <c r="H23" s="35">
        <f ca="1">'III კვარტალი'!L24</f>
        <v>434.7</v>
      </c>
      <c r="I23" s="6">
        <f ca="1">'III კვარტალი'!V24</f>
        <v>606.4</v>
      </c>
      <c r="J23" s="8">
        <f ca="1">'III კვარტალი'!AF24</f>
        <v>325.39999999999998</v>
      </c>
      <c r="K23" s="35">
        <f ca="1">'IV კვარტალი'!L24</f>
        <v>479.59999999999997</v>
      </c>
      <c r="L23" s="6">
        <f ca="1">'IV კვარტალი'!V24</f>
        <v>331.4</v>
      </c>
      <c r="M23" s="8">
        <f ca="1">'IV კვარტალი'!AF24</f>
        <v>371.99999999999994</v>
      </c>
    </row>
    <row r="24" spans="1:13" x14ac:dyDescent="0.25">
      <c r="A24" s="2" t="s">
        <v>8</v>
      </c>
      <c r="B24" s="35">
        <f ca="1">'I კვარტალი'!L25</f>
        <v>426.5</v>
      </c>
      <c r="C24" s="6">
        <f ca="1">'I კვარტალი'!V25</f>
        <v>199.39999999999998</v>
      </c>
      <c r="D24" s="8">
        <f ca="1">'I კვარტალი'!AF25</f>
        <v>587.20000000000005</v>
      </c>
      <c r="E24" s="35">
        <f ca="1">'II კვარტალი'!L25</f>
        <v>477.5</v>
      </c>
      <c r="F24" s="6">
        <f ca="1">'II კვარტალი'!V25</f>
        <v>145.69999999999999</v>
      </c>
      <c r="G24" s="8">
        <f ca="1">'II კვარტალი'!AF25</f>
        <v>523.20000000000005</v>
      </c>
      <c r="H24" s="35">
        <f ca="1">'III კვარტალი'!L25</f>
        <v>332.1</v>
      </c>
      <c r="I24" s="6">
        <f ca="1">'III კვარტალი'!V25</f>
        <v>438.1</v>
      </c>
      <c r="J24" s="8">
        <f ca="1">'III კვარტალი'!AF25</f>
        <v>430.79999999999995</v>
      </c>
      <c r="K24" s="35">
        <f ca="1">'IV კვარტალი'!L25</f>
        <v>312.5</v>
      </c>
      <c r="L24" s="6">
        <f ca="1">'IV კვარტალი'!V25</f>
        <v>415.59999999999997</v>
      </c>
      <c r="M24" s="8">
        <f ca="1">'IV კვარტალი'!AF25</f>
        <v>616.5</v>
      </c>
    </row>
    <row r="25" spans="1:13" x14ac:dyDescent="0.25">
      <c r="A25" s="2" t="s">
        <v>9</v>
      </c>
      <c r="B25" s="35">
        <f ca="1">'I კვარტალი'!L26</f>
        <v>452.79999999999995</v>
      </c>
      <c r="C25" s="6">
        <f ca="1">'I კვარტალი'!V26</f>
        <v>475</v>
      </c>
      <c r="D25" s="8">
        <f ca="1">'I კვარტალი'!AF26</f>
        <v>172.7</v>
      </c>
      <c r="E25" s="35">
        <f ca="1">'II კვარტალი'!L26</f>
        <v>278</v>
      </c>
      <c r="F25" s="6">
        <f ca="1">'II კვარტალი'!V26</f>
        <v>341.2</v>
      </c>
      <c r="G25" s="8">
        <f ca="1">'II კვარტალი'!AF26</f>
        <v>215.79999999999998</v>
      </c>
      <c r="H25" s="35">
        <f ca="1">'III კვარტალი'!L26</f>
        <v>304.79999999999995</v>
      </c>
      <c r="I25" s="6">
        <f ca="1">'III კვარტალი'!V26</f>
        <v>402.4</v>
      </c>
      <c r="J25" s="8">
        <f ca="1">'III კვარტალი'!AF26</f>
        <v>361.9</v>
      </c>
      <c r="K25" s="35">
        <f ca="1">'IV კვარტალი'!L26</f>
        <v>376.90000000000003</v>
      </c>
      <c r="L25" s="6">
        <f ca="1">'IV კვარტალი'!V26</f>
        <v>381.4</v>
      </c>
      <c r="M25" s="8">
        <f ca="1">'IV კვარტალი'!AF26</f>
        <v>642.9</v>
      </c>
    </row>
    <row r="26" spans="1:13" x14ac:dyDescent="0.25">
      <c r="A26" s="2" t="s">
        <v>10</v>
      </c>
      <c r="B26" s="35">
        <f ca="1">'I კვარტალი'!L27</f>
        <v>442.4</v>
      </c>
      <c r="C26" s="6">
        <f ca="1">'I კვარტალი'!V27</f>
        <v>384.8</v>
      </c>
      <c r="D26" s="8">
        <f ca="1">'I კვარტალი'!AF27</f>
        <v>470.2</v>
      </c>
      <c r="E26" s="35">
        <f ca="1">'II კვარტალი'!L27</f>
        <v>511.9</v>
      </c>
      <c r="F26" s="6">
        <f ca="1">'II კვარტალი'!V27</f>
        <v>379.4</v>
      </c>
      <c r="G26" s="8">
        <f ca="1">'II კვარტალი'!AF27</f>
        <v>128.80000000000001</v>
      </c>
      <c r="H26" s="35">
        <f ca="1">'III კვარტალი'!L27</f>
        <v>415.4</v>
      </c>
      <c r="I26" s="6">
        <f ca="1">'III კვარტალი'!V27</f>
        <v>499.4</v>
      </c>
      <c r="J26" s="8">
        <f ca="1">'III კვარტალი'!AF27</f>
        <v>474.6</v>
      </c>
      <c r="K26" s="35">
        <f ca="1">'IV კვარტალი'!L27</f>
        <v>402</v>
      </c>
      <c r="L26" s="6">
        <f ca="1">'IV კვარტალი'!V27</f>
        <v>635</v>
      </c>
      <c r="M26" s="8">
        <f ca="1">'IV კვარტალი'!AF27</f>
        <v>409.1</v>
      </c>
    </row>
    <row r="27" spans="1:13" ht="15.75" thickBot="1" x14ac:dyDescent="0.3">
      <c r="A27" s="2" t="s">
        <v>11</v>
      </c>
      <c r="B27" s="21">
        <f ca="1">'I კვარტალი'!L28</f>
        <v>418.4</v>
      </c>
      <c r="C27" s="22">
        <f ca="1">'I კვარტალი'!V28</f>
        <v>590.09999999999991</v>
      </c>
      <c r="D27" s="9">
        <f ca="1">'I კვარტალი'!AF28</f>
        <v>314.40000000000003</v>
      </c>
      <c r="E27" s="21">
        <f ca="1">'II კვარტალი'!L28</f>
        <v>138.19999999999999</v>
      </c>
      <c r="F27" s="22">
        <f ca="1">'II კვარტალი'!V28</f>
        <v>607.20000000000005</v>
      </c>
      <c r="G27" s="9">
        <f ca="1">'II კვარტალი'!AF28</f>
        <v>452.9</v>
      </c>
      <c r="H27" s="21">
        <f ca="1">'III კვარტალი'!L28</f>
        <v>561</v>
      </c>
      <c r="I27" s="22">
        <f ca="1">'III კვარტალი'!V28</f>
        <v>459.79999999999995</v>
      </c>
      <c r="J27" s="9">
        <f ca="1">'III კვარტალი'!AF28</f>
        <v>483.20000000000005</v>
      </c>
      <c r="K27" s="21">
        <f ca="1">'IV კვარტალი'!L28</f>
        <v>395.3</v>
      </c>
      <c r="L27" s="22">
        <f ca="1">'IV კვარტალი'!V28</f>
        <v>376.2</v>
      </c>
      <c r="M27" s="9">
        <f ca="1">'IV კვარტალი'!AF28</f>
        <v>455.29999999999995</v>
      </c>
    </row>
  </sheetData>
  <mergeCells count="10">
    <mergeCell ref="H2:J2"/>
    <mergeCell ref="K2:M2"/>
    <mergeCell ref="E16:G16"/>
    <mergeCell ref="H16:J16"/>
    <mergeCell ref="K16:M16"/>
    <mergeCell ref="B2:D2"/>
    <mergeCell ref="A1:D1"/>
    <mergeCell ref="A15:D15"/>
    <mergeCell ref="B16:D16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 კვარტალი</vt:lpstr>
      <vt:lpstr>II კვარტალი</vt:lpstr>
      <vt:lpstr>III კვარტალი</vt:lpstr>
      <vt:lpstr>IV კვარტალი</vt:lpstr>
      <vt:lpstr>ანალიზი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2021-06-17T12:12:10Z</dcterms:created>
  <dcterms:modified xsi:type="dcterms:W3CDTF">2021-06-17T14:28:25Z</dcterms:modified>
</cp:coreProperties>
</file>