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29C96716-E4DF-934B-A78E-8B396725943B}" xr6:coauthVersionLast="47" xr6:coauthVersionMax="47" xr10:uidLastSave="{00000000-0000-0000-0000-000000000000}"/>
  <bookViews>
    <workbookView xWindow="51200" yWindow="19740" windowWidth="30240" windowHeight="18900" activeTab="1" xr2:uid="{00000000-000D-0000-FFFF-FFFF00000000}"/>
  </bookViews>
  <sheets>
    <sheet name="SLN SYD" sheetId="6" r:id="rId1"/>
    <sheet name="FV 1" sheetId="8" r:id="rId2"/>
    <sheet name="FV" sheetId="1" r:id="rId3"/>
    <sheet name="PV" sheetId="2" r:id="rId4"/>
    <sheet name="PV 1" sheetId="9" r:id="rId5"/>
    <sheet name="PMT" sheetId="5" r:id="rId6"/>
    <sheet name="PMT 1" sheetId="4" r:id="rId7"/>
    <sheet name="NPER" sheetId="3" r:id="rId8"/>
    <sheet name="Rate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9" l="1"/>
  <c r="B18" i="9"/>
  <c r="E15" i="8"/>
  <c r="E26" i="8"/>
  <c r="B26" i="8"/>
  <c r="B6" i="9"/>
  <c r="B15" i="8"/>
  <c r="E7" i="8"/>
  <c r="B7" i="8"/>
  <c r="U1" i="3"/>
  <c r="W1" i="3" s="1"/>
  <c r="C8" i="7" l="1"/>
  <c r="D8" i="7"/>
  <c r="E8" i="7"/>
  <c r="B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st: დანაგროვი სასტარტო კაპირალით!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st: დანაგროვი სასტარტო კაპირალით!</t>
        </r>
      </text>
    </comment>
  </commentList>
</comments>
</file>

<file path=xl/sharedStrings.xml><?xml version="1.0" encoding="utf-8"?>
<sst xmlns="http://schemas.openxmlformats.org/spreadsheetml/2006/main" count="211" uniqueCount="96">
  <si>
    <t>საპენსიო ფონდი:</t>
  </si>
  <si>
    <t>ფონდის სასტარტო კაპიტალი:</t>
  </si>
  <si>
    <t>წლიური საპროცენტო განაკვეთი:</t>
  </si>
  <si>
    <t>დარიცხვების რაოდენობა წელიწადში:</t>
  </si>
  <si>
    <t>პეროიდული დარიცხვის თანხა:</t>
  </si>
  <si>
    <t>ფონდის დანაგროვი:</t>
  </si>
  <si>
    <t>A</t>
  </si>
  <si>
    <t>B</t>
  </si>
  <si>
    <t>C</t>
  </si>
  <si>
    <t>D</t>
  </si>
  <si>
    <t>შევისყიდოთ განვადებით თუ ნაღდი ანგარიშსწორებით?</t>
  </si>
  <si>
    <t>პროდუქტის ღირებულება:</t>
  </si>
  <si>
    <t>განვადების პირობები:</t>
  </si>
  <si>
    <t>გადახდის ვადა (წლებში):</t>
  </si>
  <si>
    <t>პერიოდული გადასახადი:</t>
  </si>
  <si>
    <t>გადახდების რაოდენობა წელიწადში:</t>
  </si>
  <si>
    <t>გადახდების მიმდინარე ღირებულება:</t>
  </si>
  <si>
    <t>გადახდის ტიპი:</t>
  </si>
  <si>
    <t>ბოლო დანარიცხი:</t>
  </si>
  <si>
    <t>სესხის ოდენობა:</t>
  </si>
  <si>
    <t>წლიური საპროცენო განაკვეთი:</t>
  </si>
  <si>
    <t>პერიოდული შენატანი(წლიური):</t>
  </si>
  <si>
    <t>სესხის დაფარვის ვადა(წლებში):</t>
  </si>
  <si>
    <t>პერიოდული შენატანების ტიპი:</t>
  </si>
  <si>
    <t>პერიოდული შენატანი</t>
  </si>
  <si>
    <t>პერიოდების რაოდენობა წელიწადში:</t>
  </si>
  <si>
    <t>ამორტიზაციის გამოთვლა:</t>
  </si>
  <si>
    <t>მოწყობილობათა შესყიდვის ღირებულება:</t>
  </si>
  <si>
    <t>ექსპლოატაციის ვადა(წლებში):</t>
  </si>
  <si>
    <t>მოწყობილობათა ღირებულება ექსპლოატაციის ვადის ბოლოს:</t>
  </si>
  <si>
    <t>ყოველწლიური ამორტიზაციის დარიცხვები:</t>
  </si>
  <si>
    <t>1). წრფივი მეთოდი:</t>
  </si>
  <si>
    <t>ამორტიზაციის დარიცხვები:</t>
  </si>
  <si>
    <t>წლის ნომერი:</t>
  </si>
  <si>
    <t>წლიური დანარიცხი:</t>
  </si>
  <si>
    <t>E</t>
  </si>
  <si>
    <t>F</t>
  </si>
  <si>
    <t>პერიოდის საპროცენტო განაკვეთი:</t>
  </si>
  <si>
    <t>სულ პერიოდების რაოდენობა</t>
  </si>
  <si>
    <t>დარიცხვის ტიპი: პერიოდის ბოლოს(0) ან პერიოდის დასაწყისში (1).</t>
  </si>
  <si>
    <t>Type = 0</t>
  </si>
  <si>
    <t>Type = 1</t>
  </si>
  <si>
    <t>მიმდინარე მნიშვნელობის ფუნქცია - PV</t>
  </si>
  <si>
    <t>N= 40 წლის შემდეგი დანაგროვის მიმდინარე ღირებულება:</t>
  </si>
  <si>
    <t>დაგროვების ვადა(წლებში)</t>
  </si>
  <si>
    <t>ამოცანა 1:</t>
  </si>
  <si>
    <t>ამოცანა 2:</t>
  </si>
  <si>
    <t>სესხის (ანაბრის) დაფარვის ვადის გამოთვლა:</t>
  </si>
  <si>
    <t>სესხის დაფარვის ვადა (პერიოდებით)</t>
  </si>
  <si>
    <t>პერიოდული შენატანების ტიპი (პერიოდის ბოლოს=0, პერიოდის დასაწყისში=1)</t>
  </si>
  <si>
    <t>სესხის (ანაბრის) საპროცენტო განაკვეთის გამოთვლა:</t>
  </si>
  <si>
    <t>პერიოდის საპროცენო განაკვეთი:</t>
  </si>
  <si>
    <t>დარიცხვებით პერიოდის ბოლოს!</t>
  </si>
  <si>
    <t>დარიცხვებით პერიოდის დასაწყისში!</t>
  </si>
  <si>
    <t>ანაბრის ვადა (წლებში)</t>
  </si>
  <si>
    <t>პერიოდული შენატანი:</t>
  </si>
  <si>
    <t>დანაგროვი ანაბარზე:</t>
  </si>
  <si>
    <t>daricxvebis raodenoba weliwadSi</t>
  </si>
  <si>
    <t>შენატანის ტიპი: პერიოდის დასაწყისში:</t>
  </si>
  <si>
    <t>შენატანის ტიპი: პერიოდის ბოლოს:</t>
  </si>
  <si>
    <t>სასტარტო კაპიტალი</t>
  </si>
  <si>
    <t>წლიური საპროცენტო განაკვეთი</t>
  </si>
  <si>
    <t>ანაბრის დაგროვების ვადა</t>
  </si>
  <si>
    <t>ანაბრის მომავალი მნიშვნელობა:</t>
  </si>
  <si>
    <t>ინვესტიციის მიმდინარე ღირებულება:</t>
  </si>
  <si>
    <t>ანაბრის დაგროვების ვადა(წლებში)</t>
  </si>
  <si>
    <t>პერიოდული დარიცხვის მნიშვნელობა:</t>
  </si>
  <si>
    <t>პერიოდული დარიცხვის ტიპი:</t>
  </si>
  <si>
    <t>პერიოდის დასაწყისში:</t>
  </si>
  <si>
    <t>პერიოდის ბოლოს:</t>
  </si>
  <si>
    <t>RB ბანკი</t>
  </si>
  <si>
    <t>პერიოდული დარიცხვების რაოდენობა წელიწადში(კვარტალში ერთხელ):</t>
  </si>
  <si>
    <t>მოგების მიღების ვადა (წლებში):</t>
  </si>
  <si>
    <t>პერიოდული მოგებების მიღების რაოდენობა წელიწადში(კვარტალში ერთხელ):</t>
  </si>
  <si>
    <t>მოგების რაოდენობა პერიოდში:</t>
  </si>
  <si>
    <t>პერიოდული მოგების(დარიცხვის) ტიპი:</t>
  </si>
  <si>
    <t>წლიური პერიოდული შენატანი:</t>
  </si>
  <si>
    <t>ამოცანა 3:</t>
  </si>
  <si>
    <t>სესხის დაფარვის ვადა (პერიოდებით). დარიცხვებით პერიოდის ბოლოს=0:</t>
  </si>
  <si>
    <t>სესხის დაფარვის ვადა(პერიოდებით). დარიცხვებით პერიოდის დასაწყისში=1:</t>
  </si>
  <si>
    <t>წლების რაოდენობა</t>
  </si>
  <si>
    <t>პერიოდული შენატანის  ფუნქცია - PMT</t>
  </si>
  <si>
    <t>პერიოდული შენატანი - პერიოდის ბოლოს=0</t>
  </si>
  <si>
    <t>პერიოდული შენატანი - პერიოდის დასაწყისში = 1</t>
  </si>
  <si>
    <t>ანაბრის დაგროვების ვადა(წლებში):</t>
  </si>
  <si>
    <t>პერიოდის დასაწყიში:</t>
  </si>
  <si>
    <t>პერიოდული შენატანების ტიპი (პერიოდის ბოლოს=0):</t>
  </si>
  <si>
    <t>ყოველთვიური პერიოდული შენატანი:</t>
  </si>
  <si>
    <t>ა) დაგროვება 0-ოვანი სასატარტო კაპიტალი:</t>
  </si>
  <si>
    <t>ბ) დაგროვება სასტარტო კაპიტალით 3000$</t>
  </si>
  <si>
    <r>
      <t>დარიცხვის ტიპი: 
პერიოდის ბოლოს(</t>
    </r>
    <r>
      <rPr>
        <b/>
        <sz val="11"/>
        <color rgb="FFFF0000"/>
        <rFont val="Calibri"/>
        <family val="2"/>
        <scheme val="minor"/>
      </rPr>
      <t>Type = 0)</t>
    </r>
    <r>
      <rPr>
        <b/>
        <sz val="11"/>
        <color theme="1"/>
        <rFont val="Calibri"/>
        <family val="2"/>
        <charset val="204"/>
        <scheme val="minor"/>
      </rPr>
      <t xml:space="preserve"> 
პერიოდის დასაწყისში (</t>
    </r>
    <r>
      <rPr>
        <b/>
        <sz val="11"/>
        <color rgb="FFFF0000"/>
        <rFont val="Calibri"/>
        <family val="2"/>
        <scheme val="minor"/>
      </rPr>
      <t>Type = 1</t>
    </r>
    <r>
      <rPr>
        <b/>
        <sz val="11"/>
        <color theme="1"/>
        <rFont val="Calibri"/>
        <family val="2"/>
        <charset val="204"/>
        <scheme val="minor"/>
      </rPr>
      <t>).</t>
    </r>
  </si>
  <si>
    <t>დაგროვენის წლების რაოდენობა:</t>
  </si>
  <si>
    <t>პერიოდების საერთო რაოდენობა</t>
  </si>
  <si>
    <t>ფონდზე დანაგროვი:</t>
  </si>
  <si>
    <t>პერიოდული დანარიცხი 
(პერიოდული შენატანი):</t>
  </si>
  <si>
    <t>TBC ბანკი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</si>
</sst>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_(&quot;$&quot;* #,##0.0000_);_(&quot;$&quot;* \(#,##0.0000\);_(&quot;$&quot;* &quot;-&quot;????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AcadNusx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2" xfId="0" applyBorder="1"/>
    <xf numFmtId="9" fontId="0" fillId="0" borderId="2" xfId="0" applyNumberFormat="1" applyBorder="1"/>
    <xf numFmtId="0" fontId="0" fillId="0" borderId="5" xfId="0" applyBorder="1"/>
    <xf numFmtId="0" fontId="1" fillId="3" borderId="1" xfId="0" applyFont="1" applyFill="1" applyBorder="1" applyAlignment="1">
      <alignment horizontal="right"/>
    </xf>
    <xf numFmtId="0" fontId="0" fillId="2" borderId="3" xfId="0" applyFill="1" applyBorder="1"/>
    <xf numFmtId="9" fontId="0" fillId="0" borderId="5" xfId="0" applyNumberFormat="1" applyBorder="1"/>
    <xf numFmtId="0" fontId="0" fillId="0" borderId="7" xfId="0" applyBorder="1"/>
    <xf numFmtId="165" fontId="1" fillId="3" borderId="1" xfId="0" applyNumberFormat="1" applyFont="1" applyFill="1" applyBorder="1"/>
    <xf numFmtId="166" fontId="0" fillId="0" borderId="8" xfId="0" applyNumberFormat="1" applyBorder="1"/>
    <xf numFmtId="167" fontId="0" fillId="0" borderId="0" xfId="0" applyNumberFormat="1"/>
    <xf numFmtId="167" fontId="0" fillId="0" borderId="5" xfId="0" applyNumberFormat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0" borderId="6" xfId="0" applyBorder="1"/>
    <xf numFmtId="165" fontId="0" fillId="3" borderId="9" xfId="0" applyNumberFormat="1" applyFill="1" applyBorder="1"/>
    <xf numFmtId="165" fontId="0" fillId="3" borderId="10" xfId="0" applyNumberFormat="1" applyFill="1" applyBorder="1"/>
    <xf numFmtId="0" fontId="0" fillId="2" borderId="1" xfId="0" applyFill="1" applyBorder="1" applyAlignment="1">
      <alignment wrapText="1"/>
    </xf>
    <xf numFmtId="166" fontId="1" fillId="5" borderId="1" xfId="0" applyNumberFormat="1" applyFont="1" applyFill="1" applyBorder="1"/>
    <xf numFmtId="0" fontId="1" fillId="5" borderId="1" xfId="0" applyFont="1" applyFill="1" applyBorder="1"/>
    <xf numFmtId="165" fontId="0" fillId="6" borderId="1" xfId="0" applyNumberFormat="1" applyFill="1" applyBorder="1"/>
    <xf numFmtId="0" fontId="0" fillId="2" borderId="11" xfId="0" applyFill="1" applyBorder="1"/>
    <xf numFmtId="0" fontId="2" fillId="3" borderId="8" xfId="0" applyFont="1" applyFill="1" applyBorder="1"/>
    <xf numFmtId="0" fontId="3" fillId="3" borderId="8" xfId="0" applyFont="1" applyFill="1" applyBorder="1"/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65" fontId="1" fillId="6" borderId="2" xfId="0" applyNumberFormat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3" xfId="0" applyBorder="1"/>
    <xf numFmtId="0" fontId="0" fillId="4" borderId="1" xfId="0" applyFill="1" applyBorder="1"/>
    <xf numFmtId="9" fontId="1" fillId="4" borderId="1" xfId="0" applyNumberFormat="1" applyFont="1" applyFill="1" applyBorder="1"/>
    <xf numFmtId="10" fontId="0" fillId="0" borderId="2" xfId="0" applyNumberFormat="1" applyBorder="1"/>
    <xf numFmtId="0" fontId="0" fillId="0" borderId="14" xfId="0" applyBorder="1"/>
    <xf numFmtId="168" fontId="0" fillId="0" borderId="5" xfId="0" applyNumberFormat="1" applyBorder="1"/>
    <xf numFmtId="165" fontId="2" fillId="6" borderId="5" xfId="0" applyNumberFormat="1" applyFont="1" applyFill="1" applyBorder="1"/>
    <xf numFmtId="0" fontId="1" fillId="5" borderId="0" xfId="0" applyFont="1" applyFill="1"/>
    <xf numFmtId="165" fontId="2" fillId="6" borderId="15" xfId="0" applyNumberFormat="1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167" fontId="0" fillId="0" borderId="16" xfId="0" applyNumberFormat="1" applyBorder="1"/>
    <xf numFmtId="9" fontId="0" fillId="0" borderId="16" xfId="0" applyNumberFormat="1" applyBorder="1"/>
    <xf numFmtId="0" fontId="0" fillId="0" borderId="17" xfId="0" applyBorder="1"/>
    <xf numFmtId="0" fontId="0" fillId="3" borderId="18" xfId="0" applyFill="1" applyBorder="1"/>
    <xf numFmtId="0" fontId="0" fillId="0" borderId="20" xfId="0" applyBorder="1"/>
    <xf numFmtId="165" fontId="0" fillId="3" borderId="18" xfId="0" applyNumberFormat="1" applyFill="1" applyBorder="1"/>
    <xf numFmtId="0" fontId="1" fillId="8" borderId="19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0" borderId="0" xfId="0" applyNumberFormat="1"/>
    <xf numFmtId="166" fontId="0" fillId="0" borderId="2" xfId="0" applyNumberFormat="1" applyBorder="1"/>
    <xf numFmtId="166" fontId="0" fillId="0" borderId="14" xfId="0" applyNumberFormat="1" applyBorder="1"/>
    <xf numFmtId="0" fontId="0" fillId="0" borderId="1" xfId="0" applyBorder="1"/>
    <xf numFmtId="0" fontId="5" fillId="0" borderId="0" xfId="0" applyFont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66" fontId="0" fillId="0" borderId="1" xfId="0" applyNumberFormat="1" applyBorder="1"/>
    <xf numFmtId="9" fontId="0" fillId="0" borderId="1" xfId="0" applyNumberFormat="1" applyBorder="1"/>
    <xf numFmtId="165" fontId="1" fillId="9" borderId="1" xfId="0" applyNumberFormat="1" applyFont="1" applyFill="1" applyBorder="1"/>
    <xf numFmtId="10" fontId="0" fillId="0" borderId="1" xfId="0" applyNumberFormat="1" applyBorder="1"/>
    <xf numFmtId="166" fontId="0" fillId="0" borderId="22" xfId="0" applyNumberFormat="1" applyBorder="1"/>
    <xf numFmtId="0" fontId="0" fillId="0" borderId="1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right" wrapText="1"/>
    </xf>
    <xf numFmtId="0" fontId="0" fillId="0" borderId="21" xfId="0" applyBorder="1" applyAlignment="1">
      <alignment wrapText="1"/>
    </xf>
    <xf numFmtId="0" fontId="0" fillId="0" borderId="3" xfId="0" applyBorder="1" applyAlignment="1">
      <alignment vertical="center"/>
    </xf>
    <xf numFmtId="165" fontId="6" fillId="10" borderId="2" xfId="0" applyNumberFormat="1" applyFont="1" applyFill="1" applyBorder="1" applyAlignment="1">
      <alignment horizontal="center" vertical="center"/>
    </xf>
    <xf numFmtId="0" fontId="0" fillId="0" borderId="11" xfId="0" applyBorder="1"/>
    <xf numFmtId="166" fontId="0" fillId="0" borderId="11" xfId="0" applyNumberFormat="1" applyBorder="1"/>
    <xf numFmtId="0" fontId="5" fillId="0" borderId="1" xfId="0" applyFont="1" applyBorder="1" applyAlignment="1">
      <alignment wrapText="1"/>
    </xf>
    <xf numFmtId="0" fontId="0" fillId="0" borderId="21" xfId="0" applyBorder="1" applyAlignment="1">
      <alignment horizontal="left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wrapText="1"/>
    </xf>
    <xf numFmtId="165" fontId="0" fillId="8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2" borderId="21" xfId="0" applyFill="1" applyBorder="1"/>
    <xf numFmtId="2" fontId="0" fillId="0" borderId="2" xfId="0" applyNumberFormat="1" applyBorder="1"/>
    <xf numFmtId="0" fontId="0" fillId="2" borderId="3" xfId="0" applyFill="1" applyBorder="1" applyAlignment="1">
      <alignment wrapText="1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 vertical="center"/>
    </xf>
    <xf numFmtId="0" fontId="0" fillId="2" borderId="25" xfId="0" applyFill="1" applyBorder="1"/>
    <xf numFmtId="0" fontId="0" fillId="2" borderId="26" xfId="0" applyFill="1" applyBorder="1"/>
    <xf numFmtId="0" fontId="0" fillId="3" borderId="0" xfId="0" applyFill="1"/>
    <xf numFmtId="0" fontId="0" fillId="3" borderId="2" xfId="0" applyFill="1" applyBorder="1"/>
    <xf numFmtId="0" fontId="1" fillId="3" borderId="0" xfId="0" applyFont="1" applyFill="1" applyAlignment="1">
      <alignment horizontal="center" vertical="center"/>
    </xf>
    <xf numFmtId="168" fontId="0" fillId="3" borderId="5" xfId="0" applyNumberFormat="1" applyFill="1" applyBorder="1"/>
    <xf numFmtId="0" fontId="0" fillId="3" borderId="14" xfId="0" applyFill="1" applyBorder="1"/>
    <xf numFmtId="165" fontId="2" fillId="3" borderId="5" xfId="0" applyNumberFormat="1" applyFont="1" applyFill="1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9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0" fontId="0" fillId="4" borderId="2" xfId="0" applyNumberFormat="1" applyFill="1" applyBorder="1"/>
    <xf numFmtId="9" fontId="0" fillId="4" borderId="2" xfId="0" applyNumberFormat="1" applyFill="1" applyBorder="1"/>
    <xf numFmtId="164" fontId="10" fillId="4" borderId="1" xfId="0" applyNumberFormat="1" applyFont="1" applyFill="1" applyBorder="1" applyAlignment="1">
      <alignment horizontal="center" vertical="center"/>
    </xf>
    <xf numFmtId="165" fontId="2" fillId="6" borderId="16" xfId="0" applyNumberFormat="1" applyFont="1" applyFill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7" fillId="2" borderId="10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0" fillId="2" borderId="21" xfId="0" applyFill="1" applyBorder="1" applyAlignment="1">
      <alignment horizontal="left" wrapText="1"/>
    </xf>
    <xf numFmtId="0" fontId="0" fillId="2" borderId="27" xfId="0" applyFill="1" applyBorder="1" applyAlignment="1">
      <alignment horizontal="left" wrapText="1"/>
    </xf>
    <xf numFmtId="0" fontId="0" fillId="2" borderId="28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2" borderId="29" xfId="0" applyFill="1" applyBorder="1" applyAlignment="1">
      <alignment horizontal="left" wrapText="1"/>
    </xf>
    <xf numFmtId="0" fontId="0" fillId="2" borderId="30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16"/>
  <sheetViews>
    <sheetView workbookViewId="0">
      <selection activeCell="C20" sqref="C20"/>
    </sheetView>
  </sheetViews>
  <sheetFormatPr baseColWidth="10" defaultColWidth="8.83203125" defaultRowHeight="15"/>
  <cols>
    <col min="1" max="1" width="33.5" customWidth="1"/>
    <col min="2" max="2" width="14.6640625" customWidth="1"/>
    <col min="3" max="9" width="12.33203125" customWidth="1"/>
  </cols>
  <sheetData>
    <row r="1" spans="1:9" ht="25" thickBot="1">
      <c r="A1" s="27" t="s">
        <v>26</v>
      </c>
      <c r="B1" s="27"/>
    </row>
    <row r="2" spans="1:9" ht="20" thickBot="1">
      <c r="A2" s="26" t="s">
        <v>31</v>
      </c>
    </row>
    <row r="3" spans="1:9">
      <c r="A3" s="25" t="s">
        <v>27</v>
      </c>
      <c r="B3" s="22">
        <v>97000</v>
      </c>
    </row>
    <row r="4" spans="1:9">
      <c r="A4" s="1" t="s">
        <v>28</v>
      </c>
      <c r="B4" s="23">
        <v>8</v>
      </c>
    </row>
    <row r="5" spans="1:9" ht="32">
      <c r="A5" s="21" t="s">
        <v>29</v>
      </c>
      <c r="B5" s="22">
        <v>7500</v>
      </c>
    </row>
    <row r="7" spans="1:9" ht="32">
      <c r="A7" s="21" t="s">
        <v>30</v>
      </c>
      <c r="B7" s="24"/>
    </row>
    <row r="11" spans="1:9" ht="32">
      <c r="A11" s="29" t="s">
        <v>27</v>
      </c>
      <c r="B11" s="22">
        <v>100000</v>
      </c>
    </row>
    <row r="12" spans="1:9">
      <c r="A12" s="30" t="s">
        <v>28</v>
      </c>
      <c r="B12" s="23">
        <v>8</v>
      </c>
    </row>
    <row r="13" spans="1:9" ht="32">
      <c r="A13" s="29" t="s">
        <v>29</v>
      </c>
      <c r="B13" s="22">
        <v>12000</v>
      </c>
    </row>
    <row r="15" spans="1:9">
      <c r="A15" s="31" t="s">
        <v>33</v>
      </c>
      <c r="B15" s="28">
        <v>1</v>
      </c>
      <c r="C15" s="28">
        <v>2</v>
      </c>
      <c r="D15" s="28">
        <v>3</v>
      </c>
      <c r="E15" s="28">
        <v>4</v>
      </c>
      <c r="F15" s="28">
        <v>5</v>
      </c>
      <c r="G15" s="28">
        <v>6</v>
      </c>
      <c r="H15" s="28">
        <v>7</v>
      </c>
      <c r="I15" s="28">
        <v>8</v>
      </c>
    </row>
    <row r="16" spans="1:9">
      <c r="A16" s="31" t="s">
        <v>32</v>
      </c>
      <c r="B16" s="32"/>
      <c r="C16" s="32"/>
      <c r="D16" s="32"/>
      <c r="E16" s="32"/>
      <c r="F16" s="32"/>
      <c r="G16" s="32"/>
      <c r="H16" s="32"/>
      <c r="I1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E26"/>
  <sheetViews>
    <sheetView tabSelected="1" topLeftCell="A6" zoomScale="130" zoomScaleNormal="130" workbookViewId="0">
      <selection activeCell="B26" sqref="B26"/>
    </sheetView>
  </sheetViews>
  <sheetFormatPr baseColWidth="10" defaultColWidth="8.83203125" defaultRowHeight="15"/>
  <cols>
    <col min="1" max="1" width="25" customWidth="1"/>
    <col min="2" max="2" width="17.5" customWidth="1"/>
    <col min="3" max="3" width="1.5" customWidth="1"/>
    <col min="4" max="4" width="25" customWidth="1"/>
    <col min="5" max="5" width="16.5" customWidth="1"/>
  </cols>
  <sheetData>
    <row r="2" spans="1:5">
      <c r="A2" s="65" t="s">
        <v>54</v>
      </c>
      <c r="B2" s="63">
        <v>4</v>
      </c>
      <c r="D2" s="65" t="s">
        <v>54</v>
      </c>
      <c r="E2" s="63">
        <v>4</v>
      </c>
    </row>
    <row r="3" spans="1:5">
      <c r="A3" s="65" t="s">
        <v>55</v>
      </c>
      <c r="B3" s="67">
        <v>100</v>
      </c>
      <c r="D3" s="65" t="s">
        <v>55</v>
      </c>
      <c r="E3" s="67">
        <v>100</v>
      </c>
    </row>
    <row r="4" spans="1:5" ht="32">
      <c r="A4" s="66" t="s">
        <v>59</v>
      </c>
      <c r="B4" s="63">
        <v>0</v>
      </c>
      <c r="D4" s="66" t="s">
        <v>58</v>
      </c>
      <c r="E4" s="63">
        <v>1</v>
      </c>
    </row>
    <row r="5" spans="1:5" ht="32">
      <c r="A5" s="66" t="s">
        <v>2</v>
      </c>
      <c r="B5" s="68">
        <v>0.18</v>
      </c>
      <c r="D5" s="66" t="s">
        <v>2</v>
      </c>
      <c r="E5" s="68">
        <v>0.18</v>
      </c>
    </row>
    <row r="6" spans="1:5" ht="32">
      <c r="A6" s="64" t="s">
        <v>57</v>
      </c>
      <c r="B6" s="63">
        <v>4</v>
      </c>
      <c r="D6" s="64" t="s">
        <v>57</v>
      </c>
      <c r="E6" s="63">
        <v>4</v>
      </c>
    </row>
    <row r="7" spans="1:5">
      <c r="A7" s="65" t="s">
        <v>56</v>
      </c>
      <c r="B7" s="69">
        <f>FV(B5/B6,B2*B6,-B3,0,0)</f>
        <v>2271.9336734005624</v>
      </c>
      <c r="D7" s="65" t="s">
        <v>56</v>
      </c>
      <c r="E7" s="69">
        <f>FV(E5/E6,E2*E6,-E3,0,1)</f>
        <v>2374.1706887035875</v>
      </c>
    </row>
    <row r="9" spans="1:5">
      <c r="A9" s="63" t="s">
        <v>60</v>
      </c>
      <c r="B9" s="67">
        <v>200</v>
      </c>
      <c r="D9" s="63" t="s">
        <v>60</v>
      </c>
      <c r="E9" s="67">
        <v>200</v>
      </c>
    </row>
    <row r="10" spans="1:5">
      <c r="A10" s="65" t="s">
        <v>54</v>
      </c>
      <c r="B10" s="63">
        <v>4</v>
      </c>
      <c r="D10" s="65" t="s">
        <v>54</v>
      </c>
      <c r="E10" s="63">
        <v>4</v>
      </c>
    </row>
    <row r="11" spans="1:5">
      <c r="A11" s="65" t="s">
        <v>55</v>
      </c>
      <c r="B11" s="67">
        <v>100</v>
      </c>
      <c r="D11" s="65" t="s">
        <v>55</v>
      </c>
      <c r="E11" s="67">
        <v>100</v>
      </c>
    </row>
    <row r="12" spans="1:5" ht="34.5" customHeight="1">
      <c r="A12" s="66" t="s">
        <v>59</v>
      </c>
      <c r="B12" s="63">
        <v>0</v>
      </c>
      <c r="D12" s="66" t="s">
        <v>59</v>
      </c>
      <c r="E12" s="63">
        <v>1</v>
      </c>
    </row>
    <row r="13" spans="1:5" ht="33.75" customHeight="1">
      <c r="A13" s="66" t="s">
        <v>2</v>
      </c>
      <c r="B13" s="70">
        <v>0.18</v>
      </c>
      <c r="D13" s="66" t="s">
        <v>2</v>
      </c>
      <c r="E13" s="70">
        <v>0.18</v>
      </c>
    </row>
    <row r="14" spans="1:5" ht="30.75" customHeight="1">
      <c r="A14" s="64" t="s">
        <v>57</v>
      </c>
      <c r="B14" s="63">
        <v>4</v>
      </c>
      <c r="D14" s="64" t="s">
        <v>57</v>
      </c>
      <c r="E14" s="63">
        <v>4</v>
      </c>
    </row>
    <row r="15" spans="1:5">
      <c r="A15" s="65" t="s">
        <v>56</v>
      </c>
      <c r="B15" s="69">
        <f>FV(B13/B14,B10*B14,-B11,-B9,0)</f>
        <v>2676.4077040066131</v>
      </c>
      <c r="D15" s="65" t="s">
        <v>56</v>
      </c>
      <c r="E15" s="69">
        <f>FV(E13/E14, E10*E14, -E11, -E9, E12)</f>
        <v>2778.6447193096383</v>
      </c>
    </row>
    <row r="18" spans="1:5" ht="16" thickBot="1"/>
    <row r="19" spans="1:5" ht="22" thickBot="1">
      <c r="A19" s="116" t="s">
        <v>95</v>
      </c>
      <c r="B19" s="117"/>
      <c r="D19" s="116" t="s">
        <v>70</v>
      </c>
      <c r="E19" s="117"/>
    </row>
    <row r="20" spans="1:5">
      <c r="A20" s="79" t="s">
        <v>60</v>
      </c>
      <c r="B20" s="80">
        <v>1000</v>
      </c>
      <c r="D20" s="79" t="s">
        <v>60</v>
      </c>
      <c r="E20" s="80">
        <v>1000</v>
      </c>
    </row>
    <row r="21" spans="1:5">
      <c r="A21" s="65" t="s">
        <v>54</v>
      </c>
      <c r="B21" s="63">
        <v>4</v>
      </c>
      <c r="D21" s="65" t="s">
        <v>54</v>
      </c>
      <c r="E21" s="63">
        <v>4</v>
      </c>
    </row>
    <row r="22" spans="1:5">
      <c r="A22" s="65" t="s">
        <v>55</v>
      </c>
      <c r="B22" s="67">
        <v>100</v>
      </c>
      <c r="D22" s="65" t="s">
        <v>55</v>
      </c>
      <c r="E22" s="67">
        <v>200</v>
      </c>
    </row>
    <row r="23" spans="1:5" ht="32">
      <c r="A23" s="66" t="s">
        <v>59</v>
      </c>
      <c r="B23" s="63">
        <v>0</v>
      </c>
      <c r="D23" s="66" t="s">
        <v>59</v>
      </c>
      <c r="E23" s="63">
        <v>0</v>
      </c>
    </row>
    <row r="24" spans="1:5" ht="32">
      <c r="A24" s="66" t="s">
        <v>2</v>
      </c>
      <c r="B24" s="70">
        <v>0.16</v>
      </c>
      <c r="D24" s="66" t="s">
        <v>2</v>
      </c>
      <c r="E24" s="70">
        <v>0.16</v>
      </c>
    </row>
    <row r="25" spans="1:5" ht="32">
      <c r="A25" s="64" t="s">
        <v>57</v>
      </c>
      <c r="B25" s="63">
        <v>12</v>
      </c>
      <c r="D25" s="81" t="s">
        <v>57</v>
      </c>
      <c r="E25" s="63">
        <v>6</v>
      </c>
    </row>
    <row r="26" spans="1:5">
      <c r="A26" s="65" t="s">
        <v>56</v>
      </c>
      <c r="B26" s="69">
        <f>FV(B24/B25, B21*B25, -B22, -B20, B23)</f>
        <v>8552.0577085300829</v>
      </c>
      <c r="D26" s="65" t="s">
        <v>56</v>
      </c>
      <c r="E26" s="69">
        <f>FV(E24/E25, E21*E25, -E22, -E20, E23)</f>
        <v>8485.4920354863407</v>
      </c>
    </row>
  </sheetData>
  <mergeCells count="2">
    <mergeCell ref="A19:B19"/>
    <mergeCell ref="D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15"/>
  <sheetViews>
    <sheetView workbookViewId="0">
      <selection activeCell="F10" sqref="F10"/>
    </sheetView>
  </sheetViews>
  <sheetFormatPr baseColWidth="10" defaultColWidth="8.83203125" defaultRowHeight="15"/>
  <cols>
    <col min="1" max="1" width="40.1640625" customWidth="1"/>
    <col min="2" max="2" width="22.33203125" customWidth="1"/>
    <col min="3" max="3" width="18.6640625" customWidth="1"/>
    <col min="4" max="4" width="21.83203125" customWidth="1"/>
    <col min="5" max="5" width="20.6640625" customWidth="1"/>
    <col min="6" max="6" width="24.5" customWidth="1"/>
    <col min="7" max="7" width="2.5" customWidth="1"/>
    <col min="8" max="8" width="18.83203125" bestFit="1" customWidth="1"/>
  </cols>
  <sheetData>
    <row r="1" spans="1:9" ht="48">
      <c r="A1" s="108" t="s">
        <v>0</v>
      </c>
      <c r="B1" s="120" t="s">
        <v>88</v>
      </c>
      <c r="C1" s="121"/>
      <c r="D1" s="121"/>
      <c r="E1" s="121"/>
      <c r="F1" s="121"/>
      <c r="G1" s="107"/>
      <c r="H1" s="109" t="s">
        <v>89</v>
      </c>
    </row>
    <row r="2" spans="1:9">
      <c r="B2" s="35" t="s">
        <v>6</v>
      </c>
      <c r="C2" s="35" t="s">
        <v>7</v>
      </c>
      <c r="D2" s="35" t="s">
        <v>8</v>
      </c>
      <c r="E2" s="35" t="s">
        <v>9</v>
      </c>
      <c r="F2" s="35" t="s">
        <v>35</v>
      </c>
      <c r="G2" s="95"/>
      <c r="H2" s="35" t="s">
        <v>36</v>
      </c>
    </row>
    <row r="3" spans="1:9" ht="32.25" customHeight="1">
      <c r="A3" s="100" t="s">
        <v>2</v>
      </c>
      <c r="B3" s="104">
        <v>0.12</v>
      </c>
      <c r="C3" s="34"/>
      <c r="D3" s="34"/>
      <c r="E3" s="34"/>
      <c r="F3" s="34"/>
      <c r="G3" s="94"/>
      <c r="H3" s="34"/>
    </row>
    <row r="4" spans="1:9" ht="46.5" customHeight="1">
      <c r="A4" s="101" t="s">
        <v>94</v>
      </c>
      <c r="B4" s="105">
        <v>2000</v>
      </c>
      <c r="C4" s="33"/>
      <c r="D4" s="34"/>
      <c r="E4" s="34"/>
      <c r="F4" s="34"/>
      <c r="G4" s="96"/>
      <c r="H4" s="34"/>
    </row>
    <row r="5" spans="1:9" ht="19">
      <c r="A5" s="102" t="s">
        <v>91</v>
      </c>
      <c r="B5" s="106">
        <v>40</v>
      </c>
      <c r="C5" s="33"/>
      <c r="D5" s="34"/>
      <c r="E5" s="34"/>
      <c r="F5" s="34"/>
      <c r="G5" s="96"/>
      <c r="H5" s="34"/>
    </row>
    <row r="6" spans="1:9" ht="32.25" customHeight="1">
      <c r="A6" s="100" t="s">
        <v>1</v>
      </c>
      <c r="B6" s="112">
        <v>0</v>
      </c>
      <c r="C6" s="112">
        <v>0</v>
      </c>
      <c r="D6" s="112">
        <v>0</v>
      </c>
      <c r="E6" s="112">
        <v>0</v>
      </c>
      <c r="F6" s="112">
        <v>0</v>
      </c>
      <c r="G6" s="95"/>
      <c r="H6" s="105">
        <v>3000</v>
      </c>
    </row>
    <row r="7" spans="1:9" ht="30" customHeight="1">
      <c r="A7" s="103" t="s">
        <v>37</v>
      </c>
      <c r="B7" s="110"/>
      <c r="C7" s="110"/>
      <c r="D7" s="110"/>
      <c r="E7" s="110"/>
      <c r="F7" s="110"/>
      <c r="G7" s="95"/>
      <c r="H7" s="111"/>
    </row>
    <row r="8" spans="1:9" ht="33" customHeight="1">
      <c r="A8" s="100" t="s">
        <v>3</v>
      </c>
      <c r="B8" s="4">
        <v>1</v>
      </c>
      <c r="C8" s="4">
        <v>2</v>
      </c>
      <c r="D8" s="4">
        <v>4</v>
      </c>
      <c r="E8" s="4">
        <v>12</v>
      </c>
      <c r="F8" s="4">
        <v>365</v>
      </c>
      <c r="G8" s="95"/>
      <c r="H8" s="4">
        <v>1</v>
      </c>
    </row>
    <row r="9" spans="1:9" ht="29.25" customHeight="1">
      <c r="A9" s="100" t="s">
        <v>4</v>
      </c>
      <c r="B9" s="110"/>
      <c r="C9" s="110"/>
      <c r="D9" s="110"/>
      <c r="E9" s="110"/>
      <c r="F9" s="110"/>
      <c r="G9" s="97"/>
      <c r="H9" s="110"/>
    </row>
    <row r="10" spans="1:9" ht="28.5" customHeight="1">
      <c r="A10" s="102" t="s">
        <v>92</v>
      </c>
      <c r="B10" s="110"/>
      <c r="C10" s="110"/>
      <c r="D10" s="110"/>
      <c r="E10" s="110"/>
      <c r="F10" s="110"/>
      <c r="G10" s="95"/>
      <c r="H10" s="110"/>
    </row>
    <row r="11" spans="1:9" ht="26.25" customHeight="1">
      <c r="A11" s="118" t="s">
        <v>90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98"/>
      <c r="H11" s="40">
        <v>0</v>
      </c>
    </row>
    <row r="12" spans="1:9" ht="27" customHeight="1">
      <c r="A12" s="119"/>
      <c r="B12" s="40">
        <v>1</v>
      </c>
      <c r="C12" s="40">
        <v>1</v>
      </c>
      <c r="D12" s="40">
        <v>1</v>
      </c>
      <c r="E12" s="40">
        <v>1</v>
      </c>
      <c r="F12" s="40">
        <v>1</v>
      </c>
      <c r="G12" s="98"/>
      <c r="H12" s="40">
        <v>1</v>
      </c>
    </row>
    <row r="13" spans="1:9">
      <c r="A13" s="43"/>
      <c r="G13" s="94"/>
    </row>
    <row r="14" spans="1:9" ht="21" customHeight="1">
      <c r="A14" s="122" t="s">
        <v>93</v>
      </c>
      <c r="B14" s="113"/>
      <c r="C14" s="113"/>
      <c r="D14" s="113"/>
      <c r="E14" s="113"/>
      <c r="F14" s="113"/>
      <c r="G14" s="99"/>
      <c r="H14" s="44"/>
      <c r="I14" s="45" t="s">
        <v>40</v>
      </c>
    </row>
    <row r="15" spans="1:9" ht="19">
      <c r="A15" s="123"/>
      <c r="B15" s="113"/>
      <c r="C15" s="42"/>
      <c r="D15" s="42"/>
      <c r="E15" s="42"/>
      <c r="F15" s="42"/>
      <c r="G15" s="99"/>
      <c r="H15" s="44"/>
      <c r="I15" s="45" t="s">
        <v>41</v>
      </c>
    </row>
  </sheetData>
  <mergeCells count="3">
    <mergeCell ref="A11:A12"/>
    <mergeCell ref="B1:F1"/>
    <mergeCell ref="A14:A1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33"/>
  <sheetViews>
    <sheetView workbookViewId="0">
      <selection activeCell="C15" sqref="C15"/>
    </sheetView>
  </sheetViews>
  <sheetFormatPr baseColWidth="10" defaultColWidth="8.83203125" defaultRowHeight="15"/>
  <cols>
    <col min="1" max="1" width="38.5" customWidth="1"/>
    <col min="2" max="2" width="18.83203125" bestFit="1" customWidth="1"/>
    <col min="3" max="3" width="19" customWidth="1"/>
    <col min="4" max="4" width="21.5" customWidth="1"/>
    <col min="5" max="6" width="19.5" customWidth="1"/>
    <col min="8" max="8" width="19.5" customWidth="1"/>
  </cols>
  <sheetData>
    <row r="1" spans="1:5">
      <c r="A1" s="126" t="s">
        <v>42</v>
      </c>
      <c r="B1" s="126"/>
      <c r="C1" s="126"/>
      <c r="D1" s="126"/>
      <c r="E1" s="126"/>
    </row>
    <row r="2" spans="1:5">
      <c r="A2" s="127"/>
      <c r="B2" s="126"/>
      <c r="C2" s="126"/>
      <c r="D2" s="126"/>
      <c r="E2" s="126"/>
    </row>
    <row r="3" spans="1:5" ht="16">
      <c r="A3" s="56" t="s">
        <v>45</v>
      </c>
    </row>
    <row r="4" spans="1:5">
      <c r="A4" s="124" t="s">
        <v>10</v>
      </c>
      <c r="B4" s="125"/>
      <c r="C4" s="125"/>
      <c r="D4" s="125"/>
      <c r="E4" s="125"/>
    </row>
    <row r="5" spans="1:5" ht="16" thickBot="1"/>
    <row r="6" spans="1:5" ht="16" thickBot="1">
      <c r="A6" s="8" t="s">
        <v>11</v>
      </c>
      <c r="B6" s="12">
        <v>12000</v>
      </c>
    </row>
    <row r="8" spans="1:5">
      <c r="A8" s="7" t="s">
        <v>12</v>
      </c>
    </row>
    <row r="9" spans="1:5">
      <c r="A9" s="8" t="s">
        <v>13</v>
      </c>
      <c r="B9" s="6">
        <v>5</v>
      </c>
      <c r="C9" s="6">
        <v>5</v>
      </c>
      <c r="D9" s="6">
        <v>5</v>
      </c>
    </row>
    <row r="10" spans="1:5">
      <c r="A10" s="8" t="s">
        <v>14</v>
      </c>
      <c r="B10" s="6">
        <v>3000</v>
      </c>
      <c r="C10" s="6">
        <v>3000</v>
      </c>
      <c r="D10" s="6">
        <v>3000</v>
      </c>
    </row>
    <row r="11" spans="1:5">
      <c r="A11" s="8" t="s">
        <v>2</v>
      </c>
      <c r="B11" s="9">
        <v>0.12</v>
      </c>
      <c r="C11" s="9">
        <v>0.12</v>
      </c>
      <c r="D11" s="9">
        <v>0.12</v>
      </c>
    </row>
    <row r="12" spans="1:5">
      <c r="A12" s="8" t="s">
        <v>15</v>
      </c>
      <c r="B12" s="6">
        <v>1</v>
      </c>
      <c r="C12" s="6">
        <v>1</v>
      </c>
      <c r="D12" s="6">
        <v>1</v>
      </c>
    </row>
    <row r="13" spans="1:5">
      <c r="A13" s="8" t="s">
        <v>17</v>
      </c>
      <c r="B13" s="6">
        <v>0</v>
      </c>
      <c r="C13" s="6">
        <v>1</v>
      </c>
      <c r="D13" s="6">
        <v>0</v>
      </c>
    </row>
    <row r="14" spans="1:5">
      <c r="A14" s="8" t="s">
        <v>18</v>
      </c>
      <c r="B14" s="10">
        <v>0</v>
      </c>
      <c r="C14" s="10">
        <v>0</v>
      </c>
      <c r="D14" s="10">
        <v>500</v>
      </c>
    </row>
    <row r="15" spans="1:5">
      <c r="A15" s="1" t="s">
        <v>16</v>
      </c>
      <c r="B15" s="11"/>
      <c r="C15" s="11"/>
      <c r="D15" s="11"/>
    </row>
    <row r="18" spans="1:9" ht="16">
      <c r="A18" s="57" t="s">
        <v>46</v>
      </c>
    </row>
    <row r="19" spans="1:9">
      <c r="A19" s="2" t="s">
        <v>0</v>
      </c>
    </row>
    <row r="20" spans="1:9">
      <c r="B20" s="35" t="s">
        <v>6</v>
      </c>
      <c r="C20" s="35" t="s">
        <v>7</v>
      </c>
      <c r="D20" s="35" t="s">
        <v>8</v>
      </c>
      <c r="E20" s="35" t="s">
        <v>9</v>
      </c>
      <c r="F20" s="35" t="s">
        <v>35</v>
      </c>
      <c r="G20" s="4"/>
      <c r="H20" s="35" t="s">
        <v>36</v>
      </c>
    </row>
    <row r="21" spans="1:9" ht="16">
      <c r="A21" s="46" t="s">
        <v>2</v>
      </c>
      <c r="B21" s="38">
        <v>0.12</v>
      </c>
      <c r="C21" s="34"/>
      <c r="D21" s="34"/>
      <c r="E21" s="34"/>
      <c r="F21" s="34"/>
      <c r="H21" s="34"/>
    </row>
    <row r="22" spans="1:9" ht="16">
      <c r="A22" s="47" t="s">
        <v>34</v>
      </c>
      <c r="B22" s="37">
        <v>2000</v>
      </c>
      <c r="C22" s="33"/>
      <c r="D22" s="34"/>
      <c r="E22" s="34"/>
      <c r="F22" s="34"/>
      <c r="G22" s="34"/>
      <c r="H22" s="34"/>
    </row>
    <row r="23" spans="1:9" ht="16">
      <c r="A23" s="48" t="s">
        <v>44</v>
      </c>
      <c r="B23" s="37">
        <v>40</v>
      </c>
      <c r="C23" s="33"/>
      <c r="D23" s="34"/>
      <c r="E23" s="34"/>
      <c r="F23" s="34"/>
      <c r="G23" s="34"/>
      <c r="H23" s="34"/>
    </row>
    <row r="24" spans="1:9" ht="16">
      <c r="A24" s="46" t="s">
        <v>1</v>
      </c>
      <c r="B24" s="36">
        <v>0</v>
      </c>
      <c r="C24" s="4">
        <v>0</v>
      </c>
      <c r="D24" s="4">
        <v>0</v>
      </c>
      <c r="E24" s="4">
        <v>0</v>
      </c>
      <c r="F24" s="4">
        <v>0</v>
      </c>
      <c r="G24" s="4"/>
      <c r="H24" s="4">
        <v>3000</v>
      </c>
    </row>
    <row r="25" spans="1:9" ht="16">
      <c r="A25" s="49" t="s">
        <v>37</v>
      </c>
      <c r="B25" s="39"/>
      <c r="C25" s="39"/>
      <c r="D25" s="39"/>
      <c r="E25" s="39"/>
      <c r="F25" s="39"/>
      <c r="G25" s="39"/>
      <c r="H25" s="39"/>
    </row>
    <row r="26" spans="1:9" ht="16">
      <c r="A26" s="46" t="s">
        <v>3</v>
      </c>
      <c r="B26" s="4">
        <v>1</v>
      </c>
      <c r="C26" s="4">
        <v>2</v>
      </c>
      <c r="D26" s="4">
        <v>4</v>
      </c>
      <c r="E26" s="4">
        <v>12</v>
      </c>
      <c r="F26" s="4">
        <v>365</v>
      </c>
      <c r="G26" s="4"/>
      <c r="H26" s="4">
        <v>1</v>
      </c>
    </row>
    <row r="27" spans="1:9" ht="16">
      <c r="A27" s="46" t="s">
        <v>4</v>
      </c>
      <c r="B27" s="41"/>
      <c r="C27" s="41"/>
      <c r="D27" s="41"/>
      <c r="E27" s="41"/>
      <c r="F27" s="41"/>
      <c r="G27" s="41"/>
      <c r="H27" s="41"/>
    </row>
    <row r="28" spans="1:9" ht="16">
      <c r="A28" s="48" t="s">
        <v>38</v>
      </c>
      <c r="B28" s="40"/>
      <c r="C28" s="40"/>
      <c r="D28" s="40"/>
      <c r="E28" s="40"/>
      <c r="F28" s="40"/>
      <c r="G28" s="40"/>
      <c r="H28" s="40"/>
    </row>
    <row r="29" spans="1:9">
      <c r="A29" s="128" t="s">
        <v>39</v>
      </c>
      <c r="B29" s="40">
        <v>0</v>
      </c>
      <c r="C29" s="40">
        <v>0</v>
      </c>
      <c r="D29" s="40">
        <v>0</v>
      </c>
      <c r="E29" s="40">
        <v>0</v>
      </c>
      <c r="F29" s="40">
        <v>0</v>
      </c>
      <c r="G29" s="40"/>
      <c r="H29" s="40">
        <v>0</v>
      </c>
    </row>
    <row r="30" spans="1:9">
      <c r="A30" s="129"/>
      <c r="B30" s="40">
        <v>1</v>
      </c>
      <c r="C30" s="40">
        <v>1</v>
      </c>
      <c r="D30" s="40">
        <v>1</v>
      </c>
      <c r="E30" s="40">
        <v>1</v>
      </c>
      <c r="F30" s="40">
        <v>1</v>
      </c>
      <c r="G30" s="40"/>
      <c r="H30" s="40">
        <v>1</v>
      </c>
    </row>
    <row r="32" spans="1:9" ht="33">
      <c r="A32" s="48" t="s">
        <v>43</v>
      </c>
      <c r="B32" s="42"/>
      <c r="C32" s="42"/>
      <c r="D32" s="42"/>
      <c r="E32" s="42"/>
      <c r="F32" s="42"/>
      <c r="G32" s="42"/>
      <c r="H32" s="42"/>
      <c r="I32" s="45" t="s">
        <v>40</v>
      </c>
    </row>
    <row r="33" spans="1:9" ht="19">
      <c r="A33" s="3" t="s">
        <v>5</v>
      </c>
      <c r="B33" s="42"/>
      <c r="C33" s="42"/>
      <c r="D33" s="42"/>
      <c r="E33" s="42"/>
      <c r="F33" s="42"/>
      <c r="G33" s="42"/>
      <c r="H33" s="42"/>
      <c r="I33" s="45" t="s">
        <v>41</v>
      </c>
    </row>
  </sheetData>
  <mergeCells count="3">
    <mergeCell ref="A4:E4"/>
    <mergeCell ref="A1:E2"/>
    <mergeCell ref="A29:A30"/>
  </mergeCells>
  <pageMargins left="0.7" right="0.7" top="0.75" bottom="0.75" header="0.3" footer="0.3"/>
  <pageSetup orientation="portrait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2:C57"/>
  <sheetViews>
    <sheetView zoomScale="130" zoomScaleNormal="130" workbookViewId="0">
      <selection activeCell="D11" sqref="D11"/>
    </sheetView>
  </sheetViews>
  <sheetFormatPr baseColWidth="10" defaultColWidth="8.83203125" defaultRowHeight="15"/>
  <cols>
    <col min="1" max="1" width="36.5" customWidth="1"/>
    <col min="2" max="2" width="22.83203125" customWidth="1"/>
    <col min="3" max="3" width="26.5" customWidth="1"/>
  </cols>
  <sheetData>
    <row r="2" spans="1:3" ht="35.25" customHeight="1">
      <c r="A2" s="114" t="s">
        <v>61</v>
      </c>
      <c r="B2" s="68">
        <v>0.1</v>
      </c>
    </row>
    <row r="3" spans="1:3" ht="28.5" customHeight="1">
      <c r="A3" s="114" t="s">
        <v>62</v>
      </c>
      <c r="B3" s="63">
        <v>10</v>
      </c>
    </row>
    <row r="4" spans="1:3" ht="36" customHeight="1">
      <c r="A4" s="114" t="s">
        <v>63</v>
      </c>
      <c r="B4" s="67">
        <v>10000</v>
      </c>
    </row>
    <row r="5" spans="1:3">
      <c r="A5" s="115"/>
    </row>
    <row r="6" spans="1:3" ht="32">
      <c r="A6" s="114" t="s">
        <v>64</v>
      </c>
      <c r="B6" s="85">
        <f>PV(B2,B3,0,B4,0)</f>
        <v>-3855.4328942953148</v>
      </c>
    </row>
    <row r="11" spans="1:3" ht="32">
      <c r="A11" s="66" t="s">
        <v>61</v>
      </c>
      <c r="B11" s="5">
        <v>0.1</v>
      </c>
    </row>
    <row r="12" spans="1:3" ht="32">
      <c r="A12" s="66" t="s">
        <v>65</v>
      </c>
      <c r="B12" s="4">
        <v>10</v>
      </c>
    </row>
    <row r="13" spans="1:3">
      <c r="A13" s="65" t="s">
        <v>63</v>
      </c>
      <c r="B13" s="61">
        <v>10000</v>
      </c>
    </row>
    <row r="14" spans="1:3" ht="32">
      <c r="A14" s="76" t="s">
        <v>66</v>
      </c>
      <c r="B14" s="71">
        <v>120</v>
      </c>
    </row>
    <row r="15" spans="1:3" ht="16">
      <c r="A15" s="77" t="s">
        <v>67</v>
      </c>
      <c r="B15" s="72" t="s">
        <v>68</v>
      </c>
      <c r="C15" s="72" t="s">
        <v>69</v>
      </c>
    </row>
    <row r="16" spans="1:3">
      <c r="B16" s="73">
        <v>1</v>
      </c>
      <c r="C16" s="74">
        <v>0</v>
      </c>
    </row>
    <row r="18" spans="1:3" ht="32">
      <c r="A18" s="75" t="s">
        <v>64</v>
      </c>
      <c r="B18" s="78">
        <f>PV(B11, B12, -B14, B13, B16)</f>
        <v>-3044.3500363422959</v>
      </c>
      <c r="C18" s="78">
        <f>PV(B11, B12, -B14, B13, C16)</f>
        <v>-3118.0848416107524</v>
      </c>
    </row>
    <row r="29" spans="1:3" ht="10.5" customHeight="1"/>
    <row r="30" spans="1:3" ht="32">
      <c r="A30" s="66" t="s">
        <v>61</v>
      </c>
      <c r="B30" s="5">
        <v>0.1</v>
      </c>
    </row>
    <row r="31" spans="1:3" ht="32">
      <c r="A31" s="66" t="s">
        <v>65</v>
      </c>
      <c r="B31" s="4">
        <v>10</v>
      </c>
    </row>
    <row r="32" spans="1:3" ht="27" customHeight="1">
      <c r="A32" s="66" t="s">
        <v>63</v>
      </c>
      <c r="B32" s="61">
        <v>10000</v>
      </c>
    </row>
    <row r="33" spans="1:3" ht="32">
      <c r="A33" s="76" t="s">
        <v>66</v>
      </c>
      <c r="B33" s="71">
        <v>120</v>
      </c>
    </row>
    <row r="34" spans="1:3" ht="29.25" customHeight="1">
      <c r="A34" s="82" t="s">
        <v>71</v>
      </c>
      <c r="B34" s="4">
        <v>4</v>
      </c>
    </row>
    <row r="35" spans="1:3" ht="32">
      <c r="A35" s="83" t="s">
        <v>67</v>
      </c>
      <c r="B35" s="72" t="s">
        <v>68</v>
      </c>
      <c r="C35" s="72" t="s">
        <v>69</v>
      </c>
    </row>
    <row r="36" spans="1:3">
      <c r="B36" s="73">
        <v>1</v>
      </c>
      <c r="C36" s="74">
        <v>0</v>
      </c>
    </row>
    <row r="37" spans="1:3" ht="7.5" customHeight="1"/>
    <row r="38" spans="1:3" ht="32">
      <c r="A38" s="75" t="s">
        <v>64</v>
      </c>
      <c r="B38" s="78"/>
      <c r="C38" s="78"/>
    </row>
    <row r="49" spans="1:3" ht="9" customHeight="1"/>
    <row r="50" spans="1:3" ht="31.5" customHeight="1">
      <c r="A50" s="84" t="s">
        <v>61</v>
      </c>
      <c r="B50" s="5">
        <v>0.1</v>
      </c>
    </row>
    <row r="51" spans="1:3" ht="32">
      <c r="A51" s="76" t="s">
        <v>72</v>
      </c>
      <c r="B51" s="4">
        <v>10</v>
      </c>
    </row>
    <row r="52" spans="1:3" ht="32">
      <c r="A52" s="76" t="s">
        <v>74</v>
      </c>
      <c r="B52" s="71">
        <v>1000</v>
      </c>
    </row>
    <row r="53" spans="1:3" ht="64">
      <c r="A53" s="82" t="s">
        <v>73</v>
      </c>
      <c r="B53" s="4">
        <v>4</v>
      </c>
    </row>
    <row r="54" spans="1:3" ht="46.5" customHeight="1">
      <c r="A54" s="83" t="s">
        <v>75</v>
      </c>
      <c r="B54" s="72" t="s">
        <v>68</v>
      </c>
      <c r="C54" s="72" t="s">
        <v>69</v>
      </c>
    </row>
    <row r="55" spans="1:3">
      <c r="B55" s="73">
        <v>1</v>
      </c>
      <c r="C55" s="74">
        <v>0</v>
      </c>
    </row>
    <row r="57" spans="1:3" ht="32">
      <c r="A57" s="75" t="s">
        <v>64</v>
      </c>
      <c r="B57" s="78"/>
      <c r="C57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F25"/>
  <sheetViews>
    <sheetView topLeftCell="A14" zoomScale="130" zoomScaleNormal="130" workbookViewId="0">
      <selection activeCell="E22" sqref="E22"/>
    </sheetView>
  </sheetViews>
  <sheetFormatPr baseColWidth="10" defaultColWidth="8.83203125" defaultRowHeight="15"/>
  <cols>
    <col min="1" max="1" width="31.1640625" customWidth="1"/>
    <col min="2" max="2" width="22.5" customWidth="1"/>
    <col min="3" max="3" width="14.1640625" customWidth="1"/>
    <col min="4" max="4" width="15.83203125" customWidth="1"/>
    <col min="5" max="5" width="11.1640625" customWidth="1"/>
    <col min="6" max="6" width="24.33203125" customWidth="1"/>
  </cols>
  <sheetData>
    <row r="1" spans="1:5">
      <c r="A1" s="2" t="s">
        <v>81</v>
      </c>
    </row>
    <row r="2" spans="1:5">
      <c r="A2" s="2"/>
    </row>
    <row r="3" spans="1:5">
      <c r="A3" s="1" t="s">
        <v>19</v>
      </c>
      <c r="B3" s="50">
        <v>80000</v>
      </c>
      <c r="C3" s="14">
        <v>80000</v>
      </c>
      <c r="D3" s="14">
        <v>80001</v>
      </c>
      <c r="E3" s="14">
        <v>80002</v>
      </c>
    </row>
    <row r="4" spans="1:5">
      <c r="A4" s="1" t="s">
        <v>20</v>
      </c>
      <c r="B4" s="51">
        <v>0.12</v>
      </c>
      <c r="C4" s="9">
        <v>0.12</v>
      </c>
      <c r="D4" s="9">
        <v>0.12</v>
      </c>
      <c r="E4" s="9">
        <v>0.12</v>
      </c>
    </row>
    <row r="5" spans="1:5">
      <c r="A5" s="1" t="s">
        <v>22</v>
      </c>
      <c r="B5" s="52">
        <v>5</v>
      </c>
      <c r="C5" s="10"/>
      <c r="D5" s="10"/>
      <c r="E5" s="10"/>
    </row>
    <row r="6" spans="1:5">
      <c r="A6" s="1" t="s">
        <v>25</v>
      </c>
      <c r="B6" s="40">
        <v>1</v>
      </c>
      <c r="C6" s="4">
        <v>2</v>
      </c>
      <c r="D6" s="4">
        <v>4</v>
      </c>
      <c r="E6" s="4">
        <v>365</v>
      </c>
    </row>
    <row r="7" spans="1:5">
      <c r="A7" s="130" t="s">
        <v>23</v>
      </c>
      <c r="B7" s="40">
        <v>0</v>
      </c>
      <c r="C7" s="40">
        <v>0</v>
      </c>
      <c r="D7" s="40">
        <v>0</v>
      </c>
      <c r="E7" s="40">
        <v>0</v>
      </c>
    </row>
    <row r="8" spans="1:5">
      <c r="A8" s="131"/>
      <c r="B8" s="40">
        <v>1</v>
      </c>
      <c r="C8" s="40">
        <v>1</v>
      </c>
      <c r="D8" s="40">
        <v>1</v>
      </c>
      <c r="E8" s="40">
        <v>1</v>
      </c>
    </row>
    <row r="9" spans="1:5" ht="16" thickBot="1">
      <c r="A9" s="1"/>
    </row>
    <row r="10" spans="1:5" ht="33" thickBot="1">
      <c r="A10" s="21" t="s">
        <v>82</v>
      </c>
      <c r="B10" s="55"/>
      <c r="C10" s="55"/>
      <c r="D10" s="55"/>
      <c r="E10" s="55"/>
    </row>
    <row r="11" spans="1:5" ht="33" thickBot="1">
      <c r="A11" s="21" t="s">
        <v>83</v>
      </c>
      <c r="B11" s="55"/>
      <c r="C11" s="55"/>
      <c r="D11" s="55"/>
      <c r="E11" s="55"/>
    </row>
    <row r="15" spans="1:5">
      <c r="A15" s="134" t="s">
        <v>81</v>
      </c>
      <c r="B15" s="135"/>
    </row>
    <row r="16" spans="1:5">
      <c r="A16" s="2"/>
    </row>
    <row r="17" spans="1:6" ht="33.75" customHeight="1">
      <c r="A17" s="89" t="s">
        <v>63</v>
      </c>
      <c r="B17" s="61">
        <v>50000</v>
      </c>
    </row>
    <row r="18" spans="1:6" ht="16">
      <c r="A18" s="89" t="s">
        <v>20</v>
      </c>
      <c r="B18" s="5">
        <v>0.06</v>
      </c>
    </row>
    <row r="19" spans="1:6" ht="34.5" customHeight="1">
      <c r="A19" s="89" t="s">
        <v>84</v>
      </c>
      <c r="B19" s="4">
        <v>12</v>
      </c>
    </row>
    <row r="20" spans="1:6" ht="27" customHeight="1">
      <c r="A20" s="89" t="s">
        <v>25</v>
      </c>
      <c r="B20" s="4">
        <v>1</v>
      </c>
      <c r="C20" s="4">
        <v>2</v>
      </c>
      <c r="D20" s="4">
        <v>4</v>
      </c>
      <c r="E20" s="4">
        <v>12</v>
      </c>
    </row>
    <row r="21" spans="1:6">
      <c r="A21" s="132" t="s">
        <v>23</v>
      </c>
      <c r="B21" s="40">
        <v>0</v>
      </c>
      <c r="C21" s="40">
        <v>0</v>
      </c>
      <c r="D21" s="40">
        <v>0</v>
      </c>
      <c r="E21" s="40">
        <v>0</v>
      </c>
      <c r="F21" s="1" t="s">
        <v>69</v>
      </c>
    </row>
    <row r="22" spans="1:6">
      <c r="A22" s="133"/>
      <c r="B22" s="40">
        <v>1</v>
      </c>
      <c r="C22" s="40">
        <v>1</v>
      </c>
      <c r="D22" s="40">
        <v>1</v>
      </c>
      <c r="E22" s="40">
        <v>1</v>
      </c>
      <c r="F22" s="1" t="s">
        <v>85</v>
      </c>
    </row>
    <row r="23" spans="1:6">
      <c r="A23" s="1"/>
    </row>
    <row r="24" spans="1:6" ht="32.25" customHeight="1">
      <c r="A24" s="89" t="s">
        <v>82</v>
      </c>
      <c r="B24" s="91"/>
      <c r="C24" s="90"/>
      <c r="D24" s="90"/>
      <c r="E24" s="90"/>
    </row>
    <row r="25" spans="1:6" ht="32">
      <c r="A25" s="89" t="s">
        <v>83</v>
      </c>
      <c r="B25" s="91"/>
      <c r="C25" s="90"/>
      <c r="D25" s="90"/>
      <c r="E25" s="90"/>
    </row>
  </sheetData>
  <mergeCells count="3">
    <mergeCell ref="A7:A8"/>
    <mergeCell ref="A21:A22"/>
    <mergeCell ref="A15:B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E9"/>
  <sheetViews>
    <sheetView workbookViewId="0">
      <selection activeCell="D12" sqref="D12"/>
    </sheetView>
  </sheetViews>
  <sheetFormatPr baseColWidth="10" defaultColWidth="8.83203125" defaultRowHeight="15"/>
  <cols>
    <col min="1" max="1" width="42" customWidth="1"/>
    <col min="2" max="2" width="14.6640625" customWidth="1"/>
    <col min="3" max="3" width="13.5" customWidth="1"/>
    <col min="4" max="4" width="13.6640625" customWidth="1"/>
    <col min="5" max="5" width="15.5" customWidth="1"/>
  </cols>
  <sheetData>
    <row r="2" spans="1:5">
      <c r="A2" s="1" t="s">
        <v>19</v>
      </c>
      <c r="B2" s="50">
        <v>80000</v>
      </c>
      <c r="C2" s="14">
        <v>80000</v>
      </c>
      <c r="D2" s="14">
        <v>80000</v>
      </c>
      <c r="E2" s="14">
        <v>80000</v>
      </c>
    </row>
    <row r="3" spans="1:5">
      <c r="A3" s="1" t="s">
        <v>20</v>
      </c>
      <c r="B3" s="51">
        <v>0.12</v>
      </c>
      <c r="C3" s="9">
        <v>0.12</v>
      </c>
      <c r="D3" s="9">
        <v>0.12</v>
      </c>
      <c r="E3" s="9">
        <v>0.12</v>
      </c>
    </row>
    <row r="4" spans="1:5">
      <c r="A4" s="1" t="s">
        <v>22</v>
      </c>
      <c r="B4" s="52">
        <v>5</v>
      </c>
      <c r="C4" s="10">
        <v>5</v>
      </c>
      <c r="D4" s="10">
        <v>5</v>
      </c>
      <c r="E4" s="10">
        <v>5</v>
      </c>
    </row>
    <row r="5" spans="1:5">
      <c r="A5" s="1" t="s">
        <v>25</v>
      </c>
      <c r="B5" s="40">
        <v>1</v>
      </c>
      <c r="C5" s="4">
        <v>1</v>
      </c>
      <c r="D5" s="4">
        <v>2</v>
      </c>
      <c r="E5" s="4">
        <v>2</v>
      </c>
    </row>
    <row r="6" spans="1:5">
      <c r="A6" s="1" t="s">
        <v>23</v>
      </c>
      <c r="B6" s="54">
        <v>0</v>
      </c>
      <c r="C6" s="18">
        <v>1</v>
      </c>
      <c r="D6">
        <v>0</v>
      </c>
      <c r="E6">
        <v>1</v>
      </c>
    </row>
    <row r="7" spans="1:5" ht="16" thickBot="1">
      <c r="A7" s="1"/>
    </row>
    <row r="8" spans="1:5" ht="16" thickBot="1">
      <c r="A8" s="1" t="s">
        <v>24</v>
      </c>
      <c r="B8" s="55"/>
      <c r="C8" s="19"/>
      <c r="D8" s="19"/>
      <c r="E8" s="19"/>
    </row>
    <row r="9" spans="1:5" ht="16" thickBot="1">
      <c r="A9" s="1" t="s">
        <v>21</v>
      </c>
      <c r="D9" s="20"/>
      <c r="E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W41"/>
  <sheetViews>
    <sheetView workbookViewId="0">
      <selection activeCell="D3" sqref="D3:E3"/>
    </sheetView>
  </sheetViews>
  <sheetFormatPr baseColWidth="10" defaultColWidth="8.83203125" defaultRowHeight="15"/>
  <cols>
    <col min="1" max="1" width="44.83203125" customWidth="1"/>
    <col min="2" max="3" width="16.33203125" customWidth="1"/>
    <col min="4" max="4" width="17.1640625" customWidth="1"/>
    <col min="5" max="5" width="15.5" customWidth="1"/>
    <col min="6" max="6" width="8.5" customWidth="1"/>
  </cols>
  <sheetData>
    <row r="1" spans="1:23" ht="19">
      <c r="A1" s="136" t="s">
        <v>47</v>
      </c>
      <c r="B1" s="137"/>
      <c r="C1" s="137"/>
      <c r="D1" s="137"/>
      <c r="E1" s="137"/>
      <c r="U1">
        <f>25/75-20/75</f>
        <v>6.6666666666666652E-2</v>
      </c>
      <c r="V1">
        <v>75</v>
      </c>
      <c r="W1">
        <f>U1*V1</f>
        <v>4.9999999999999991</v>
      </c>
    </row>
    <row r="2" spans="1:23">
      <c r="A2" s="1" t="s">
        <v>45</v>
      </c>
    </row>
    <row r="3" spans="1:23">
      <c r="A3" s="1" t="s">
        <v>19</v>
      </c>
      <c r="B3" s="50">
        <v>80000</v>
      </c>
      <c r="C3" s="14">
        <v>80000</v>
      </c>
      <c r="D3" s="14">
        <v>80000</v>
      </c>
      <c r="E3" s="14">
        <v>80000</v>
      </c>
    </row>
    <row r="4" spans="1:23">
      <c r="A4" s="1" t="s">
        <v>20</v>
      </c>
      <c r="B4" s="51">
        <v>0.12</v>
      </c>
      <c r="C4" s="9">
        <v>0.12</v>
      </c>
      <c r="D4" s="9">
        <v>0.12</v>
      </c>
      <c r="E4" s="9">
        <v>0.12</v>
      </c>
    </row>
    <row r="5" spans="1:23">
      <c r="A5" s="1" t="s">
        <v>21</v>
      </c>
      <c r="B5" s="50">
        <v>10000</v>
      </c>
      <c r="C5" s="14">
        <v>10000</v>
      </c>
      <c r="D5" s="14">
        <v>10000</v>
      </c>
      <c r="E5" s="14">
        <v>10000</v>
      </c>
    </row>
    <row r="6" spans="1:23">
      <c r="A6" s="1" t="s">
        <v>25</v>
      </c>
      <c r="B6" s="52">
        <v>1</v>
      </c>
      <c r="C6" s="10">
        <v>1</v>
      </c>
      <c r="D6">
        <v>2</v>
      </c>
      <c r="E6">
        <v>2</v>
      </c>
    </row>
    <row r="7" spans="1:23">
      <c r="A7" s="1" t="s">
        <v>24</v>
      </c>
      <c r="B7" s="13"/>
      <c r="C7" s="13"/>
      <c r="D7" s="13"/>
      <c r="E7" s="13"/>
    </row>
    <row r="8" spans="1:23" ht="16" thickBot="1">
      <c r="A8" s="1" t="s">
        <v>23</v>
      </c>
      <c r="B8" s="52">
        <v>0</v>
      </c>
      <c r="C8" s="10">
        <v>1</v>
      </c>
      <c r="D8">
        <v>0</v>
      </c>
      <c r="E8">
        <v>1</v>
      </c>
    </row>
    <row r="9" spans="1:23" ht="16" thickBot="1">
      <c r="A9" s="1" t="s">
        <v>22</v>
      </c>
      <c r="B9" s="53"/>
      <c r="C9" s="15"/>
      <c r="D9" s="15"/>
      <c r="E9" s="17"/>
    </row>
    <row r="10" spans="1:23" ht="16" thickBot="1">
      <c r="D10" s="16"/>
      <c r="E10" s="17"/>
    </row>
    <row r="15" spans="1:23">
      <c r="A15" s="8" t="s">
        <v>46</v>
      </c>
    </row>
    <row r="16" spans="1:23" ht="19">
      <c r="A16" s="136" t="s">
        <v>47</v>
      </c>
      <c r="B16" s="137"/>
      <c r="C16" s="137"/>
      <c r="D16" s="137"/>
      <c r="E16" s="137"/>
      <c r="F16" s="137"/>
    </row>
    <row r="18" spans="1:6">
      <c r="A18" s="8" t="s">
        <v>19</v>
      </c>
      <c r="B18" s="61">
        <v>10000</v>
      </c>
      <c r="C18" s="60"/>
    </row>
    <row r="19" spans="1:6">
      <c r="A19" s="8" t="s">
        <v>20</v>
      </c>
      <c r="B19" s="5">
        <v>0.12</v>
      </c>
    </row>
    <row r="20" spans="1:6">
      <c r="A20" s="8" t="s">
        <v>76</v>
      </c>
      <c r="B20" s="4">
        <v>1500</v>
      </c>
      <c r="C20" s="4"/>
      <c r="D20" s="4"/>
      <c r="E20" s="4"/>
      <c r="F20" s="4"/>
    </row>
    <row r="21" spans="1:6">
      <c r="A21" s="8" t="s">
        <v>25</v>
      </c>
      <c r="B21" s="4">
        <v>1</v>
      </c>
      <c r="C21" s="4">
        <v>2</v>
      </c>
      <c r="D21" s="4">
        <v>4</v>
      </c>
      <c r="E21" s="4">
        <v>12</v>
      </c>
      <c r="F21" s="4">
        <v>365</v>
      </c>
    </row>
    <row r="22" spans="1:6">
      <c r="A22" s="8" t="s">
        <v>24</v>
      </c>
      <c r="B22" s="4"/>
      <c r="C22" s="4"/>
      <c r="D22" s="4"/>
      <c r="E22" s="4"/>
      <c r="F22" s="4"/>
    </row>
    <row r="23" spans="1:6">
      <c r="A23" s="132" t="s">
        <v>49</v>
      </c>
      <c r="B23" s="58">
        <v>0</v>
      </c>
      <c r="C23" s="59">
        <v>0</v>
      </c>
      <c r="D23" s="59">
        <v>0</v>
      </c>
      <c r="E23" s="59">
        <v>0</v>
      </c>
      <c r="F23" s="59">
        <v>0</v>
      </c>
    </row>
    <row r="24" spans="1:6">
      <c r="A24" s="133"/>
      <c r="B24" s="58">
        <v>1</v>
      </c>
      <c r="C24" s="59">
        <v>1</v>
      </c>
      <c r="D24" s="59">
        <v>1</v>
      </c>
      <c r="E24" s="59">
        <v>1</v>
      </c>
      <c r="F24" s="59">
        <v>1</v>
      </c>
    </row>
    <row r="26" spans="1:6">
      <c r="A26" s="1" t="s">
        <v>48</v>
      </c>
      <c r="B26" s="88"/>
      <c r="C26" s="4"/>
      <c r="D26" s="4"/>
      <c r="E26" s="4"/>
      <c r="F26" s="4"/>
    </row>
    <row r="27" spans="1:6">
      <c r="A27" s="1" t="s">
        <v>22</v>
      </c>
      <c r="B27" s="88"/>
      <c r="C27" s="4"/>
      <c r="D27" s="4"/>
      <c r="E27" s="4"/>
      <c r="F27" s="4"/>
    </row>
    <row r="30" spans="1:6" ht="16" thickBot="1">
      <c r="A30" s="87" t="s">
        <v>77</v>
      </c>
    </row>
    <row r="31" spans="1:6" ht="36" customHeight="1" thickBot="1">
      <c r="A31" s="138" t="s">
        <v>47</v>
      </c>
      <c r="B31" s="139"/>
    </row>
    <row r="33" spans="1:3">
      <c r="A33" s="8" t="s">
        <v>19</v>
      </c>
      <c r="B33" s="61">
        <v>10000</v>
      </c>
      <c r="C33" s="60"/>
    </row>
    <row r="34" spans="1:3">
      <c r="A34" s="8" t="s">
        <v>20</v>
      </c>
      <c r="B34" s="5">
        <v>0.1</v>
      </c>
    </row>
    <row r="35" spans="1:3">
      <c r="A35" s="8" t="s">
        <v>25</v>
      </c>
      <c r="B35" s="4">
        <v>12</v>
      </c>
    </row>
    <row r="36" spans="1:3">
      <c r="A36" s="8" t="s">
        <v>24</v>
      </c>
      <c r="B36" s="4">
        <v>200</v>
      </c>
    </row>
    <row r="37" spans="1:3">
      <c r="A37" s="132" t="s">
        <v>49</v>
      </c>
      <c r="B37" s="58">
        <v>0</v>
      </c>
    </row>
    <row r="38" spans="1:3">
      <c r="A38" s="133"/>
      <c r="B38" s="58">
        <v>1</v>
      </c>
    </row>
    <row r="39" spans="1:3" ht="32">
      <c r="C39" s="86" t="s">
        <v>80</v>
      </c>
    </row>
    <row r="40" spans="1:3" ht="32">
      <c r="A40" s="86" t="s">
        <v>78</v>
      </c>
      <c r="B40" s="61"/>
      <c r="C40" s="61"/>
    </row>
    <row r="41" spans="1:3" ht="32">
      <c r="A41" s="21" t="s">
        <v>79</v>
      </c>
      <c r="B41" s="61"/>
      <c r="C41" s="61"/>
    </row>
  </sheetData>
  <mergeCells count="5">
    <mergeCell ref="A16:F16"/>
    <mergeCell ref="A23:A24"/>
    <mergeCell ref="A1:E1"/>
    <mergeCell ref="A37:A38"/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2:H29"/>
  <sheetViews>
    <sheetView workbookViewId="0">
      <selection activeCell="D13" sqref="D13"/>
    </sheetView>
  </sheetViews>
  <sheetFormatPr baseColWidth="10" defaultColWidth="8.83203125" defaultRowHeight="15"/>
  <cols>
    <col min="1" max="1" width="42.83203125" customWidth="1"/>
    <col min="2" max="2" width="16.1640625" customWidth="1"/>
    <col min="3" max="4" width="15.5" customWidth="1"/>
    <col min="5" max="5" width="16" customWidth="1"/>
  </cols>
  <sheetData>
    <row r="2" spans="1:8" ht="19">
      <c r="A2" s="136" t="s">
        <v>50</v>
      </c>
      <c r="B2" s="137"/>
      <c r="C2" s="137"/>
      <c r="D2" s="137"/>
      <c r="E2" s="137"/>
    </row>
    <row r="4" spans="1:8">
      <c r="A4" s="1" t="s">
        <v>19</v>
      </c>
      <c r="B4" s="62">
        <v>10000</v>
      </c>
      <c r="C4" s="60"/>
    </row>
    <row r="5" spans="1:8">
      <c r="A5" s="1" t="s">
        <v>22</v>
      </c>
      <c r="B5">
        <v>15</v>
      </c>
    </row>
    <row r="6" spans="1:8">
      <c r="A6" s="1" t="s">
        <v>21</v>
      </c>
      <c r="B6" s="62">
        <v>1500</v>
      </c>
    </row>
    <row r="7" spans="1:8">
      <c r="A7" s="1" t="s">
        <v>25</v>
      </c>
      <c r="B7" s="40">
        <v>1</v>
      </c>
      <c r="C7" s="4">
        <v>2</v>
      </c>
      <c r="D7" s="4">
        <v>4</v>
      </c>
      <c r="E7" s="4">
        <v>12</v>
      </c>
    </row>
    <row r="8" spans="1:8">
      <c r="A8" s="1" t="s">
        <v>48</v>
      </c>
      <c r="B8" s="4">
        <f>$B$5*B$7</f>
        <v>15</v>
      </c>
      <c r="C8" s="4">
        <f t="shared" ref="C8:E8" si="0">$B$5*C$7</f>
        <v>30</v>
      </c>
      <c r="D8" s="4">
        <f t="shared" si="0"/>
        <v>60</v>
      </c>
      <c r="E8" s="4">
        <f t="shared" si="0"/>
        <v>180</v>
      </c>
    </row>
    <row r="9" spans="1:8">
      <c r="A9" s="1" t="s">
        <v>24</v>
      </c>
      <c r="B9" s="62"/>
      <c r="C9" s="62"/>
      <c r="D9" s="62"/>
      <c r="E9" s="62"/>
    </row>
    <row r="10" spans="1:8" ht="26.25" customHeight="1">
      <c r="A10" s="132" t="s">
        <v>49</v>
      </c>
      <c r="B10" s="58">
        <v>0</v>
      </c>
      <c r="C10" s="59">
        <v>0</v>
      </c>
      <c r="D10" s="59">
        <v>0</v>
      </c>
      <c r="E10" s="59">
        <v>0</v>
      </c>
    </row>
    <row r="11" spans="1:8" ht="30" customHeight="1">
      <c r="A11" s="133"/>
      <c r="B11" s="58">
        <v>1</v>
      </c>
      <c r="C11" s="59">
        <v>1</v>
      </c>
      <c r="D11" s="59">
        <v>1</v>
      </c>
      <c r="E11" s="59">
        <v>1</v>
      </c>
    </row>
    <row r="13" spans="1:8" ht="15" customHeight="1">
      <c r="A13" s="8" t="s">
        <v>51</v>
      </c>
      <c r="B13" s="39"/>
      <c r="C13" s="39"/>
      <c r="D13" s="39"/>
      <c r="E13" s="39"/>
      <c r="F13" s="140" t="s">
        <v>52</v>
      </c>
      <c r="G13" s="141"/>
      <c r="H13" s="142"/>
    </row>
    <row r="14" spans="1:8">
      <c r="A14" s="8" t="s">
        <v>20</v>
      </c>
      <c r="B14" s="39"/>
      <c r="C14" s="39"/>
      <c r="D14" s="39"/>
      <c r="E14" s="39"/>
      <c r="F14" s="143"/>
      <c r="G14" s="144"/>
      <c r="H14" s="145"/>
    </row>
    <row r="16" spans="1:8" ht="15" customHeight="1">
      <c r="A16" s="8" t="s">
        <v>51</v>
      </c>
      <c r="B16" s="39"/>
      <c r="C16" s="39"/>
      <c r="D16" s="39"/>
      <c r="E16" s="39"/>
      <c r="F16" s="146" t="s">
        <v>53</v>
      </c>
      <c r="G16" s="141"/>
      <c r="H16" s="142"/>
    </row>
    <row r="17" spans="1:8">
      <c r="A17" s="8" t="s">
        <v>20</v>
      </c>
      <c r="B17" s="39"/>
      <c r="C17" s="39"/>
      <c r="D17" s="39"/>
      <c r="E17" s="39"/>
      <c r="F17" s="147"/>
      <c r="G17" s="144"/>
      <c r="H17" s="145"/>
    </row>
    <row r="22" spans="1:8">
      <c r="A22" s="1" t="s">
        <v>19</v>
      </c>
      <c r="B22" s="62">
        <v>8000</v>
      </c>
    </row>
    <row r="23" spans="1:8">
      <c r="A23" s="1" t="s">
        <v>22</v>
      </c>
      <c r="B23">
        <v>4</v>
      </c>
    </row>
    <row r="24" spans="1:8">
      <c r="A24" s="1" t="s">
        <v>87</v>
      </c>
      <c r="B24" s="62">
        <v>200</v>
      </c>
    </row>
    <row r="25" spans="1:8">
      <c r="A25" s="1" t="s">
        <v>25</v>
      </c>
      <c r="B25" s="40">
        <v>12</v>
      </c>
    </row>
    <row r="26" spans="1:8" ht="32">
      <c r="A26" s="21" t="s">
        <v>86</v>
      </c>
      <c r="B26" s="6">
        <v>0</v>
      </c>
    </row>
    <row r="27" spans="1:8" ht="16" thickBot="1"/>
    <row r="28" spans="1:8">
      <c r="A28" s="92" t="s">
        <v>51</v>
      </c>
      <c r="B28" s="39"/>
    </row>
    <row r="29" spans="1:8" ht="16" thickBot="1">
      <c r="A29" s="93" t="s">
        <v>20</v>
      </c>
      <c r="B29" s="39"/>
    </row>
  </sheetData>
  <mergeCells count="4">
    <mergeCell ref="A10:A11"/>
    <mergeCell ref="A2:E2"/>
    <mergeCell ref="F13:H14"/>
    <mergeCell ref="F16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SLN SYD</vt:lpstr>
      <vt:lpstr>FV 1</vt:lpstr>
      <vt:lpstr>FV</vt:lpstr>
      <vt:lpstr>PV</vt:lpstr>
      <vt:lpstr>PV 1</vt:lpstr>
      <vt:lpstr>PMT</vt:lpstr>
      <vt:lpstr>PMT 1</vt:lpstr>
      <vt:lpstr>NPER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2022-10-01T08:30:06Z</dcterms:modified>
</cp:coreProperties>
</file>